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February\SALMON TANKS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M14" i="1" s="1"/>
  <c r="U13" i="1"/>
  <c r="M13" i="1" s="1"/>
  <c r="U12" i="1"/>
  <c r="L12" i="1" s="1"/>
  <c r="U11" i="1"/>
  <c r="U10" i="1"/>
  <c r="M10" i="1" s="1"/>
  <c r="U9" i="1"/>
  <c r="M9" i="1" s="1"/>
  <c r="U8" i="1"/>
  <c r="U7" i="1"/>
  <c r="U6" i="1"/>
  <c r="U5" i="1"/>
  <c r="L5" i="1" s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M11" i="1" s="1"/>
  <c r="AA11" i="1"/>
  <c r="L11" i="1" s="1"/>
  <c r="AB9" i="1"/>
  <c r="T9" i="1"/>
  <c r="AA9" i="1"/>
  <c r="AB8" i="1"/>
  <c r="T8" i="1"/>
  <c r="AA8" i="1"/>
  <c r="L8" i="1" s="1"/>
  <c r="AB7" i="1"/>
  <c r="T7" i="1"/>
  <c r="M7" i="1" s="1"/>
  <c r="AA7" i="1"/>
  <c r="L7" i="1" s="1"/>
  <c r="AB6" i="1"/>
  <c r="T6" i="1"/>
  <c r="AA6" i="1"/>
  <c r="AB5" i="1"/>
  <c r="T5" i="1"/>
  <c r="AA5" i="1"/>
  <c r="AB4" i="1"/>
  <c r="T4" i="1"/>
  <c r="AA4" i="1" s="1"/>
  <c r="T3" i="1"/>
  <c r="AA3" i="1"/>
  <c r="L10" i="1"/>
  <c r="M8" i="1"/>
  <c r="M6" i="1"/>
  <c r="M3" i="1"/>
  <c r="L6" i="1" l="1"/>
  <c r="M4" i="1"/>
  <c r="L3" i="1"/>
  <c r="L9" i="1"/>
  <c r="M12" i="1"/>
  <c r="L13" i="1"/>
  <c r="L4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<sst xmlns="http://schemas.openxmlformats.org/spreadsheetml/2006/main" count="78" uniqueCount="46">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</sst>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A18" sqref="A18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2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43508</v>
      </c>
      <c r="I3" s="18">
        <v>25</v>
      </c>
      <c r="J3" s="29">
        <v>29.88</v>
      </c>
      <c r="K3" s="18">
        <v>9.5E-4</v>
      </c>
      <c r="L3" s="18">
        <f>U3+(LOG10((AA3-V3)/(W3-AA3*X3)))</f>
        <v>7.5201429131762971</v>
      </c>
      <c r="M3" s="18">
        <f>U3+(LOG10((T3-V3)/(W3-(T3*X3))))</f>
        <v>7.5251474034891048</v>
      </c>
      <c r="N3" s="30">
        <v>-0.02</v>
      </c>
      <c r="O3" s="30">
        <v>0.01</v>
      </c>
      <c r="P3" s="30">
        <v>0.09</v>
      </c>
      <c r="Q3" s="31">
        <v>0.82</v>
      </c>
      <c r="R3" s="31">
        <v>0.59</v>
      </c>
      <c r="S3" s="31">
        <v>0.08</v>
      </c>
      <c r="T3" s="18">
        <f>((R3-O3-(S3-P3))/(Q3-N3-(S3-P3)))</f>
        <v>0.69411764705882351</v>
      </c>
      <c r="U3" s="32">
        <f t="shared" ref="U3:U14" si="0">(1245.69/(I3+273.15))+3.8275+0.00211*(35-J3)</f>
        <v>8.0163679325171895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0.68656455131247374</v>
      </c>
      <c r="AB3" s="18">
        <f t="shared" ref="AB3:AB12" si="1">P3-S3</f>
        <v>9.999999999999995E-3</v>
      </c>
    </row>
    <row r="4" spans="1:28" s="33" customFormat="1" x14ac:dyDescent="0.2">
      <c r="A4" s="15">
        <v>6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43508</v>
      </c>
      <c r="I4" s="29">
        <v>25</v>
      </c>
      <c r="J4" s="29">
        <v>29.88</v>
      </c>
      <c r="K4" s="18">
        <v>9.5E-4</v>
      </c>
      <c r="L4" s="18">
        <f>U4+(LOG10((AA4-V4)/(W4-(AA4*X4))))</f>
        <v>7.5144811437122518</v>
      </c>
      <c r="M4" s="18">
        <f>U4+(LOG10((T4-V4)/(W4-(T4*X4))))</f>
        <v>7.5195762179168595</v>
      </c>
      <c r="N4" s="30">
        <v>-0.02</v>
      </c>
      <c r="O4" s="30">
        <v>0.01</v>
      </c>
      <c r="P4" s="30">
        <v>0.1</v>
      </c>
      <c r="Q4" s="31">
        <v>0.66</v>
      </c>
      <c r="R4" s="31">
        <v>0.47</v>
      </c>
      <c r="S4" s="31">
        <v>0.08</v>
      </c>
      <c r="T4" s="29">
        <f>((R4-O4-(S4-P4))/(Q4-N4-(S4-P4)))</f>
        <v>0.68571428571428561</v>
      </c>
      <c r="U4" s="32">
        <f t="shared" si="0"/>
        <v>8.0163679325171895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0.67811529158872175</v>
      </c>
      <c r="AB4" s="18">
        <f t="shared" si="1"/>
        <v>2.0000000000000004E-2</v>
      </c>
    </row>
    <row r="5" spans="1:28" s="29" customFormat="1" x14ac:dyDescent="0.2">
      <c r="A5" s="15">
        <v>7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43508</v>
      </c>
      <c r="I5" s="29">
        <v>25</v>
      </c>
      <c r="J5" s="29">
        <v>29.88</v>
      </c>
      <c r="K5" s="18">
        <v>9.5E-4</v>
      </c>
      <c r="L5" s="29">
        <f t="shared" ref="L5:L12" si="2">U5+(LOG10((AA5-V5)/(W5-(AA5*X5))))</f>
        <v>7.0625930753248145</v>
      </c>
      <c r="M5" s="29">
        <f t="shared" ref="M5:M12" si="3">U5+(LOG10((T5-V5)/(W5-(T5*X5))))</f>
        <v>7.0802049891820671</v>
      </c>
      <c r="N5" s="30">
        <v>0</v>
      </c>
      <c r="O5" s="30">
        <v>0.02</v>
      </c>
      <c r="P5" s="30">
        <v>0.11</v>
      </c>
      <c r="Q5" s="31">
        <v>0.73</v>
      </c>
      <c r="R5" s="31">
        <v>0.21</v>
      </c>
      <c r="S5" s="31">
        <v>0.11</v>
      </c>
      <c r="T5" s="29">
        <f>((R5-O5-(S5-P5))/(Q5-N5-(S5-P5)))</f>
        <v>0.26027397260273971</v>
      </c>
      <c r="U5" s="32">
        <f t="shared" si="0"/>
        <v>8.0163679325171895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0.25035126299909677</v>
      </c>
      <c r="AB5" s="18">
        <f t="shared" si="1"/>
        <v>0</v>
      </c>
    </row>
    <row r="6" spans="1:28" x14ac:dyDescent="0.2">
      <c r="A6" s="15">
        <v>8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43508</v>
      </c>
      <c r="I6" s="29">
        <v>25</v>
      </c>
      <c r="J6" s="29">
        <v>29.88</v>
      </c>
      <c r="K6" s="18">
        <v>9.5E-4</v>
      </c>
      <c r="L6" s="29">
        <f t="shared" si="2"/>
        <v>7.0769556381707241</v>
      </c>
      <c r="M6" s="29">
        <f t="shared" si="3"/>
        <v>7.0939482126370992</v>
      </c>
      <c r="N6" s="30">
        <v>0</v>
      </c>
      <c r="O6" s="30">
        <v>0.02</v>
      </c>
      <c r="P6" s="30">
        <v>0.11</v>
      </c>
      <c r="Q6" s="31">
        <v>0.81</v>
      </c>
      <c r="R6" s="31">
        <v>0.23</v>
      </c>
      <c r="S6" s="31">
        <v>0.1</v>
      </c>
      <c r="T6" s="15">
        <f>((R6-O6-(S6-P6))/(Q6-N6-(S6-P6)))</f>
        <v>0.26829268292682928</v>
      </c>
      <c r="U6" s="32">
        <f t="shared" si="0"/>
        <v>8.0163679325171895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0.25841377077425071</v>
      </c>
      <c r="AB6" s="18">
        <f t="shared" si="1"/>
        <v>9.999999999999995E-3</v>
      </c>
    </row>
    <row r="7" spans="1:28" x14ac:dyDescent="0.2">
      <c r="A7" s="15">
        <v>11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43508</v>
      </c>
      <c r="I7" s="29">
        <v>25</v>
      </c>
      <c r="J7" s="29">
        <v>29.88</v>
      </c>
      <c r="K7" s="18">
        <v>9.5E-4</v>
      </c>
      <c r="L7" s="29">
        <f t="shared" si="2"/>
        <v>7.5220491713358157</v>
      </c>
      <c r="M7" s="29">
        <f t="shared" si="3"/>
        <v>7.5270234170099419</v>
      </c>
      <c r="N7" s="30">
        <v>-0.04</v>
      </c>
      <c r="O7" s="30">
        <v>-0.02</v>
      </c>
      <c r="P7" s="30">
        <v>7.0000000000000007E-2</v>
      </c>
      <c r="Q7" s="31">
        <v>0.62</v>
      </c>
      <c r="R7" s="31">
        <v>0.44</v>
      </c>
      <c r="S7" s="31">
        <v>7.0000000000000007E-2</v>
      </c>
      <c r="T7" s="15">
        <f t="shared" ref="T7:T12" si="5">((R7-O7-(S7-P7))/(Q7-N7-(S7-P7)))</f>
        <v>0.69696969696969702</v>
      </c>
      <c r="U7" s="32">
        <f t="shared" si="0"/>
        <v>8.0163679325171895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0.68943217885508057</v>
      </c>
      <c r="AB7" s="18">
        <f t="shared" si="1"/>
        <v>0</v>
      </c>
    </row>
    <row r="8" spans="1:28" x14ac:dyDescent="0.2">
      <c r="A8" s="15">
        <v>10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43508</v>
      </c>
      <c r="I8" s="29">
        <v>25</v>
      </c>
      <c r="J8" s="29">
        <v>29.88</v>
      </c>
      <c r="K8" s="18">
        <v>9.5E-4</v>
      </c>
      <c r="L8" s="29">
        <f t="shared" si="2"/>
        <v>7.541842920780395</v>
      </c>
      <c r="M8" s="29">
        <f t="shared" si="3"/>
        <v>7.546510525799949</v>
      </c>
      <c r="N8" s="30">
        <v>-0.04</v>
      </c>
      <c r="O8" s="30">
        <v>-0.04</v>
      </c>
      <c r="P8" s="30">
        <v>0.05</v>
      </c>
      <c r="Q8" s="31">
        <v>0.62</v>
      </c>
      <c r="R8" s="31">
        <v>0.44</v>
      </c>
      <c r="S8" s="31">
        <v>0.05</v>
      </c>
      <c r="T8" s="15">
        <f t="shared" si="5"/>
        <v>0.72727272727272718</v>
      </c>
      <c r="U8" s="32">
        <f t="shared" si="0"/>
        <v>8.0163679325171895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0.71990072149527706</v>
      </c>
      <c r="AB8" s="18">
        <f t="shared" si="1"/>
        <v>0</v>
      </c>
    </row>
    <row r="9" spans="1:28" x14ac:dyDescent="0.2">
      <c r="A9" s="15">
        <v>14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43508</v>
      </c>
      <c r="I9" s="29">
        <v>25</v>
      </c>
      <c r="J9" s="29">
        <v>29.88</v>
      </c>
      <c r="K9" s="18">
        <v>9.5E-4</v>
      </c>
      <c r="L9" s="29">
        <f t="shared" si="2"/>
        <v>7.0159793872022984</v>
      </c>
      <c r="M9" s="29">
        <f t="shared" si="3"/>
        <v>7.0357411679569006</v>
      </c>
      <c r="N9" s="30">
        <v>0</v>
      </c>
      <c r="O9" s="30">
        <v>0.02</v>
      </c>
      <c r="P9" s="30">
        <v>0.11</v>
      </c>
      <c r="Q9" s="31">
        <v>0.89</v>
      </c>
      <c r="R9" s="31">
        <v>0.23</v>
      </c>
      <c r="S9" s="31">
        <v>0.11</v>
      </c>
      <c r="T9" s="15">
        <f t="shared" si="5"/>
        <v>0.2359550561797753</v>
      </c>
      <c r="U9" s="32">
        <f t="shared" si="0"/>
        <v>8.0163679325171895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0.2258995189132133</v>
      </c>
      <c r="AB9" s="18">
        <f t="shared" si="1"/>
        <v>0</v>
      </c>
    </row>
    <row r="10" spans="1:28" x14ac:dyDescent="0.2">
      <c r="A10" s="18">
        <v>12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43508</v>
      </c>
      <c r="I10" s="29">
        <v>25</v>
      </c>
      <c r="J10" s="29">
        <v>29.88</v>
      </c>
      <c r="K10" s="18">
        <v>9.5E-4</v>
      </c>
      <c r="L10" s="29">
        <f t="shared" si="2"/>
        <v>7.0159793872022984</v>
      </c>
      <c r="M10" s="29">
        <f t="shared" si="3"/>
        <v>7.0357411679569006</v>
      </c>
      <c r="N10" s="30">
        <v>-0.04</v>
      </c>
      <c r="O10" s="30">
        <v>-0.02</v>
      </c>
      <c r="P10" s="30">
        <v>7.0000000000000007E-2</v>
      </c>
      <c r="Q10" s="31">
        <v>0.85</v>
      </c>
      <c r="R10" s="31">
        <v>0.19</v>
      </c>
      <c r="S10" s="31">
        <v>7.0000000000000007E-2</v>
      </c>
      <c r="T10" s="15">
        <f t="shared" si="5"/>
        <v>0.23595505617977527</v>
      </c>
      <c r="U10" s="32">
        <f t="shared" si="0"/>
        <v>8.0163679325171895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0.22589951891321325</v>
      </c>
      <c r="AB10" s="18">
        <f t="shared" si="1"/>
        <v>0</v>
      </c>
    </row>
    <row r="11" spans="1:28" x14ac:dyDescent="0.2">
      <c r="A11" s="18">
        <v>15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43508</v>
      </c>
      <c r="I11" s="29">
        <v>25</v>
      </c>
      <c r="J11" s="29">
        <v>29.88</v>
      </c>
      <c r="K11" s="18">
        <v>9.5E-4</v>
      </c>
      <c r="L11" s="29">
        <f t="shared" si="2"/>
        <v>7.5334609026975965</v>
      </c>
      <c r="M11" s="29">
        <f t="shared" si="3"/>
        <v>7.5382567275679868</v>
      </c>
      <c r="N11" s="30">
        <v>0</v>
      </c>
      <c r="O11" s="30">
        <v>0.02</v>
      </c>
      <c r="P11" s="30">
        <v>0.11</v>
      </c>
      <c r="Q11" s="31">
        <v>0.69</v>
      </c>
      <c r="R11" s="31">
        <v>0.51</v>
      </c>
      <c r="S11" s="31">
        <v>0.1</v>
      </c>
      <c r="T11" s="15">
        <f t="shared" si="5"/>
        <v>0.7142857142857143</v>
      </c>
      <c r="U11" s="32">
        <f t="shared" si="0"/>
        <v>8.0163679325171895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0.70684277464947864</v>
      </c>
      <c r="AB11" s="18">
        <f t="shared" si="1"/>
        <v>9.999999999999995E-3</v>
      </c>
    </row>
    <row r="12" spans="1:28" x14ac:dyDescent="0.2">
      <c r="A12" s="18">
        <v>16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43508</v>
      </c>
      <c r="I12" s="29">
        <v>25</v>
      </c>
      <c r="J12" s="29">
        <v>29.88</v>
      </c>
      <c r="K12" s="18">
        <v>9.5E-4</v>
      </c>
      <c r="L12" s="29">
        <f t="shared" si="2"/>
        <v>7.5320493827861528</v>
      </c>
      <c r="M12" s="29">
        <f t="shared" si="3"/>
        <v>7.5368670338380364</v>
      </c>
      <c r="N12" s="30">
        <v>0.01</v>
      </c>
      <c r="O12" s="30">
        <v>0.02</v>
      </c>
      <c r="P12" s="30">
        <v>0.11</v>
      </c>
      <c r="Q12" s="31">
        <v>0.66</v>
      </c>
      <c r="R12" s="31">
        <v>0.48</v>
      </c>
      <c r="S12" s="31">
        <v>0.1</v>
      </c>
      <c r="T12" s="15">
        <f t="shared" si="5"/>
        <v>0.71212121212121204</v>
      </c>
      <c r="U12" s="32">
        <f t="shared" si="0"/>
        <v>8.0163679325171895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0.7046664501751787</v>
      </c>
      <c r="AB12" s="18">
        <f t="shared" si="1"/>
        <v>9.999999999999995E-3</v>
      </c>
    </row>
    <row r="13" spans="1:28" x14ac:dyDescent="0.2">
      <c r="A13" s="18">
        <v>21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43508</v>
      </c>
      <c r="I13" s="29">
        <v>25</v>
      </c>
      <c r="J13" s="29">
        <v>29.88</v>
      </c>
      <c r="K13" s="18">
        <v>9.5E-4</v>
      </c>
      <c r="L13" s="29">
        <f>U13+(LOG10((AA13-V13)/(W13-(AA13*X13))))</f>
        <v>6.8657071342999245</v>
      </c>
      <c r="M13" s="29">
        <f>U13+(LOG10((T13-V13)/(W13-(T13*X13))))</f>
        <v>6.8940900582565732</v>
      </c>
      <c r="N13" s="30">
        <v>-7.0000000000000007E-2</v>
      </c>
      <c r="O13" s="30">
        <v>-0.04</v>
      </c>
      <c r="P13" s="30">
        <v>0.05</v>
      </c>
      <c r="Q13" s="31">
        <v>0.73</v>
      </c>
      <c r="R13" s="31">
        <v>0.09</v>
      </c>
      <c r="S13" s="31">
        <v>0.04</v>
      </c>
      <c r="T13" s="15">
        <f>((R13-O13-(S13-P13))/(Q13-N13-(S13-P13)))</f>
        <v>0.17283950617283952</v>
      </c>
      <c r="U13" s="32">
        <f t="shared" si="0"/>
        <v>8.0163679325171895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0.16243923763390242</v>
      </c>
      <c r="AB13" s="18">
        <f>P13-S13</f>
        <v>1.0000000000000002E-2</v>
      </c>
    </row>
    <row r="14" spans="1:28" x14ac:dyDescent="0.2">
      <c r="A14" s="18">
        <v>17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43508</v>
      </c>
      <c r="I14" s="29">
        <v>25</v>
      </c>
      <c r="J14" s="29">
        <v>29.88</v>
      </c>
      <c r="K14" s="18">
        <v>9.5E-4</v>
      </c>
      <c r="L14" s="29">
        <f>U14+(LOG10((AA14-V14)/(W14-(AA14*X14))))</f>
        <v>6.9366750307741594</v>
      </c>
      <c r="M14" s="29">
        <f>U14+(LOG10((T14-V14)/(W14-(T14*X14))))</f>
        <v>6.9606365464263336</v>
      </c>
      <c r="N14" s="30">
        <v>-0.08</v>
      </c>
      <c r="O14" s="30">
        <v>-0.05</v>
      </c>
      <c r="P14" s="30">
        <v>0.05</v>
      </c>
      <c r="Q14" s="31">
        <v>0.67</v>
      </c>
      <c r="R14" s="31">
        <v>0.1</v>
      </c>
      <c r="S14" s="31">
        <v>0.05</v>
      </c>
      <c r="T14" s="15">
        <f>((R14-O14-(S14-P14))/(Q14-N14-(S14-P14)))</f>
        <v>0.20000000000000004</v>
      </c>
      <c r="U14" s="32">
        <f t="shared" si="0"/>
        <v>8.0163679325171895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0.18974807955585643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2019-05-01T18:06:03Z</dcterms:modified>
</cp:coreProperties>
</file>