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01. OA_LAB_Experiments\Spec pH\2019 July\"/>
    </mc:Choice>
  </mc:AlternateContent>
  <workbookProtection lockStructure="1"/>
  <bookViews>
    <workbookView xWindow="0" yWindow="0" windowWidth="28800" windowHeight="12300" tabRatio="929" activeTab="4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3" i="7" l="1"/>
  <c r="I3" i="7"/>
  <c r="J3" i="7"/>
  <c r="K3" i="7"/>
  <c r="L3" i="7"/>
  <c r="M3" i="7"/>
  <c r="N3" i="7"/>
  <c r="O3" i="7"/>
  <c r="P3" i="7"/>
  <c r="U4" i="1" l="1"/>
  <c r="AB19" i="1" l="1"/>
  <c r="U19" i="1"/>
  <c r="T19" i="1"/>
  <c r="AA19" i="1" s="1"/>
  <c r="AB18" i="1"/>
  <c r="U18" i="1"/>
  <c r="T18" i="1"/>
  <c r="AA18" i="1" s="1"/>
  <c r="AB17" i="1"/>
  <c r="U17" i="1"/>
  <c r="T17" i="1"/>
  <c r="AA17" i="1" s="1"/>
  <c r="AB16" i="1"/>
  <c r="U16" i="1"/>
  <c r="T16" i="1"/>
  <c r="AA16" i="1" s="1"/>
  <c r="AB15" i="1"/>
  <c r="U15" i="1"/>
  <c r="T15" i="1"/>
  <c r="AA15" i="1" s="1"/>
  <c r="M16" i="1" l="1"/>
  <c r="M19" i="1"/>
  <c r="M15" i="1"/>
  <c r="M17" i="1"/>
  <c r="M18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U14" i="1"/>
  <c r="U13" i="1"/>
  <c r="M13" i="1" s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AB9" i="1"/>
  <c r="T9" i="1"/>
  <c r="AA9" i="1" s="1"/>
  <c r="AB8" i="1"/>
  <c r="T8" i="1"/>
  <c r="AA8" i="1" s="1"/>
  <c r="AB7" i="1"/>
  <c r="T7" i="1"/>
  <c r="AA7" i="1" s="1"/>
  <c r="AB6" i="1"/>
  <c r="T6" i="1"/>
  <c r="M6" i="1" s="1"/>
  <c r="AB5" i="1"/>
  <c r="T5" i="1"/>
  <c r="AA5" i="1" s="1"/>
  <c r="AB4" i="1"/>
  <c r="T4" i="1"/>
  <c r="AA4" i="1" s="1"/>
  <c r="T3" i="1"/>
  <c r="AA3" i="1" s="1"/>
  <c r="AA6" i="1" l="1"/>
  <c r="M11" i="1"/>
  <c r="M3" i="1"/>
  <c r="M12" i="1"/>
  <c r="M10" i="1"/>
  <c r="M5" i="1"/>
  <c r="M14" i="1"/>
  <c r="M7" i="1"/>
  <c r="AA11" i="1"/>
  <c r="AA14" i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<sst xmlns="http://schemas.openxmlformats.org/spreadsheetml/2006/main" count="100" uniqueCount="47">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</sst>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C2" sqref="C2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K11" sqref="K1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-0.04</v>
      </c>
      <c r="C2" s="3">
        <v>338.96600000000001</v>
      </c>
      <c r="D2" s="3">
        <v>0.77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0.03</v>
      </c>
      <c r="C3" s="3">
        <v>339.34800000000001</v>
      </c>
      <c r="D3" s="3">
        <v>0.97</v>
      </c>
      <c r="H3" s="5">
        <f>B252</f>
        <v>0</v>
      </c>
      <c r="I3" s="5">
        <f>B650</f>
        <v>0.04</v>
      </c>
      <c r="J3" s="5">
        <f>B1091</f>
        <v>0.13</v>
      </c>
      <c r="K3" s="6">
        <f>D252</f>
        <v>0.54</v>
      </c>
      <c r="L3" s="6">
        <f>D650</f>
        <v>0.51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</v>
      </c>
      <c r="C4" s="3">
        <v>339.73</v>
      </c>
      <c r="D4" s="3">
        <v>1.04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1.27</v>
      </c>
    </row>
    <row r="6" spans="1:16" x14ac:dyDescent="0.2">
      <c r="A6" s="4">
        <v>340.49299999999999</v>
      </c>
      <c r="B6" s="4">
        <v>-0.1</v>
      </c>
      <c r="C6" s="3">
        <v>340.49299999999999</v>
      </c>
      <c r="D6" s="3">
        <v>1.58</v>
      </c>
    </row>
    <row r="7" spans="1:16" x14ac:dyDescent="0.2">
      <c r="A7" s="4">
        <v>340.875</v>
      </c>
      <c r="B7" s="4">
        <v>-0.25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-0.64</v>
      </c>
    </row>
    <row r="9" spans="1:16" x14ac:dyDescent="0.2">
      <c r="A9" s="4">
        <v>341.63799999999998</v>
      </c>
      <c r="B9" s="4">
        <v>-0.2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-0.89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7.0000000000000007E-2</v>
      </c>
    </row>
    <row r="15" spans="1:16" x14ac:dyDescent="0.2">
      <c r="A15" s="4">
        <v>343.92599999999999</v>
      </c>
      <c r="B15" s="4">
        <v>-1.01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-0.47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0.01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0.49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0.41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0.49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0.49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0.49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0.49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0.51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0.52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0.49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0.49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0.38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0.38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0.38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0.37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0.37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0.37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0.36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0.36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0.36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0.36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0.35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0.35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0.35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0.35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0.35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0.35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0.34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0.34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0.34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0.34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0.34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0.4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0.4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0.41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0.47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0.47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0.49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0.49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0.49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0.5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0.5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0.5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0.51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0.51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0.51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0.51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0.51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0.51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0.51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0.5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0.49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0.49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0.48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0.41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1.75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1.81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1.82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1.66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1.75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1.74</v>
      </c>
    </row>
    <row r="1911" spans="1:4" x14ac:dyDescent="0.2">
      <c r="A1911" s="4">
        <v>986.16700000000003</v>
      </c>
      <c r="B1911" s="4">
        <v>1.67</v>
      </c>
      <c r="C1911" s="3">
        <v>986.16700000000003</v>
      </c>
      <c r="D1911" s="3">
        <v>1.75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1.67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1.67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1.56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1.53</v>
      </c>
    </row>
    <row r="1952" spans="1:4" x14ac:dyDescent="0.2">
      <c r="A1952" s="4">
        <v>998.04700000000003</v>
      </c>
      <c r="B1952" s="4">
        <v>1.57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1.57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1.51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1.53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1.43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1.43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1.36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1.35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1.37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1.34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1.27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1.26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1.02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1.02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1.1599999999999999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1.1299999999999999</v>
      </c>
      <c r="C2035" s="3">
        <v>1021.8049999999999</v>
      </c>
      <c r="D2035" s="3">
        <v>1.1000000000000001</v>
      </c>
    </row>
    <row r="2036" spans="1:4" x14ac:dyDescent="0.2">
      <c r="A2036" s="4">
        <v>1022.0890000000001</v>
      </c>
      <c r="B2036" s="4">
        <v>1.1100000000000001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1.04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G13" sqref="G1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-0.05</v>
      </c>
      <c r="C2" s="3">
        <v>338.96600000000001</v>
      </c>
      <c r="D2" s="3">
        <v>0.49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7.0000000000000007E-2</v>
      </c>
      <c r="C3" s="3">
        <v>339.34800000000001</v>
      </c>
      <c r="D3" s="3">
        <v>0.45</v>
      </c>
      <c r="H3" s="5">
        <f>B252</f>
        <v>-0.06</v>
      </c>
      <c r="I3" s="5">
        <f>B650</f>
        <v>-0.03</v>
      </c>
      <c r="J3" s="5">
        <f>B1091</f>
        <v>7.0000000000000007E-2</v>
      </c>
      <c r="K3" s="6">
        <f>D252</f>
        <v>0.46</v>
      </c>
      <c r="L3" s="6">
        <f>D650</f>
        <v>0.45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0.12</v>
      </c>
      <c r="C4" s="3">
        <v>339.73</v>
      </c>
      <c r="D4" s="3">
        <v>0.19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0.2</v>
      </c>
    </row>
    <row r="6" spans="1:16" x14ac:dyDescent="0.2">
      <c r="A6" s="4">
        <v>340.49299999999999</v>
      </c>
      <c r="B6" s="4">
        <v>0.45</v>
      </c>
      <c r="C6" s="3">
        <v>340.49299999999999</v>
      </c>
      <c r="D6" s="3">
        <v>0.13</v>
      </c>
    </row>
    <row r="7" spans="1:16" x14ac:dyDescent="0.2">
      <c r="A7" s="4">
        <v>340.875</v>
      </c>
      <c r="B7" s="4">
        <v>0</v>
      </c>
      <c r="C7" s="3">
        <v>340.875</v>
      </c>
      <c r="D7" s="3">
        <v>0.12</v>
      </c>
    </row>
    <row r="8" spans="1:16" x14ac:dyDescent="0.2">
      <c r="A8" s="4">
        <v>341.25599999999997</v>
      </c>
      <c r="B8" s="4">
        <v>-0.32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-0.97</v>
      </c>
      <c r="C10" s="3">
        <v>342.01900000000001</v>
      </c>
      <c r="D10" s="3">
        <v>-1.35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-0.81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-0.56999999999999995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-0.73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0.45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2.21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0.31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0.48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0.26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0.33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0.33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0.33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0.33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0.33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0.34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0.34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0.34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0.36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0.36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0.36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0.38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0.38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0.38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0.39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0.39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0.39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0.39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0.39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0.45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0.45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0.46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0.47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0.47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0.47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0.47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0.47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0.47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0.47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0.47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0.47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0.47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0.47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0.47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0.47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0.47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0.46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0.45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0.45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0.44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0.44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0.41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0.39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0.38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0.39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0.4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0.41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0.41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0.42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0.43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0.42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0.41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0.4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0.39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0.38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0.38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0.37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0.36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0.35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0.34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0.34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0.33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0.32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1.59</v>
      </c>
    </row>
    <row r="1826" spans="1:4" x14ac:dyDescent="0.2">
      <c r="A1826" s="4">
        <v>961.23900000000003</v>
      </c>
      <c r="B1826" s="4">
        <v>1.58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1.63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1.64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1.63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1.65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1.66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1.62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1.54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1.46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1.47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1.49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1.46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1.39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1.27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1.28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1.24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1.26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1.27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1.1399999999999999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1.0900000000000001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1.08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1.06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0.94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0.95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8"/>
  <sheetViews>
    <sheetView zoomScale="110" zoomScaleNormal="110" workbookViewId="0">
      <selection activeCell="F15" sqref="F1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3</v>
      </c>
      <c r="B3" s="15" t="s">
        <v>29</v>
      </c>
      <c r="C3" s="15" t="s">
        <v>31</v>
      </c>
      <c r="D3">
        <v>1</v>
      </c>
      <c r="E3" s="15"/>
      <c r="F3" s="15"/>
      <c r="G3" s="16">
        <v>0.45833333333333331</v>
      </c>
      <c r="H3" s="28">
        <v>43656</v>
      </c>
      <c r="I3" s="18">
        <v>25</v>
      </c>
      <c r="J3" s="29">
        <v>29.6</v>
      </c>
      <c r="K3" s="18">
        <v>9.5E-4</v>
      </c>
      <c r="L3" s="18" t="e">
        <f t="shared" ref="L3:L26" si="0">U3+(LOG10((AA3-V3)/(W3-(AA3*X3))))</f>
        <v>#DIV/0!</v>
      </c>
      <c r="M3" s="18" t="e">
        <f>U3+(LOG10((T3-V3)/(W3-(T3*X3))))</f>
        <v>#DIV/0!</v>
      </c>
      <c r="N3" s="30"/>
      <c r="O3" s="30"/>
      <c r="P3" s="30"/>
      <c r="Q3" s="31"/>
      <c r="R3" s="31"/>
      <c r="S3" s="31"/>
      <c r="T3" s="18" t="e">
        <f>((R3-O3-(S3-P3))/(Q3-N3-(S3-P3)))</f>
        <v>#DIV/0!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 t="e">
        <f>T3-(K3*(Y3+(Z3*T3)))</f>
        <v>#DIV/0!</v>
      </c>
      <c r="AB3" s="18">
        <f t="shared" ref="AB3:AB12" si="1">P3-S3</f>
        <v>0</v>
      </c>
    </row>
    <row r="4" spans="1:28" s="33" customFormat="1" x14ac:dyDescent="0.2">
      <c r="A4" s="15">
        <v>5</v>
      </c>
      <c r="B4" s="15" t="s">
        <v>29</v>
      </c>
      <c r="C4" s="15" t="s">
        <v>31</v>
      </c>
      <c r="D4" s="15">
        <v>2</v>
      </c>
      <c r="E4" s="15"/>
      <c r="F4" s="15"/>
      <c r="G4" s="16">
        <v>0.45833333333333331</v>
      </c>
      <c r="H4" s="28">
        <v>43656</v>
      </c>
      <c r="I4" s="29">
        <v>25</v>
      </c>
      <c r="J4" s="29">
        <v>29.6</v>
      </c>
      <c r="K4" s="18">
        <v>9.5E-4</v>
      </c>
      <c r="L4" s="18" t="e">
        <f t="shared" si="0"/>
        <v>#DIV/0!</v>
      </c>
      <c r="M4" s="18" t="e">
        <f>U4+(LOG10((T4-V4)/(W4-(T4*X4))))</f>
        <v>#DIV/0!</v>
      </c>
      <c r="N4" s="30"/>
      <c r="O4" s="30"/>
      <c r="P4" s="30"/>
      <c r="Q4" s="31"/>
      <c r="R4" s="31"/>
      <c r="S4" s="31"/>
      <c r="T4" s="29" t="e">
        <f>((R4-O4-(S4-P4))/(Q4-N4-(S4-P4)))</f>
        <v>#DIV/0!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 t="e">
        <f>T4-(K4*(Y4+(Z4*T4)))</f>
        <v>#DIV/0!</v>
      </c>
      <c r="AB4" s="18">
        <f t="shared" si="1"/>
        <v>0</v>
      </c>
    </row>
    <row r="5" spans="1:28" s="29" customFormat="1" x14ac:dyDescent="0.2">
      <c r="A5" s="15">
        <v>8</v>
      </c>
      <c r="B5" s="15" t="s">
        <v>29</v>
      </c>
      <c r="C5" s="15" t="s">
        <v>31</v>
      </c>
      <c r="D5" s="15">
        <v>3</v>
      </c>
      <c r="E5" s="15"/>
      <c r="F5" s="15"/>
      <c r="G5" s="16">
        <v>0.45833333333333331</v>
      </c>
      <c r="H5" s="28">
        <v>43656</v>
      </c>
      <c r="I5" s="29">
        <v>25</v>
      </c>
      <c r="J5" s="29">
        <v>29.6</v>
      </c>
      <c r="K5" s="18">
        <v>9.5E-4</v>
      </c>
      <c r="L5" s="18" t="e">
        <f t="shared" si="0"/>
        <v>#DIV/0!</v>
      </c>
      <c r="M5" s="29" t="e">
        <f t="shared" ref="M5:M12" si="2">U5+(LOG10((T5-V5)/(W5-(T5*X5))))</f>
        <v>#DIV/0!</v>
      </c>
      <c r="N5" s="30"/>
      <c r="O5" s="30"/>
      <c r="P5" s="30"/>
      <c r="Q5" s="31"/>
      <c r="R5" s="31"/>
      <c r="S5" s="31"/>
      <c r="T5" s="29" t="e">
        <f>((R5-O5-(S5-P5))/(Q5-N5-(S5-P5)))</f>
        <v>#DIV/0!</v>
      </c>
      <c r="U5" s="32">
        <f t="shared" ref="U5:U14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 t="e">
        <f>T5-(K5*(Y5+(Z5*T5)))</f>
        <v>#DIV/0!</v>
      </c>
      <c r="AB5" s="18">
        <f t="shared" si="1"/>
        <v>0</v>
      </c>
    </row>
    <row r="6" spans="1:28" x14ac:dyDescent="0.2">
      <c r="A6" s="15">
        <v>6</v>
      </c>
      <c r="B6" s="15" t="s">
        <v>29</v>
      </c>
      <c r="C6" s="15" t="s">
        <v>31</v>
      </c>
      <c r="D6" s="15">
        <v>4</v>
      </c>
      <c r="E6" s="15"/>
      <c r="F6" s="15"/>
      <c r="G6" s="16">
        <v>0.45833333333333331</v>
      </c>
      <c r="H6" s="28">
        <v>43656</v>
      </c>
      <c r="I6" s="29">
        <v>25</v>
      </c>
      <c r="J6" s="29">
        <v>29.6</v>
      </c>
      <c r="K6" s="18">
        <v>9.5E-4</v>
      </c>
      <c r="L6" s="18" t="e">
        <f t="shared" si="0"/>
        <v>#DIV/0!</v>
      </c>
      <c r="M6" s="29" t="e">
        <f t="shared" si="2"/>
        <v>#DIV/0!</v>
      </c>
      <c r="N6" s="30"/>
      <c r="O6" s="30"/>
      <c r="P6" s="30"/>
      <c r="Q6" s="31"/>
      <c r="R6" s="31"/>
      <c r="S6" s="31"/>
      <c r="T6" s="15" t="e">
        <f>((R6-O6-(S6-P6))/(Q6-N6-(S6-P6)))</f>
        <v>#DIV/0!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 t="e">
        <f t="shared" ref="AA6:AA12" si="4">T6-(K6*(Y6+(Z6*T6)))</f>
        <v>#DIV/0!</v>
      </c>
      <c r="AB6" s="18">
        <f t="shared" si="1"/>
        <v>0</v>
      </c>
    </row>
    <row r="7" spans="1:28" x14ac:dyDescent="0.2">
      <c r="A7" s="15">
        <v>10</v>
      </c>
      <c r="B7" s="15" t="s">
        <v>29</v>
      </c>
      <c r="C7" s="15" t="s">
        <v>31</v>
      </c>
      <c r="D7" s="15">
        <v>5</v>
      </c>
      <c r="E7" s="15"/>
      <c r="F7" s="15"/>
      <c r="G7" s="16">
        <v>0.45833333333333331</v>
      </c>
      <c r="H7" s="28">
        <v>43656</v>
      </c>
      <c r="I7" s="29">
        <v>25</v>
      </c>
      <c r="J7" s="29">
        <v>29.6</v>
      </c>
      <c r="K7" s="18">
        <v>9.5E-4</v>
      </c>
      <c r="L7" s="18" t="e">
        <f t="shared" si="0"/>
        <v>#DIV/0!</v>
      </c>
      <c r="M7" s="29" t="e">
        <f t="shared" si="2"/>
        <v>#DIV/0!</v>
      </c>
      <c r="N7" s="30"/>
      <c r="O7" s="30"/>
      <c r="P7" s="30"/>
      <c r="Q7" s="31"/>
      <c r="R7" s="31"/>
      <c r="S7" s="31"/>
      <c r="T7" s="15" t="e">
        <f t="shared" ref="T7:T12" si="5">((R7-O7-(S7-P7))/(Q7-N7-(S7-P7)))</f>
        <v>#DIV/0!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 t="e">
        <f t="shared" si="4"/>
        <v>#DIV/0!</v>
      </c>
      <c r="AB7" s="18">
        <f t="shared" si="1"/>
        <v>0</v>
      </c>
    </row>
    <row r="8" spans="1:28" x14ac:dyDescent="0.2">
      <c r="A8" s="15">
        <v>4</v>
      </c>
      <c r="B8" s="15" t="s">
        <v>29</v>
      </c>
      <c r="C8" s="15" t="s">
        <v>31</v>
      </c>
      <c r="D8" s="15">
        <v>6</v>
      </c>
      <c r="E8" s="15"/>
      <c r="F8" s="15"/>
      <c r="G8" s="16">
        <v>0.45833333333333331</v>
      </c>
      <c r="H8" s="28">
        <v>43656</v>
      </c>
      <c r="I8" s="29">
        <v>25</v>
      </c>
      <c r="J8" s="29">
        <v>29.6</v>
      </c>
      <c r="K8" s="18">
        <v>9.5E-4</v>
      </c>
      <c r="L8" s="18" t="e">
        <f t="shared" si="0"/>
        <v>#DIV/0!</v>
      </c>
      <c r="M8" s="29" t="e">
        <f t="shared" si="2"/>
        <v>#DIV/0!</v>
      </c>
      <c r="N8" s="30"/>
      <c r="O8" s="30"/>
      <c r="P8" s="30"/>
      <c r="Q8" s="31"/>
      <c r="R8" s="31"/>
      <c r="S8" s="31"/>
      <c r="T8" s="15" t="e">
        <f t="shared" si="5"/>
        <v>#DIV/0!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 t="e">
        <f t="shared" si="4"/>
        <v>#DIV/0!</v>
      </c>
      <c r="AB8" s="18">
        <f t="shared" si="1"/>
        <v>0</v>
      </c>
    </row>
    <row r="9" spans="1:28" x14ac:dyDescent="0.2">
      <c r="A9" s="15"/>
      <c r="B9" s="15" t="s">
        <v>29</v>
      </c>
      <c r="C9" s="15" t="s">
        <v>30</v>
      </c>
      <c r="D9" s="15"/>
      <c r="E9" s="15"/>
      <c r="F9" s="15"/>
      <c r="G9" s="16">
        <v>0.45833333333333331</v>
      </c>
      <c r="H9" s="28">
        <v>43656</v>
      </c>
      <c r="I9" s="29">
        <v>25</v>
      </c>
      <c r="J9" s="29">
        <v>29.6</v>
      </c>
      <c r="K9" s="18">
        <v>9.5E-4</v>
      </c>
      <c r="L9" s="18" t="e">
        <f t="shared" si="0"/>
        <v>#DIV/0!</v>
      </c>
      <c r="M9" s="29" t="e">
        <f t="shared" si="2"/>
        <v>#DIV/0!</v>
      </c>
      <c r="N9" s="30"/>
      <c r="O9" s="30"/>
      <c r="P9" s="30"/>
      <c r="Q9" s="31"/>
      <c r="R9" s="31"/>
      <c r="S9" s="31"/>
      <c r="T9" s="15" t="e">
        <f t="shared" si="5"/>
        <v>#DIV/0!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 t="e">
        <f t="shared" si="4"/>
        <v>#DIV/0!</v>
      </c>
      <c r="AB9" s="18">
        <f t="shared" si="1"/>
        <v>0</v>
      </c>
    </row>
    <row r="10" spans="1:28" x14ac:dyDescent="0.2">
      <c r="A10" s="15"/>
      <c r="B10" s="15" t="s">
        <v>29</v>
      </c>
      <c r="C10" s="15" t="s">
        <v>30</v>
      </c>
      <c r="D10" s="15"/>
      <c r="F10" s="15"/>
      <c r="G10" s="16">
        <v>0.45833333333333331</v>
      </c>
      <c r="H10" s="28">
        <v>43656</v>
      </c>
      <c r="I10" s="29">
        <v>25</v>
      </c>
      <c r="J10" s="29">
        <v>29.6</v>
      </c>
      <c r="K10" s="18">
        <v>9.5E-4</v>
      </c>
      <c r="L10" s="18" t="e">
        <f t="shared" si="0"/>
        <v>#DIV/0!</v>
      </c>
      <c r="M10" s="29" t="e">
        <f t="shared" si="2"/>
        <v>#DIV/0!</v>
      </c>
      <c r="N10" s="30"/>
      <c r="O10" s="30"/>
      <c r="P10" s="30"/>
      <c r="Q10" s="31"/>
      <c r="R10" s="31"/>
      <c r="S10" s="31"/>
      <c r="T10" s="15" t="e">
        <f t="shared" si="5"/>
        <v>#DIV/0!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 t="e">
        <f t="shared" si="4"/>
        <v>#DIV/0!</v>
      </c>
      <c r="AB10" s="18">
        <f t="shared" si="1"/>
        <v>0</v>
      </c>
    </row>
    <row r="11" spans="1:28" x14ac:dyDescent="0.2">
      <c r="A11" s="15"/>
      <c r="B11" s="15" t="s">
        <v>29</v>
      </c>
      <c r="C11" s="15" t="s">
        <v>30</v>
      </c>
      <c r="D11" s="15"/>
      <c r="F11" s="15"/>
      <c r="G11" s="16">
        <v>0.45833333333333331</v>
      </c>
      <c r="H11" s="28">
        <v>43656</v>
      </c>
      <c r="I11" s="29">
        <v>25</v>
      </c>
      <c r="J11" s="29">
        <v>29.6</v>
      </c>
      <c r="K11" s="18">
        <v>9.5E-4</v>
      </c>
      <c r="L11" s="18" t="e">
        <f t="shared" si="0"/>
        <v>#DIV/0!</v>
      </c>
      <c r="M11" s="29" t="e">
        <f t="shared" si="2"/>
        <v>#DIV/0!</v>
      </c>
      <c r="N11" s="30"/>
      <c r="O11" s="30"/>
      <c r="P11" s="30"/>
      <c r="Q11" s="31"/>
      <c r="R11" s="31"/>
      <c r="S11" s="31"/>
      <c r="T11" s="15" t="e">
        <f t="shared" si="5"/>
        <v>#DIV/0!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 t="e">
        <f t="shared" si="4"/>
        <v>#DIV/0!</v>
      </c>
      <c r="AB11" s="18">
        <f t="shared" si="1"/>
        <v>0</v>
      </c>
    </row>
    <row r="12" spans="1:28" x14ac:dyDescent="0.2">
      <c r="A12" s="15"/>
      <c r="B12" s="15" t="s">
        <v>29</v>
      </c>
      <c r="C12" s="15" t="s">
        <v>30</v>
      </c>
      <c r="D12" s="15"/>
      <c r="F12" s="15"/>
      <c r="G12" s="16">
        <v>0.45833333333333331</v>
      </c>
      <c r="H12" s="28">
        <v>43656</v>
      </c>
      <c r="I12" s="29">
        <v>25</v>
      </c>
      <c r="J12" s="29">
        <v>29.6</v>
      </c>
      <c r="K12" s="18">
        <v>9.5E-4</v>
      </c>
      <c r="L12" s="18" t="e">
        <f t="shared" si="0"/>
        <v>#DIV/0!</v>
      </c>
      <c r="M12" s="29" t="e">
        <f t="shared" si="2"/>
        <v>#DIV/0!</v>
      </c>
      <c r="N12" s="30"/>
      <c r="O12" s="30"/>
      <c r="P12" s="30"/>
      <c r="Q12" s="31"/>
      <c r="R12" s="31"/>
      <c r="S12" s="31"/>
      <c r="T12" s="15" t="e">
        <f t="shared" si="5"/>
        <v>#DIV/0!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 t="e">
        <f t="shared" si="4"/>
        <v>#DIV/0!</v>
      </c>
      <c r="AB12" s="18">
        <f t="shared" si="1"/>
        <v>0</v>
      </c>
    </row>
    <row r="13" spans="1:28" x14ac:dyDescent="0.2">
      <c r="A13" s="15"/>
      <c r="B13" s="15" t="s">
        <v>29</v>
      </c>
      <c r="C13" s="15" t="s">
        <v>30</v>
      </c>
      <c r="D13" s="15"/>
      <c r="F13" s="15"/>
      <c r="G13" s="16">
        <v>0.45833333333333331</v>
      </c>
      <c r="H13" s="28">
        <v>43656</v>
      </c>
      <c r="I13" s="29">
        <v>25</v>
      </c>
      <c r="J13" s="29">
        <v>29.6</v>
      </c>
      <c r="K13" s="18">
        <v>9.5E-4</v>
      </c>
      <c r="L13" s="18" t="e">
        <f t="shared" si="0"/>
        <v>#DIV/0!</v>
      </c>
      <c r="M13" s="29" t="e">
        <f>U13+(LOG10((T13-V13)/(W13-(T13*X13))))</f>
        <v>#DIV/0!</v>
      </c>
      <c r="N13" s="30"/>
      <c r="O13" s="30"/>
      <c r="P13" s="30"/>
      <c r="Q13" s="31"/>
      <c r="R13" s="31"/>
      <c r="S13" s="31"/>
      <c r="T13" s="15" t="e">
        <f>((R13-O13-(S13-P13))/(Q13-N13-(S13-P13)))</f>
        <v>#DIV/0!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 t="e">
        <f>T13-(K13*(Y13+(Z13*T13)))</f>
        <v>#DIV/0!</v>
      </c>
      <c r="AB13" s="18">
        <f>P13-S13</f>
        <v>0</v>
      </c>
    </row>
    <row r="14" spans="1:28" x14ac:dyDescent="0.2">
      <c r="A14" s="15"/>
      <c r="B14" s="15" t="s">
        <v>29</v>
      </c>
      <c r="C14" s="15" t="s">
        <v>30</v>
      </c>
      <c r="D14" s="15"/>
      <c r="F14" s="15"/>
      <c r="G14" s="16">
        <v>0.45833333333333331</v>
      </c>
      <c r="H14" s="28">
        <v>43656</v>
      </c>
      <c r="I14" s="29">
        <v>25</v>
      </c>
      <c r="J14" s="29">
        <v>29.6</v>
      </c>
      <c r="K14" s="18">
        <v>9.5E-4</v>
      </c>
      <c r="L14" s="18" t="e">
        <f t="shared" si="0"/>
        <v>#DIV/0!</v>
      </c>
      <c r="M14" s="29" t="e">
        <f>U14+(LOG10((T14-V14)/(W14-(T14*X14))))</f>
        <v>#DIV/0!</v>
      </c>
      <c r="N14" s="30"/>
      <c r="O14" s="30"/>
      <c r="P14" s="30"/>
      <c r="Q14" s="31"/>
      <c r="R14" s="31"/>
      <c r="S14" s="31"/>
      <c r="T14" s="15" t="e">
        <f>((R14-O14-(S14-P14))/(Q14-N14-(S14-P14)))</f>
        <v>#DIV/0!</v>
      </c>
      <c r="U14" s="32">
        <f t="shared" si="3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 t="e">
        <f>T14-(K14*(Y14+(Z14*T14)))</f>
        <v>#DIV/0!</v>
      </c>
      <c r="AB14" s="18">
        <f>P14-S14</f>
        <v>0</v>
      </c>
    </row>
    <row r="15" spans="1:28" x14ac:dyDescent="0.2">
      <c r="A15" s="15"/>
      <c r="B15" s="15" t="s">
        <v>29</v>
      </c>
      <c r="C15" s="15" t="s">
        <v>30</v>
      </c>
      <c r="D15" s="15"/>
      <c r="F15" s="15"/>
      <c r="G15" s="16">
        <v>0.45833333333333331</v>
      </c>
      <c r="H15" s="28">
        <v>43656</v>
      </c>
      <c r="I15" s="18">
        <v>25</v>
      </c>
      <c r="J15" s="29">
        <v>29.6</v>
      </c>
      <c r="K15" s="18">
        <v>9.5E-4</v>
      </c>
      <c r="L15" s="18" t="e">
        <f t="shared" si="0"/>
        <v>#DIV/0!</v>
      </c>
      <c r="M15" s="18" t="e">
        <f t="shared" ref="M15:M20" si="6">U15+(LOG10((T15-V15)/(W15-(T15*X15))))</f>
        <v>#DIV/0!</v>
      </c>
      <c r="N15" s="30"/>
      <c r="O15" s="30"/>
      <c r="P15" s="30"/>
      <c r="Q15" s="31"/>
      <c r="R15" s="31"/>
      <c r="S15" s="31"/>
      <c r="T15" s="18" t="e">
        <f t="shared" ref="T15:T20" si="7">((R15-O15-(S15-P15))/(Q15-N15-(S15-P15)))</f>
        <v>#DIV/0!</v>
      </c>
      <c r="U15" s="18">
        <f t="shared" ref="U15:U20" si="8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0" si="9">T15-(K15*(Y15+(Z15*T15)))</f>
        <v>#DIV/0!</v>
      </c>
      <c r="AB15" s="18">
        <f t="shared" ref="AB15:AB20" si="10">P15-S15</f>
        <v>0</v>
      </c>
    </row>
    <row r="16" spans="1:28" x14ac:dyDescent="0.2">
      <c r="A16" s="15"/>
      <c r="B16" s="15" t="s">
        <v>29</v>
      </c>
      <c r="C16" s="15" t="s">
        <v>30</v>
      </c>
      <c r="D16" s="15"/>
      <c r="F16" s="15"/>
      <c r="G16" s="16">
        <v>0.45833333333333331</v>
      </c>
      <c r="H16" s="28">
        <v>43656</v>
      </c>
      <c r="I16" s="18">
        <v>25</v>
      </c>
      <c r="J16" s="29">
        <v>29.6</v>
      </c>
      <c r="K16" s="18">
        <v>9.5E-4</v>
      </c>
      <c r="L16" s="18" t="e">
        <f t="shared" si="0"/>
        <v>#DIV/0!</v>
      </c>
      <c r="M16" s="18" t="e">
        <f t="shared" si="6"/>
        <v>#DIV/0!</v>
      </c>
      <c r="N16" s="30"/>
      <c r="O16" s="30"/>
      <c r="P16" s="30"/>
      <c r="Q16" s="31"/>
      <c r="R16" s="31"/>
      <c r="S16" s="31"/>
      <c r="T16" s="18" t="e">
        <f t="shared" si="7"/>
        <v>#DIV/0!</v>
      </c>
      <c r="U16" s="18">
        <f t="shared" si="8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9"/>
        <v>#DIV/0!</v>
      </c>
      <c r="AB16" s="18">
        <f t="shared" si="10"/>
        <v>0</v>
      </c>
    </row>
    <row r="17" spans="2:28" x14ac:dyDescent="0.2">
      <c r="B17" s="15" t="s">
        <v>28</v>
      </c>
      <c r="C17" s="15" t="s">
        <v>30</v>
      </c>
      <c r="D17" s="15"/>
      <c r="F17" s="15"/>
      <c r="G17" s="16">
        <v>0.45833333333333331</v>
      </c>
      <c r="H17" s="28">
        <v>43656</v>
      </c>
      <c r="I17" s="18">
        <v>25</v>
      </c>
      <c r="J17" s="29">
        <v>29.6</v>
      </c>
      <c r="K17" s="18">
        <v>9.5E-4</v>
      </c>
      <c r="L17" s="18" t="e">
        <f t="shared" si="0"/>
        <v>#DIV/0!</v>
      </c>
      <c r="M17" s="18" t="e">
        <f t="shared" si="6"/>
        <v>#DIV/0!</v>
      </c>
      <c r="N17" s="30"/>
      <c r="O17" s="30"/>
      <c r="P17" s="30"/>
      <c r="Q17" s="31"/>
      <c r="R17" s="31"/>
      <c r="S17" s="31"/>
      <c r="T17" s="18" t="e">
        <f t="shared" si="7"/>
        <v>#DIV/0!</v>
      </c>
      <c r="U17" s="18">
        <f t="shared" si="8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9"/>
        <v>#DIV/0!</v>
      </c>
      <c r="AB17" s="18">
        <f t="shared" si="10"/>
        <v>0</v>
      </c>
    </row>
    <row r="18" spans="2:28" x14ac:dyDescent="0.2">
      <c r="B18" s="15" t="s">
        <v>28</v>
      </c>
      <c r="C18" s="15" t="s">
        <v>30</v>
      </c>
      <c r="D18" s="15"/>
      <c r="F18" s="15"/>
      <c r="G18" s="16">
        <v>0.45833333333333331</v>
      </c>
      <c r="H18" s="28">
        <v>43656</v>
      </c>
      <c r="I18" s="18">
        <v>25</v>
      </c>
      <c r="J18" s="29">
        <v>29.6</v>
      </c>
      <c r="K18" s="18">
        <v>9.5E-4</v>
      </c>
      <c r="L18" s="18" t="e">
        <f t="shared" si="0"/>
        <v>#DIV/0!</v>
      </c>
      <c r="M18" s="18" t="e">
        <f t="shared" si="6"/>
        <v>#DIV/0!</v>
      </c>
      <c r="N18" s="30"/>
      <c r="O18" s="30"/>
      <c r="P18" s="30"/>
      <c r="Q18" s="31"/>
      <c r="R18" s="31"/>
      <c r="S18" s="31"/>
      <c r="T18" s="18" t="e">
        <f t="shared" si="7"/>
        <v>#DIV/0!</v>
      </c>
      <c r="U18" s="18">
        <f t="shared" si="8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9"/>
        <v>#DIV/0!</v>
      </c>
      <c r="AB18" s="18">
        <f t="shared" si="10"/>
        <v>0</v>
      </c>
    </row>
    <row r="19" spans="2:28" x14ac:dyDescent="0.2">
      <c r="B19" s="15" t="s">
        <v>28</v>
      </c>
      <c r="C19" s="15" t="s">
        <v>30</v>
      </c>
      <c r="D19" s="15"/>
      <c r="F19" s="15"/>
      <c r="G19" s="16">
        <v>0.45833333333333331</v>
      </c>
      <c r="H19" s="28">
        <v>43656</v>
      </c>
      <c r="I19" s="18">
        <v>25</v>
      </c>
      <c r="J19" s="29">
        <v>29.6</v>
      </c>
      <c r="K19" s="18">
        <v>9.5E-4</v>
      </c>
      <c r="L19" s="18" t="e">
        <f t="shared" si="0"/>
        <v>#DIV/0!</v>
      </c>
      <c r="M19" s="18" t="e">
        <f t="shared" si="6"/>
        <v>#DIV/0!</v>
      </c>
      <c r="N19" s="30"/>
      <c r="O19" s="30"/>
      <c r="P19" s="30"/>
      <c r="Q19" s="31"/>
      <c r="R19" s="31"/>
      <c r="S19" s="31"/>
      <c r="T19" s="18" t="e">
        <f t="shared" si="7"/>
        <v>#DIV/0!</v>
      </c>
      <c r="U19" s="18">
        <f t="shared" si="8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9"/>
        <v>#DIV/0!</v>
      </c>
      <c r="AB19" s="18">
        <f t="shared" si="10"/>
        <v>0</v>
      </c>
    </row>
    <row r="20" spans="2:28" x14ac:dyDescent="0.2">
      <c r="B20" s="15"/>
      <c r="C20" s="15"/>
      <c r="D20" s="15"/>
      <c r="F20" s="15"/>
      <c r="H20" s="28"/>
      <c r="J20" s="29"/>
      <c r="N20" s="30"/>
      <c r="O20" s="30"/>
      <c r="P20" s="30"/>
      <c r="Q20" s="31"/>
      <c r="R20" s="31"/>
      <c r="S20" s="31"/>
    </row>
    <row r="21" spans="2:28" x14ac:dyDescent="0.2">
      <c r="B21" s="15"/>
      <c r="C21" s="15"/>
      <c r="N21" s="30"/>
      <c r="O21" s="30"/>
      <c r="P21" s="30"/>
      <c r="Q21" s="31"/>
      <c r="R21" s="31"/>
      <c r="S21" s="31"/>
    </row>
    <row r="22" spans="2:28" x14ac:dyDescent="0.2">
      <c r="B22" s="15"/>
      <c r="C22" s="15"/>
      <c r="N22" s="30"/>
      <c r="O22" s="30"/>
      <c r="P22" s="30"/>
      <c r="Q22" s="31"/>
      <c r="R22" s="31"/>
      <c r="S22" s="31"/>
    </row>
    <row r="23" spans="2:28" x14ac:dyDescent="0.2">
      <c r="B23" s="15"/>
      <c r="C23" s="15"/>
      <c r="N23" s="30"/>
      <c r="O23" s="30"/>
      <c r="P23" s="30"/>
      <c r="Q23" s="31"/>
      <c r="R23" s="31"/>
      <c r="S23" s="31"/>
    </row>
    <row r="24" spans="2:28" x14ac:dyDescent="0.2">
      <c r="B24" s="15"/>
      <c r="C24" s="15"/>
      <c r="N24" s="30"/>
      <c r="O24" s="30"/>
      <c r="P24" s="30"/>
      <c r="Q24" s="31"/>
      <c r="R24" s="31"/>
      <c r="S24" s="31"/>
    </row>
    <row r="25" spans="2:28" x14ac:dyDescent="0.2">
      <c r="B25" s="15"/>
      <c r="C25" s="15"/>
      <c r="N25" s="30"/>
      <c r="O25" s="30"/>
      <c r="P25" s="30"/>
      <c r="Q25" s="31"/>
      <c r="R25" s="31"/>
      <c r="S25" s="31"/>
    </row>
    <row r="26" spans="2:28" x14ac:dyDescent="0.2">
      <c r="B26" s="15"/>
      <c r="C26" s="15"/>
      <c r="N26" s="30"/>
      <c r="O26" s="30"/>
      <c r="P26" s="30"/>
      <c r="Q26" s="31"/>
      <c r="R26" s="31"/>
      <c r="S26" s="31"/>
    </row>
    <row r="27" spans="2:28" x14ac:dyDescent="0.2">
      <c r="B27" s="15"/>
      <c r="C27" s="15"/>
      <c r="N27" s="30"/>
      <c r="O27" s="30"/>
      <c r="P27" s="30"/>
      <c r="Q27" s="31"/>
      <c r="R27" s="31"/>
      <c r="S27" s="31"/>
    </row>
    <row r="28" spans="2:28" x14ac:dyDescent="0.2">
      <c r="B28" s="15"/>
      <c r="C28" s="15"/>
      <c r="N28" s="30"/>
      <c r="O28" s="30"/>
      <c r="P28" s="30"/>
      <c r="Q28" s="31"/>
      <c r="R28" s="31"/>
      <c r="S28" s="31"/>
    </row>
    <row r="29" spans="2:28" x14ac:dyDescent="0.2">
      <c r="B29" s="15"/>
      <c r="C29" s="15"/>
      <c r="N29" s="30"/>
      <c r="O29" s="30"/>
      <c r="P29" s="30"/>
      <c r="Q29" s="31"/>
      <c r="R29" s="31"/>
      <c r="S29" s="31"/>
    </row>
    <row r="30" spans="2:28" x14ac:dyDescent="0.2">
      <c r="B30" s="15"/>
      <c r="C30" s="15"/>
      <c r="N30" s="30"/>
      <c r="O30" s="30"/>
      <c r="P30" s="30"/>
      <c r="Q30" s="31"/>
      <c r="R30" s="31"/>
      <c r="S30" s="31"/>
    </row>
    <row r="31" spans="2:28" x14ac:dyDescent="0.2">
      <c r="B31" s="15"/>
      <c r="C31" s="15"/>
      <c r="N31" s="30"/>
      <c r="O31" s="30"/>
      <c r="P31" s="30"/>
      <c r="Q31" s="31"/>
      <c r="R31" s="31"/>
      <c r="S31" s="31"/>
    </row>
    <row r="32" spans="2:28" x14ac:dyDescent="0.2">
      <c r="B32" s="15"/>
      <c r="C32" s="15"/>
      <c r="N32" s="30"/>
      <c r="O32" s="30"/>
      <c r="P32" s="30"/>
      <c r="Q32" s="31"/>
      <c r="R32" s="31"/>
      <c r="S32" s="31"/>
    </row>
    <row r="33" spans="2:19" x14ac:dyDescent="0.2">
      <c r="B33" s="15"/>
      <c r="C33" s="15"/>
      <c r="N33" s="30"/>
      <c r="O33" s="30"/>
      <c r="P33" s="30"/>
      <c r="Q33" s="31"/>
      <c r="R33" s="31"/>
      <c r="S33" s="31"/>
    </row>
    <row r="34" spans="2:19" x14ac:dyDescent="0.2">
      <c r="B34" s="15"/>
      <c r="C34" s="15"/>
      <c r="N34" s="30"/>
      <c r="O34" s="30"/>
      <c r="P34" s="30"/>
      <c r="Q34" s="31"/>
      <c r="R34" s="31"/>
      <c r="S34" s="31"/>
    </row>
    <row r="35" spans="2:19" x14ac:dyDescent="0.2">
      <c r="B35" s="15"/>
      <c r="C35" s="15"/>
      <c r="N35" s="30"/>
      <c r="O35" s="30"/>
      <c r="P35" s="30"/>
      <c r="Q35" s="31"/>
      <c r="R35" s="31"/>
      <c r="S35" s="31"/>
    </row>
    <row r="36" spans="2:19" x14ac:dyDescent="0.2">
      <c r="B36" s="15"/>
      <c r="C36" s="15"/>
      <c r="N36" s="30"/>
      <c r="O36" s="30"/>
      <c r="P36" s="30"/>
      <c r="Q36" s="31"/>
      <c r="R36" s="31"/>
      <c r="S36" s="31"/>
    </row>
    <row r="37" spans="2:19" x14ac:dyDescent="0.2">
      <c r="B37" s="15"/>
      <c r="C37" s="15"/>
      <c r="N37" s="30"/>
      <c r="O37" s="30"/>
      <c r="P37" s="30"/>
      <c r="Q37" s="31"/>
      <c r="R37" s="31"/>
      <c r="S37" s="31"/>
    </row>
    <row r="38" spans="2:19" x14ac:dyDescent="0.2">
      <c r="B38" s="15"/>
      <c r="C38" s="15"/>
      <c r="N38" s="30"/>
      <c r="O38" s="30"/>
      <c r="P38" s="30"/>
      <c r="Q38" s="31"/>
      <c r="R38" s="31"/>
      <c r="S38" s="31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B3:B38</xm:sqref>
        </x14:dataValidation>
        <x14:dataValidation type="list" allowBlank="1" showInputMessage="1" showErrorMessage="1">
          <x14:formula1>
            <xm:f>'ID categories'!$B$2:$B$7</xm:f>
          </x14:formula1>
          <xm:sqref>C3:C38 D3</xm:sqref>
        </x14:dataValidation>
        <x14:dataValidation type="list" allowBlank="1" showInputMessage="1" showErrorMessage="1">
          <x14:formula1>
            <xm:f>'ID categories'!$C$2:$C$16</xm:f>
          </x14:formula1>
          <xm:sqref>D4:D20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E3:E20</xm:sqref>
        </x14:dataValidation>
        <x14:dataValidation type="list" allowBlank="1" showInputMessage="1" showErrorMessage="1">
          <x14:formula1>
            <xm:f>'ID categories'!$E$8:$E$14</xm:f>
          </x14:formula1>
          <xm:sqref>F3:F20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tabSelected="1" zoomScaleNormal="100" workbookViewId="0">
      <selection activeCell="P34" sqref="P3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0.73</v>
      </c>
      <c r="C3" s="3">
        <v>339.34800000000001</v>
      </c>
      <c r="D3" s="3">
        <v>0</v>
      </c>
      <c r="H3" s="5">
        <f>B252</f>
        <v>0.06</v>
      </c>
      <c r="I3" s="5">
        <f>B650</f>
        <v>0.08</v>
      </c>
      <c r="J3" s="5">
        <f>B1091</f>
        <v>0.16</v>
      </c>
      <c r="K3" s="6">
        <f>D252</f>
        <v>0.64</v>
      </c>
      <c r="L3" s="6">
        <f>D650</f>
        <v>0.59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0.38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-0.41</v>
      </c>
    </row>
    <row r="9" spans="1:16" x14ac:dyDescent="0.2">
      <c r="A9" s="4">
        <v>341.63799999999998</v>
      </c>
      <c r="B9" s="4">
        <v>-0.35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-1.49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-0.79</v>
      </c>
      <c r="C15" s="3">
        <v>343.92599999999999</v>
      </c>
      <c r="D15" s="3">
        <v>-1.01</v>
      </c>
    </row>
    <row r="16" spans="1:16" x14ac:dyDescent="0.2">
      <c r="A16" s="4">
        <v>344.30700000000002</v>
      </c>
      <c r="B16" s="4">
        <v>-7.0000000000000007E-2</v>
      </c>
      <c r="C16" s="3">
        <v>344.30700000000002</v>
      </c>
      <c r="D16" s="3">
        <v>-0.24</v>
      </c>
    </row>
    <row r="17" spans="1:4" x14ac:dyDescent="0.2">
      <c r="A17" s="4">
        <v>344.68799999999999</v>
      </c>
      <c r="B17" s="4">
        <v>-0.21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-0.12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0.06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-0.03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0.19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0.54</v>
      </c>
    </row>
    <row r="24" spans="1:4" x14ac:dyDescent="0.2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0.27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0.25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0.23</v>
      </c>
      <c r="C30" s="3">
        <v>349.64</v>
      </c>
      <c r="D30" s="3">
        <v>0.47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0.22</v>
      </c>
      <c r="C32" s="3">
        <v>350.40100000000001</v>
      </c>
      <c r="D32" s="3">
        <v>0.44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0.44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0.45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0.46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0.49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0.48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0.48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0.45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0.13</v>
      </c>
      <c r="C71" s="3">
        <v>365.214</v>
      </c>
      <c r="D71" s="3">
        <v>0.44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0.44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0.12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0.13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0.08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0.08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0.08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0.08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0.08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0.08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0.08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0.08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0.53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0.57999999999999996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0.6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0.6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0.6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0.61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0.61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0.61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0.61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0.61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0.62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0.62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0.62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0.62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0.63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0.63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0.63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0.63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0.63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0.63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0.63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0.64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0.64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0.64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0.64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0.64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0.64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0.64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0.64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0.64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0.64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0.64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0.64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0.64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0.64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0.65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0.65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0.65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0.65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0.65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0.65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0.65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0.65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0.65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0.65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0.65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0.65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0.65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0.65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0.65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0.64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0.64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0.64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0.64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0.64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0.64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0.64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0.64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0.64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0.64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0.64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0.64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0.64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0.64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0.64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0.63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0.63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0.63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0.63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0.63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0.63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0.63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0.63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0.62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0.62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0.62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0.62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0.62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0.62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0.61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0.61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0.61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0.61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0.61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0.6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0.6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0.55000000000000004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0.54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0.52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0.52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0.51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0.5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0.5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0.46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0.44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0.43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0.43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0.43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0.43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0.42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0.41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0.41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0.4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0.4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0.4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0.4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0.4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0.4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0.4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0.4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0.4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0.4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0.4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0.4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0.4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0.4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0.4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0.4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0.4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0.4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0.4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0.4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0.4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0.4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0.4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0.41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0.41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0.41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0.41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0.41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0.41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0.41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0.41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0.41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0.41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0.41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0.41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0.41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0.41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0.41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0.41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0.42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0.42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0.42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0.42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0.42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0.42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0.42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0.43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0.43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0.44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0.44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0.45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0.5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0.5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0.51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0.51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0.52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0.52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0.54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0.54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0.55000000000000004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0.55000000000000004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0.55000000000000004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0.55000000000000004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0.56000000000000005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0.56000000000000005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0.56000000000000005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0.56000000000000005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0.56999999999999995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0.56999999999999995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0.56999999999999995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0.56999999999999995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0.56999999999999995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0.56999999999999995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0.57999999999999996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0.57999999999999996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0.57999999999999996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0.57999999999999996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0.57999999999999996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0.57999999999999996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0.57999999999999996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0.57999999999999996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0.59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0.59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0.59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0.59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0.59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0.59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0.59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0.59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0.59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0.59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0.59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0.59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0.59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0.59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0.59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0.59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0.59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0.59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0.59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0.59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0.59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0.59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0.59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0.59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0.59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0.59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0.59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0.59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0.59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0.59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0.59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0.59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0.59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0.57999999999999996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0.57999999999999996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0.57999999999999996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0.57999999999999996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0.57999999999999996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0.57999999999999996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0.56999999999999995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0.56999999999999995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0.56999999999999995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0.56999999999999995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0.56999999999999995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0.56000000000000005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0.56000000000000005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0.56000000000000005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0.56000000000000005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0.55000000000000004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0.55000000000000004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0.55000000000000004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0.55000000000000004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0.54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0.54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0.53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0.5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0.49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0.47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0.43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0.42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0.41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0.41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0.4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0.4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0.4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0.39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0.39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0.38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0.37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0.37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0.33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0.32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0.31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0.31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0.3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0.3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0.3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0.28999999999999998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0.28999999999999998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0.28000000000000003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0.28000000000000003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0.28000000000000003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0.27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0.27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0.26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0.26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0.26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0.25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0.25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0.25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0.24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0.24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0.23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0.23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0.22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0.22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0.21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0.21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0.28999999999999998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0.28999999999999998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0.33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0.33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0.35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0.35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0.36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0.36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0.37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0.37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0.37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0.37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0.38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0.38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0.38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0.39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0.39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0.39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0.4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0.41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0.42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0.42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0.43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0.44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0.44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0.45</v>
      </c>
    </row>
    <row r="1688" spans="1:4" x14ac:dyDescent="0.2">
      <c r="A1688" s="4">
        <v>919.91899999999998</v>
      </c>
      <c r="B1688" s="4">
        <v>0.45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0.46</v>
      </c>
    </row>
    <row r="1692" spans="1:4" x14ac:dyDescent="0.2">
      <c r="A1692" s="4">
        <v>921.13099999999997</v>
      </c>
      <c r="B1692" s="4">
        <v>0.46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0.47</v>
      </c>
    </row>
    <row r="1695" spans="1:4" x14ac:dyDescent="0.2">
      <c r="A1695" s="4">
        <v>922.04</v>
      </c>
      <c r="B1695" s="4">
        <v>0.47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0.48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0.49</v>
      </c>
      <c r="C1700" s="3">
        <v>923.553</v>
      </c>
      <c r="D1700" s="3">
        <v>0.49</v>
      </c>
    </row>
    <row r="1701" spans="1:4" x14ac:dyDescent="0.2">
      <c r="A1701" s="4">
        <v>923.85599999999999</v>
      </c>
      <c r="B1701" s="4">
        <v>0.49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0.5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0.51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0.71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0.73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0.74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0.75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0.77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0.78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0.79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0.81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0.82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1.1200000000000001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1.1499999999999999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1.65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1.68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1.68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1.7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1.75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1.83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1.82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1.8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1.86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1.85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1.81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1.75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1.74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1.74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1.72</v>
      </c>
      <c r="C1906" s="3">
        <v>984.71199999999999</v>
      </c>
      <c r="D1906" s="3">
        <v>1.67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1.74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1.71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1.73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1.76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1.68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1.66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1.59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1.62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1.66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1.63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1.63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1.67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1.65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1.54</v>
      </c>
      <c r="C1953" s="3">
        <v>998.33600000000001</v>
      </c>
      <c r="D1953" s="3">
        <v>1.52</v>
      </c>
    </row>
    <row r="1954" spans="1:4" x14ac:dyDescent="0.2">
      <c r="A1954" s="4">
        <v>998.62400000000002</v>
      </c>
      <c r="B1954" s="4">
        <v>1.57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1.55</v>
      </c>
      <c r="C1955" s="3">
        <v>998.91300000000001</v>
      </c>
      <c r="D1955" s="3">
        <v>1.53</v>
      </c>
    </row>
    <row r="1956" spans="1:4" x14ac:dyDescent="0.2">
      <c r="A1956" s="4">
        <v>999.20100000000002</v>
      </c>
      <c r="B1956" s="4">
        <v>1.52</v>
      </c>
      <c r="C1956" s="3">
        <v>999.20100000000002</v>
      </c>
      <c r="D1956" s="3">
        <v>1.54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1.32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1.39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1.4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1.39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1.39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1.34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1.4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1.41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1.42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1.34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1.35</v>
      </c>
    </row>
    <row r="1998" spans="1:4" x14ac:dyDescent="0.2">
      <c r="A1998" s="4">
        <v>1011.2619999999999</v>
      </c>
      <c r="B1998" s="4">
        <v>1.31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1.35</v>
      </c>
    </row>
    <row r="2000" spans="1:4" x14ac:dyDescent="0.2">
      <c r="A2000" s="4">
        <v>1011.8339999999999</v>
      </c>
      <c r="B2000" s="4">
        <v>1.27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1.28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1.29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1.19</v>
      </c>
      <c r="C2024" s="3">
        <v>1018.679</v>
      </c>
      <c r="D2024" s="3">
        <v>1.27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1.21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1.1299999999999999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1.1599999999999999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1.1200000000000001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1.04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0.97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1.06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J24" sqref="J2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t="s">
        <v>46</v>
      </c>
      <c r="C1" s="3" t="s">
        <v>46</v>
      </c>
    </row>
    <row r="2" spans="1:16" x14ac:dyDescent="0.2">
      <c r="A2" s="4">
        <v>338.96600000000001</v>
      </c>
      <c r="B2" s="4">
        <v>-0.18</v>
      </c>
      <c r="C2" s="3">
        <v>338.96600000000001</v>
      </c>
      <c r="D2" s="3">
        <v>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-0.18</v>
      </c>
      <c r="C3" s="3">
        <v>339.34800000000001</v>
      </c>
      <c r="D3" s="3">
        <v>7.0000000000000007E-2</v>
      </c>
      <c r="H3" s="5">
        <f>B252</f>
        <v>-0.05</v>
      </c>
      <c r="I3" s="5">
        <f>B650</f>
        <v>-0.02</v>
      </c>
      <c r="J3" s="5">
        <f>B1091</f>
        <v>0.06</v>
      </c>
      <c r="K3" s="6">
        <f>D252</f>
        <v>0.6</v>
      </c>
      <c r="L3" s="6">
        <f>D650</f>
        <v>0.13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-0.23</v>
      </c>
      <c r="C5" s="3">
        <v>340.11099999999999</v>
      </c>
      <c r="D5" s="3">
        <v>-7.0000000000000007E-2</v>
      </c>
    </row>
    <row r="6" spans="1:16" x14ac:dyDescent="0.2">
      <c r="A6" s="4">
        <v>340.49299999999999</v>
      </c>
      <c r="B6" s="4">
        <v>-0.31</v>
      </c>
      <c r="C6" s="3">
        <v>340.49299999999999</v>
      </c>
      <c r="D6" s="3">
        <v>-0.26</v>
      </c>
    </row>
    <row r="7" spans="1:16" x14ac:dyDescent="0.2">
      <c r="A7" s="4">
        <v>340.875</v>
      </c>
      <c r="B7" s="4">
        <v>-0.49</v>
      </c>
      <c r="C7" s="3">
        <v>340.875</v>
      </c>
      <c r="D7" s="3">
        <v>-0.52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-0.17</v>
      </c>
      <c r="C9" s="3">
        <v>341.63799999999998</v>
      </c>
      <c r="D9" s="3">
        <v>-0.3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1.41</v>
      </c>
    </row>
    <row r="15" spans="1:16" x14ac:dyDescent="0.2">
      <c r="A15" s="4">
        <v>343.92599999999999</v>
      </c>
      <c r="B15" s="4">
        <v>-0.96</v>
      </c>
      <c r="C15" s="3">
        <v>343.92599999999999</v>
      </c>
      <c r="D15" s="3">
        <v>-0.99</v>
      </c>
    </row>
    <row r="16" spans="1:16" x14ac:dyDescent="0.2">
      <c r="A16" s="4">
        <v>344.30700000000002</v>
      </c>
      <c r="B16" s="4">
        <v>-0.27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0.05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-0.23</v>
      </c>
      <c r="C18" s="3">
        <v>345.06900000000002</v>
      </c>
      <c r="D18" s="3">
        <v>0.43</v>
      </c>
    </row>
    <row r="19" spans="1:4" x14ac:dyDescent="0.2">
      <c r="A19" s="4">
        <v>345.45</v>
      </c>
      <c r="B19" s="4">
        <v>-0.24</v>
      </c>
      <c r="C19" s="3">
        <v>345.45</v>
      </c>
      <c r="D19" s="3">
        <v>0.17</v>
      </c>
    </row>
    <row r="20" spans="1:4" x14ac:dyDescent="0.2">
      <c r="A20" s="4">
        <v>345.83100000000002</v>
      </c>
      <c r="B20" s="4">
        <v>0.76</v>
      </c>
      <c r="C20" s="3">
        <v>345.83100000000002</v>
      </c>
      <c r="D20" s="3">
        <v>0.05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0.17</v>
      </c>
    </row>
    <row r="22" spans="1:4" x14ac:dyDescent="0.2">
      <c r="A22" s="4">
        <v>346.59300000000002</v>
      </c>
      <c r="B22" s="4">
        <v>1.3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0.28000000000000003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0.28000000000000003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0.32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0.32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0.48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0.48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0.48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0.49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0.57999999999999996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0.59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0.59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-0.05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-0.05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-0.05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-0.05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-0.05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-0.05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-0.05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-0.05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-0.05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-0.05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-0.05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-0.05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-0.05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-0.05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-0.05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-0.05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-0.05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-0.05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-0.05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-0.05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-0.05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-0.05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-0.05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-0.05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-0.05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-0.05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-0.05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-0.05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-0.05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-0.05</v>
      </c>
      <c r="C336" s="3">
        <v>464.23500000000001</v>
      </c>
      <c r="D336" s="3">
        <v>0.51</v>
      </c>
    </row>
    <row r="337" spans="1:4" x14ac:dyDescent="0.2">
      <c r="A337" s="4">
        <v>464.60399999999998</v>
      </c>
      <c r="B337" s="4">
        <v>-0.05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-0.05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-0.05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-0.05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-0.05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-0.05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-0.05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-0.05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-0.05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-0.05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-0.05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-0.05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-0.05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-0.05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-0.05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-0.05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-0.05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-0.05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-0.05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-0.05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0.22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0.21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0.21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0.17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0.17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0.17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0.17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0.17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0.17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0.16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0.16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0.16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0.16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0.16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0.15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0.15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0.15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0.15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0.15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0.15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0.15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0.15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0.14000000000000001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0.14000000000000001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0.14000000000000001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0.14000000000000001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0.14000000000000001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0.14000000000000001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0.14000000000000001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0.14000000000000001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0.12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0.12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0.12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0.12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0.12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0.12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0.12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0.12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0.12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0.12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0.12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0.12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0.12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0.12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0.11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0.11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0.11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0.11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0.11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0.11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0.11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0.11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0.11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0.11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0.11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0.11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0.02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0.23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0.24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0.27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0.27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0.28000000000000003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0.28000000000000003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0.28999999999999998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0.28999999999999998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0.31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0.32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0.33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1.26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1.65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1.63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1.62</v>
      </c>
    </row>
    <row r="1890" spans="1:4" x14ac:dyDescent="0.2">
      <c r="A1890" s="4">
        <v>980.04600000000005</v>
      </c>
      <c r="B1890" s="4">
        <v>1.59</v>
      </c>
      <c r="C1890" s="3">
        <v>980.04600000000005</v>
      </c>
      <c r="D1890" s="3">
        <v>1.61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1.64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1.69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1.42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1.43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1.43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1.42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1.1100000000000001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1.1399999999999999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0.94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24" sqref="M2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</v>
      </c>
      <c r="C2" s="3">
        <v>338.96600000000001</v>
      </c>
      <c r="D2" s="3">
        <v>-0.08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0.12</v>
      </c>
      <c r="C3" s="3">
        <v>339.34800000000001</v>
      </c>
      <c r="D3" s="3">
        <v>-0.14000000000000001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0.76</v>
      </c>
      <c r="L3" s="6">
        <f>D650</f>
        <v>0.26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0.15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0.15</v>
      </c>
      <c r="C5" s="3">
        <v>340.11099999999999</v>
      </c>
      <c r="D5" s="3">
        <v>-7.0000000000000007E-2</v>
      </c>
    </row>
    <row r="6" spans="1:16" x14ac:dyDescent="0.2">
      <c r="A6" s="4">
        <v>340.49299999999999</v>
      </c>
      <c r="B6" s="4">
        <v>-0.03</v>
      </c>
      <c r="C6" s="3">
        <v>340.49299999999999</v>
      </c>
      <c r="D6" s="3">
        <v>-0.14000000000000001</v>
      </c>
    </row>
    <row r="7" spans="1:16" x14ac:dyDescent="0.2">
      <c r="A7" s="4">
        <v>340.875</v>
      </c>
      <c r="B7" s="4">
        <v>-0.28999999999999998</v>
      </c>
      <c r="C7" s="3">
        <v>340.875</v>
      </c>
      <c r="D7" s="3">
        <v>-0.28999999999999998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-1.69</v>
      </c>
    </row>
    <row r="11" spans="1:16" x14ac:dyDescent="0.2">
      <c r="A11" s="4">
        <v>342.4</v>
      </c>
      <c r="B11" s="4">
        <v>-1.03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-0.56000000000000005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0.88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-1.04</v>
      </c>
      <c r="C15" s="3">
        <v>343.92599999999999</v>
      </c>
      <c r="D15" s="3">
        <v>-0.64</v>
      </c>
    </row>
    <row r="16" spans="1:16" x14ac:dyDescent="0.2">
      <c r="A16" s="4">
        <v>344.30700000000002</v>
      </c>
      <c r="B16" s="4">
        <v>-0.2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-0.28999999999999998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-0.28999999999999998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-0.31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1.88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</v>
      </c>
      <c r="C23" s="3">
        <v>346.97399999999999</v>
      </c>
      <c r="D23" s="3">
        <v>0.77</v>
      </c>
    </row>
    <row r="24" spans="1:4" x14ac:dyDescent="0.2">
      <c r="A24" s="4">
        <v>347.35500000000002</v>
      </c>
      <c r="B24" s="4">
        <v>0.26</v>
      </c>
      <c r="C24" s="3">
        <v>347.35500000000002</v>
      </c>
      <c r="D24" s="3">
        <v>0.7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0.56999999999999995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0.51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0.4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0.44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0.45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0.46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0.55000000000000004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0.56000000000000005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0.56000000000000005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0.56999999999999995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0.56999999999999995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0.56999999999999995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0.56999999999999995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0.59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0.61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0.66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0.67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0.67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0.67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0.68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0.68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0.68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0.68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0.69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0.7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0.7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0.71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0.71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0.72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0.72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0.72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0.72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0.72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0.72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0.72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0.72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0.72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0.73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0.73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0.74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0.74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0.74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0.74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0.74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0.74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0.75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0.75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0.75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0.75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0.75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0.75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0.75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0.75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0.76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0.76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0.76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0.76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0.76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0.76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0.76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0.76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0.76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0.77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0.77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0.77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0.77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0.77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0.77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0.77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0.77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0.77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0.77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0.77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0.77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0.77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0.77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0.76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0.76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0.76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0.76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0.76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0.76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0.76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0.76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0.76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0.76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0.76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0.76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0.75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0.75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0.75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0.75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0.75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0.75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0.74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0.74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0.74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0.74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0.74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0.73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0.73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0.73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0.73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0.73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0.72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0.72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0.72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0.72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0.71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0.71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0.71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0.71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0.7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0.7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0.69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0.69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0.69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0.69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0.68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0.68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0.68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0.68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0.67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0.67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0.67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0.67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0.66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0.66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0.66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0.65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0.65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0.65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0.64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0.64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0.64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0.64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0.62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0.62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0.62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0.61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0.61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0.59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0.59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0.57999999999999996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0.57999999999999996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0.57999999999999996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0.56999999999999995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0.45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0.43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0.35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0.35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0.35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0.34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0.34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0.34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0.22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0.22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0.22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0.22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0.22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0.24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0.24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0.24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0.25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0.25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0.26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0.26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0.26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0.26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0.26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0.26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0.26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0.26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0.26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0.26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0.26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0.26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0.26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0.25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0.25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0.24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0.24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0.24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0.23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0.19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1.75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1.74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1.77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1.79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1.69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1.8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1.8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1.62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1.73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1.58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1.69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1.7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1.52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1.65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1.67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1.7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1.65</v>
      </c>
      <c r="C1931" s="3">
        <v>991.97400000000005</v>
      </c>
      <c r="D1931" s="3">
        <v>1.55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1.62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1.61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1.62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1.63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1.64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1.59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1.57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1.58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1.58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1.56</v>
      </c>
      <c r="C1954" s="3">
        <v>998.62400000000002</v>
      </c>
      <c r="D1954" s="3">
        <v>1.51</v>
      </c>
    </row>
    <row r="1955" spans="1:4" x14ac:dyDescent="0.2">
      <c r="A1955" s="4">
        <v>998.91300000000001</v>
      </c>
      <c r="B1955" s="4">
        <v>1.62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1.58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1.55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1.5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1.38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1.33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1.29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1.26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1.28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1.26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1.23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1.17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1.17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1.21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1.1499999999999999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1.1599999999999999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0.96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1.02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</v>
      </c>
    </row>
    <row r="2049" spans="1:4" x14ac:dyDescent="0.2">
      <c r="A2049" s="4">
        <v>1025.7739999999999</v>
      </c>
      <c r="B2049" s="4">
        <v>1.05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I18" sqref="I18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</v>
      </c>
      <c r="C2" s="3">
        <v>338.96600000000001</v>
      </c>
      <c r="D2" s="3">
        <v>-0.06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-0.12</v>
      </c>
      <c r="C3" s="3">
        <v>339.34800000000001</v>
      </c>
      <c r="D3" s="3">
        <v>-0.16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0.66</v>
      </c>
      <c r="L3" s="6">
        <f>D650</f>
        <v>0.41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-0.16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-0.11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-0.25</v>
      </c>
      <c r="C6" s="3">
        <v>340.49299999999999</v>
      </c>
      <c r="D6" s="3">
        <v>-0.09</v>
      </c>
    </row>
    <row r="7" spans="1:16" x14ac:dyDescent="0.2">
      <c r="A7" s="4">
        <v>340.875</v>
      </c>
      <c r="B7" s="4">
        <v>-0.47</v>
      </c>
      <c r="C7" s="3">
        <v>340.875</v>
      </c>
      <c r="D7" s="3">
        <v>-0.12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-0.19</v>
      </c>
      <c r="C9" s="3">
        <v>341.63799999999998</v>
      </c>
      <c r="D9" s="3">
        <v>-0.15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-0.57999999999999996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-0.13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0.09</v>
      </c>
      <c r="C13" s="3">
        <v>343.16300000000001</v>
      </c>
      <c r="D13" s="3">
        <v>-0.14000000000000001</v>
      </c>
    </row>
    <row r="14" spans="1:16" x14ac:dyDescent="0.2">
      <c r="A14" s="4">
        <v>343.54399999999998</v>
      </c>
      <c r="B14" s="4">
        <v>0.05</v>
      </c>
      <c r="C14" s="3">
        <v>343.54399999999998</v>
      </c>
      <c r="D14" s="3">
        <v>-0.33</v>
      </c>
    </row>
    <row r="15" spans="1:16" x14ac:dyDescent="0.2">
      <c r="A15" s="4">
        <v>343.92599999999999</v>
      </c>
      <c r="B15" s="4">
        <v>-0.56000000000000005</v>
      </c>
      <c r="C15" s="3">
        <v>343.92599999999999</v>
      </c>
      <c r="D15" s="3">
        <v>-0.82</v>
      </c>
    </row>
    <row r="16" spans="1:16" x14ac:dyDescent="0.2">
      <c r="A16" s="4">
        <v>344.30700000000002</v>
      </c>
      <c r="B16" s="4">
        <v>-0.21</v>
      </c>
      <c r="C16" s="3">
        <v>344.30700000000002</v>
      </c>
      <c r="D16" s="3">
        <v>-0.06</v>
      </c>
    </row>
    <row r="17" spans="1:4" x14ac:dyDescent="0.2">
      <c r="A17" s="4">
        <v>344.68799999999999</v>
      </c>
      <c r="B17" s="4">
        <v>0.83</v>
      </c>
      <c r="C17" s="3">
        <v>344.68799999999999</v>
      </c>
      <c r="D17" s="3">
        <v>0.92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0.03</v>
      </c>
      <c r="C20" s="3">
        <v>345.83100000000002</v>
      </c>
      <c r="D20" s="3">
        <v>1.18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0.34</v>
      </c>
      <c r="C23" s="3">
        <v>346.97399999999999</v>
      </c>
      <c r="D23" s="3">
        <v>0.81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0.57999999999999996</v>
      </c>
    </row>
    <row r="25" spans="1:4" x14ac:dyDescent="0.2">
      <c r="A25" s="4">
        <v>347.73599999999999</v>
      </c>
      <c r="B25" s="4">
        <v>0.27</v>
      </c>
      <c r="C25" s="3">
        <v>347.73599999999999</v>
      </c>
      <c r="D25" s="3">
        <v>0.51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0.5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0.46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0.48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0.48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0.46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0.48</v>
      </c>
    </row>
    <row r="42" spans="1:4" x14ac:dyDescent="0.2">
      <c r="A42" s="4">
        <v>354.20499999999998</v>
      </c>
      <c r="B42" s="4">
        <v>0.21</v>
      </c>
      <c r="C42" s="3">
        <v>354.20499999999998</v>
      </c>
      <c r="D42" s="3">
        <v>0.48</v>
      </c>
    </row>
    <row r="43" spans="1:4" x14ac:dyDescent="0.2">
      <c r="A43" s="4">
        <v>354.58499999999998</v>
      </c>
      <c r="B43" s="4">
        <v>0.21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0.2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0.47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0.47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0.44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0.47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0.53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0.53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0.53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0.53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0.53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0.6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0.62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0.62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0.62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0.63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0.63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0.63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0.63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0.63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0.64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0.64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0.66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0.66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0.66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0.66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0.66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0.66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0.66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0.66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0.66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0.66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0.66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0.66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0.66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0.66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0.66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0.66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0.66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0.66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0.66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0.66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0.66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0.66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0.66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0.66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0.66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0.66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0.66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0.66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0.66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0.66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0.65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0.65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0.65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0.65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0.65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0.65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0.65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0.65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0.65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0.64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0.64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0.64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0.64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0.64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0.63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0.63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0.62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0.56999999999999995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0.56999999999999995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0.56000000000000005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0.46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0.46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0.46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0.45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0.45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0.45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0.44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0.44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0.43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0.32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0.33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0.33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0.37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0.41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0.41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0.41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0.41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0.41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0.41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0.41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0.39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0.39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0.39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0.39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0.38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0.22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1.65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1.67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1.68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1.72</v>
      </c>
    </row>
    <row r="1819" spans="1:4" x14ac:dyDescent="0.2">
      <c r="A1819" s="4">
        <v>959.16800000000001</v>
      </c>
      <c r="B1819" s="4">
        <v>1.66</v>
      </c>
      <c r="C1819" s="3">
        <v>959.16800000000001</v>
      </c>
      <c r="D1819" s="3">
        <v>1.72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1.71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1.71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1.71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1.79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1.78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1.81</v>
      </c>
    </row>
    <row r="1833" spans="1:4" x14ac:dyDescent="0.2">
      <c r="A1833" s="4">
        <v>963.30700000000002</v>
      </c>
      <c r="B1833" s="4">
        <v>1.81</v>
      </c>
      <c r="C1833" s="3">
        <v>963.30700000000002</v>
      </c>
      <c r="D1833" s="3">
        <v>1.81</v>
      </c>
    </row>
    <row r="1834" spans="1:4" x14ac:dyDescent="0.2">
      <c r="A1834" s="4">
        <v>963.60299999999995</v>
      </c>
      <c r="B1834" s="4">
        <v>1.82</v>
      </c>
      <c r="C1834" s="3">
        <v>963.60299999999995</v>
      </c>
      <c r="D1834" s="3">
        <v>1.85</v>
      </c>
    </row>
    <row r="1835" spans="1:4" x14ac:dyDescent="0.2">
      <c r="A1835" s="4">
        <v>963.89800000000002</v>
      </c>
      <c r="B1835" s="4">
        <v>1.81</v>
      </c>
      <c r="C1835" s="3">
        <v>963.89800000000002</v>
      </c>
      <c r="D1835" s="3">
        <v>1.84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1.82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1.83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1.82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1.73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1.79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1.83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1.88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1.87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1.86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1.9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1.88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1.87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1.88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1.86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1.89</v>
      </c>
    </row>
    <row r="1866" spans="1:4" x14ac:dyDescent="0.2">
      <c r="A1866" s="4">
        <v>973.02</v>
      </c>
      <c r="B1866" s="4">
        <v>1.81</v>
      </c>
      <c r="C1866" s="3">
        <v>973.02</v>
      </c>
      <c r="D1866" s="3">
        <v>1.88</v>
      </c>
    </row>
    <row r="1867" spans="1:4" x14ac:dyDescent="0.2">
      <c r="A1867" s="4">
        <v>973.31399999999996</v>
      </c>
      <c r="B1867" s="4">
        <v>1.84</v>
      </c>
      <c r="C1867" s="3">
        <v>973.31399999999996</v>
      </c>
      <c r="D1867" s="3">
        <v>1.89</v>
      </c>
    </row>
    <row r="1868" spans="1:4" x14ac:dyDescent="0.2">
      <c r="A1868" s="4">
        <v>973.60699999999997</v>
      </c>
      <c r="B1868" s="4">
        <v>1.85</v>
      </c>
      <c r="C1868" s="3">
        <v>973.60699999999997</v>
      </c>
      <c r="D1868" s="3">
        <v>1.9</v>
      </c>
    </row>
    <row r="1869" spans="1:4" x14ac:dyDescent="0.2">
      <c r="A1869" s="4">
        <v>973.9</v>
      </c>
      <c r="B1869" s="4">
        <v>1.9</v>
      </c>
      <c r="C1869" s="3">
        <v>973.9</v>
      </c>
      <c r="D1869" s="3">
        <v>1.89</v>
      </c>
    </row>
    <row r="1870" spans="1:4" x14ac:dyDescent="0.2">
      <c r="A1870" s="4">
        <v>974.19299999999998</v>
      </c>
      <c r="B1870" s="4">
        <v>1.85</v>
      </c>
      <c r="C1870" s="3">
        <v>974.19299999999998</v>
      </c>
      <c r="D1870" s="3">
        <v>1.87</v>
      </c>
    </row>
    <row r="1871" spans="1:4" x14ac:dyDescent="0.2">
      <c r="A1871" s="4">
        <v>974.48699999999997</v>
      </c>
      <c r="B1871" s="4">
        <v>1.83</v>
      </c>
      <c r="C1871" s="3">
        <v>974.48699999999997</v>
      </c>
      <c r="D1871" s="3">
        <v>1.84</v>
      </c>
    </row>
    <row r="1872" spans="1:4" x14ac:dyDescent="0.2">
      <c r="A1872" s="4">
        <v>974.78</v>
      </c>
      <c r="B1872" s="4">
        <v>1.81</v>
      </c>
      <c r="C1872" s="3">
        <v>974.78</v>
      </c>
      <c r="D1872" s="3">
        <v>1.81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1.82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1.82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1.86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1.83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1.81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1.81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1.79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1.86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1.8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1.79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1.78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1.78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1.77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1.69</v>
      </c>
      <c r="C1902" s="3">
        <v>983.54700000000003</v>
      </c>
      <c r="D1902" s="3">
        <v>1.8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1.8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1.81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1.8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1.76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1.78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1.79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1.78</v>
      </c>
    </row>
    <row r="1912" spans="1:4" x14ac:dyDescent="0.2">
      <c r="A1912" s="4">
        <v>986.45799999999997</v>
      </c>
      <c r="B1912" s="4">
        <v>1.68</v>
      </c>
      <c r="C1912" s="3">
        <v>986.45799999999997</v>
      </c>
      <c r="D1912" s="3">
        <v>1.79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1.81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1.8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1.77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1.72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1.74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1.75</v>
      </c>
    </row>
    <row r="1919" spans="1:4" x14ac:dyDescent="0.2">
      <c r="A1919" s="4">
        <v>988.49300000000005</v>
      </c>
      <c r="B1919" s="4">
        <v>1.6</v>
      </c>
      <c r="C1919" s="3">
        <v>988.49300000000005</v>
      </c>
      <c r="D1919" s="3">
        <v>1.72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1.68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1.74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1.8</v>
      </c>
    </row>
    <row r="1923" spans="1:4" x14ac:dyDescent="0.2">
      <c r="A1923" s="4">
        <v>989.654</v>
      </c>
      <c r="B1923" s="4">
        <v>1.66</v>
      </c>
      <c r="C1923" s="3">
        <v>989.654</v>
      </c>
      <c r="D1923" s="3">
        <v>1.78</v>
      </c>
    </row>
    <row r="1924" spans="1:4" x14ac:dyDescent="0.2">
      <c r="A1924" s="4">
        <v>989.94399999999996</v>
      </c>
      <c r="B1924" s="4">
        <v>1.65</v>
      </c>
      <c r="C1924" s="3">
        <v>989.94399999999996</v>
      </c>
      <c r="D1924" s="3">
        <v>1.74</v>
      </c>
    </row>
    <row r="1925" spans="1:4" x14ac:dyDescent="0.2">
      <c r="A1925" s="4">
        <v>990.23400000000004</v>
      </c>
      <c r="B1925" s="4">
        <v>1.67</v>
      </c>
      <c r="C1925" s="3">
        <v>990.23400000000004</v>
      </c>
      <c r="D1925" s="3">
        <v>1.71</v>
      </c>
    </row>
    <row r="1926" spans="1:4" x14ac:dyDescent="0.2">
      <c r="A1926" s="4">
        <v>990.52499999999998</v>
      </c>
      <c r="B1926" s="4">
        <v>1.67</v>
      </c>
      <c r="C1926" s="3">
        <v>990.52499999999998</v>
      </c>
      <c r="D1926" s="3">
        <v>1.71</v>
      </c>
    </row>
    <row r="1927" spans="1:4" x14ac:dyDescent="0.2">
      <c r="A1927" s="4">
        <v>990.81500000000005</v>
      </c>
      <c r="B1927" s="4">
        <v>1.69</v>
      </c>
      <c r="C1927" s="3">
        <v>990.81500000000005</v>
      </c>
      <c r="D1927" s="3">
        <v>1.76</v>
      </c>
    </row>
    <row r="1928" spans="1:4" x14ac:dyDescent="0.2">
      <c r="A1928" s="4">
        <v>991.10500000000002</v>
      </c>
      <c r="B1928" s="4">
        <v>1.67</v>
      </c>
      <c r="C1928" s="3">
        <v>991.10500000000002</v>
      </c>
      <c r="D1928" s="3">
        <v>1.75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1.69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1.75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1.72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1.71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1.69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1.64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1.62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1.65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1.68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1.65</v>
      </c>
    </row>
    <row r="1943" spans="1:4" x14ac:dyDescent="0.2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2">
      <c r="A1944" s="4">
        <v>995.73599999999999</v>
      </c>
      <c r="B1944" s="4">
        <v>1.63</v>
      </c>
      <c r="C1944" s="3">
        <v>995.73599999999999</v>
      </c>
      <c r="D1944" s="3">
        <v>1.63</v>
      </c>
    </row>
    <row r="1945" spans="1:4" x14ac:dyDescent="0.2">
      <c r="A1945" s="4">
        <v>996.02499999999998</v>
      </c>
      <c r="B1945" s="4">
        <v>1.65</v>
      </c>
      <c r="C1945" s="3">
        <v>996.02499999999998</v>
      </c>
      <c r="D1945" s="3">
        <v>1.63</v>
      </c>
    </row>
    <row r="1946" spans="1:4" x14ac:dyDescent="0.2">
      <c r="A1946" s="4">
        <v>996.31399999999996</v>
      </c>
      <c r="B1946" s="4">
        <v>1.64</v>
      </c>
      <c r="C1946" s="3">
        <v>996.31399999999996</v>
      </c>
      <c r="D1946" s="3">
        <v>1.66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1.63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1.61</v>
      </c>
    </row>
    <row r="1949" spans="1:4" x14ac:dyDescent="0.2">
      <c r="A1949" s="4">
        <v>997.18100000000004</v>
      </c>
      <c r="B1949" s="4">
        <v>1.53</v>
      </c>
      <c r="C1949" s="3">
        <v>997.18100000000004</v>
      </c>
      <c r="D1949" s="3">
        <v>1.58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1.58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1.52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1.55</v>
      </c>
      <c r="C1954" s="3">
        <v>998.62400000000002</v>
      </c>
      <c r="D1954" s="3">
        <v>1.57</v>
      </c>
    </row>
    <row r="1955" spans="1:4" x14ac:dyDescent="0.2">
      <c r="A1955" s="4">
        <v>998.91300000000001</v>
      </c>
      <c r="B1955" s="4">
        <v>1.54</v>
      </c>
      <c r="C1955" s="3">
        <v>998.91300000000001</v>
      </c>
      <c r="D1955" s="3">
        <v>1.59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1.61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1.6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1.63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1.6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1.61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1.56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1.62</v>
      </c>
    </row>
    <row r="1964" spans="1:4" x14ac:dyDescent="0.2">
      <c r="A1964" s="4">
        <v>1001.506</v>
      </c>
      <c r="B1964" s="4">
        <v>1.52</v>
      </c>
      <c r="C1964" s="3">
        <v>1001.506</v>
      </c>
      <c r="D1964" s="3">
        <v>1.62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1.56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1.58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1.56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1.54</v>
      </c>
    </row>
    <row r="1969" spans="1:4" x14ac:dyDescent="0.2">
      <c r="A1969" s="4">
        <v>1002.9450000000001</v>
      </c>
      <c r="B1969" s="4">
        <v>1.44</v>
      </c>
      <c r="C1969" s="3">
        <v>1002.9450000000001</v>
      </c>
      <c r="D1969" s="3">
        <v>1.52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1.44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1.42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1.45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1.37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1.34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1.39</v>
      </c>
      <c r="C1992" s="3">
        <v>1009.545</v>
      </c>
      <c r="D1992" s="3">
        <v>1.41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1.4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1.39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1.38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1.37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1.36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1.35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1.33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1.21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1.26</v>
      </c>
    </row>
    <row r="2025" spans="1:4" x14ac:dyDescent="0.2">
      <c r="A2025" s="4">
        <v>1018.963</v>
      </c>
      <c r="B2025" s="4">
        <v>1.1299999999999999</v>
      </c>
      <c r="C2025" s="3">
        <v>1018.963</v>
      </c>
      <c r="D2025" s="3">
        <v>1.23</v>
      </c>
    </row>
    <row r="2026" spans="1:4" x14ac:dyDescent="0.2">
      <c r="A2026" s="4">
        <v>1019.248</v>
      </c>
      <c r="B2026" s="4">
        <v>1.17</v>
      </c>
      <c r="C2026" s="3">
        <v>1019.248</v>
      </c>
      <c r="D2026" s="3">
        <v>1.23</v>
      </c>
    </row>
    <row r="2027" spans="1:4" x14ac:dyDescent="0.2">
      <c r="A2027" s="4">
        <v>1019.532</v>
      </c>
      <c r="B2027" s="4">
        <v>1.1599999999999999</v>
      </c>
      <c r="C2027" s="3">
        <v>1019.532</v>
      </c>
      <c r="D2027" s="3">
        <v>1.21</v>
      </c>
    </row>
    <row r="2028" spans="1:4" x14ac:dyDescent="0.2">
      <c r="A2028" s="4">
        <v>1019.816</v>
      </c>
      <c r="B2028" s="4">
        <v>1.1299999999999999</v>
      </c>
      <c r="C2028" s="3">
        <v>1019.816</v>
      </c>
      <c r="D2028" s="3">
        <v>1.22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1.18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1.1200000000000001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1.1499999999999999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1.1499999999999999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1.1299999999999999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1.1599999999999999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1.1299999999999999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1.1399999999999999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1.04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1.08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1.1100000000000001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2019-07-11T00:49:16Z</dcterms:modified>
</cp:coreProperties>
</file>