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For Paul\"/>
    </mc:Choice>
  </mc:AlternateContent>
  <workbookProtection lockStructure="1"/>
  <bookViews>
    <workbookView xWindow="0" yWindow="0" windowWidth="18030" windowHeight="1059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9" i="1" l="1"/>
  <c r="U9" i="1"/>
  <c r="AB9" i="1"/>
  <c r="T10" i="1"/>
  <c r="U10" i="1"/>
  <c r="AB10" i="1"/>
  <c r="T11" i="1"/>
  <c r="AA11" i="1" s="1"/>
  <c r="U11" i="1"/>
  <c r="AB11" i="1"/>
  <c r="T12" i="1"/>
  <c r="AA12" i="1" s="1"/>
  <c r="U12" i="1"/>
  <c r="AB12" i="1"/>
  <c r="T13" i="1"/>
  <c r="U13" i="1"/>
  <c r="AB13" i="1"/>
  <c r="T14" i="1"/>
  <c r="U14" i="1"/>
  <c r="AA14" i="1"/>
  <c r="L14" i="1" s="1"/>
  <c r="AB14" i="1"/>
  <c r="T15" i="1"/>
  <c r="AA15" i="1" s="1"/>
  <c r="U15" i="1"/>
  <c r="AB15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8" i="1"/>
  <c r="U7" i="1"/>
  <c r="U6" i="1"/>
  <c r="U5" i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8" i="1"/>
  <c r="AA8" i="1" s="1"/>
  <c r="AB8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7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7" i="1"/>
  <c r="AA7" i="1" s="1"/>
  <c r="AB6" i="1"/>
  <c r="T6" i="1"/>
  <c r="AA6" i="1"/>
  <c r="AB5" i="1"/>
  <c r="T5" i="1"/>
  <c r="AB4" i="1"/>
  <c r="T4" i="1"/>
  <c r="AA4" i="1" s="1"/>
  <c r="T3" i="1"/>
  <c r="AA3" i="1"/>
  <c r="L3" i="1" s="1"/>
  <c r="M5" i="1" l="1"/>
  <c r="M9" i="1"/>
  <c r="M3" i="1"/>
  <c r="L7" i="1"/>
  <c r="AA5" i="1"/>
  <c r="L5" i="1" s="1"/>
  <c r="M6" i="1"/>
  <c r="L11" i="1"/>
  <c r="L8" i="1"/>
  <c r="L12" i="1"/>
  <c r="L4" i="1"/>
  <c r="M7" i="1"/>
  <c r="M10" i="1"/>
  <c r="M14" i="1"/>
  <c r="M8" i="1"/>
  <c r="L6" i="1"/>
  <c r="M13" i="1"/>
  <c r="AA9" i="1"/>
  <c r="L9" i="1" s="1"/>
  <c r="M12" i="1"/>
  <c r="L15" i="1"/>
  <c r="AA10" i="1"/>
  <c r="L10" i="1" s="1"/>
  <c r="M15" i="1"/>
  <c r="M11" i="1"/>
  <c r="AA13" i="1"/>
  <c r="L13" i="1" s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<sst xmlns="http://schemas.openxmlformats.org/spreadsheetml/2006/main" count="112" uniqueCount="47">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</sst>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zoomScale="110" zoomScaleNormal="110" workbookViewId="0">
      <selection activeCell="G19" sqref="G1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3</v>
      </c>
      <c r="E3" s="15" t="s">
        <v>36</v>
      </c>
      <c r="F3" s="15" t="s">
        <v>38</v>
      </c>
      <c r="G3" s="16">
        <v>0.45833333333333331</v>
      </c>
      <c r="H3" s="28">
        <v>43531</v>
      </c>
      <c r="I3" s="18">
        <v>25</v>
      </c>
      <c r="J3" s="29">
        <v>29.6</v>
      </c>
      <c r="K3" s="18">
        <v>9.5E-4</v>
      </c>
      <c r="L3" s="18">
        <f>U3+(LOG10((AA3-V3)/(W3-AA3*X3)))</f>
        <v>7.4720096286691877</v>
      </c>
      <c r="M3" s="18">
        <f>U3+(LOG10((T3-V3)/(W3-(T3*X3))))</f>
        <v>7.4778320718070139</v>
      </c>
      <c r="N3" s="30">
        <v>-0.01</v>
      </c>
      <c r="O3" s="30">
        <v>-0.02</v>
      </c>
      <c r="P3" s="30">
        <v>-0.01</v>
      </c>
      <c r="Q3" s="31">
        <v>7.0000000000000007E-2</v>
      </c>
      <c r="R3" s="31">
        <v>0.03</v>
      </c>
      <c r="S3" s="31">
        <v>-0.01</v>
      </c>
      <c r="T3" s="18">
        <f>((R3-O3-(S3-P3))/(Q3-N3-(S3-P3)))</f>
        <v>0.625</v>
      </c>
      <c r="U3" s="32">
        <f t="shared" ref="U3:U8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0.61706939008461359</v>
      </c>
      <c r="AB3" s="18">
        <f t="shared" ref="AB3:AB7" si="1">P3-S3</f>
        <v>0</v>
      </c>
    </row>
    <row r="4" spans="1:28" s="33" customFormat="1" x14ac:dyDescent="0.2">
      <c r="A4" s="15">
        <v>3</v>
      </c>
      <c r="B4" s="15" t="s">
        <v>28</v>
      </c>
      <c r="C4" s="15" t="s">
        <v>30</v>
      </c>
      <c r="D4" s="15">
        <v>9</v>
      </c>
      <c r="E4" s="15" t="s">
        <v>36</v>
      </c>
      <c r="F4" s="15" t="s">
        <v>39</v>
      </c>
      <c r="G4" s="16">
        <v>0.45833333333333331</v>
      </c>
      <c r="H4" s="28">
        <v>43531</v>
      </c>
      <c r="I4" s="29">
        <v>25</v>
      </c>
      <c r="J4" s="29">
        <v>29.6</v>
      </c>
      <c r="K4" s="18">
        <v>9.5E-4</v>
      </c>
      <c r="L4" s="18">
        <f>U4+(LOG10((AA4-V4)/(W4-(AA4*X4))))</f>
        <v>7.7640190850378517</v>
      </c>
      <c r="M4" s="18">
        <f>U4+(LOG10((T4-V4)/(W4-(T4*X4))))</f>
        <v>7.7660238977565141</v>
      </c>
      <c r="N4" s="30">
        <v>-0.03</v>
      </c>
      <c r="O4" s="30">
        <v>-0.03</v>
      </c>
      <c r="P4" s="30">
        <v>-0.02</v>
      </c>
      <c r="Q4" s="31">
        <v>0.03</v>
      </c>
      <c r="R4" s="31">
        <v>0.04</v>
      </c>
      <c r="S4" s="31">
        <v>-0.02</v>
      </c>
      <c r="T4" s="29">
        <f>((R4-O4-(S4-P4))/(Q4-N4-(S4-P4)))</f>
        <v>1.1666666666666667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1.1616945897781279</v>
      </c>
      <c r="AB4" s="18">
        <f t="shared" si="1"/>
        <v>0</v>
      </c>
    </row>
    <row r="5" spans="1:28" s="29" customFormat="1" x14ac:dyDescent="0.2">
      <c r="A5" s="15">
        <v>4</v>
      </c>
      <c r="B5" s="15" t="s">
        <v>28</v>
      </c>
      <c r="C5" s="15" t="s">
        <v>30</v>
      </c>
      <c r="D5" s="15">
        <v>4</v>
      </c>
      <c r="E5" s="15" t="s">
        <v>36</v>
      </c>
      <c r="F5" s="15" t="s">
        <v>39</v>
      </c>
      <c r="G5" s="16">
        <v>0.45833333333333331</v>
      </c>
      <c r="H5" s="28">
        <v>43531</v>
      </c>
      <c r="I5" s="29">
        <v>25</v>
      </c>
      <c r="J5" s="29">
        <v>29.6</v>
      </c>
      <c r="K5" s="18">
        <v>9.5E-4</v>
      </c>
      <c r="L5" s="29">
        <f t="shared" ref="L5:L7" si="2">U5+(LOG10((AA5-V5)/(W5-(AA5*X5))))</f>
        <v>7.7967866822474763</v>
      </c>
      <c r="M5" s="29">
        <f t="shared" ref="M5:M7" si="3">U5+(LOG10((T5-V5)/(W5-(T5*X5))))</f>
        <v>7.7984945000404453</v>
      </c>
      <c r="N5" s="30">
        <v>0.01</v>
      </c>
      <c r="O5" s="30">
        <v>0.01</v>
      </c>
      <c r="P5" s="30">
        <v>0.01</v>
      </c>
      <c r="Q5" s="31">
        <v>0.05</v>
      </c>
      <c r="R5" s="31">
        <v>0.06</v>
      </c>
      <c r="S5" s="31">
        <v>0.01</v>
      </c>
      <c r="T5" s="29">
        <f>((R5-O5-(S5-P5))/(Q5-N5-(S5-P5)))</f>
        <v>1.2499999999999998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1.2454830820386682</v>
      </c>
      <c r="AB5" s="18">
        <f t="shared" si="1"/>
        <v>0</v>
      </c>
    </row>
    <row r="6" spans="1:28" x14ac:dyDescent="0.2">
      <c r="A6" s="15">
        <v>8</v>
      </c>
      <c r="B6" s="15" t="s">
        <v>28</v>
      </c>
      <c r="C6" s="15" t="s">
        <v>30</v>
      </c>
      <c r="D6" s="15">
        <v>5</v>
      </c>
      <c r="E6" s="15" t="s">
        <v>36</v>
      </c>
      <c r="F6" s="15" t="s">
        <v>38</v>
      </c>
      <c r="G6" s="16">
        <v>0.45833333333333331</v>
      </c>
      <c r="H6" s="28">
        <v>43531</v>
      </c>
      <c r="I6" s="29">
        <v>25</v>
      </c>
      <c r="J6" s="29">
        <v>29.6</v>
      </c>
      <c r="K6" s="18">
        <v>9.5E-4</v>
      </c>
      <c r="L6" s="29">
        <f t="shared" si="2"/>
        <v>7.5019814810377632</v>
      </c>
      <c r="M6" s="29">
        <f t="shared" si="3"/>
        <v>7.5072903831946007</v>
      </c>
      <c r="N6" s="30">
        <v>0.03</v>
      </c>
      <c r="O6" s="30">
        <v>0.02</v>
      </c>
      <c r="P6" s="30">
        <v>0.03</v>
      </c>
      <c r="Q6" s="31">
        <v>0.09</v>
      </c>
      <c r="R6" s="31">
        <v>0.06</v>
      </c>
      <c r="S6" s="31">
        <v>0.03</v>
      </c>
      <c r="T6" s="15">
        <f t="shared" ref="T6:T7" si="4">((R6-O6-(S6-P6))/(Q6-N6-(S6-P6)))</f>
        <v>0.66666666666666663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7" si="5">T6-(K6*(Y6+(Z6*T6)))</f>
        <v>0.65896363621488385</v>
      </c>
      <c r="AB6" s="18">
        <f t="shared" si="1"/>
        <v>0</v>
      </c>
    </row>
    <row r="7" spans="1:28" ht="13.5" customHeight="1" x14ac:dyDescent="0.2">
      <c r="A7" s="18">
        <v>9</v>
      </c>
      <c r="B7" s="15" t="s">
        <v>28</v>
      </c>
      <c r="C7" s="15" t="s">
        <v>30</v>
      </c>
      <c r="D7" s="15">
        <v>7</v>
      </c>
      <c r="E7" s="18" t="s">
        <v>36</v>
      </c>
      <c r="F7" s="15" t="s">
        <v>38</v>
      </c>
      <c r="G7" s="16">
        <v>0.45833333333333331</v>
      </c>
      <c r="H7" s="28">
        <v>43531</v>
      </c>
      <c r="I7" s="29">
        <v>25</v>
      </c>
      <c r="J7" s="29">
        <v>29.6</v>
      </c>
      <c r="K7" s="18">
        <v>9.5E-4</v>
      </c>
      <c r="L7" s="29">
        <f t="shared" si="2"/>
        <v>7.6912705655038076</v>
      </c>
      <c r="M7" s="29">
        <f t="shared" si="3"/>
        <v>7.6940132744275864</v>
      </c>
      <c r="N7" s="30">
        <v>0.01</v>
      </c>
      <c r="O7" s="30">
        <v>0.01</v>
      </c>
      <c r="P7" s="30">
        <v>0.01</v>
      </c>
      <c r="Q7" s="31">
        <v>0.05</v>
      </c>
      <c r="R7" s="31">
        <v>0.05</v>
      </c>
      <c r="S7" s="31">
        <v>0</v>
      </c>
      <c r="T7" s="15">
        <f t="shared" si="4"/>
        <v>1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5"/>
        <v>0.99411760525704651</v>
      </c>
      <c r="AB7" s="18">
        <f t="shared" si="1"/>
        <v>0.01</v>
      </c>
    </row>
    <row r="8" spans="1:28" x14ac:dyDescent="0.2">
      <c r="A8" s="18">
        <v>15</v>
      </c>
      <c r="B8" s="15" t="s">
        <v>28</v>
      </c>
      <c r="C8" s="15" t="s">
        <v>30</v>
      </c>
      <c r="D8" s="15">
        <v>3</v>
      </c>
      <c r="E8" s="18" t="s">
        <v>36</v>
      </c>
      <c r="F8" s="15" t="s">
        <v>39</v>
      </c>
      <c r="G8" s="16">
        <v>0.45833333333333331</v>
      </c>
      <c r="H8" s="28">
        <v>43531</v>
      </c>
      <c r="I8" s="29">
        <v>25</v>
      </c>
      <c r="J8" s="29">
        <v>29.6</v>
      </c>
      <c r="K8" s="18">
        <v>9.5E-4</v>
      </c>
      <c r="L8" s="29">
        <f>U8+(LOG10((AA8-V8)/(W8-(AA8*X8))))</f>
        <v>7.4173502577739132</v>
      </c>
      <c r="M8" s="29">
        <f>U8+(LOG10((T8-V8)/(W8-(T8*X8))))</f>
        <v>7.4242017721342375</v>
      </c>
      <c r="N8" s="30">
        <v>0.01</v>
      </c>
      <c r="O8" s="30">
        <v>0</v>
      </c>
      <c r="P8" s="30">
        <v>0.01</v>
      </c>
      <c r="Q8" s="31">
        <v>7.0000000000000007E-2</v>
      </c>
      <c r="R8" s="31">
        <v>0.02</v>
      </c>
      <c r="S8" s="31">
        <v>-0.02</v>
      </c>
      <c r="T8" s="15">
        <f>((R8-O8-(S8-P8))/(Q8-N8-(S8-P8)))</f>
        <v>0.55555555555555558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11.941370388885399</v>
      </c>
      <c r="Z8" s="18">
        <v>-5.7493759226184897</v>
      </c>
      <c r="AA8" s="18">
        <f>T8-(K8*(Y8+(Z8*T8)))</f>
        <v>0.54724564653416308</v>
      </c>
      <c r="AB8" s="18">
        <f>P8-S8</f>
        <v>0.03</v>
      </c>
    </row>
    <row r="9" spans="1:28" x14ac:dyDescent="0.2">
      <c r="A9" s="18">
        <v>19</v>
      </c>
      <c r="B9" s="15" t="s">
        <v>28</v>
      </c>
      <c r="C9" s="15" t="s">
        <v>30</v>
      </c>
      <c r="D9" s="15">
        <v>8</v>
      </c>
      <c r="E9" s="18" t="s">
        <v>36</v>
      </c>
      <c r="F9" s="15" t="s">
        <v>39</v>
      </c>
      <c r="G9" s="16">
        <v>0.45833333333333298</v>
      </c>
      <c r="H9" s="28">
        <v>43531</v>
      </c>
      <c r="I9" s="29">
        <v>25</v>
      </c>
      <c r="J9" s="29">
        <v>29.6</v>
      </c>
      <c r="K9" s="18">
        <v>9.5E-4</v>
      </c>
      <c r="L9" s="29">
        <f t="shared" ref="L9:L15" si="6">U9+(LOG10((AA9-V9)/(W9-(AA9*X9))))</f>
        <v>6.8484499415694753</v>
      </c>
      <c r="M9" s="29">
        <f t="shared" ref="M9:M15" si="7">U9+(LOG10((T9-V9)/(W9-(T9*X9))))</f>
        <v>6.8780551283105389</v>
      </c>
      <c r="N9" s="30">
        <v>0.03</v>
      </c>
      <c r="O9" s="30">
        <v>0.03</v>
      </c>
      <c r="P9" s="30">
        <v>0.03</v>
      </c>
      <c r="Q9" s="31">
        <v>0.09</v>
      </c>
      <c r="R9" s="31">
        <v>0.04</v>
      </c>
      <c r="S9" s="31">
        <v>0.03</v>
      </c>
      <c r="T9" s="15">
        <f t="shared" ref="T9:T15" si="8">((R9-O9-(S9-P9))/(Q9-N9-(S9-P9)))</f>
        <v>0.16666666666666671</v>
      </c>
      <c r="U9" s="32">
        <f t="shared" ref="U9:U15" si="9">(1245.69/(I9+273.15))+3.8275+0.00211*(35-J9)</f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 t="shared" ref="AA9:AA15" si="10">T9-(K9*(Y9+(Z9*T9)))</f>
        <v>0.15623268265164017</v>
      </c>
      <c r="AB9" s="18">
        <f t="shared" ref="AB9:AB15" si="11">P9-S9</f>
        <v>0</v>
      </c>
    </row>
    <row r="10" spans="1:28" x14ac:dyDescent="0.2">
      <c r="A10" s="18">
        <v>21</v>
      </c>
      <c r="B10" s="15" t="s">
        <v>28</v>
      </c>
      <c r="C10" s="15" t="s">
        <v>30</v>
      </c>
      <c r="D10" s="15">
        <v>8</v>
      </c>
      <c r="E10" s="18" t="s">
        <v>36</v>
      </c>
      <c r="F10" s="15" t="s">
        <v>38</v>
      </c>
      <c r="G10" s="16">
        <v>0.45833333333333298</v>
      </c>
      <c r="H10" s="28">
        <v>43531</v>
      </c>
      <c r="I10" s="29">
        <v>25</v>
      </c>
      <c r="J10" s="29">
        <v>29.6</v>
      </c>
      <c r="K10" s="18">
        <v>9.5E-4</v>
      </c>
      <c r="L10" s="29">
        <f t="shared" si="6"/>
        <v>7.368461769928266</v>
      </c>
      <c r="M10" s="29">
        <f t="shared" si="7"/>
        <v>7.3763457078584196</v>
      </c>
      <c r="N10" s="30">
        <v>-0.03</v>
      </c>
      <c r="O10" s="30">
        <v>-0.03</v>
      </c>
      <c r="P10" s="30">
        <v>-0.02</v>
      </c>
      <c r="Q10" s="31">
        <v>7.0000000000000007E-2</v>
      </c>
      <c r="R10" s="31">
        <v>0.02</v>
      </c>
      <c r="S10" s="31">
        <v>-0.02</v>
      </c>
      <c r="T10" s="15">
        <f t="shared" si="8"/>
        <v>0.5</v>
      </c>
      <c r="U10" s="32">
        <f t="shared" si="9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 t="shared" si="10"/>
        <v>0.49138665169380263</v>
      </c>
      <c r="AB10" s="18">
        <f t="shared" si="11"/>
        <v>0</v>
      </c>
    </row>
    <row r="11" spans="1:28" x14ac:dyDescent="0.2">
      <c r="A11" s="18">
        <v>22</v>
      </c>
      <c r="B11" s="15" t="s">
        <v>28</v>
      </c>
      <c r="C11" s="15" t="s">
        <v>30</v>
      </c>
      <c r="D11" s="15">
        <v>10</v>
      </c>
      <c r="E11" s="18" t="s">
        <v>36</v>
      </c>
      <c r="F11" s="15" t="s">
        <v>38</v>
      </c>
      <c r="G11" s="16">
        <v>0.45833333333333298</v>
      </c>
      <c r="H11" s="28">
        <v>43531</v>
      </c>
      <c r="I11" s="29">
        <v>25</v>
      </c>
      <c r="J11" s="29">
        <v>29.6</v>
      </c>
      <c r="K11" s="18">
        <v>9.5E-4</v>
      </c>
      <c r="L11" s="29">
        <f t="shared" si="6"/>
        <v>7.4173502577739132</v>
      </c>
      <c r="M11" s="29">
        <f t="shared" si="7"/>
        <v>7.4242017721342375</v>
      </c>
      <c r="N11" s="30">
        <v>-0.02</v>
      </c>
      <c r="O11" s="30">
        <v>-0.02</v>
      </c>
      <c r="P11" s="30">
        <v>-0.02</v>
      </c>
      <c r="Q11" s="31">
        <v>7.0000000000000007E-2</v>
      </c>
      <c r="R11" s="31">
        <v>0.03</v>
      </c>
      <c r="S11" s="31">
        <v>-0.02</v>
      </c>
      <c r="T11" s="15">
        <f t="shared" si="8"/>
        <v>0.55555555555555547</v>
      </c>
      <c r="U11" s="32">
        <f t="shared" si="9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11.941370388885399</v>
      </c>
      <c r="Z11" s="18">
        <v>-5.7493759226184897</v>
      </c>
      <c r="AA11" s="18">
        <f t="shared" si="10"/>
        <v>0.54724564653416297</v>
      </c>
      <c r="AB11" s="18">
        <f t="shared" si="11"/>
        <v>0</v>
      </c>
    </row>
    <row r="12" spans="1:28" x14ac:dyDescent="0.2">
      <c r="A12" s="18">
        <v>23</v>
      </c>
      <c r="B12" s="15" t="s">
        <v>28</v>
      </c>
      <c r="C12" s="15" t="s">
        <v>30</v>
      </c>
      <c r="D12" s="15">
        <v>4</v>
      </c>
      <c r="E12" s="18" t="s">
        <v>36</v>
      </c>
      <c r="F12" s="15" t="s">
        <v>38</v>
      </c>
      <c r="G12" s="16">
        <v>0.45833333333333298</v>
      </c>
      <c r="H12" s="28">
        <v>43531</v>
      </c>
      <c r="I12" s="29">
        <v>25</v>
      </c>
      <c r="J12" s="29">
        <v>29.6</v>
      </c>
      <c r="K12" s="18">
        <v>9.5E-4</v>
      </c>
      <c r="L12" s="29">
        <f t="shared" si="6"/>
        <v>7.8841514830802923</v>
      </c>
      <c r="M12" s="29">
        <f t="shared" si="7"/>
        <v>7.8851590976965644</v>
      </c>
      <c r="N12" s="30">
        <v>0.02</v>
      </c>
      <c r="O12" s="30">
        <v>0.01</v>
      </c>
      <c r="P12" s="30">
        <v>0.01</v>
      </c>
      <c r="Q12" s="31">
        <v>0.06</v>
      </c>
      <c r="R12" s="31">
        <v>7.0000000000000007E-2</v>
      </c>
      <c r="S12" s="31">
        <v>0.01</v>
      </c>
      <c r="T12" s="15">
        <f t="shared" si="8"/>
        <v>1.5000000000000004</v>
      </c>
      <c r="U12" s="32">
        <f t="shared" si="9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11.941370388885399</v>
      </c>
      <c r="Z12" s="18">
        <v>-5.7493759226184897</v>
      </c>
      <c r="AA12" s="18">
        <f t="shared" si="10"/>
        <v>1.4968485588202907</v>
      </c>
      <c r="AB12" s="18">
        <f t="shared" si="11"/>
        <v>0</v>
      </c>
    </row>
    <row r="13" spans="1:28" x14ac:dyDescent="0.2">
      <c r="A13" s="18">
        <v>24</v>
      </c>
      <c r="B13" s="15" t="s">
        <v>28</v>
      </c>
      <c r="C13" s="15" t="s">
        <v>30</v>
      </c>
      <c r="D13" s="15">
        <v>7</v>
      </c>
      <c r="E13" s="18" t="s">
        <v>36</v>
      </c>
      <c r="F13" s="15" t="s">
        <v>39</v>
      </c>
      <c r="G13" s="16">
        <v>0.45833333333333298</v>
      </c>
      <c r="H13" s="28">
        <v>43531</v>
      </c>
      <c r="I13" s="29">
        <v>25</v>
      </c>
      <c r="J13" s="29">
        <v>29.6</v>
      </c>
      <c r="K13" s="18">
        <v>9.5E-4</v>
      </c>
      <c r="L13" s="29">
        <f t="shared" si="6"/>
        <v>7.6912705655038076</v>
      </c>
      <c r="M13" s="29">
        <f t="shared" si="7"/>
        <v>7.6940132744275864</v>
      </c>
      <c r="N13" s="30">
        <v>0.03</v>
      </c>
      <c r="O13" s="30">
        <v>0.02</v>
      </c>
      <c r="P13" s="30">
        <v>0.03</v>
      </c>
      <c r="Q13" s="31">
        <v>0.09</v>
      </c>
      <c r="R13" s="31">
        <v>0.08</v>
      </c>
      <c r="S13" s="31">
        <v>0.03</v>
      </c>
      <c r="T13" s="15">
        <f t="shared" si="8"/>
        <v>1</v>
      </c>
      <c r="U13" s="32">
        <f t="shared" si="9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 t="shared" si="10"/>
        <v>0.9941176052570464</v>
      </c>
      <c r="AB13" s="18">
        <f t="shared" si="11"/>
        <v>0</v>
      </c>
    </row>
    <row r="14" spans="1:28" x14ac:dyDescent="0.2">
      <c r="A14" s="18">
        <v>25</v>
      </c>
      <c r="B14" s="15" t="s">
        <v>28</v>
      </c>
      <c r="C14" s="15" t="s">
        <v>30</v>
      </c>
      <c r="D14" s="15">
        <v>6</v>
      </c>
      <c r="E14" s="18" t="s">
        <v>36</v>
      </c>
      <c r="F14" s="15" t="s">
        <v>39</v>
      </c>
      <c r="G14" s="16">
        <v>0.45833333333333298</v>
      </c>
      <c r="H14" s="28">
        <v>43531</v>
      </c>
      <c r="I14" s="29">
        <v>25</v>
      </c>
      <c r="J14" s="29">
        <v>29.6</v>
      </c>
      <c r="K14" s="18">
        <v>9.5E-4</v>
      </c>
      <c r="L14" s="29">
        <f t="shared" si="6"/>
        <v>7.9819442627726911</v>
      </c>
      <c r="M14" s="29">
        <f t="shared" si="7"/>
        <v>7.9822996777084478</v>
      </c>
      <c r="N14" s="30">
        <v>-0.03</v>
      </c>
      <c r="O14" s="30">
        <v>-0.03</v>
      </c>
      <c r="P14" s="30">
        <v>-0.02</v>
      </c>
      <c r="Q14" s="31">
        <v>0.04</v>
      </c>
      <c r="R14" s="31">
        <v>0.09</v>
      </c>
      <c r="S14" s="31">
        <v>-0.01</v>
      </c>
      <c r="T14" s="15">
        <f t="shared" si="8"/>
        <v>1.8333333333333333</v>
      </c>
      <c r="U14" s="32">
        <f t="shared" si="9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 t="shared" si="10"/>
        <v>1.8320025278624528</v>
      </c>
      <c r="AB14" s="18">
        <f t="shared" si="11"/>
        <v>-0.01</v>
      </c>
    </row>
    <row r="15" spans="1:28" x14ac:dyDescent="0.2">
      <c r="A15" s="18">
        <v>26</v>
      </c>
      <c r="B15" s="15" t="s">
        <v>28</v>
      </c>
      <c r="C15" s="15" t="s">
        <v>30</v>
      </c>
      <c r="D15" s="15">
        <v>6</v>
      </c>
      <c r="E15" s="18" t="s">
        <v>36</v>
      </c>
      <c r="F15" s="15" t="s">
        <v>38</v>
      </c>
      <c r="G15" s="16">
        <v>0.45833333333333298</v>
      </c>
      <c r="H15" s="28">
        <v>43531</v>
      </c>
      <c r="I15" s="29">
        <v>25</v>
      </c>
      <c r="J15" s="29">
        <v>29.6</v>
      </c>
      <c r="K15" s="18">
        <v>9.5E-4</v>
      </c>
      <c r="L15" s="29">
        <f t="shared" si="6"/>
        <v>7.9590946110483491</v>
      </c>
      <c r="M15" s="29">
        <f t="shared" si="7"/>
        <v>7.9595916686728447</v>
      </c>
      <c r="N15" s="30">
        <v>0.01</v>
      </c>
      <c r="O15" s="30">
        <v>0</v>
      </c>
      <c r="P15" s="30">
        <v>0</v>
      </c>
      <c r="Q15" s="31">
        <v>0.05</v>
      </c>
      <c r="R15" s="31">
        <v>7.0000000000000007E-2</v>
      </c>
      <c r="S15" s="31">
        <v>0</v>
      </c>
      <c r="T15" s="15">
        <f t="shared" si="8"/>
        <v>1.7500000000000002</v>
      </c>
      <c r="U15" s="32">
        <f t="shared" si="9"/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si="10"/>
        <v>1.7482140356019122</v>
      </c>
      <c r="AB15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B3:B15</xm:sqref>
        </x14:dataValidation>
        <x14:dataValidation type="list" allowBlank="1" showInputMessage="1" showErrorMessage="1">
          <x14:formula1>
            <xm:f>'ID categories'!$B$2:$B$7</xm:f>
          </x14:formula1>
          <xm:sqref>C3:C15</xm:sqref>
        </x14:dataValidation>
        <x14:dataValidation type="list" allowBlank="1" showInputMessage="1" showErrorMessage="1">
          <x14:formula1>
            <xm:f>'ID categories'!$C$2:$C$16</xm:f>
          </x14:formula1>
          <xm:sqref>D3:D15</xm:sqref>
        </x14:dataValidation>
        <x14:dataValidation type="list" allowBlank="1" showInputMessage="1" showErrorMessage="1">
          <x14:formula1>
            <xm:f>'ID categories'!$D$8:$D$14</xm:f>
          </x14:formula1>
          <xm:sqref>E3:E15</xm:sqref>
        </x14:dataValidation>
        <x14:dataValidation type="list" allowBlank="1" showInputMessage="1" showErrorMessage="1">
          <x14:formula1>
            <xm:f>'ID categories'!$E$8:$E$14</xm:f>
          </x14:formula1>
          <xm:sqref>F3:F15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2019-05-13T17:17:24Z</dcterms:modified>
</cp:coreProperties>
</file>