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11" i="1" l="1"/>
  <c r="AA11" i="1" s="1"/>
  <c r="U11" i="1"/>
  <c r="AB11" i="1"/>
  <c r="T12" i="1"/>
  <c r="AA12" i="1" s="1"/>
  <c r="U12" i="1"/>
  <c r="M12" i="1" s="1"/>
  <c r="AB12" i="1"/>
  <c r="T13" i="1"/>
  <c r="U13" i="1"/>
  <c r="AB13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0" i="1"/>
  <c r="AA10" i="1"/>
  <c r="AB10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9" i="1"/>
  <c r="AB8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8" i="1"/>
  <c r="AA8" i="1"/>
  <c r="T9" i="1"/>
  <c r="AA9" i="1" s="1"/>
  <c r="AB7" i="1"/>
  <c r="T7" i="1"/>
  <c r="AA7" i="1" s="1"/>
  <c r="L7" i="1" s="1"/>
  <c r="AB6" i="1"/>
  <c r="T6" i="1"/>
  <c r="AA6" i="1"/>
  <c r="AB5" i="1"/>
  <c r="T5" i="1"/>
  <c r="AA5" i="1" s="1"/>
  <c r="L5" i="1" s="1"/>
  <c r="AB4" i="1"/>
  <c r="T4" i="1"/>
  <c r="AA4" i="1" s="1"/>
  <c r="AB3" i="1"/>
  <c r="T3" i="1"/>
  <c r="M3" i="1" s="1"/>
  <c r="AA3" i="1"/>
  <c r="L3" i="1" s="1"/>
  <c r="M6" i="1"/>
  <c r="L9" i="1" l="1"/>
  <c r="M7" i="1"/>
  <c r="L10" i="1"/>
  <c r="M4" i="1"/>
  <c r="M5" i="1"/>
  <c r="L6" i="1"/>
  <c r="M9" i="1"/>
  <c r="L8" i="1"/>
  <c r="M8" i="1"/>
  <c r="L12" i="1"/>
  <c r="M13" i="1"/>
  <c r="L4" i="1"/>
  <c r="L11" i="1"/>
  <c r="M10" i="1"/>
  <c r="M11" i="1"/>
  <c r="AA13" i="1"/>
  <c r="L13" i="1" s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<sst xmlns="http://schemas.openxmlformats.org/spreadsheetml/2006/main" count="115" uniqueCount="51">
  <si>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</si>
  <si>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</si>
  <si>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</si>
  <si>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</si>
  <si>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</si>
  <si>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</si>
  <si>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</si>
  <si>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</si>
  <si>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</si>
  <si>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</si>
  <si>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</si>
  <si>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</si>
  <si>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</si>
  <si>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</si>
  <si>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</si>
  <si>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</si>
  <si>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</si>
  <si>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</si>
  <si>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</si>
  <si>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</si>
  <si>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</si>
  <si>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</si>
  <si>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</si>
  <si>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</si>
  <si>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</si>
  <si>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</si>
  <si>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</si>
  <si>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</si>
  <si>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</si>
  <si>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</si>
  <si>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</si>
  <si>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</si>
  <si>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</si>
  <si>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</si>
  <si>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</si>
  <si>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</si>
  <si>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</si>
  <si>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</si>
  <si>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</si>
  <si>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</si>
  <si>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</si>
  <si>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</si>
  <si>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</si>
  <si>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</si>
  <si>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</si>
  <si>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</si>
  <si>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</si>
  <si>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CH10</t>
  </si>
  <si>
    <t>CH09</t>
  </si>
  <si>
    <t>CH07</t>
  </si>
  <si>
    <t>CH08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</si>
</sst>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tabSelected="1" zoomScale="110" zoomScaleNormal="110" workbookViewId="0">
      <selection activeCell="E22" sqref="E2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8.710937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s="33" customFormat="1" x14ac:dyDescent="0.2">
      <c r="A3" s="15">
        <v>6</v>
      </c>
      <c r="B3" s="15" t="s">
        <v>28</v>
      </c>
      <c r="C3" s="15" t="s">
        <v>30</v>
      </c>
      <c r="D3" s="15" t="s">
        <v>48</v>
      </c>
      <c r="E3" s="15" t="s">
        <v>36</v>
      </c>
      <c r="F3" s="15" t="s">
        <v>38</v>
      </c>
      <c r="G3" s="16">
        <v>0.45833333333333331</v>
      </c>
      <c r="H3" s="28">
        <v>43534</v>
      </c>
      <c r="I3" s="29">
        <v>25</v>
      </c>
      <c r="J3" s="29">
        <v>28.27</v>
      </c>
      <c r="K3" s="18">
        <v>9.5E-4</v>
      </c>
      <c r="L3" s="18">
        <f>U3+(LOG10((AA3-V3)/(W3-(AA3*X3))))</f>
        <v>7.694076865503809</v>
      </c>
      <c r="M3" s="18">
        <f>U3+(LOG10((T3-V3)/(W3-(T3*X3))))</f>
        <v>7.6968195744275878</v>
      </c>
      <c r="N3" s="30">
        <v>0.03</v>
      </c>
      <c r="O3" s="30">
        <v>0.03</v>
      </c>
      <c r="P3" s="30">
        <v>0.04</v>
      </c>
      <c r="Q3" s="31">
        <v>0.08</v>
      </c>
      <c r="R3" s="31">
        <v>0.08</v>
      </c>
      <c r="S3" s="31">
        <v>0.04</v>
      </c>
      <c r="T3" s="29">
        <f>((R3-O3-(S3-P3))/(Q3-N3-(S3-P3)))</f>
        <v>1</v>
      </c>
      <c r="U3" s="32">
        <f t="shared" ref="U3:U10" si="0">(1245.69/(I3+273.15))+3.8275+0.00211*(35-J3)</f>
        <v>8.0197650325171903</v>
      </c>
      <c r="V3" s="29">
        <v>6.8999999999999999E-3</v>
      </c>
      <c r="W3" s="29">
        <v>2.222</v>
      </c>
      <c r="X3" s="29">
        <v>0.13300000000000001</v>
      </c>
      <c r="Y3" s="18">
        <v>11.941370388885369</v>
      </c>
      <c r="Z3" s="18">
        <v>-5.7493759226184871</v>
      </c>
      <c r="AA3" s="18">
        <f>T3-(K3*(Y3+(Z3*T3)))</f>
        <v>0.99411760525704651</v>
      </c>
      <c r="AB3" s="18">
        <f t="shared" ref="AB3:AB9" si="1">P3-S3</f>
        <v>0</v>
      </c>
    </row>
    <row r="4" spans="1:28" x14ac:dyDescent="0.2">
      <c r="A4" s="15">
        <v>8</v>
      </c>
      <c r="B4" s="15" t="s">
        <v>28</v>
      </c>
      <c r="C4" s="15" t="s">
        <v>30</v>
      </c>
      <c r="D4" s="15" t="s">
        <v>48</v>
      </c>
      <c r="E4" s="15" t="s">
        <v>36</v>
      </c>
      <c r="F4" s="15" t="s">
        <v>39</v>
      </c>
      <c r="G4" s="16">
        <v>0.45833333333333331</v>
      </c>
      <c r="H4" s="28">
        <v>43534</v>
      </c>
      <c r="I4" s="29">
        <v>25</v>
      </c>
      <c r="J4" s="29">
        <v>28.27</v>
      </c>
      <c r="K4" s="18">
        <v>9.5E-4</v>
      </c>
      <c r="L4" s="29">
        <f t="shared" ref="L4:L9" si="2">U4+(LOG10((AA4-V4)/(W4-(AA4*X4))))</f>
        <v>7.694076865503809</v>
      </c>
      <c r="M4" s="29">
        <f t="shared" ref="M4:M9" si="3">U4+(LOG10((T4-V4)/(W4-(T4*X4))))</f>
        <v>7.6968195744275878</v>
      </c>
      <c r="N4" s="30">
        <v>0.04</v>
      </c>
      <c r="O4" s="30">
        <v>0.04</v>
      </c>
      <c r="P4" s="30">
        <v>0.04</v>
      </c>
      <c r="Q4" s="31">
        <v>0.09</v>
      </c>
      <c r="R4" s="31">
        <v>0.09</v>
      </c>
      <c r="S4" s="31">
        <v>0.04</v>
      </c>
      <c r="T4" s="15">
        <f>((R4-O4-(S4-P4))/(Q4-N4-(S4-P4)))</f>
        <v>1</v>
      </c>
      <c r="U4" s="32">
        <f t="shared" si="0"/>
        <v>8.0197650325171903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 t="shared" ref="AA4:AA9" si="4">T4-(K4*(Y4+(Z4*T4)))</f>
        <v>0.99411760525704651</v>
      </c>
      <c r="AB4" s="18">
        <f t="shared" si="1"/>
        <v>0</v>
      </c>
    </row>
    <row r="5" spans="1:28" x14ac:dyDescent="0.2">
      <c r="A5" s="15">
        <v>10</v>
      </c>
      <c r="B5" s="15" t="s">
        <v>28</v>
      </c>
      <c r="C5" s="15" t="s">
        <v>30</v>
      </c>
      <c r="D5" s="15" t="s">
        <v>49</v>
      </c>
      <c r="E5" s="15" t="s">
        <v>36</v>
      </c>
      <c r="F5" s="15" t="s">
        <v>39</v>
      </c>
      <c r="G5" s="16">
        <v>0.45833333333333331</v>
      </c>
      <c r="H5" s="28">
        <v>43534</v>
      </c>
      <c r="I5" s="29">
        <v>25</v>
      </c>
      <c r="J5" s="29">
        <v>28.27</v>
      </c>
      <c r="K5" s="18">
        <v>9.5E-4</v>
      </c>
      <c r="L5" s="29">
        <f t="shared" si="2"/>
        <v>7.7496080640074521</v>
      </c>
      <c r="M5" s="29">
        <f t="shared" si="3"/>
        <v>7.7517773354354116</v>
      </c>
      <c r="N5" s="30">
        <v>0.03</v>
      </c>
      <c r="O5" s="30">
        <v>0.02</v>
      </c>
      <c r="P5" s="30">
        <v>0.03</v>
      </c>
      <c r="Q5" s="31">
        <v>0.12</v>
      </c>
      <c r="R5" s="31">
        <v>0.12</v>
      </c>
      <c r="S5" s="31">
        <v>0.04</v>
      </c>
      <c r="T5" s="15">
        <f t="shared" ref="T5:T9" si="5">((R5-O5-(S5-P5))/(Q5-N5-(S5-P5)))</f>
        <v>1.1250000000000002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si="4"/>
        <v>1.1198003436478576</v>
      </c>
      <c r="AB5" s="18">
        <f t="shared" si="1"/>
        <v>-1.0000000000000002E-2</v>
      </c>
    </row>
    <row r="6" spans="1:28" x14ac:dyDescent="0.2">
      <c r="A6" s="15">
        <v>11</v>
      </c>
      <c r="B6" s="15" t="s">
        <v>28</v>
      </c>
      <c r="C6" s="15" t="s">
        <v>30</v>
      </c>
      <c r="D6" s="15" t="s">
        <v>47</v>
      </c>
      <c r="E6" s="15" t="s">
        <v>36</v>
      </c>
      <c r="F6" s="15" t="s">
        <v>40</v>
      </c>
      <c r="G6" s="16">
        <v>0.45833333333333331</v>
      </c>
      <c r="H6" s="28">
        <v>43534</v>
      </c>
      <c r="I6" s="29">
        <v>25</v>
      </c>
      <c r="J6" s="29">
        <v>28.27</v>
      </c>
      <c r="K6" s="18">
        <v>9.5E-4</v>
      </c>
      <c r="L6" s="29">
        <f t="shared" si="2"/>
        <v>7.2865652827370644</v>
      </c>
      <c r="M6" s="29">
        <f t="shared" si="3"/>
        <v>7.2965262614510156</v>
      </c>
      <c r="N6" s="30">
        <v>0.04</v>
      </c>
      <c r="O6" s="30">
        <v>0.04</v>
      </c>
      <c r="P6" s="30">
        <v>0.05</v>
      </c>
      <c r="Q6" s="31">
        <v>0.17</v>
      </c>
      <c r="R6" s="31">
        <v>0.1</v>
      </c>
      <c r="S6" s="31">
        <v>0.06</v>
      </c>
      <c r="T6" s="15">
        <f t="shared" si="5"/>
        <v>0.41666666666666674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4"/>
        <v>0.40759815943326211</v>
      </c>
      <c r="AB6" s="18">
        <f t="shared" si="1"/>
        <v>-9.999999999999995E-3</v>
      </c>
    </row>
    <row r="7" spans="1:28" x14ac:dyDescent="0.2">
      <c r="A7" s="15">
        <v>15</v>
      </c>
      <c r="B7" s="15" t="s">
        <v>28</v>
      </c>
      <c r="C7" s="15" t="s">
        <v>30</v>
      </c>
      <c r="D7" s="15" t="s">
        <v>49</v>
      </c>
      <c r="E7" s="15" t="s">
        <v>36</v>
      </c>
      <c r="F7" s="15" t="s">
        <v>38</v>
      </c>
      <c r="G7" s="16">
        <v>0.45833333333333331</v>
      </c>
      <c r="H7" s="28">
        <v>43534</v>
      </c>
      <c r="I7" s="29">
        <v>25</v>
      </c>
      <c r="J7" s="29">
        <v>28.27</v>
      </c>
      <c r="K7" s="18">
        <v>9.5E-4</v>
      </c>
      <c r="L7" s="29">
        <f t="shared" si="2"/>
        <v>7.8303812924475249</v>
      </c>
      <c r="M7" s="29">
        <f t="shared" si="3"/>
        <v>7.8318279427748951</v>
      </c>
      <c r="N7" s="30">
        <v>0.04</v>
      </c>
      <c r="O7" s="30">
        <v>0.03</v>
      </c>
      <c r="P7" s="30">
        <v>0.04</v>
      </c>
      <c r="Q7" s="31">
        <v>0.13</v>
      </c>
      <c r="R7" s="31">
        <v>0.15</v>
      </c>
      <c r="S7" s="31">
        <v>0.04</v>
      </c>
      <c r="T7" s="15">
        <f t="shared" si="5"/>
        <v>1.3333333333333333</v>
      </c>
      <c r="U7" s="32">
        <f t="shared" si="0"/>
        <v>8.0197650325171903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1.3292715742992089</v>
      </c>
      <c r="AB7" s="18">
        <f t="shared" si="1"/>
        <v>0</v>
      </c>
    </row>
    <row r="8" spans="1:28" x14ac:dyDescent="0.2">
      <c r="A8" s="18">
        <v>16</v>
      </c>
      <c r="B8" s="15" t="s">
        <v>28</v>
      </c>
      <c r="C8" s="15" t="s">
        <v>30</v>
      </c>
      <c r="D8" s="15" t="s">
        <v>48</v>
      </c>
      <c r="E8" s="18" t="s">
        <v>36</v>
      </c>
      <c r="F8" s="15" t="s">
        <v>40</v>
      </c>
      <c r="G8" s="16">
        <v>0.45833333333333331</v>
      </c>
      <c r="H8" s="28">
        <v>43534</v>
      </c>
      <c r="I8" s="29">
        <v>25</v>
      </c>
      <c r="J8" s="29">
        <v>28.27</v>
      </c>
      <c r="K8" s="18">
        <v>9.5E-4</v>
      </c>
      <c r="L8" s="29">
        <f t="shared" si="2"/>
        <v>8.2359902432513419</v>
      </c>
      <c r="M8" s="29">
        <f t="shared" si="3"/>
        <v>8.2350995908001963</v>
      </c>
      <c r="N8" s="30">
        <v>0.09</v>
      </c>
      <c r="O8" s="30">
        <v>0.09</v>
      </c>
      <c r="P8" s="30">
        <v>0.04</v>
      </c>
      <c r="Q8" s="31">
        <v>0.1</v>
      </c>
      <c r="R8" s="31">
        <v>0.12</v>
      </c>
      <c r="S8" s="31">
        <v>0.04</v>
      </c>
      <c r="T8" s="15">
        <f t="shared" si="5"/>
        <v>2.9999999999999973</v>
      </c>
      <c r="U8" s="32">
        <f t="shared" si="0"/>
        <v>8.0197650325171903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3.005041419510019</v>
      </c>
      <c r="AB8" s="18">
        <f t="shared" si="1"/>
        <v>0</v>
      </c>
    </row>
    <row r="9" spans="1:28" x14ac:dyDescent="0.2">
      <c r="A9" s="18">
        <v>17</v>
      </c>
      <c r="B9" s="15" t="s">
        <v>28</v>
      </c>
      <c r="C9" s="15" t="s">
        <v>30</v>
      </c>
      <c r="D9" s="15" t="s">
        <v>47</v>
      </c>
      <c r="E9" s="18" t="s">
        <v>36</v>
      </c>
      <c r="F9" s="15" t="s">
        <v>39</v>
      </c>
      <c r="G9" s="16">
        <v>0.45833333333333331</v>
      </c>
      <c r="H9" s="28">
        <v>43534</v>
      </c>
      <c r="I9" s="29">
        <v>25</v>
      </c>
      <c r="J9" s="29">
        <v>28.27</v>
      </c>
      <c r="K9" s="18">
        <v>9.5E-4</v>
      </c>
      <c r="L9" s="29">
        <f t="shared" si="2"/>
        <v>7.4558678004234764</v>
      </c>
      <c r="M9" s="29">
        <f t="shared" si="3"/>
        <v>7.4620329415758855</v>
      </c>
      <c r="N9" s="30">
        <v>0.04</v>
      </c>
      <c r="O9" s="30">
        <v>0.03</v>
      </c>
      <c r="P9" s="30">
        <v>0.04</v>
      </c>
      <c r="Q9" s="31">
        <v>0.09</v>
      </c>
      <c r="R9" s="31">
        <v>0.06</v>
      </c>
      <c r="S9" s="31">
        <v>0.04</v>
      </c>
      <c r="T9" s="15">
        <f t="shared" si="5"/>
        <v>0.6</v>
      </c>
      <c r="U9" s="32">
        <f t="shared" si="0"/>
        <v>8.0197650325171903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0.59193284240645139</v>
      </c>
      <c r="AB9" s="18">
        <f t="shared" si="1"/>
        <v>0</v>
      </c>
    </row>
    <row r="10" spans="1:28" x14ac:dyDescent="0.2">
      <c r="A10" s="18">
        <v>20</v>
      </c>
      <c r="B10" s="15" t="s">
        <v>28</v>
      </c>
      <c r="C10" s="15" t="s">
        <v>30</v>
      </c>
      <c r="D10" s="15" t="s">
        <v>50</v>
      </c>
      <c r="E10" s="18" t="s">
        <v>36</v>
      </c>
      <c r="F10" s="15" t="s">
        <v>38</v>
      </c>
      <c r="G10" s="16">
        <v>0.45833333333333331</v>
      </c>
      <c r="H10" s="28">
        <v>43534</v>
      </c>
      <c r="I10" s="29">
        <v>25</v>
      </c>
      <c r="J10" s="29">
        <v>28.27</v>
      </c>
      <c r="K10" s="18">
        <v>9.5E-4</v>
      </c>
      <c r="L10" s="29">
        <f>U10+(LOG10((AA10-V10)/(W10-(AA10*X10))))</f>
        <v>7.1330246094894232</v>
      </c>
      <c r="M10" s="29">
        <f>U10+(LOG10((T10-V10)/(W10-(T10*X10))))</f>
        <v>7.1479062016542443</v>
      </c>
      <c r="N10" s="30">
        <v>0.03</v>
      </c>
      <c r="O10" s="30">
        <v>0.03</v>
      </c>
      <c r="P10" s="30">
        <v>0.04</v>
      </c>
      <c r="Q10" s="31">
        <v>0.13</v>
      </c>
      <c r="R10" s="31">
        <v>0.06</v>
      </c>
      <c r="S10" s="31">
        <v>0.04</v>
      </c>
      <c r="T10" s="15">
        <f>((R10-O10-(S10-P10))/(Q10-N10-(S10-P10)))</f>
        <v>0.3</v>
      </c>
      <c r="U10" s="32">
        <f t="shared" si="0"/>
        <v>8.0197650325171903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>T10-(K10*(Y10+(Z10*T10)))</f>
        <v>0.29029427026850513</v>
      </c>
      <c r="AB10" s="18">
        <f>P10-S10</f>
        <v>0</v>
      </c>
    </row>
    <row r="11" spans="1:28" x14ac:dyDescent="0.2">
      <c r="A11" s="18">
        <v>28</v>
      </c>
      <c r="B11" s="15" t="s">
        <v>28</v>
      </c>
      <c r="C11" s="15" t="s">
        <v>30</v>
      </c>
      <c r="D11" s="15" t="s">
        <v>49</v>
      </c>
      <c r="E11" s="18" t="s">
        <v>36</v>
      </c>
      <c r="F11" s="15" t="s">
        <v>40</v>
      </c>
      <c r="G11" s="16">
        <v>0.45833333333333298</v>
      </c>
      <c r="H11" s="28">
        <v>43534</v>
      </c>
      <c r="I11" s="29">
        <v>25</v>
      </c>
      <c r="J11" s="29">
        <v>28.27</v>
      </c>
      <c r="K11" s="18">
        <v>9.5E-4</v>
      </c>
      <c r="L11" s="29">
        <f t="shared" ref="L11:L13" si="6">U11+(LOG10((AA11-V11)/(W11-(AA11*X11))))</f>
        <v>7.7350675549188903</v>
      </c>
      <c r="M11" s="29">
        <f t="shared" ref="M11:M13" si="7">U11+(LOG10((T11-V11)/(W11-(T11*X11))))</f>
        <v>7.7373804695918205</v>
      </c>
      <c r="N11" s="30">
        <v>0.03</v>
      </c>
      <c r="O11" s="30">
        <v>0.02</v>
      </c>
      <c r="P11" s="30">
        <v>0.03</v>
      </c>
      <c r="Q11" s="31">
        <v>0.14000000000000001</v>
      </c>
      <c r="R11" s="31">
        <v>0.14000000000000001</v>
      </c>
      <c r="S11" s="31">
        <v>0.03</v>
      </c>
      <c r="T11" s="15">
        <f t="shared" ref="T11:T13" si="8">((R11-O11-(S11-P11))/(Q11-N11-(S11-P11)))</f>
        <v>1.0909090909090908</v>
      </c>
      <c r="U11" s="32">
        <f t="shared" ref="U11:U13" si="9">(1245.69/(I11+273.15))+3.8275+0.00211*(35-J11)</f>
        <v>8.0197650325171903</v>
      </c>
      <c r="V11" s="18">
        <v>6.8999999999999999E-3</v>
      </c>
      <c r="W11" s="18">
        <v>2.222</v>
      </c>
      <c r="X11" s="18">
        <v>0.13300000000000001</v>
      </c>
      <c r="Y11" s="18">
        <v>11.941370388885399</v>
      </c>
      <c r="Z11" s="18">
        <v>-5.7493759226184897</v>
      </c>
      <c r="AA11" s="18">
        <f t="shared" ref="AA11:AA13" si="10">T11-(K11*(Y11+(Z11*T11)))</f>
        <v>1.0855232331776361</v>
      </c>
      <c r="AB11" s="18">
        <f t="shared" ref="AB11:AB13" si="11">P11-S11</f>
        <v>0</v>
      </c>
    </row>
    <row r="12" spans="1:28" x14ac:dyDescent="0.2">
      <c r="A12" s="18">
        <v>32</v>
      </c>
      <c r="B12" s="15" t="s">
        <v>28</v>
      </c>
      <c r="C12" s="15" t="s">
        <v>30</v>
      </c>
      <c r="D12" s="15" t="s">
        <v>50</v>
      </c>
      <c r="E12" s="18" t="s">
        <v>36</v>
      </c>
      <c r="F12" s="15" t="s">
        <v>40</v>
      </c>
      <c r="G12" s="16">
        <v>0.45833333333333298</v>
      </c>
      <c r="H12" s="28">
        <v>43534</v>
      </c>
      <c r="I12" s="29">
        <v>25</v>
      </c>
      <c r="J12" s="29">
        <v>28.27</v>
      </c>
      <c r="K12" s="18">
        <v>9.5E-4</v>
      </c>
      <c r="L12" s="29">
        <f t="shared" si="6"/>
        <v>7.1824565808773269</v>
      </c>
      <c r="M12" s="29">
        <f t="shared" si="7"/>
        <v>7.1955681288334628</v>
      </c>
      <c r="N12" s="30">
        <v>0.03</v>
      </c>
      <c r="O12" s="30">
        <v>0.04</v>
      </c>
      <c r="P12" s="30">
        <v>0.05</v>
      </c>
      <c r="Q12" s="31">
        <v>0.1</v>
      </c>
      <c r="R12" s="31">
        <v>7.0000000000000007E-2</v>
      </c>
      <c r="S12" s="31">
        <v>0.06</v>
      </c>
      <c r="T12" s="15">
        <f t="shared" si="8"/>
        <v>0.33333333333333343</v>
      </c>
      <c r="U12" s="32">
        <f t="shared" si="9"/>
        <v>8.0197650325171903</v>
      </c>
      <c r="V12" s="18">
        <v>6.8999999999999999E-3</v>
      </c>
      <c r="W12" s="18">
        <v>2.222</v>
      </c>
      <c r="X12" s="18">
        <v>0.13300000000000001</v>
      </c>
      <c r="Y12" s="18">
        <v>11.941370388885399</v>
      </c>
      <c r="Z12" s="18">
        <v>-5.7493759226184897</v>
      </c>
      <c r="AA12" s="18">
        <f t="shared" si="10"/>
        <v>0.32380966717272147</v>
      </c>
      <c r="AB12" s="18">
        <f t="shared" si="11"/>
        <v>-9.999999999999995E-3</v>
      </c>
    </row>
    <row r="13" spans="1:28" x14ac:dyDescent="0.2">
      <c r="A13" s="18">
        <v>33</v>
      </c>
      <c r="B13" s="15" t="s">
        <v>28</v>
      </c>
      <c r="C13" s="15" t="s">
        <v>30</v>
      </c>
      <c r="D13" s="15" t="s">
        <v>50</v>
      </c>
      <c r="E13" s="18" t="s">
        <v>36</v>
      </c>
      <c r="F13" s="15" t="s">
        <v>39</v>
      </c>
      <c r="G13" s="16">
        <v>0.45833333333333298</v>
      </c>
      <c r="H13" s="28">
        <v>43534</v>
      </c>
      <c r="I13" s="29">
        <v>25</v>
      </c>
      <c r="J13" s="29">
        <v>28.27</v>
      </c>
      <c r="K13" s="18">
        <v>9.5E-4</v>
      </c>
      <c r="L13" s="29">
        <f t="shared" si="6"/>
        <v>7.3712680699282673</v>
      </c>
      <c r="M13" s="29">
        <f t="shared" si="7"/>
        <v>7.379152007858421</v>
      </c>
      <c r="N13" s="30">
        <v>0.1</v>
      </c>
      <c r="O13" s="30">
        <v>0.06</v>
      </c>
      <c r="P13" s="30">
        <v>0.05</v>
      </c>
      <c r="Q13" s="31">
        <v>0.14000000000000001</v>
      </c>
      <c r="R13" s="31">
        <v>0.08</v>
      </c>
      <c r="S13" s="31">
        <v>0.05</v>
      </c>
      <c r="T13" s="15">
        <f t="shared" si="8"/>
        <v>0.5</v>
      </c>
      <c r="U13" s="32">
        <f t="shared" si="9"/>
        <v>8.0197650325171903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 t="shared" si="10"/>
        <v>0.49138665169380263</v>
      </c>
      <c r="AB13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B3:B13</xm:sqref>
        </x14:dataValidation>
        <x14:dataValidation type="list" allowBlank="1" showInputMessage="1" showErrorMessage="1">
          <x14:formula1>
            <xm:f>'ID categories'!$B$2:$B$7</xm:f>
          </x14:formula1>
          <xm:sqref>C3:C13</xm:sqref>
        </x14:dataValidation>
        <x14:dataValidation type="list" allowBlank="1" showInputMessage="1" showErrorMessage="1">
          <x14:formula1>
            <xm:f>'ID categories'!$C$2:$C$16</xm:f>
          </x14:formula1>
          <xm:sqref>D3:D13</xm:sqref>
        </x14:dataValidation>
        <x14:dataValidation type="list" allowBlank="1" showInputMessage="1" showErrorMessage="1">
          <x14:formula1>
            <xm:f>'ID categories'!$D$8:$D$14</xm:f>
          </x14:formula1>
          <xm:sqref>E3:E13</xm:sqref>
        </x14:dataValidation>
        <x14:dataValidation type="list" allowBlank="1" showInputMessage="1" showErrorMessage="1">
          <x14:formula1>
            <xm:f>'ID categories'!$E$8:$E$14</xm:f>
          </x14:formula1>
          <xm:sqref>F3:F13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2019-04-23T19:04:58Z</dcterms:modified>
</cp:coreProperties>
</file>