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<sst xmlns="http://schemas.openxmlformats.org/spreadsheetml/2006/main" count="98" uniqueCount="46">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</sst>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zoomScale="110" zoomScaleNormal="110" workbookViewId="0">
      <selection activeCell="H3" sqref="H3:H1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16</v>
      </c>
      <c r="B3" s="15" t="s">
        <v>28</v>
      </c>
      <c r="C3" s="15" t="s">
        <v>30</v>
      </c>
      <c r="D3" s="15">
        <v>7</v>
      </c>
      <c r="E3" s="15" t="s">
        <v>36</v>
      </c>
      <c r="F3" s="15" t="s">
        <v>38</v>
      </c>
      <c r="G3" s="16">
        <v>0.45833333333333331</v>
      </c>
      <c r="H3" s="28">
        <v>43543</v>
      </c>
      <c r="I3" s="18">
        <v>25</v>
      </c>
      <c r="J3" s="29">
        <v>29.6</v>
      </c>
      <c r="K3" s="18">
        <v>9.5E-4</v>
      </c>
      <c r="L3" s="18">
        <f>U3+(LOG10((AA3-V3)/(W3-AA3*X3)))</f>
        <v>7.7542529715234201</v>
      </c>
      <c r="M3" s="18">
        <f>U3+(LOG10((T3-V3)/(W3-(T3*X3))))</f>
        <v>7.7563503337770365</v>
      </c>
      <c r="N3" s="30">
        <v>0.05</v>
      </c>
      <c r="O3" s="30">
        <v>0.04</v>
      </c>
      <c r="P3" s="30">
        <v>0.05</v>
      </c>
      <c r="Q3" s="31">
        <v>0.1</v>
      </c>
      <c r="R3" s="31">
        <v>0.1</v>
      </c>
      <c r="S3" s="31">
        <v>0.03</v>
      </c>
      <c r="T3" s="18">
        <f>((R3-O3-(S3-P3))/(Q3-N3-(S3-P3)))</f>
        <v>1.142857142857143</v>
      </c>
      <c r="U3" s="32">
        <f t="shared" ref="U3:U13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1.1377550205608307</v>
      </c>
      <c r="AB3" s="18">
        <f t="shared" ref="AB3:AB12" si="1">P3-S3</f>
        <v>2.0000000000000004E-2</v>
      </c>
    </row>
    <row r="4" spans="1:28" s="33" customFormat="1" x14ac:dyDescent="0.2">
      <c r="A4" s="15">
        <v>10</v>
      </c>
      <c r="B4" s="15" t="s">
        <v>28</v>
      </c>
      <c r="C4" s="15" t="s">
        <v>30</v>
      </c>
      <c r="D4" s="15">
        <v>7</v>
      </c>
      <c r="E4" s="15" t="s">
        <v>36</v>
      </c>
      <c r="F4" s="15" t="s">
        <v>40</v>
      </c>
      <c r="G4" s="16">
        <v>0.45833333333333331</v>
      </c>
      <c r="H4" s="28">
        <v>43543</v>
      </c>
      <c r="I4" s="29">
        <v>25</v>
      </c>
      <c r="J4" s="29">
        <v>29.6</v>
      </c>
      <c r="K4" s="18">
        <v>9.5E-4</v>
      </c>
      <c r="L4" s="18">
        <f>U4+(LOG10((AA4-V4)/(W4-(AA4*X4))))</f>
        <v>7.7640190850378508</v>
      </c>
      <c r="M4" s="18">
        <f>U4+(LOG10((T4-V4)/(W4-(T4*X4))))</f>
        <v>7.7660238977565141</v>
      </c>
      <c r="N4" s="30">
        <v>0.03</v>
      </c>
      <c r="O4" s="30">
        <v>0.02</v>
      </c>
      <c r="P4" s="30">
        <v>0.03</v>
      </c>
      <c r="Q4" s="31">
        <v>0.09</v>
      </c>
      <c r="R4" s="31">
        <v>0.09</v>
      </c>
      <c r="S4" s="31">
        <v>0.03</v>
      </c>
      <c r="T4" s="29">
        <f>((R4-O4-(S4-P4))/(Q4-N4-(S4-P4)))</f>
        <v>1.1666666666666665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1.1616945897781277</v>
      </c>
      <c r="AB4" s="18">
        <f t="shared" si="1"/>
        <v>0</v>
      </c>
    </row>
    <row r="5" spans="1:28" s="29" customFormat="1" x14ac:dyDescent="0.2">
      <c r="A5" s="15">
        <v>8</v>
      </c>
      <c r="B5" s="15" t="s">
        <v>28</v>
      </c>
      <c r="C5" s="15" t="s">
        <v>30</v>
      </c>
      <c r="D5" s="15">
        <v>8</v>
      </c>
      <c r="E5" s="15" t="s">
        <v>36</v>
      </c>
      <c r="F5" s="15" t="s">
        <v>40</v>
      </c>
      <c r="G5" s="16">
        <v>0.45833333333333331</v>
      </c>
      <c r="H5" s="28">
        <v>43543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7.1796502808773255</v>
      </c>
      <c r="M5" s="29">
        <f t="shared" ref="M5:M12" si="3">U5+(LOG10((T5-V5)/(W5-(T5*X5))))</f>
        <v>7.1927618288334614</v>
      </c>
      <c r="N5" s="30">
        <v>0.03</v>
      </c>
      <c r="O5" s="30">
        <v>0.03</v>
      </c>
      <c r="P5" s="30">
        <v>0.04</v>
      </c>
      <c r="Q5" s="31">
        <v>0.11</v>
      </c>
      <c r="R5" s="31">
        <v>0.05</v>
      </c>
      <c r="S5" s="31">
        <v>0.03</v>
      </c>
      <c r="T5" s="29">
        <f>((R5-O5-(S5-P5))/(Q5-N5-(S5-P5)))</f>
        <v>0.33333333333333343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0.32380966717272153</v>
      </c>
      <c r="AB5" s="18">
        <f t="shared" si="1"/>
        <v>1.0000000000000002E-2</v>
      </c>
    </row>
    <row r="6" spans="1:28" x14ac:dyDescent="0.2">
      <c r="A6" s="15">
        <v>13</v>
      </c>
      <c r="B6" s="15" t="s">
        <v>28</v>
      </c>
      <c r="C6" s="15" t="s">
        <v>30</v>
      </c>
      <c r="D6" s="15">
        <v>8</v>
      </c>
      <c r="E6" s="15" t="s">
        <v>36</v>
      </c>
      <c r="F6" s="15" t="s">
        <v>38</v>
      </c>
      <c r="G6" s="16">
        <v>0.45833333333333331</v>
      </c>
      <c r="H6" s="28">
        <v>43543</v>
      </c>
      <c r="I6" s="29">
        <v>25</v>
      </c>
      <c r="J6" s="29">
        <v>29.6</v>
      </c>
      <c r="K6" s="18">
        <v>9.5E-4</v>
      </c>
      <c r="L6" s="29">
        <f t="shared" si="2"/>
        <v>7.0440810350367551</v>
      </c>
      <c r="M6" s="29">
        <f t="shared" si="3"/>
        <v>7.0625475322690221</v>
      </c>
      <c r="N6" s="30">
        <v>0.03</v>
      </c>
      <c r="O6" s="30">
        <v>0.03</v>
      </c>
      <c r="P6" s="30">
        <v>0.03</v>
      </c>
      <c r="Q6" s="31">
        <v>0.11</v>
      </c>
      <c r="R6" s="31">
        <v>0.05</v>
      </c>
      <c r="S6" s="31">
        <v>0.03</v>
      </c>
      <c r="T6" s="15">
        <f>((R6-O6-(S6-P6))/(Q6-N6-(S6-P6)))</f>
        <v>0.25000000000000006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0.24002117491218083</v>
      </c>
      <c r="AB6" s="18">
        <f t="shared" si="1"/>
        <v>0</v>
      </c>
    </row>
    <row r="7" spans="1:28" x14ac:dyDescent="0.2">
      <c r="A7" s="15">
        <v>20</v>
      </c>
      <c r="B7" s="15" t="s">
        <v>28</v>
      </c>
      <c r="C7" s="15" t="s">
        <v>30</v>
      </c>
      <c r="D7" s="15">
        <v>8</v>
      </c>
      <c r="E7" s="15" t="s">
        <v>36</v>
      </c>
      <c r="F7" s="15" t="s">
        <v>39</v>
      </c>
      <c r="G7" s="16">
        <v>0.45833333333333331</v>
      </c>
      <c r="H7" s="28">
        <v>43543</v>
      </c>
      <c r="I7" s="29">
        <v>25</v>
      </c>
      <c r="J7" s="29">
        <v>29.6</v>
      </c>
      <c r="K7" s="18">
        <v>9.5E-4</v>
      </c>
      <c r="L7" s="29">
        <f t="shared" si="2"/>
        <v>7.4304209813516033</v>
      </c>
      <c r="M7" s="29">
        <f t="shared" si="3"/>
        <v>7.4370149418386973</v>
      </c>
      <c r="N7" s="30">
        <v>0.03</v>
      </c>
      <c r="O7" s="30">
        <v>0.02</v>
      </c>
      <c r="P7" s="30">
        <v>0.03</v>
      </c>
      <c r="Q7" s="31">
        <v>0.12</v>
      </c>
      <c r="R7" s="31">
        <v>0.08</v>
      </c>
      <c r="S7" s="31">
        <v>0.05</v>
      </c>
      <c r="T7" s="15">
        <f t="shared" ref="T7:T12" si="5">((R7-O7-(S7-P7))/(Q7-N7-(S7-P7)))</f>
        <v>0.5714285714285714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0.5632053593456946</v>
      </c>
      <c r="AB7" s="18">
        <f t="shared" si="1"/>
        <v>-2.0000000000000004E-2</v>
      </c>
    </row>
    <row r="8" spans="1:28" x14ac:dyDescent="0.2">
      <c r="A8" s="15">
        <v>17</v>
      </c>
      <c r="B8" s="15" t="s">
        <v>28</v>
      </c>
      <c r="C8" s="15" t="s">
        <v>30</v>
      </c>
      <c r="D8" s="15">
        <v>9</v>
      </c>
      <c r="E8" s="15" t="s">
        <v>36</v>
      </c>
      <c r="F8" s="15" t="s">
        <v>39</v>
      </c>
      <c r="G8" s="16">
        <v>0.45833333333333331</v>
      </c>
      <c r="H8" s="28">
        <v>43543</v>
      </c>
      <c r="I8" s="29">
        <v>25</v>
      </c>
      <c r="J8" s="29">
        <v>29.6</v>
      </c>
      <c r="K8" s="18">
        <v>9.5E-4</v>
      </c>
      <c r="L8" s="29">
        <f t="shared" si="2"/>
        <v>7.7542529715234192</v>
      </c>
      <c r="M8" s="29">
        <f t="shared" si="3"/>
        <v>7.7563503337770365</v>
      </c>
      <c r="N8" s="30">
        <v>0.03</v>
      </c>
      <c r="O8" s="30">
        <v>0.02</v>
      </c>
      <c r="P8" s="30">
        <v>0.03</v>
      </c>
      <c r="Q8" s="31">
        <v>0.1</v>
      </c>
      <c r="R8" s="31">
        <v>0.1</v>
      </c>
      <c r="S8" s="31">
        <v>0.03</v>
      </c>
      <c r="T8" s="15">
        <f t="shared" si="5"/>
        <v>1.1428571428571428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1.1377550205608304</v>
      </c>
      <c r="AB8" s="18">
        <f t="shared" si="1"/>
        <v>0</v>
      </c>
    </row>
    <row r="9" spans="1:28" x14ac:dyDescent="0.2">
      <c r="A9" s="15">
        <v>3</v>
      </c>
      <c r="B9" s="15" t="s">
        <v>28</v>
      </c>
      <c r="C9" s="15" t="s">
        <v>30</v>
      </c>
      <c r="D9" s="15">
        <v>9</v>
      </c>
      <c r="E9" s="15" t="s">
        <v>36</v>
      </c>
      <c r="F9" s="15" t="s">
        <v>38</v>
      </c>
      <c r="G9" s="16">
        <v>0.45833333333333331</v>
      </c>
      <c r="H9" s="28">
        <v>43543</v>
      </c>
      <c r="I9" s="29">
        <v>25</v>
      </c>
      <c r="J9" s="29">
        <v>29.6</v>
      </c>
      <c r="K9" s="18">
        <v>9.5E-4</v>
      </c>
      <c r="L9" s="29">
        <f t="shared" si="2"/>
        <v>7.6912705655038076</v>
      </c>
      <c r="M9" s="29">
        <f t="shared" si="3"/>
        <v>7.6940132744275864</v>
      </c>
      <c r="N9" s="30">
        <v>0.02</v>
      </c>
      <c r="O9" s="30">
        <v>0.02</v>
      </c>
      <c r="P9" s="30">
        <v>0.03</v>
      </c>
      <c r="Q9" s="31">
        <v>0.12</v>
      </c>
      <c r="R9" s="31">
        <v>0.12</v>
      </c>
      <c r="S9" s="31">
        <v>0.04</v>
      </c>
      <c r="T9" s="15">
        <f t="shared" si="5"/>
        <v>1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0.99411760525704651</v>
      </c>
      <c r="AB9" s="18">
        <f t="shared" si="1"/>
        <v>-1.0000000000000002E-2</v>
      </c>
    </row>
    <row r="10" spans="1:28" x14ac:dyDescent="0.2">
      <c r="A10" s="18">
        <v>17</v>
      </c>
      <c r="B10" s="15" t="s">
        <v>28</v>
      </c>
      <c r="C10" s="15" t="s">
        <v>30</v>
      </c>
      <c r="D10" s="15">
        <v>9</v>
      </c>
      <c r="E10" s="15" t="s">
        <v>36</v>
      </c>
      <c r="F10" s="15" t="s">
        <v>39</v>
      </c>
      <c r="G10" s="16">
        <v>0.45833333333333331</v>
      </c>
      <c r="H10" s="28">
        <v>43543</v>
      </c>
      <c r="I10" s="29">
        <v>25</v>
      </c>
      <c r="J10" s="29">
        <v>29.6</v>
      </c>
      <c r="K10" s="18">
        <v>9.5E-4</v>
      </c>
      <c r="L10" s="29">
        <f t="shared" si="2"/>
        <v>7.7542529715234192</v>
      </c>
      <c r="M10" s="29">
        <f t="shared" si="3"/>
        <v>7.7563503337770365</v>
      </c>
      <c r="N10" s="30">
        <v>0.03</v>
      </c>
      <c r="O10" s="30">
        <v>0.02</v>
      </c>
      <c r="P10" s="30">
        <v>0.03</v>
      </c>
      <c r="Q10" s="31">
        <v>0.1</v>
      </c>
      <c r="R10" s="31">
        <v>0.1</v>
      </c>
      <c r="S10" s="31">
        <v>0.03</v>
      </c>
      <c r="T10" s="15">
        <f t="shared" si="5"/>
        <v>1.1428571428571428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1.1377550205608304</v>
      </c>
      <c r="AB10" s="18">
        <f t="shared" si="1"/>
        <v>0</v>
      </c>
    </row>
    <row r="11" spans="1:28" x14ac:dyDescent="0.2">
      <c r="A11" s="18">
        <v>14</v>
      </c>
      <c r="B11" s="15" t="s">
        <v>28</v>
      </c>
      <c r="C11" s="15" t="s">
        <v>30</v>
      </c>
      <c r="D11" s="15">
        <v>10</v>
      </c>
      <c r="E11" s="15" t="s">
        <v>36</v>
      </c>
      <c r="F11" s="15" t="s">
        <v>40</v>
      </c>
      <c r="G11" s="16">
        <v>0.45833333333333331</v>
      </c>
      <c r="H11" s="28">
        <v>43543</v>
      </c>
      <c r="I11" s="29">
        <v>25</v>
      </c>
      <c r="J11" s="29">
        <v>29.6</v>
      </c>
      <c r="K11" s="18">
        <v>9.5E-4</v>
      </c>
      <c r="L11" s="29">
        <f t="shared" si="2"/>
        <v>7.2647592344658349</v>
      </c>
      <c r="M11" s="29">
        <f t="shared" si="3"/>
        <v>7.2752422717648493</v>
      </c>
      <c r="N11" s="30">
        <v>0.02</v>
      </c>
      <c r="O11" s="30">
        <v>0.02</v>
      </c>
      <c r="P11" s="30">
        <v>0.03</v>
      </c>
      <c r="Q11" s="31">
        <v>0.12</v>
      </c>
      <c r="R11" s="31">
        <v>0.06</v>
      </c>
      <c r="S11" s="31">
        <v>0.03</v>
      </c>
      <c r="T11" s="15">
        <f t="shared" si="5"/>
        <v>0.39999999999999997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0.39084046098115388</v>
      </c>
      <c r="AB11" s="18">
        <f t="shared" si="1"/>
        <v>0</v>
      </c>
    </row>
    <row r="12" spans="1:28" x14ac:dyDescent="0.2">
      <c r="A12" s="18">
        <v>19</v>
      </c>
      <c r="B12" s="15" t="s">
        <v>28</v>
      </c>
      <c r="C12" s="15" t="s">
        <v>30</v>
      </c>
      <c r="D12" s="15">
        <v>10</v>
      </c>
      <c r="E12" s="15" t="s">
        <v>36</v>
      </c>
      <c r="F12" s="15" t="s">
        <v>38</v>
      </c>
      <c r="G12" s="16">
        <v>0.45833333333333331</v>
      </c>
      <c r="H12" s="28">
        <v>43543</v>
      </c>
      <c r="I12" s="29">
        <v>25</v>
      </c>
      <c r="J12" s="29">
        <v>29.6</v>
      </c>
      <c r="K12" s="18">
        <v>9.5E-4</v>
      </c>
      <c r="L12" s="29">
        <f t="shared" si="2"/>
        <v>7.4088368292227784</v>
      </c>
      <c r="M12" s="29">
        <f t="shared" si="3"/>
        <v>7.4158601627296248</v>
      </c>
      <c r="N12" s="30">
        <v>0.03</v>
      </c>
      <c r="O12" s="30">
        <v>0.02</v>
      </c>
      <c r="P12" s="30">
        <v>0.03</v>
      </c>
      <c r="Q12" s="31">
        <v>0.16</v>
      </c>
      <c r="R12" s="31">
        <v>0.1</v>
      </c>
      <c r="S12" s="31">
        <v>0.05</v>
      </c>
      <c r="T12" s="15">
        <f t="shared" si="5"/>
        <v>0.54545454545454541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0.53708946565409754</v>
      </c>
      <c r="AB12" s="18">
        <f t="shared" si="1"/>
        <v>-2.0000000000000004E-2</v>
      </c>
    </row>
    <row r="13" spans="1:28" x14ac:dyDescent="0.2">
      <c r="A13" s="18">
        <v>18</v>
      </c>
      <c r="B13" s="15" t="s">
        <v>28</v>
      </c>
      <c r="C13" s="15" t="s">
        <v>30</v>
      </c>
      <c r="D13" s="15">
        <v>10</v>
      </c>
      <c r="E13" s="15" t="s">
        <v>36</v>
      </c>
      <c r="F13" s="15" t="s">
        <v>39</v>
      </c>
      <c r="G13" s="16">
        <v>0.45833333333333331</v>
      </c>
      <c r="H13" s="28">
        <v>43543</v>
      </c>
      <c r="I13" s="29">
        <v>25</v>
      </c>
      <c r="J13" s="29">
        <v>29.6</v>
      </c>
      <c r="K13" s="18">
        <v>9.5E-4</v>
      </c>
      <c r="L13" s="29">
        <f>U13+(LOG10((AA13-V13)/(W13-(AA13*X13))))</f>
        <v>7.4088368292227784</v>
      </c>
      <c r="M13" s="29">
        <f>U13+(LOG10((T13-V13)/(W13-(T13*X13))))</f>
        <v>7.4158601627296248</v>
      </c>
      <c r="N13" s="30">
        <v>0.03</v>
      </c>
      <c r="O13" s="30">
        <v>0.02</v>
      </c>
      <c r="P13" s="30">
        <v>0.03</v>
      </c>
      <c r="Q13" s="31">
        <v>0.16</v>
      </c>
      <c r="R13" s="31">
        <v>0.1</v>
      </c>
      <c r="S13" s="31">
        <v>0.05</v>
      </c>
      <c r="T13" s="15">
        <f>((R13-O13-(S13-P13))/(Q13-N13-(S13-P13)))</f>
        <v>0.54545454545454541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0.53708946565409754</v>
      </c>
      <c r="AB13" s="18">
        <f>P13-S13</f>
        <v>-2.0000000000000004E-2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B3:B13</xm:sqref>
        </x14:dataValidation>
        <x14:dataValidation type="list" allowBlank="1" showInputMessage="1" showErrorMessage="1">
          <x14:formula1>
            <xm:f>'ID categories'!$B$2:$B$7</xm:f>
          </x14:formula1>
          <xm:sqref>C3:C13</xm:sqref>
        </x14:dataValidation>
        <x14:dataValidation type="list" allowBlank="1" showInputMessage="1" showErrorMessage="1">
          <x14:formula1>
            <xm:f>'ID categories'!$C$2:$C$16</xm:f>
          </x14:formula1>
          <xm:sqref>D3:D13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E3:E13</xm:sqref>
        </x14:dataValidation>
        <x14:dataValidation type="list" allowBlank="1" showInputMessage="1" showErrorMessage="1">
          <x14:formula1>
            <xm:f>'ID categories'!$E$8:$E$14</xm:f>
          </x14:formula1>
          <xm:sqref>F3:F13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2019-04-18T22:15:03Z</dcterms:modified>
</cp:coreProperties>
</file>