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SALMON TANKS\"/>
    </mc:Choice>
  </mc:AlternateContent>
  <workbookProtection lockStructure="1"/>
  <bookViews>
    <workbookView xWindow="0" yWindow="0" windowWidth="28800" windowHeight="12300" tabRatio="648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<sst xmlns="http://schemas.openxmlformats.org/spreadsheetml/2006/main" count="102" uniqueCount="47">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</sst>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-0.45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-0.56000000000000005</v>
      </c>
      <c r="C3" s="3">
        <v>339.34800000000001</v>
      </c>
      <c r="D3" s="3">
        <v>-0.84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0.49</v>
      </c>
      <c r="L3" s="6">
        <f>D650</f>
        <v>0.42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-0.6</v>
      </c>
      <c r="C4" s="3">
        <v>339.73</v>
      </c>
      <c r="D4" s="3">
        <v>-0.8</v>
      </c>
    </row>
    <row r="5" spans="1:16" x14ac:dyDescent="0.2">
      <c r="A5" s="4">
        <v>340.11099999999999</v>
      </c>
      <c r="B5" s="4">
        <v>-0.94</v>
      </c>
      <c r="C5" s="3">
        <v>340.11099999999999</v>
      </c>
      <c r="D5" s="3">
        <v>-0.95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0.08</v>
      </c>
      <c r="C8" s="3">
        <v>341.25599999999997</v>
      </c>
      <c r="D8" s="3">
        <v>-0.04</v>
      </c>
    </row>
    <row r="9" spans="1:16" x14ac:dyDescent="0.2">
      <c r="A9" s="4">
        <v>341.63799999999998</v>
      </c>
      <c r="B9" s="4">
        <v>-0.44</v>
      </c>
      <c r="C9" s="3">
        <v>341.63799999999998</v>
      </c>
      <c r="D9" s="3">
        <v>-0.55000000000000004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-0.61</v>
      </c>
      <c r="C11" s="3">
        <v>342.4</v>
      </c>
      <c r="D11" s="3">
        <v>-0.28999999999999998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0.64</v>
      </c>
    </row>
    <row r="16" spans="1:16" x14ac:dyDescent="0.2">
      <c r="A16" s="4">
        <v>344.30700000000002</v>
      </c>
      <c r="B16" s="4">
        <v>0.57999999999999996</v>
      </c>
      <c r="C16" s="3">
        <v>344.30700000000002</v>
      </c>
      <c r="D16" s="3">
        <v>0.91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0.47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-0.57999999999999996</v>
      </c>
      <c r="C22" s="3">
        <v>346.59300000000002</v>
      </c>
      <c r="D22" s="3">
        <v>-0.5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0.42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1.58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1.59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1.59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1.59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1.59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1.59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1.59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1.57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1.58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1.58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1.59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</v>
      </c>
    </row>
    <row r="1879" spans="1:4" x14ac:dyDescent="0.2">
      <c r="A1879" s="4">
        <v>976.83</v>
      </c>
      <c r="B1879" s="4">
        <v>1.6</v>
      </c>
      <c r="C1879" s="3">
        <v>976.83</v>
      </c>
      <c r="D1879" s="3">
        <v>1.6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1.57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1.53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1.53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1.53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1.52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1.51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1.51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1.53</v>
      </c>
    </row>
    <row r="1901" spans="1:4" x14ac:dyDescent="0.2">
      <c r="A1901" s="4">
        <v>983.25599999999997</v>
      </c>
      <c r="B1901" s="4">
        <v>1.52</v>
      </c>
      <c r="C1901" s="3">
        <v>983.25599999999997</v>
      </c>
      <c r="D1901" s="3">
        <v>1.52</v>
      </c>
    </row>
    <row r="1902" spans="1:4" x14ac:dyDescent="0.2">
      <c r="A1902" s="4">
        <v>983.54700000000003</v>
      </c>
      <c r="B1902" s="4">
        <v>1.54</v>
      </c>
      <c r="C1902" s="3">
        <v>983.54700000000003</v>
      </c>
      <c r="D1902" s="3">
        <v>1.53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1.54</v>
      </c>
    </row>
    <row r="1904" spans="1:4" x14ac:dyDescent="0.2">
      <c r="A1904" s="4">
        <v>984.13</v>
      </c>
      <c r="B1904" s="4">
        <v>1.49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1.49</v>
      </c>
      <c r="C1905" s="3">
        <v>984.42100000000005</v>
      </c>
      <c r="D1905" s="3">
        <v>1.52</v>
      </c>
    </row>
    <row r="1906" spans="1:4" x14ac:dyDescent="0.2">
      <c r="A1906" s="4">
        <v>984.71199999999999</v>
      </c>
      <c r="B1906" s="4">
        <v>1.47</v>
      </c>
      <c r="C1906" s="3">
        <v>984.71199999999999</v>
      </c>
      <c r="D1906" s="3">
        <v>1.51</v>
      </c>
    </row>
    <row r="1907" spans="1:4" x14ac:dyDescent="0.2">
      <c r="A1907" s="4">
        <v>985.00300000000004</v>
      </c>
      <c r="B1907" s="4">
        <v>1.49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1.5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1.52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1.27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1.26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1.26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1.25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1.19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1.1599999999999999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1.08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1.08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0.95</v>
      </c>
      <c r="C2024" s="3">
        <v>1018.679</v>
      </c>
      <c r="D2024" s="3">
        <v>0.99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0.99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0.97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0.92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-0.17</v>
      </c>
      <c r="C2" s="3">
        <v>338.96600000000001</v>
      </c>
      <c r="D2" s="3">
        <v>-0.41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-0.36</v>
      </c>
      <c r="C3" s="3">
        <v>339.34800000000001</v>
      </c>
      <c r="D3" s="3">
        <v>-0.75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0.56999999999999995</v>
      </c>
      <c r="L3" s="6">
        <f>D650</f>
        <v>0.5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-0.08</v>
      </c>
      <c r="C4" s="3">
        <v>339.73</v>
      </c>
      <c r="D4" s="3">
        <v>-0.7</v>
      </c>
    </row>
    <row r="5" spans="1:16" x14ac:dyDescent="0.2">
      <c r="A5" s="4">
        <v>340.11099999999999</v>
      </c>
      <c r="B5" s="4">
        <v>-0.65</v>
      </c>
      <c r="C5" s="3">
        <v>340.11099999999999</v>
      </c>
      <c r="D5" s="3">
        <v>-0.96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-0.64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-0.87</v>
      </c>
      <c r="C8" s="3">
        <v>341.25599999999997</v>
      </c>
      <c r="D8" s="3">
        <v>-0.52</v>
      </c>
    </row>
    <row r="9" spans="1:16" x14ac:dyDescent="0.2">
      <c r="A9" s="4">
        <v>341.63799999999998</v>
      </c>
      <c r="B9" s="4">
        <v>-0.76</v>
      </c>
      <c r="C9" s="3">
        <v>341.63799999999998</v>
      </c>
      <c r="D9" s="3">
        <v>-0.61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-0.48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0.3</v>
      </c>
      <c r="C15" s="3">
        <v>343.92599999999999</v>
      </c>
      <c r="D15" s="3">
        <v>1.91</v>
      </c>
    </row>
    <row r="16" spans="1:16" x14ac:dyDescent="0.2">
      <c r="A16" s="4">
        <v>344.30700000000002</v>
      </c>
      <c r="B16" s="4">
        <v>-0.09</v>
      </c>
      <c r="C16" s="3">
        <v>344.30700000000002</v>
      </c>
      <c r="D16" s="3">
        <v>0.35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-0.36</v>
      </c>
    </row>
    <row r="18" spans="1:4" x14ac:dyDescent="0.2">
      <c r="A18" s="4">
        <v>345.06900000000002</v>
      </c>
      <c r="B18" s="4">
        <v>0.27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0.36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-0.44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0.12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0.18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0.49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0.46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0.45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1.51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1.62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1.61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1.58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1.57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1.55</v>
      </c>
      <c r="C1896" s="3">
        <v>981.798</v>
      </c>
      <c r="D1896" s="3">
        <v>1.57</v>
      </c>
    </row>
    <row r="1897" spans="1:4" x14ac:dyDescent="0.2">
      <c r="A1897" s="4">
        <v>982.08900000000006</v>
      </c>
      <c r="B1897" s="4">
        <v>1.51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1.52</v>
      </c>
      <c r="C1898" s="3">
        <v>982.38099999999997</v>
      </c>
      <c r="D1898" s="3">
        <v>1.53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1.52</v>
      </c>
    </row>
    <row r="1900" spans="1:4" x14ac:dyDescent="0.2">
      <c r="A1900" s="4">
        <v>982.96400000000006</v>
      </c>
      <c r="B1900" s="4">
        <v>1.54</v>
      </c>
      <c r="C1900" s="3">
        <v>982.96400000000006</v>
      </c>
      <c r="D1900" s="3">
        <v>1.52</v>
      </c>
    </row>
    <row r="1901" spans="1:4" x14ac:dyDescent="0.2">
      <c r="A1901" s="4">
        <v>983.25599999999997</v>
      </c>
      <c r="B1901" s="4">
        <v>1.54</v>
      </c>
      <c r="C1901" s="3">
        <v>983.25599999999997</v>
      </c>
      <c r="D1901" s="3">
        <v>1.51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1.52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1.52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1.38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1.25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1.18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1.1499999999999999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1.1499999999999999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1.1399999999999999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1.1499999999999999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1.1100000000000001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1.0900000000000001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-0.06</v>
      </c>
      <c r="C2" s="3">
        <v>338.96600000000001</v>
      </c>
      <c r="D2" s="3">
        <v>-0.31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-0.12</v>
      </c>
      <c r="C3" s="3">
        <v>339.34800000000001</v>
      </c>
      <c r="D3" s="3">
        <v>-0.5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0.73</v>
      </c>
      <c r="L3" s="6">
        <f>D650</f>
        <v>0.16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-0.57999999999999996</v>
      </c>
    </row>
    <row r="5" spans="1:16" x14ac:dyDescent="0.2">
      <c r="A5" s="4">
        <v>340.11099999999999</v>
      </c>
      <c r="B5" s="4">
        <v>0.26</v>
      </c>
      <c r="C5" s="3">
        <v>340.11099999999999</v>
      </c>
      <c r="D5" s="3">
        <v>-0.81</v>
      </c>
    </row>
    <row r="6" spans="1:16" x14ac:dyDescent="0.2">
      <c r="A6" s="4">
        <v>340.49299999999999</v>
      </c>
      <c r="B6" s="4">
        <v>-0.9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-1.4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-1.19</v>
      </c>
      <c r="C8" s="3">
        <v>341.25599999999997</v>
      </c>
      <c r="D8" s="3">
        <v>-1.02</v>
      </c>
    </row>
    <row r="9" spans="1:16" x14ac:dyDescent="0.2">
      <c r="A9" s="4">
        <v>341.63799999999998</v>
      </c>
      <c r="B9" s="4">
        <v>-0.95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-0.34</v>
      </c>
    </row>
    <row r="11" spans="1:16" x14ac:dyDescent="0.2">
      <c r="A11" s="4">
        <v>342.4</v>
      </c>
      <c r="B11" s="4">
        <v>-0.81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0.19</v>
      </c>
      <c r="C15" s="3">
        <v>343.92599999999999</v>
      </c>
      <c r="D15" s="3">
        <v>0.5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1.26</v>
      </c>
    </row>
    <row r="17" spans="1:4" x14ac:dyDescent="0.2">
      <c r="A17" s="4">
        <v>344.68799999999999</v>
      </c>
      <c r="B17" s="4">
        <v>-0.48</v>
      </c>
      <c r="C17" s="3">
        <v>344.68799999999999</v>
      </c>
      <c r="D17" s="3">
        <v>0.11</v>
      </c>
    </row>
    <row r="18" spans="1:4" x14ac:dyDescent="0.2">
      <c r="A18" s="4">
        <v>345.06900000000002</v>
      </c>
      <c r="B18" s="4">
        <v>-0.23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-0.38</v>
      </c>
    </row>
    <row r="22" spans="1:4" x14ac:dyDescent="0.2">
      <c r="A22" s="4">
        <v>346.59300000000002</v>
      </c>
      <c r="B22" s="4">
        <v>-0.22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0.15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0.15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0.15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0.15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0.15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0.15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0.15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0.15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0.15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0.15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0.15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0.16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0.16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0.16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0.16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0.16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0.16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0.16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0.16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0.16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0.16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0.16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0.16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0.16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0.16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0.16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0.16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0.16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0.16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0.16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0.16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0.16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0.16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0.16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0.16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0.16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0.15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0.15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0.15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0.15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0.15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0.14000000000000001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1.62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1.57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1.54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1.55</v>
      </c>
    </row>
    <row r="1901" spans="1:4" x14ac:dyDescent="0.2">
      <c r="A1901" s="4">
        <v>983.25599999999997</v>
      </c>
      <c r="B1901" s="4">
        <v>1.54</v>
      </c>
      <c r="C1901" s="3">
        <v>983.25599999999997</v>
      </c>
      <c r="D1901" s="3">
        <v>1.53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1.53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1.52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1.5</v>
      </c>
      <c r="C1905" s="3">
        <v>984.42100000000005</v>
      </c>
      <c r="D1905" s="3">
        <v>1.54</v>
      </c>
    </row>
    <row r="1906" spans="1:4" x14ac:dyDescent="0.2">
      <c r="A1906" s="4">
        <v>984.71199999999999</v>
      </c>
      <c r="B1906" s="4">
        <v>1.5</v>
      </c>
      <c r="C1906" s="3">
        <v>984.71199999999999</v>
      </c>
      <c r="D1906" s="3">
        <v>1.51</v>
      </c>
    </row>
    <row r="1907" spans="1:4" x14ac:dyDescent="0.2">
      <c r="A1907" s="4">
        <v>985.00300000000004</v>
      </c>
      <c r="B1907" s="4">
        <v>1.51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1.21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1.21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1.19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1.1599999999999999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1.17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1.1599999999999999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1.17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1.18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1.17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1.1299999999999999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1.1200000000000001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1.1100000000000001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1.1000000000000001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1.06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1.04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1.03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1.03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1.04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1.05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1.03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0.99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0.96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0.97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0.95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-0.32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0.68</v>
      </c>
      <c r="L3" s="6">
        <f>D650</f>
        <v>0.13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-0.69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-1.0900000000000001</v>
      </c>
    </row>
    <row r="7" spans="1:16" x14ac:dyDescent="0.2">
      <c r="A7" s="4">
        <v>340.875</v>
      </c>
      <c r="B7" s="4">
        <v>0</v>
      </c>
      <c r="C7" s="3">
        <v>340.875</v>
      </c>
      <c r="D7" s="3">
        <v>-1.17</v>
      </c>
    </row>
    <row r="8" spans="1:16" x14ac:dyDescent="0.2">
      <c r="A8" s="4">
        <v>341.25599999999997</v>
      </c>
      <c r="B8" s="4">
        <v>-0.46</v>
      </c>
      <c r="C8" s="3">
        <v>341.25599999999997</v>
      </c>
      <c r="D8" s="3">
        <v>-0.73</v>
      </c>
    </row>
    <row r="9" spans="1:16" x14ac:dyDescent="0.2">
      <c r="A9" s="4">
        <v>341.63799999999998</v>
      </c>
      <c r="B9" s="4">
        <v>-0.54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0.81</v>
      </c>
    </row>
    <row r="11" spans="1:16" x14ac:dyDescent="0.2">
      <c r="A11" s="4">
        <v>342.4</v>
      </c>
      <c r="B11" s="4">
        <v>-0.92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1.26</v>
      </c>
    </row>
    <row r="16" spans="1:16" x14ac:dyDescent="0.2">
      <c r="A16" s="4">
        <v>344.30700000000002</v>
      </c>
      <c r="B16" s="4">
        <v>0.37</v>
      </c>
      <c r="C16" s="3">
        <v>344.30700000000002</v>
      </c>
      <c r="D16" s="3">
        <v>0.9</v>
      </c>
    </row>
    <row r="17" spans="1:4" x14ac:dyDescent="0.2">
      <c r="A17" s="4">
        <v>344.68799999999999</v>
      </c>
      <c r="B17" s="4">
        <v>-0.39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-0.06</v>
      </c>
      <c r="C18" s="3">
        <v>345.06900000000002</v>
      </c>
      <c r="D18" s="3">
        <v>0.37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0.39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-0.52</v>
      </c>
      <c r="C22" s="3">
        <v>346.59300000000002</v>
      </c>
      <c r="D22" s="3">
        <v>0.66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0.11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0.11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0.11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0.11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0.11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0.11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0.11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0.11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0.11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1.51</v>
      </c>
      <c r="C1819" s="3">
        <v>959.16800000000001</v>
      </c>
      <c r="D1819" s="3">
        <v>1.53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1.52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1.63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1.62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1.63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1.61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</v>
      </c>
      <c r="C1871" s="3">
        <v>974.48699999999997</v>
      </c>
      <c r="D1871" s="3">
        <v>1.61</v>
      </c>
    </row>
    <row r="1872" spans="1:4" x14ac:dyDescent="0.2">
      <c r="A1872" s="4">
        <v>974.78</v>
      </c>
      <c r="B1872" s="4">
        <v>1.6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1.56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1.53</v>
      </c>
    </row>
    <row r="1897" spans="1:4" x14ac:dyDescent="0.2">
      <c r="A1897" s="4">
        <v>982.08900000000006</v>
      </c>
      <c r="B1897" s="4">
        <v>1.53</v>
      </c>
      <c r="C1897" s="3">
        <v>982.08900000000006</v>
      </c>
      <c r="D1897" s="3">
        <v>1.53</v>
      </c>
    </row>
    <row r="1898" spans="1:4" x14ac:dyDescent="0.2">
      <c r="A1898" s="4">
        <v>982.38099999999997</v>
      </c>
      <c r="B1898" s="4">
        <v>1.53</v>
      </c>
      <c r="C1898" s="3">
        <v>982.38099999999997</v>
      </c>
      <c r="D1898" s="3">
        <v>1.56</v>
      </c>
    </row>
    <row r="1899" spans="1:4" x14ac:dyDescent="0.2">
      <c r="A1899" s="4">
        <v>982.673</v>
      </c>
      <c r="B1899" s="4">
        <v>1.52</v>
      </c>
      <c r="C1899" s="3">
        <v>982.673</v>
      </c>
      <c r="D1899" s="3">
        <v>1.56</v>
      </c>
    </row>
    <row r="1900" spans="1:4" x14ac:dyDescent="0.2">
      <c r="A1900" s="4">
        <v>982.96400000000006</v>
      </c>
      <c r="B1900" s="4">
        <v>1.54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1.54</v>
      </c>
      <c r="C1902" s="3">
        <v>983.54700000000003</v>
      </c>
      <c r="D1902" s="3">
        <v>1.54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1.55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1.53</v>
      </c>
    </row>
    <row r="1905" spans="1:4" x14ac:dyDescent="0.2">
      <c r="A1905" s="4">
        <v>984.42100000000005</v>
      </c>
      <c r="B1905" s="4">
        <v>1.53</v>
      </c>
      <c r="C1905" s="3">
        <v>984.42100000000005</v>
      </c>
      <c r="D1905" s="3">
        <v>1.5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1.49</v>
      </c>
    </row>
    <row r="1907" spans="1:4" x14ac:dyDescent="0.2">
      <c r="A1907" s="4">
        <v>985.00300000000004</v>
      </c>
      <c r="B1907" s="4">
        <v>1.5</v>
      </c>
      <c r="C1907" s="3">
        <v>985.00300000000004</v>
      </c>
      <c r="D1907" s="3">
        <v>1.49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1.52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1.48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1.45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1.46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1.28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1.24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1.23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1.19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1.18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1.17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1.18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1.1499999999999999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1.1299999999999999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1.1599999999999999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1.1200000000000001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1.1599999999999999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1.1000000000000001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1.08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1.07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1.07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1.06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0.99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0.98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0.87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-0.03</v>
      </c>
      <c r="C3" s="3">
        <v>339.34800000000001</v>
      </c>
      <c r="D3" s="3">
        <v>0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0.52</v>
      </c>
      <c r="L3" s="6">
        <f>D650</f>
        <v>0.46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-0.49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-1.1499999999999999</v>
      </c>
    </row>
    <row r="7" spans="1:16" x14ac:dyDescent="0.2">
      <c r="A7" s="4">
        <v>340.875</v>
      </c>
      <c r="B7" s="4">
        <v>0.74</v>
      </c>
      <c r="C7" s="3">
        <v>340.875</v>
      </c>
      <c r="D7" s="3">
        <v>-1.39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-0.89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-0.46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0.22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-0.12</v>
      </c>
      <c r="C18" s="3">
        <v>345.06900000000002</v>
      </c>
      <c r="D18" s="3">
        <v>0.21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-0.35</v>
      </c>
      <c r="C22" s="3">
        <v>346.59300000000002</v>
      </c>
      <c r="D22" s="3">
        <v>-0.48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0.06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1.61</v>
      </c>
      <c r="C1872" s="3">
        <v>974.78</v>
      </c>
      <c r="D1872" s="3">
        <v>1.63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1.61</v>
      </c>
    </row>
    <row r="1875" spans="1:4" x14ac:dyDescent="0.2">
      <c r="A1875" s="4">
        <v>975.65899999999999</v>
      </c>
      <c r="B1875" s="4">
        <v>1.58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1.59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1.58</v>
      </c>
      <c r="C1877" s="3">
        <v>976.24400000000003</v>
      </c>
      <c r="D1877" s="3">
        <v>1.61</v>
      </c>
    </row>
    <row r="1878" spans="1:4" x14ac:dyDescent="0.2">
      <c r="A1878" s="4">
        <v>976.53700000000003</v>
      </c>
      <c r="B1878" s="4">
        <v>1.57</v>
      </c>
      <c r="C1878" s="3">
        <v>976.53700000000003</v>
      </c>
      <c r="D1878" s="3">
        <v>1.59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1.6</v>
      </c>
    </row>
    <row r="1880" spans="1:4" x14ac:dyDescent="0.2">
      <c r="A1880" s="4">
        <v>977.12300000000005</v>
      </c>
      <c r="B1880" s="4">
        <v>1.57</v>
      </c>
      <c r="C1880" s="3">
        <v>977.12300000000005</v>
      </c>
      <c r="D1880" s="3">
        <v>1.6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1.57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1.56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1.56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1.56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1.55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1.56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1.55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1.54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1.54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1.55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1.5</v>
      </c>
    </row>
    <row r="1906" spans="1:4" x14ac:dyDescent="0.2">
      <c r="A1906" s="4">
        <v>984.71199999999999</v>
      </c>
      <c r="B1906" s="4">
        <v>1.53</v>
      </c>
      <c r="C1906" s="3">
        <v>984.71199999999999</v>
      </c>
      <c r="D1906" s="3">
        <v>1.5</v>
      </c>
    </row>
    <row r="1907" spans="1:4" x14ac:dyDescent="0.2">
      <c r="A1907" s="4">
        <v>985.00300000000004</v>
      </c>
      <c r="B1907" s="4">
        <v>1.53</v>
      </c>
      <c r="C1907" s="3">
        <v>985.00300000000004</v>
      </c>
      <c r="D1907" s="3">
        <v>1.51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1.51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1.47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1.48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1.46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1.27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1.25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1.23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1.21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1.21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1.22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1.27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1.17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1.1399999999999999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1.08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1.08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1.07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1.06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zoomScale="110" zoomScaleNormal="110" workbookViewId="0">
      <selection activeCell="A19" sqref="A1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9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43578</v>
      </c>
      <c r="I3" s="18">
        <v>25</v>
      </c>
      <c r="J3" s="29">
        <v>29.2</v>
      </c>
      <c r="K3" s="18">
        <v>9.5E-4</v>
      </c>
      <c r="L3" s="18">
        <f>U3+(LOG10((AA3-V3)/(W3-AA3*X3)))</f>
        <v>7.6067178781783573</v>
      </c>
      <c r="M3" s="18">
        <f>U3+(LOG10((T3-V3)/(W3-(T3*X3))))</f>
        <v>7.6104880380352755</v>
      </c>
      <c r="N3" s="5">
        <v>-0.04</v>
      </c>
      <c r="O3" s="5">
        <v>-0.01</v>
      </c>
      <c r="P3" s="5">
        <v>0.08</v>
      </c>
      <c r="Q3" s="6">
        <v>0.56999999999999995</v>
      </c>
      <c r="R3" s="6">
        <v>0.5</v>
      </c>
      <c r="S3" s="6">
        <v>0.09</v>
      </c>
      <c r="T3" s="18">
        <f>((R3-O3-(S3-P3))/(Q3-N3-(S3-P3)))</f>
        <v>0.83333333333333337</v>
      </c>
      <c r="U3" s="32">
        <f t="shared" ref="U3:U14" si="0">(1245.69/(I3+273.15))+3.8275+0.00211*(35-J3)</f>
        <v>8.0178027325171897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0.82654062073596524</v>
      </c>
      <c r="AB3" s="18">
        <f t="shared" ref="AB3:AB12" si="1">P3-S3</f>
        <v>-9.999999999999995E-3</v>
      </c>
    </row>
    <row r="4" spans="1:28" s="33" customFormat="1" x14ac:dyDescent="0.2">
      <c r="A4" s="15">
        <v>4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43578</v>
      </c>
      <c r="I4" s="29">
        <v>25</v>
      </c>
      <c r="J4" s="29">
        <v>29.2</v>
      </c>
      <c r="K4" s="18">
        <v>9.5E-4</v>
      </c>
      <c r="L4" s="18">
        <f>U4+(LOG10((AA4-V4)/(W4-(AA4*X4))))</f>
        <v>7.6031130620676324</v>
      </c>
      <c r="M4" s="18">
        <f>U4+(LOG10((T4-V4)/(W4-(T4*X4))))</f>
        <v>7.6069309385975297</v>
      </c>
      <c r="N4" s="30">
        <v>0</v>
      </c>
      <c r="O4" s="30">
        <v>0.02</v>
      </c>
      <c r="P4" s="30">
        <v>0.11</v>
      </c>
      <c r="Q4" s="31">
        <v>0.53</v>
      </c>
      <c r="R4" s="31">
        <v>0.46</v>
      </c>
      <c r="S4" s="31">
        <v>0.12</v>
      </c>
      <c r="T4" s="29">
        <f>((R4-O4-(S4-P4))/(Q4-N4-(S4-P4)))</f>
        <v>0.82692307692307687</v>
      </c>
      <c r="U4" s="32">
        <f t="shared" si="0"/>
        <v>8.0178027325171897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0.82009535210053897</v>
      </c>
      <c r="AB4" s="18">
        <f t="shared" si="1"/>
        <v>-9.999999999999995E-3</v>
      </c>
    </row>
    <row r="5" spans="1:28" s="29" customFormat="1" x14ac:dyDescent="0.2">
      <c r="A5" s="15">
        <v>10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43578</v>
      </c>
      <c r="I5" s="29">
        <v>25</v>
      </c>
      <c r="J5" s="29">
        <v>29.2</v>
      </c>
      <c r="K5" s="18">
        <v>9.5E-4</v>
      </c>
      <c r="L5" s="29">
        <f t="shared" ref="L5:L12" si="2">U5+(LOG10((AA5-V5)/(W5-(AA5*X5))))</f>
        <v>6.9445882252044333</v>
      </c>
      <c r="M5" s="29">
        <f t="shared" ref="M5:M12" si="3">U5+(LOG10((T5-V5)/(W5-(T5*X5))))</f>
        <v>6.9681788689730597</v>
      </c>
      <c r="N5" s="30">
        <v>-0.01</v>
      </c>
      <c r="O5" s="30">
        <v>0.01</v>
      </c>
      <c r="P5" s="30">
        <v>0.1</v>
      </c>
      <c r="Q5" s="31">
        <v>0.73</v>
      </c>
      <c r="R5" s="31">
        <v>0.16</v>
      </c>
      <c r="S5" s="31">
        <v>0.1</v>
      </c>
      <c r="T5" s="29">
        <f>((R5-O5-(S5-P5))/(Q5-N5-(S5-P5)))</f>
        <v>0.20270270270270269</v>
      </c>
      <c r="U5" s="32">
        <f t="shared" si="0"/>
        <v>8.0178027325171897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0.19246554416971176</v>
      </c>
      <c r="AB5" s="18">
        <f t="shared" si="1"/>
        <v>0</v>
      </c>
    </row>
    <row r="6" spans="1:28" x14ac:dyDescent="0.2">
      <c r="A6" s="15">
        <v>11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43578</v>
      </c>
      <c r="I6" s="29">
        <v>25</v>
      </c>
      <c r="J6" s="29">
        <v>29.2</v>
      </c>
      <c r="K6" s="18">
        <v>9.5E-4</v>
      </c>
      <c r="L6" s="29">
        <f t="shared" si="2"/>
        <v>6.9577888448380723</v>
      </c>
      <c r="M6" s="29">
        <f t="shared" si="3"/>
        <v>6.9806397182671649</v>
      </c>
      <c r="N6" s="30">
        <v>-0.03</v>
      </c>
      <c r="O6" s="30">
        <v>-0.01</v>
      </c>
      <c r="P6" s="30">
        <v>0.08</v>
      </c>
      <c r="Q6" s="31">
        <v>0.68</v>
      </c>
      <c r="R6" s="31">
        <v>0.13</v>
      </c>
      <c r="S6" s="31">
        <v>7.0000000000000007E-2</v>
      </c>
      <c r="T6" s="15">
        <f>((R6-O6-(S6-P6))/(Q6-N6-(S6-P6)))</f>
        <v>0.20833333333333334</v>
      </c>
      <c r="U6" s="32">
        <f t="shared" si="0"/>
        <v>8.0178027325171897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0.19812692878191049</v>
      </c>
      <c r="AB6" s="18">
        <f t="shared" si="1"/>
        <v>9.999999999999995E-3</v>
      </c>
    </row>
    <row r="7" spans="1:28" x14ac:dyDescent="0.2">
      <c r="A7" s="15">
        <v>12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43578</v>
      </c>
      <c r="I7" s="29">
        <v>25</v>
      </c>
      <c r="J7" s="29">
        <v>29.2</v>
      </c>
      <c r="K7" s="18">
        <v>9.5E-4</v>
      </c>
      <c r="L7" s="29">
        <f t="shared" si="2"/>
        <v>7.6100412159139719</v>
      </c>
      <c r="M7" s="29">
        <f t="shared" si="3"/>
        <v>7.6137677171188578</v>
      </c>
      <c r="N7" s="30">
        <v>-0.04</v>
      </c>
      <c r="O7" s="30">
        <v>-0.01</v>
      </c>
      <c r="P7" s="30">
        <v>0.08</v>
      </c>
      <c r="Q7" s="31">
        <v>0.52</v>
      </c>
      <c r="R7" s="31">
        <v>0.46</v>
      </c>
      <c r="S7" s="31">
        <v>0.08</v>
      </c>
      <c r="T7" s="15">
        <f t="shared" ref="T7:T12" si="5">((R7-O7-(S7-P7))/(Q7-N7-(S7-P7)))</f>
        <v>0.8392857142857143</v>
      </c>
      <c r="U7" s="32">
        <f t="shared" si="0"/>
        <v>8.0178027325171897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0.83252551304028954</v>
      </c>
      <c r="AB7" s="18">
        <f t="shared" si="1"/>
        <v>0</v>
      </c>
    </row>
    <row r="8" spans="1:28" x14ac:dyDescent="0.2">
      <c r="A8" s="15">
        <v>7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43578</v>
      </c>
      <c r="I8" s="29">
        <v>25</v>
      </c>
      <c r="J8" s="29">
        <v>29.2</v>
      </c>
      <c r="K8" s="18">
        <v>9.5E-4</v>
      </c>
      <c r="L8" s="29">
        <f t="shared" si="2"/>
        <v>7.6250404149987983</v>
      </c>
      <c r="M8" s="29">
        <f t="shared" si="3"/>
        <v>7.6285737690952216</v>
      </c>
      <c r="N8" s="30">
        <v>-0.03</v>
      </c>
      <c r="O8" s="30">
        <v>0</v>
      </c>
      <c r="P8" s="30">
        <v>0.09</v>
      </c>
      <c r="Q8" s="31">
        <v>0.56000000000000005</v>
      </c>
      <c r="R8" s="31">
        <v>0.51</v>
      </c>
      <c r="S8" s="31">
        <v>0.08</v>
      </c>
      <c r="T8" s="15">
        <f t="shared" si="5"/>
        <v>0.86666666666666659</v>
      </c>
      <c r="U8" s="32">
        <f t="shared" si="0"/>
        <v>8.0178027325171897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0.86005601764018136</v>
      </c>
      <c r="AB8" s="18">
        <f t="shared" si="1"/>
        <v>9.999999999999995E-3</v>
      </c>
    </row>
    <row r="9" spans="1:28" x14ac:dyDescent="0.2">
      <c r="A9" s="15">
        <v>5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43578</v>
      </c>
      <c r="I9" s="29">
        <v>25</v>
      </c>
      <c r="J9" s="29">
        <v>29.2</v>
      </c>
      <c r="K9" s="18">
        <v>9.5E-4</v>
      </c>
      <c r="L9" s="29">
        <f t="shared" si="2"/>
        <v>6.9234551969590648</v>
      </c>
      <c r="M9" s="29">
        <f t="shared" si="3"/>
        <v>6.9482750970965501</v>
      </c>
      <c r="N9" s="30">
        <v>-0.04</v>
      </c>
      <c r="O9" s="30">
        <v>-0.02</v>
      </c>
      <c r="P9" s="30">
        <v>0.08</v>
      </c>
      <c r="Q9" s="31">
        <v>0.62</v>
      </c>
      <c r="R9" s="31">
        <v>0.1</v>
      </c>
      <c r="S9" s="31">
        <v>7.0000000000000007E-2</v>
      </c>
      <c r="T9" s="15">
        <f t="shared" si="5"/>
        <v>0.19402985074626866</v>
      </c>
      <c r="U9" s="32">
        <f t="shared" si="0"/>
        <v>8.0178027325171897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0.18374532190136991</v>
      </c>
      <c r="AB9" s="18">
        <f t="shared" si="1"/>
        <v>9.999999999999995E-3</v>
      </c>
    </row>
    <row r="10" spans="1:28" x14ac:dyDescent="0.2">
      <c r="A10" s="18">
        <v>6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43578</v>
      </c>
      <c r="I10" s="29">
        <v>25</v>
      </c>
      <c r="J10" s="29">
        <v>29.2</v>
      </c>
      <c r="K10" s="18">
        <v>9.5E-4</v>
      </c>
      <c r="L10" s="29">
        <f t="shared" si="2"/>
        <v>6.9592230645741235</v>
      </c>
      <c r="M10" s="29">
        <f t="shared" si="3"/>
        <v>6.9819948323608259</v>
      </c>
      <c r="N10" s="30">
        <v>-0.01</v>
      </c>
      <c r="O10" s="30">
        <v>0.01</v>
      </c>
      <c r="P10" s="30">
        <v>0.1</v>
      </c>
      <c r="Q10" s="31">
        <v>0.65</v>
      </c>
      <c r="R10" s="31">
        <v>0.14000000000000001</v>
      </c>
      <c r="S10" s="31">
        <v>0.09</v>
      </c>
      <c r="T10" s="15">
        <f t="shared" si="5"/>
        <v>0.20895522388059704</v>
      </c>
      <c r="U10" s="32">
        <f t="shared" si="0"/>
        <v>8.0178027325171897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0.19875221603758617</v>
      </c>
      <c r="AB10" s="18">
        <f t="shared" si="1"/>
        <v>1.0000000000000009E-2</v>
      </c>
    </row>
    <row r="11" spans="1:28" x14ac:dyDescent="0.2">
      <c r="A11" s="18">
        <v>8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43578</v>
      </c>
      <c r="I11" s="29">
        <v>25</v>
      </c>
      <c r="J11" s="29">
        <v>29.2</v>
      </c>
      <c r="K11" s="18">
        <v>9.5E-4</v>
      </c>
      <c r="L11" s="29">
        <f t="shared" si="2"/>
        <v>7.6031130620676324</v>
      </c>
      <c r="M11" s="29">
        <f t="shared" si="3"/>
        <v>7.6069309385975297</v>
      </c>
      <c r="N11" s="30">
        <v>0</v>
      </c>
      <c r="O11" s="30">
        <v>0.02</v>
      </c>
      <c r="P11" s="30">
        <v>0.11</v>
      </c>
      <c r="Q11" s="31">
        <v>0.49</v>
      </c>
      <c r="R11" s="31">
        <v>0.42</v>
      </c>
      <c r="S11" s="31">
        <v>0.08</v>
      </c>
      <c r="T11" s="15">
        <f t="shared" si="5"/>
        <v>0.82692307692307676</v>
      </c>
      <c r="U11" s="32">
        <f t="shared" si="0"/>
        <v>8.0178027325171897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0.82009535210053885</v>
      </c>
      <c r="AB11" s="18">
        <f t="shared" si="1"/>
        <v>0.03</v>
      </c>
    </row>
    <row r="12" spans="1:28" x14ac:dyDescent="0.2">
      <c r="A12" s="18">
        <v>3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43578</v>
      </c>
      <c r="I12" s="29">
        <v>25</v>
      </c>
      <c r="J12" s="29">
        <v>29.2</v>
      </c>
      <c r="K12" s="18">
        <v>9.5E-4</v>
      </c>
      <c r="L12" s="29">
        <f t="shared" si="2"/>
        <v>7.3974380100844677</v>
      </c>
      <c r="M12" s="29">
        <f t="shared" si="3"/>
        <v>7.4047141956785696</v>
      </c>
      <c r="N12" s="30">
        <v>0</v>
      </c>
      <c r="O12" s="30">
        <v>0.02</v>
      </c>
      <c r="P12" s="30">
        <v>0.11</v>
      </c>
      <c r="Q12" s="31">
        <v>0.63</v>
      </c>
      <c r="R12" s="31">
        <v>0.35</v>
      </c>
      <c r="S12" s="31">
        <v>0.1</v>
      </c>
      <c r="T12" s="15">
        <f t="shared" si="5"/>
        <v>0.53124999999999989</v>
      </c>
      <c r="U12" s="32">
        <f t="shared" si="0"/>
        <v>8.0178027325171897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0.52280733629150533</v>
      </c>
      <c r="AB12" s="18">
        <f t="shared" si="1"/>
        <v>9.999999999999995E-3</v>
      </c>
    </row>
    <row r="13" spans="1:28" x14ac:dyDescent="0.2">
      <c r="A13" s="18">
        <v>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43578</v>
      </c>
      <c r="I13" s="29">
        <v>25</v>
      </c>
      <c r="J13" s="29">
        <v>29.2</v>
      </c>
      <c r="K13" s="18">
        <v>9.5E-4</v>
      </c>
      <c r="L13" s="29">
        <f>U13+(LOG10((AA13-V13)/(W13-(AA13*X13))))</f>
        <v>7.0651106529422947</v>
      </c>
      <c r="M13" s="29">
        <f>U13+(LOG10((T13-V13)/(W13-(T13*X13))))</f>
        <v>7.0826751917679589</v>
      </c>
      <c r="N13" s="30">
        <v>-0.02</v>
      </c>
      <c r="O13" s="30">
        <v>0</v>
      </c>
      <c r="P13" s="30">
        <v>0.09</v>
      </c>
      <c r="Q13" s="31">
        <v>0.68</v>
      </c>
      <c r="R13" s="31">
        <v>0.19</v>
      </c>
      <c r="S13" s="31">
        <v>0.1</v>
      </c>
      <c r="T13" s="15">
        <f>((R13-O13-(S13-P13))/(Q13-N13-(S13-P13)))</f>
        <v>0.2608695652173913</v>
      </c>
      <c r="U13" s="32">
        <f t="shared" si="0"/>
        <v>8.0178027325171897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0.25095010868529477</v>
      </c>
      <c r="AB13" s="18">
        <f>P13-S13</f>
        <v>-1.0000000000000009E-2</v>
      </c>
    </row>
    <row r="14" spans="1:28" x14ac:dyDescent="0.2">
      <c r="A14" s="18">
        <v>2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43578</v>
      </c>
      <c r="I14" s="29">
        <v>25</v>
      </c>
      <c r="J14" s="29">
        <v>29.2</v>
      </c>
      <c r="K14" s="18">
        <v>9.5E-4</v>
      </c>
      <c r="L14" s="29">
        <f>U14+(LOG10((AA14-V14)/(W14-(AA14*X14))))</f>
        <v>7.0765334584474546</v>
      </c>
      <c r="M14" s="29">
        <f>U14+(LOG10((T14-V14)/(W14-(T14*X14))))</f>
        <v>7.0936050138085855</v>
      </c>
      <c r="N14" s="30">
        <v>0.03</v>
      </c>
      <c r="O14" s="30">
        <v>0.04</v>
      </c>
      <c r="P14" s="30">
        <v>0.12</v>
      </c>
      <c r="Q14" s="31">
        <v>1.19</v>
      </c>
      <c r="R14" s="31">
        <v>0.35</v>
      </c>
      <c r="S14" s="31">
        <v>0.12</v>
      </c>
      <c r="T14" s="15">
        <f>((R14-O14-(S14-P14))/(Q14-N14-(S14-P14)))</f>
        <v>0.26724137931034486</v>
      </c>
      <c r="U14" s="32">
        <f t="shared" si="0"/>
        <v>8.0178027325171897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0.25735672503505125</v>
      </c>
      <c r="AB14" s="18">
        <f>P14-S14</f>
        <v>0</v>
      </c>
    </row>
    <row r="15" spans="1:28" x14ac:dyDescent="0.2">
      <c r="B15" s="15"/>
      <c r="C15" s="15"/>
      <c r="D15" s="15"/>
      <c r="F15" s="15"/>
      <c r="H15" s="28"/>
      <c r="I15" s="29"/>
      <c r="J15" s="29"/>
      <c r="L15" s="29"/>
      <c r="M15" s="29"/>
      <c r="N15" s="30"/>
      <c r="O15" s="30"/>
      <c r="P15" s="30"/>
      <c r="Q15" s="31"/>
      <c r="R15" s="31"/>
      <c r="S15" s="31"/>
      <c r="T15" s="15"/>
      <c r="U15" s="32"/>
    </row>
    <row r="16" spans="1:28" x14ac:dyDescent="0.2">
      <c r="B16" s="15"/>
      <c r="C16" s="15"/>
      <c r="D16" s="15"/>
      <c r="F16" s="15"/>
      <c r="H16" s="28"/>
      <c r="I16" s="29"/>
      <c r="J16" s="29"/>
      <c r="L16" s="29"/>
      <c r="M16" s="29"/>
      <c r="N16" s="30"/>
      <c r="O16" s="30"/>
      <c r="P16" s="30"/>
      <c r="Q16" s="31"/>
      <c r="R16" s="31"/>
      <c r="S16" s="31"/>
      <c r="T16" s="15"/>
      <c r="U16" s="32"/>
    </row>
    <row r="17" spans="2:21" x14ac:dyDescent="0.2">
      <c r="B17" s="15"/>
      <c r="C17" s="15"/>
      <c r="D17" s="15"/>
      <c r="F17" s="15"/>
      <c r="H17" s="28"/>
      <c r="I17" s="29"/>
      <c r="J17" s="29"/>
      <c r="L17" s="29"/>
      <c r="M17" s="29"/>
      <c r="N17" s="30"/>
      <c r="O17" s="30"/>
      <c r="P17" s="30"/>
      <c r="Q17" s="31"/>
      <c r="R17" s="31"/>
      <c r="S17" s="31"/>
      <c r="T17" s="15"/>
      <c r="U17" s="32"/>
    </row>
    <row r="18" spans="2:21" x14ac:dyDescent="0.2">
      <c r="B18" s="15"/>
      <c r="C18" s="15"/>
      <c r="D18" s="15"/>
      <c r="F18" s="15"/>
      <c r="H18" s="28"/>
      <c r="I18" s="29"/>
      <c r="J18" s="29"/>
      <c r="L18" s="29"/>
      <c r="M18" s="29"/>
      <c r="N18" s="30"/>
      <c r="O18" s="30"/>
      <c r="P18" s="30"/>
      <c r="Q18" s="31"/>
      <c r="R18" s="31"/>
      <c r="S18" s="31"/>
      <c r="T18" s="15"/>
      <c r="U18" s="32"/>
    </row>
    <row r="19" spans="2:21" x14ac:dyDescent="0.2">
      <c r="B19" s="15"/>
      <c r="C19" s="15"/>
      <c r="D19" s="15"/>
      <c r="F19" s="15"/>
      <c r="H19" s="28"/>
      <c r="I19" s="29"/>
      <c r="J19" s="29"/>
      <c r="L19" s="29"/>
      <c r="M19" s="29"/>
      <c r="N19" s="30"/>
      <c r="O19" s="30"/>
      <c r="P19" s="30"/>
      <c r="Q19" s="31"/>
      <c r="R19" s="31"/>
      <c r="S19" s="31"/>
      <c r="T19" s="15"/>
      <c r="U19" s="32"/>
    </row>
    <row r="20" spans="2:21" x14ac:dyDescent="0.2">
      <c r="B20" s="15"/>
      <c r="C20" s="15"/>
      <c r="D20" s="15"/>
      <c r="F20" s="15"/>
      <c r="H20" s="28"/>
      <c r="I20" s="29"/>
      <c r="J20" s="29"/>
      <c r="L20" s="29"/>
      <c r="M20" s="29"/>
      <c r="N20" s="30"/>
      <c r="O20" s="30"/>
      <c r="P20" s="30"/>
      <c r="Q20" s="31"/>
      <c r="R20" s="31"/>
      <c r="S20" s="31"/>
      <c r="T20" s="15"/>
      <c r="U20" s="32"/>
    </row>
    <row r="21" spans="2:21" x14ac:dyDescent="0.2">
      <c r="B21" s="15"/>
      <c r="C21" s="15"/>
      <c r="D21" s="15"/>
      <c r="F21" s="15"/>
      <c r="H21" s="28"/>
      <c r="I21" s="29"/>
      <c r="J21" s="29"/>
      <c r="L21" s="29"/>
      <c r="M21" s="29"/>
      <c r="N21" s="30"/>
      <c r="O21" s="30"/>
      <c r="P21" s="30"/>
      <c r="Q21" s="31"/>
      <c r="R21" s="31"/>
      <c r="S21" s="31"/>
      <c r="T21" s="15"/>
      <c r="U21" s="32"/>
    </row>
    <row r="22" spans="2:21" x14ac:dyDescent="0.2">
      <c r="B22" s="15"/>
      <c r="C22" s="15"/>
      <c r="D22" s="15"/>
      <c r="F22" s="15"/>
      <c r="H22" s="28"/>
      <c r="I22" s="29"/>
      <c r="J22" s="29"/>
      <c r="L22" s="29"/>
      <c r="M22" s="29"/>
      <c r="N22" s="30"/>
      <c r="O22" s="30"/>
      <c r="P22" s="30"/>
      <c r="Q22" s="31"/>
      <c r="R22" s="31"/>
      <c r="S22" s="31"/>
      <c r="T22" s="15"/>
      <c r="U22" s="32"/>
    </row>
    <row r="23" spans="2:21" x14ac:dyDescent="0.2">
      <c r="B23" s="15"/>
      <c r="C23" s="15"/>
      <c r="D23" s="15"/>
      <c r="F23" s="15"/>
      <c r="H23" s="28"/>
      <c r="I23" s="29"/>
      <c r="J23" s="29"/>
      <c r="L23" s="29"/>
      <c r="M23" s="29"/>
      <c r="N23" s="30"/>
      <c r="O23" s="30"/>
      <c r="P23" s="30"/>
      <c r="Q23" s="31"/>
      <c r="R23" s="31"/>
      <c r="S23" s="31"/>
      <c r="T23" s="15"/>
      <c r="U23" s="32"/>
    </row>
    <row r="24" spans="2:21" x14ac:dyDescent="0.2">
      <c r="B24" s="15"/>
      <c r="C24" s="15"/>
      <c r="D24" s="15"/>
      <c r="F24" s="15"/>
      <c r="H24" s="28"/>
      <c r="I24" s="29"/>
      <c r="J24" s="29"/>
      <c r="L24" s="29"/>
      <c r="M24" s="29"/>
      <c r="N24" s="30"/>
      <c r="O24" s="30"/>
      <c r="P24" s="30"/>
      <c r="Q24" s="31"/>
      <c r="R24" s="31"/>
      <c r="S24" s="31"/>
      <c r="T24" s="15"/>
      <c r="U24" s="32"/>
    </row>
    <row r="25" spans="2:21" x14ac:dyDescent="0.2">
      <c r="B25" s="15"/>
      <c r="C25" s="15"/>
      <c r="D25" s="15"/>
      <c r="F25" s="15"/>
      <c r="H25" s="28"/>
      <c r="I25" s="29"/>
      <c r="J25" s="29"/>
      <c r="L25" s="29"/>
      <c r="M25" s="29"/>
      <c r="N25" s="30"/>
      <c r="O25" s="30"/>
      <c r="P25" s="30"/>
      <c r="Q25" s="31"/>
      <c r="R25" s="31"/>
      <c r="S25" s="31"/>
      <c r="T25" s="15"/>
      <c r="U25" s="32"/>
    </row>
    <row r="26" spans="2:21" x14ac:dyDescent="0.2">
      <c r="B26" s="15"/>
      <c r="C26" s="15"/>
      <c r="D26" s="15"/>
      <c r="F26" s="15"/>
      <c r="H26" s="28"/>
      <c r="I26" s="29"/>
      <c r="J26" s="29"/>
      <c r="L26" s="29"/>
      <c r="M26" s="29"/>
      <c r="N26" s="30"/>
      <c r="O26" s="30"/>
      <c r="P26" s="30"/>
      <c r="Q26" s="31"/>
      <c r="R26" s="31"/>
      <c r="S26" s="31"/>
      <c r="T26" s="15"/>
      <c r="U26" s="32"/>
    </row>
    <row r="27" spans="2:21" x14ac:dyDescent="0.2">
      <c r="B27" s="15"/>
      <c r="C27" s="15"/>
      <c r="D27" s="15"/>
      <c r="F27" s="15"/>
      <c r="H27" s="28"/>
      <c r="I27" s="29"/>
      <c r="J27" s="29"/>
      <c r="L27" s="29"/>
      <c r="M27" s="29"/>
      <c r="N27" s="30"/>
      <c r="O27" s="30"/>
      <c r="P27" s="30"/>
      <c r="Q27" s="31"/>
      <c r="R27" s="31"/>
      <c r="S27" s="31"/>
      <c r="T27" s="15"/>
      <c r="U27" s="32"/>
    </row>
    <row r="28" spans="2:21" x14ac:dyDescent="0.2">
      <c r="B28" s="15"/>
      <c r="C28" s="15"/>
      <c r="D28" s="15"/>
      <c r="F28" s="15"/>
      <c r="H28" s="28"/>
      <c r="I28" s="29"/>
      <c r="J28" s="29"/>
      <c r="L28" s="29"/>
      <c r="M28" s="29"/>
      <c r="N28" s="30"/>
      <c r="O28" s="30"/>
      <c r="P28" s="30"/>
      <c r="Q28" s="31"/>
      <c r="R28" s="31"/>
      <c r="S28" s="31"/>
      <c r="T28" s="15"/>
      <c r="U28" s="32"/>
    </row>
    <row r="29" spans="2:21" x14ac:dyDescent="0.2">
      <c r="B29" s="15"/>
      <c r="C29" s="15"/>
      <c r="D29" s="15"/>
      <c r="F29" s="15"/>
      <c r="H29" s="28"/>
      <c r="I29" s="29"/>
      <c r="J29" s="29"/>
      <c r="L29" s="29"/>
      <c r="M29" s="29"/>
      <c r="N29" s="30"/>
      <c r="O29" s="30"/>
      <c r="P29" s="30"/>
      <c r="Q29" s="31"/>
      <c r="R29" s="31"/>
      <c r="S29" s="31"/>
      <c r="T29" s="15"/>
      <c r="U29" s="32"/>
    </row>
    <row r="30" spans="2:21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-0.42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-1.01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0.68</v>
      </c>
      <c r="L3" s="6">
        <f>D650</f>
        <v>0.19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-0.98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-1.27</v>
      </c>
      <c r="P5" s="9"/>
    </row>
    <row r="6" spans="1:16" x14ac:dyDescent="0.2">
      <c r="A6" s="4">
        <v>340.49299999999999</v>
      </c>
      <c r="B6" s="4">
        <v>-0.73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-0.68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-0.86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-0.31</v>
      </c>
    </row>
    <row r="11" spans="1:16" x14ac:dyDescent="0.2">
      <c r="A11" s="4">
        <v>342.4</v>
      </c>
      <c r="B11" s="4">
        <v>-0.23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1.53</v>
      </c>
    </row>
    <row r="15" spans="1:16" x14ac:dyDescent="0.2">
      <c r="A15" s="4">
        <v>343.92599999999999</v>
      </c>
      <c r="B15" s="4">
        <v>1.02</v>
      </c>
      <c r="C15" s="3">
        <v>343.92599999999999</v>
      </c>
      <c r="D15" s="3">
        <v>0.82</v>
      </c>
    </row>
    <row r="16" spans="1:16" x14ac:dyDescent="0.2">
      <c r="A16" s="4">
        <v>344.30700000000002</v>
      </c>
      <c r="B16" s="4">
        <v>0.21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0.26</v>
      </c>
      <c r="C22" s="3">
        <v>346.59300000000002</v>
      </c>
      <c r="D22" s="3">
        <v>0.22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0.17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0.17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0.17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0.17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0.17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0.18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0.18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0.18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0.16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1.59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1.62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1.63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1.59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1.59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1.57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1.58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1.58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1.57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1.54</v>
      </c>
      <c r="C1894" s="3">
        <v>981.21400000000006</v>
      </c>
      <c r="D1894" s="3">
        <v>1.56</v>
      </c>
    </row>
    <row r="1895" spans="1:4" x14ac:dyDescent="0.2">
      <c r="A1895" s="4">
        <v>981.50599999999997</v>
      </c>
      <c r="B1895" s="4">
        <v>1.54</v>
      </c>
      <c r="C1895" s="3">
        <v>981.50599999999997</v>
      </c>
      <c r="D1895" s="3">
        <v>1.55</v>
      </c>
    </row>
    <row r="1896" spans="1:4" x14ac:dyDescent="0.2">
      <c r="A1896" s="4">
        <v>981.798</v>
      </c>
      <c r="B1896" s="4">
        <v>1.52</v>
      </c>
      <c r="C1896" s="3">
        <v>981.798</v>
      </c>
      <c r="D1896" s="3">
        <v>1.53</v>
      </c>
    </row>
    <row r="1897" spans="1:4" x14ac:dyDescent="0.2">
      <c r="A1897" s="4">
        <v>982.08900000000006</v>
      </c>
      <c r="B1897" s="4">
        <v>1.51</v>
      </c>
      <c r="C1897" s="3">
        <v>982.08900000000006</v>
      </c>
      <c r="D1897" s="3">
        <v>1.51</v>
      </c>
    </row>
    <row r="1898" spans="1:4" x14ac:dyDescent="0.2">
      <c r="A1898" s="4">
        <v>982.38099999999997</v>
      </c>
      <c r="B1898" s="4">
        <v>1.54</v>
      </c>
      <c r="C1898" s="3">
        <v>982.38099999999997</v>
      </c>
      <c r="D1898" s="3">
        <v>1.51</v>
      </c>
    </row>
    <row r="1899" spans="1:4" x14ac:dyDescent="0.2">
      <c r="A1899" s="4">
        <v>982.673</v>
      </c>
      <c r="B1899" s="4">
        <v>1.55</v>
      </c>
      <c r="C1899" s="3">
        <v>982.673</v>
      </c>
      <c r="D1899" s="3">
        <v>1.52</v>
      </c>
    </row>
    <row r="1900" spans="1:4" x14ac:dyDescent="0.2">
      <c r="A1900" s="4">
        <v>982.96400000000006</v>
      </c>
      <c r="B1900" s="4">
        <v>1.54</v>
      </c>
      <c r="C1900" s="3">
        <v>982.96400000000006</v>
      </c>
      <c r="D1900" s="3">
        <v>1.51</v>
      </c>
    </row>
    <row r="1901" spans="1:4" x14ac:dyDescent="0.2">
      <c r="A1901" s="4">
        <v>983.25599999999997</v>
      </c>
      <c r="B1901" s="4">
        <v>1.53</v>
      </c>
      <c r="C1901" s="3">
        <v>983.25599999999997</v>
      </c>
      <c r="D1901" s="3">
        <v>1.5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1.53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1.52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1.53</v>
      </c>
      <c r="C1905" s="3">
        <v>984.42100000000005</v>
      </c>
      <c r="D1905" s="3">
        <v>1.52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1.55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1.51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1.51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1.46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1.46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1.26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1.25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1.23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1.21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1.22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1.23</v>
      </c>
    </row>
    <row r="1971" spans="1:4" x14ac:dyDescent="0.2">
      <c r="A1971" s="4">
        <v>1003.52</v>
      </c>
      <c r="B1971" s="4">
        <v>1.28</v>
      </c>
      <c r="C1971" s="3">
        <v>1003.52</v>
      </c>
      <c r="D1971" s="3">
        <v>1.24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1.19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1.19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1.1599999999999999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1.1499999999999999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1.1299999999999999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1.1499999999999999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1.1200000000000001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0.96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0.95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0.93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0.95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0.82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0.06</v>
      </c>
      <c r="C2" s="3">
        <v>338.96600000000001</v>
      </c>
      <c r="D2" s="3">
        <v>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0.28999999999999998</v>
      </c>
      <c r="C3" s="3">
        <v>339.34800000000001</v>
      </c>
      <c r="D3" s="3">
        <v>0</v>
      </c>
      <c r="H3" s="5">
        <f>B252</f>
        <v>0.03</v>
      </c>
      <c r="I3" s="5">
        <f>B650</f>
        <v>0.04</v>
      </c>
      <c r="J3" s="5">
        <f>B1091</f>
        <v>0.12</v>
      </c>
      <c r="K3" s="6">
        <f>D252</f>
        <v>1.19</v>
      </c>
      <c r="L3" s="6">
        <f>D650</f>
        <v>0.35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-0.7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-1.31</v>
      </c>
    </row>
    <row r="7" spans="1:16" x14ac:dyDescent="0.2">
      <c r="A7" s="4">
        <v>340.875</v>
      </c>
      <c r="B7" s="4">
        <v>0</v>
      </c>
      <c r="C7" s="3">
        <v>340.875</v>
      </c>
      <c r="D7" s="3">
        <v>-1.54</v>
      </c>
    </row>
    <row r="8" spans="1:16" x14ac:dyDescent="0.2">
      <c r="A8" s="4">
        <v>341.25599999999997</v>
      </c>
      <c r="B8" s="4">
        <v>0.49</v>
      </c>
      <c r="C8" s="3">
        <v>341.25599999999997</v>
      </c>
      <c r="D8" s="3">
        <v>-1.31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-0.74</v>
      </c>
    </row>
    <row r="10" spans="1:16" x14ac:dyDescent="0.2">
      <c r="A10" s="4">
        <v>342.01900000000001</v>
      </c>
      <c r="B10" s="4">
        <v>-0.05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-0.16</v>
      </c>
    </row>
    <row r="12" spans="1:16" x14ac:dyDescent="0.2">
      <c r="A12" s="4">
        <v>342.78199999999998</v>
      </c>
      <c r="B12" s="4">
        <v>0.54</v>
      </c>
      <c r="C12" s="3">
        <v>342.78199999999998</v>
      </c>
      <c r="D12" s="3">
        <v>1.82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0.71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1.21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</v>
      </c>
    </row>
    <row r="19" spans="1:4" x14ac:dyDescent="0.2">
      <c r="A19" s="4">
        <v>345.45</v>
      </c>
      <c r="B19" s="4">
        <v>-0.1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-0.41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0.48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0.48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0.51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0.49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0.5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0.5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0.51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0.51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0.52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0.52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0.52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0.48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0.46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0.46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0.47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0.48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0.53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0.52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0.53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0.52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0.54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0.54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0.54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0.55000000000000004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0.56999999999999995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0.59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0.62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0.62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0.61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0.62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0.59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0.59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0.59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0.57999999999999996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0.56999999999999995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0.57999999999999996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0.57999999999999996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0.6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0.6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0.57999999999999996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0.59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0.57999999999999996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0.59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0.57999999999999996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0.59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0.59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0.61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0.62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0.63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0.63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0.64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0.63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0.65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0.65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0.63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0.64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0.65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0.64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0.65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0.64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0.65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0.66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0.67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0.68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0.68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0.7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0.71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0.71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0.71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0.71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0.71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0.72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0.73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0.74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0.75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0.75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0.74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0.75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0.74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0.74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0.75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0.75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0.76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0.78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0.8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0.81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0.82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0.83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0.84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0.85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0.85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0.85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0.86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0.87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0.87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0.86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0.85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0.85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0.86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0.85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0.85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0.85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0.86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0.87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0.87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0.86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0.86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0.86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0.86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0.87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0.89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0.89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0.92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0.92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0.94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0.93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0.94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0.94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0.96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0.95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0.96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0.95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0.96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0.97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0.98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0.99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0.99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0.99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0.99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1.01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1.01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1.02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1.01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1.01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1.01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1.01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1.02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1.03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1.03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1.03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1.03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1.05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1.05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1.06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1.07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1.08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1.0900000000000001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1.1000000000000001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1.1100000000000001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1.1100000000000001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1.1100000000000001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1.1100000000000001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1.1100000000000001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1.1200000000000001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1.1200000000000001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1.1200000000000001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1.1200000000000001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1.1299999999999999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1.1299999999999999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1.1200000000000001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1.1200000000000001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1.1399999999999999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1.1399999999999999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1.1399999999999999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1.1399999999999999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1.1399999999999999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1.1599999999999999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1.1599999999999999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1.1499999999999999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1.1499999999999999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1.1499999999999999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1.1499999999999999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1.1499999999999999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1.1399999999999999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1.1499999999999999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1.1599999999999999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1.17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1.17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1.18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1.18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1.19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1.18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1.18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1.18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1.19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1.19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1.19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1.2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1.2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1.2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1.2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1.2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1.2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1.21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1.21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1.22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1.21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1.22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1.21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1.21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1.21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1.2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1.2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1.2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1.2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1.2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1.2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1.21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1.2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1.2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1.2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1.2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1.2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1.19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1.19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1.19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1.19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1.19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1.19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1.19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1.2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1.2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1.2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1.19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1.19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1.19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1.18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1.19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1.18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1.18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1.18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1.18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1.18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1.18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1.17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1.17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1.1599999999999999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1.1599999999999999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1.1599999999999999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1.1599999999999999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1.1499999999999999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1.1399999999999999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1.1399999999999999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1.1399999999999999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1.1399999999999999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1.1299999999999999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1.1299999999999999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1.1299999999999999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1.1299999999999999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1.1299999999999999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1.1299999999999999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1.1299999999999999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1.1299999999999999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1.1200000000000001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1.1200000000000001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1.1200000000000001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1.1100000000000001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1.1000000000000001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1.1000000000000001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1.0900000000000001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1.0900000000000001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1.0900000000000001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1.08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1.08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1.08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1.07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1.07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1.07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1.06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1.06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1.05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1.05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1.05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1.04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1.04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1.04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1.03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1.03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1.02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1.02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1.02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1.01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1.01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1.01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0.99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0.99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0.98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0.98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0.97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0.97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0.96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0.96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0.95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0.94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0.94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0.93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0.93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0.93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0.92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0.92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0.92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0.91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0.89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0.89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0.88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0.88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0.87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0.87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0.86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0.86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0.85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0.85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0.84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0.83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0.83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0.82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0.82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0.81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0.81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0.79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0.79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0.78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0.78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0.77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0.77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0.76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0.76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0.75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0.75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0.74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0.74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0.73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0.73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0.72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0.72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0.71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0.71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0.7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0.7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0.69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0.69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0.68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0.68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0.67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0.67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0.66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0.66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0.65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0.65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0.64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0.64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0.63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0.63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0.62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0.62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0.61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0.61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0.59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0.59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0.57999999999999996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0.57999999999999996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0.56999999999999995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0.56999999999999995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0.56000000000000005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0.56000000000000005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0.55000000000000004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0.55000000000000004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0.55000000000000004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0.54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0.54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0.53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0.53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0.53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0.52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0.52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0.51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0.51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0.51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0.5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0.5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0.49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0.49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0.49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0.48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0.48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0.47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0.47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0.47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0.43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0.43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0.42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0.42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0.41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0.41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0.41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0.41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1.58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1.58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1.63</v>
      </c>
    </row>
    <row r="1867" spans="1:4" x14ac:dyDescent="0.2">
      <c r="A1867" s="4">
        <v>973.31399999999996</v>
      </c>
      <c r="B1867" s="4">
        <v>1.62</v>
      </c>
      <c r="C1867" s="3">
        <v>973.31399999999996</v>
      </c>
      <c r="D1867" s="3">
        <v>1.61</v>
      </c>
    </row>
    <row r="1868" spans="1:4" x14ac:dyDescent="0.2">
      <c r="A1868" s="4">
        <v>973.60699999999997</v>
      </c>
      <c r="B1868" s="4">
        <v>1.6</v>
      </c>
      <c r="C1868" s="3">
        <v>973.60699999999997</v>
      </c>
      <c r="D1868" s="3">
        <v>1.62</v>
      </c>
    </row>
    <row r="1869" spans="1:4" x14ac:dyDescent="0.2">
      <c r="A1869" s="4">
        <v>973.9</v>
      </c>
      <c r="B1869" s="4">
        <v>1.57</v>
      </c>
      <c r="C1869" s="3">
        <v>973.9</v>
      </c>
      <c r="D1869" s="3">
        <v>1.6</v>
      </c>
    </row>
    <row r="1870" spans="1:4" x14ac:dyDescent="0.2">
      <c r="A1870" s="4">
        <v>974.19299999999998</v>
      </c>
      <c r="B1870" s="4">
        <v>1.57</v>
      </c>
      <c r="C1870" s="3">
        <v>974.19299999999998</v>
      </c>
      <c r="D1870" s="3">
        <v>1.58</v>
      </c>
    </row>
    <row r="1871" spans="1:4" x14ac:dyDescent="0.2">
      <c r="A1871" s="4">
        <v>974.48699999999997</v>
      </c>
      <c r="B1871" s="4">
        <v>1.59</v>
      </c>
      <c r="C1871" s="3">
        <v>974.48699999999997</v>
      </c>
      <c r="D1871" s="3">
        <v>1.58</v>
      </c>
    </row>
    <row r="1872" spans="1:4" x14ac:dyDescent="0.2">
      <c r="A1872" s="4">
        <v>974.78</v>
      </c>
      <c r="B1872" s="4">
        <v>1.6</v>
      </c>
      <c r="C1872" s="3">
        <v>974.78</v>
      </c>
      <c r="D1872" s="3">
        <v>1.6</v>
      </c>
    </row>
    <row r="1873" spans="1:4" x14ac:dyDescent="0.2">
      <c r="A1873" s="4">
        <v>975.07299999999998</v>
      </c>
      <c r="B1873" s="4">
        <v>1.57</v>
      </c>
      <c r="C1873" s="3">
        <v>975.07299999999998</v>
      </c>
      <c r="D1873" s="3">
        <v>1.59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1.6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1.58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1.58</v>
      </c>
      <c r="C1878" s="3">
        <v>976.53700000000003</v>
      </c>
      <c r="D1878" s="3">
        <v>1.57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1.57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1.57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1.57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1.56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1.56</v>
      </c>
      <c r="C1894" s="3">
        <v>981.21400000000006</v>
      </c>
      <c r="D1894" s="3">
        <v>1.57</v>
      </c>
    </row>
    <row r="1895" spans="1:4" x14ac:dyDescent="0.2">
      <c r="A1895" s="4">
        <v>981.50599999999997</v>
      </c>
      <c r="B1895" s="4">
        <v>1.55</v>
      </c>
      <c r="C1895" s="3">
        <v>981.50599999999997</v>
      </c>
      <c r="D1895" s="3">
        <v>1.55</v>
      </c>
    </row>
    <row r="1896" spans="1:4" x14ac:dyDescent="0.2">
      <c r="A1896" s="4">
        <v>981.798</v>
      </c>
      <c r="B1896" s="4">
        <v>1.55</v>
      </c>
      <c r="C1896" s="3">
        <v>981.798</v>
      </c>
      <c r="D1896" s="3">
        <v>1.55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1.53</v>
      </c>
      <c r="C1898" s="3">
        <v>982.38099999999997</v>
      </c>
      <c r="D1898" s="3">
        <v>1.54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1.53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1.52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1.53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1.51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1.51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1.49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1.47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1.48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1.49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1.48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1.48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1.48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1.47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1.32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1.26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1.25</v>
      </c>
    </row>
    <row r="1970" spans="1:4" x14ac:dyDescent="0.2">
      <c r="A1970" s="4">
        <v>1003.2329999999999</v>
      </c>
      <c r="B1970" s="4">
        <v>1.23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1.23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1.17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1.1499999999999999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1.0900000000000001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1.08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1.05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1.04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1.05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1.05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1.03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1.03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0.96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0.97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0.96</v>
      </c>
      <c r="C2024" s="3">
        <v>1018.679</v>
      </c>
      <c r="D2024" s="3">
        <v>0.98</v>
      </c>
    </row>
    <row r="2025" spans="1:4" x14ac:dyDescent="0.2">
      <c r="A2025" s="4">
        <v>1018.963</v>
      </c>
      <c r="B2025" s="4">
        <v>0.94</v>
      </c>
      <c r="C2025" s="3">
        <v>1018.963</v>
      </c>
      <c r="D2025" s="3">
        <v>0.96</v>
      </c>
    </row>
    <row r="2026" spans="1:4" x14ac:dyDescent="0.2">
      <c r="A2026" s="4">
        <v>1019.248</v>
      </c>
      <c r="B2026" s="4">
        <v>0.95</v>
      </c>
      <c r="C2026" s="3">
        <v>1019.248</v>
      </c>
      <c r="D2026" s="3">
        <v>0.98</v>
      </c>
    </row>
    <row r="2027" spans="1:4" x14ac:dyDescent="0.2">
      <c r="A2027" s="4">
        <v>1019.532</v>
      </c>
      <c r="B2027" s="4">
        <v>0.93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0.94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0.94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0.93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0.92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0.92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0.91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0.86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-0.56000000000000005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0.63</v>
      </c>
      <c r="L3" s="6">
        <f>D650</f>
        <v>0.35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-0.94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-1.1299999999999999</v>
      </c>
    </row>
    <row r="7" spans="1:16" x14ac:dyDescent="0.2">
      <c r="A7" s="4">
        <v>340.875</v>
      </c>
      <c r="B7" s="4">
        <v>0</v>
      </c>
      <c r="C7" s="3">
        <v>340.875</v>
      </c>
      <c r="D7" s="3">
        <v>-1.25</v>
      </c>
    </row>
    <row r="8" spans="1:16" x14ac:dyDescent="0.2">
      <c r="A8" s="4">
        <v>341.25599999999997</v>
      </c>
      <c r="B8" s="4">
        <v>0.08</v>
      </c>
      <c r="C8" s="3">
        <v>341.25599999999997</v>
      </c>
      <c r="D8" s="3">
        <v>-0.67</v>
      </c>
    </row>
    <row r="9" spans="1:16" x14ac:dyDescent="0.2">
      <c r="A9" s="4">
        <v>341.63799999999998</v>
      </c>
      <c r="B9" s="4">
        <v>-0.44</v>
      </c>
      <c r="C9" s="3">
        <v>341.63799999999998</v>
      </c>
      <c r="D9" s="3">
        <v>-0.48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-0.61</v>
      </c>
      <c r="C11" s="3">
        <v>342.4</v>
      </c>
      <c r="D11" s="3">
        <v>-0.88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0.57999999999999996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-0.35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-0.57999999999999996</v>
      </c>
      <c r="C22" s="3">
        <v>346.59300000000002</v>
      </c>
      <c r="D22" s="3">
        <v>-0.62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0.17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1.59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1.58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1.63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1.62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1.59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1.59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1.6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1.57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1.55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1.51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1.55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1.56</v>
      </c>
    </row>
    <row r="1901" spans="1:4" x14ac:dyDescent="0.2">
      <c r="A1901" s="4">
        <v>983.25599999999997</v>
      </c>
      <c r="B1901" s="4">
        <v>1.52</v>
      </c>
      <c r="C1901" s="3">
        <v>983.25599999999997</v>
      </c>
      <c r="D1901" s="3">
        <v>1.54</v>
      </c>
    </row>
    <row r="1902" spans="1:4" x14ac:dyDescent="0.2">
      <c r="A1902" s="4">
        <v>983.54700000000003</v>
      </c>
      <c r="B1902" s="4">
        <v>1.54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1.49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1.49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1.47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1.49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1.5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1.5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1.44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1.43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1.27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1.27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1.22</v>
      </c>
    </row>
    <row r="1985" spans="1:4" x14ac:dyDescent="0.2">
      <c r="A1985" s="4">
        <v>1007.54</v>
      </c>
      <c r="B1985" s="4">
        <v>1.19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1.17</v>
      </c>
    </row>
    <row r="1988" spans="1:4" x14ac:dyDescent="0.2">
      <c r="A1988" s="4">
        <v>1008.4</v>
      </c>
      <c r="B1988" s="4">
        <v>1.1599999999999999</v>
      </c>
      <c r="C1988" s="3">
        <v>1008.4</v>
      </c>
      <c r="D1988" s="3">
        <v>1.1399999999999999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1.17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1.1599999999999999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1.17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1.08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1.07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1.06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1.06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1.08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0.95</v>
      </c>
      <c r="C2024" s="3">
        <v>1018.679</v>
      </c>
      <c r="D2024" s="3">
        <v>0.99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0.92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0.87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0.81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-0.33</v>
      </c>
      <c r="C2" s="3">
        <v>338.96600000000001</v>
      </c>
      <c r="D2" s="3">
        <v>0.54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0.53</v>
      </c>
      <c r="L3" s="6">
        <f>D650</f>
        <v>0.46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-0.78</v>
      </c>
      <c r="C4" s="3">
        <v>339.73</v>
      </c>
      <c r="D4" s="3">
        <v>0.68</v>
      </c>
    </row>
    <row r="5" spans="1:16" x14ac:dyDescent="0.2">
      <c r="A5" s="4">
        <v>340.11099999999999</v>
      </c>
      <c r="B5" s="4">
        <v>-0.99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0.36</v>
      </c>
    </row>
    <row r="11" spans="1:16" x14ac:dyDescent="0.2">
      <c r="A11" s="4">
        <v>342.4</v>
      </c>
      <c r="B11" s="4">
        <v>-0.08</v>
      </c>
      <c r="C11" s="3">
        <v>342.4</v>
      </c>
      <c r="D11" s="3">
        <v>0.02</v>
      </c>
      <c r="H11" s="8"/>
    </row>
    <row r="12" spans="1:16" x14ac:dyDescent="0.2">
      <c r="A12" s="4">
        <v>342.78199999999998</v>
      </c>
      <c r="B12" s="4">
        <v>0.65</v>
      </c>
      <c r="C12" s="3">
        <v>342.78199999999998</v>
      </c>
      <c r="D12" s="3">
        <v>0.08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1.47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0.35</v>
      </c>
    </row>
    <row r="16" spans="1:16" x14ac:dyDescent="0.2">
      <c r="A16" s="4">
        <v>344.30700000000002</v>
      </c>
      <c r="B16" s="4">
        <v>0.49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-0.19</v>
      </c>
      <c r="C17" s="3">
        <v>344.68799999999999</v>
      </c>
      <c r="D17" s="3">
        <v>0.31</v>
      </c>
    </row>
    <row r="18" spans="1:4" x14ac:dyDescent="0.2">
      <c r="A18" s="4">
        <v>345.06900000000002</v>
      </c>
      <c r="B18" s="4">
        <v>0.79</v>
      </c>
      <c r="C18" s="3">
        <v>345.06900000000002</v>
      </c>
      <c r="D18" s="3">
        <v>0.15</v>
      </c>
    </row>
    <row r="19" spans="1:4" x14ac:dyDescent="0.2">
      <c r="A19" s="4">
        <v>345.45</v>
      </c>
      <c r="B19" s="4">
        <v>0.43</v>
      </c>
      <c r="C19" s="3">
        <v>345.45</v>
      </c>
      <c r="D19" s="3">
        <v>0.46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-0.26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0.45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0.48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0.51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0.52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0.52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0.53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0.53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0.53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1.56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1.57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1.61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1.57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1.54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1.55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1.52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1.49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1.52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1.52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1.5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1.49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1.51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1.66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1.65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1.27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1.26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1.25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1.04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-0.14000000000000001</v>
      </c>
      <c r="C2" s="3">
        <v>338.96600000000001</v>
      </c>
      <c r="D2" s="3">
        <v>0.41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-0.46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0.08</v>
      </c>
      <c r="K3" s="6">
        <f>D252</f>
        <v>0.62</v>
      </c>
      <c r="L3" s="6">
        <f>D650</f>
        <v>0.1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C4" s="3">
        <v>339.73</v>
      </c>
      <c r="D4" s="3">
        <v>1.83</v>
      </c>
    </row>
    <row r="5" spans="1:16" x14ac:dyDescent="0.2">
      <c r="A5" s="4">
        <v>340.11099999999999</v>
      </c>
      <c r="B5" s="4">
        <v>-0.33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-0.61</v>
      </c>
      <c r="C6" s="3">
        <v>340.49299999999999</v>
      </c>
      <c r="D6" s="3">
        <v>-0.99</v>
      </c>
    </row>
    <row r="7" spans="1:16" x14ac:dyDescent="0.2">
      <c r="A7" s="4">
        <v>340.875</v>
      </c>
      <c r="B7" s="4">
        <v>-1.38</v>
      </c>
      <c r="C7" s="3">
        <v>340.875</v>
      </c>
      <c r="D7" s="3">
        <v>-1.4</v>
      </c>
    </row>
    <row r="8" spans="1:16" x14ac:dyDescent="0.2">
      <c r="A8" s="4">
        <v>341.25599999999997</v>
      </c>
      <c r="B8" s="4">
        <v>-1.1200000000000001</v>
      </c>
      <c r="C8" s="3">
        <v>341.25599999999997</v>
      </c>
      <c r="D8" s="3">
        <v>-1.18</v>
      </c>
    </row>
    <row r="9" spans="1:16" x14ac:dyDescent="0.2">
      <c r="A9" s="4">
        <v>341.63799999999998</v>
      </c>
      <c r="B9" s="4">
        <v>-0.81</v>
      </c>
      <c r="C9" s="3">
        <v>341.63799999999998</v>
      </c>
      <c r="D9" s="3">
        <v>-0.63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-0.53</v>
      </c>
      <c r="C11" s="3">
        <v>342.4</v>
      </c>
      <c r="D11" s="3">
        <v>-0.64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</v>
      </c>
      <c r="C14" s="3">
        <v>343.54399999999998</v>
      </c>
      <c r="D14" s="3">
        <v>1.26</v>
      </c>
    </row>
    <row r="15" spans="1:16" x14ac:dyDescent="0.2">
      <c r="A15" s="4">
        <v>343.92599999999999</v>
      </c>
      <c r="B15" s="4">
        <v>0.21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0.03</v>
      </c>
      <c r="C16" s="3">
        <v>344.30700000000002</v>
      </c>
      <c r="D16" s="3">
        <v>-0.04</v>
      </c>
    </row>
    <row r="17" spans="1:4" x14ac:dyDescent="0.2">
      <c r="A17" s="4">
        <v>344.68799999999999</v>
      </c>
      <c r="B17" s="4">
        <v>-0.56999999999999995</v>
      </c>
      <c r="C17" s="3">
        <v>344.68799999999999</v>
      </c>
      <c r="D17" s="3">
        <v>-0.69</v>
      </c>
    </row>
    <row r="18" spans="1:4" x14ac:dyDescent="0.2">
      <c r="A18" s="4">
        <v>345.06900000000002</v>
      </c>
      <c r="B18" s="4">
        <v>-0.13</v>
      </c>
      <c r="C18" s="3">
        <v>345.06900000000002</v>
      </c>
      <c r="D18" s="3">
        <v>-0.23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-0.55000000000000004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0.66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0.21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0.17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0.17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0.17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0.16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0.16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0.16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0.15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0.15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0.15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0.15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0.15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0.15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0.15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0.14000000000000001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0.14000000000000001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0.14000000000000001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1.62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1.61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1.61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1.61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1.61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1.61</v>
      </c>
      <c r="C1869" s="3">
        <v>973.9</v>
      </c>
      <c r="D1869" s="3">
        <v>1.59</v>
      </c>
    </row>
    <row r="1870" spans="1:4" x14ac:dyDescent="0.2">
      <c r="A1870" s="4">
        <v>974.19299999999998</v>
      </c>
      <c r="B1870" s="4">
        <v>1.61</v>
      </c>
      <c r="C1870" s="3">
        <v>974.19299999999998</v>
      </c>
      <c r="D1870" s="3">
        <v>1.57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1.61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1.61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1.61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1.55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1.55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1.56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1.53</v>
      </c>
    </row>
    <row r="1898" spans="1:4" x14ac:dyDescent="0.2">
      <c r="A1898" s="4">
        <v>982.38099999999997</v>
      </c>
      <c r="B1898" s="4">
        <v>1.53</v>
      </c>
      <c r="C1898" s="3">
        <v>982.38099999999997</v>
      </c>
      <c r="D1898" s="3">
        <v>1.55</v>
      </c>
    </row>
    <row r="1899" spans="1:4" x14ac:dyDescent="0.2">
      <c r="A1899" s="4">
        <v>982.673</v>
      </c>
      <c r="B1899" s="4">
        <v>1.53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1.53</v>
      </c>
      <c r="C1900" s="3">
        <v>982.96400000000006</v>
      </c>
      <c r="D1900" s="3">
        <v>1.55</v>
      </c>
    </row>
    <row r="1901" spans="1:4" x14ac:dyDescent="0.2">
      <c r="A1901" s="4">
        <v>983.25599999999997</v>
      </c>
      <c r="B1901" s="4">
        <v>1.5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1.51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1.51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1.54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1.52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1.5</v>
      </c>
      <c r="C1906" s="3">
        <v>984.71199999999999</v>
      </c>
      <c r="D1906" s="3">
        <v>1.49</v>
      </c>
    </row>
    <row r="1907" spans="1:4" x14ac:dyDescent="0.2">
      <c r="A1907" s="4">
        <v>985.00300000000004</v>
      </c>
      <c r="B1907" s="4">
        <v>1.49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1.27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1.24</v>
      </c>
    </row>
    <row r="1970" spans="1:4" x14ac:dyDescent="0.2">
      <c r="A1970" s="4">
        <v>1003.2329999999999</v>
      </c>
      <c r="B1970" s="4">
        <v>1.24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1.25</v>
      </c>
    </row>
    <row r="1972" spans="1:4" x14ac:dyDescent="0.2">
      <c r="A1972" s="4">
        <v>1003.808</v>
      </c>
      <c r="B1972" s="4">
        <v>1.24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1.25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1.18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1.19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1.19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1.06</v>
      </c>
      <c r="C2007" s="3">
        <v>1013.8339999999999</v>
      </c>
      <c r="D2007" s="3">
        <v>1.0900000000000001</v>
      </c>
    </row>
    <row r="2008" spans="1:4" x14ac:dyDescent="0.2">
      <c r="A2008" s="4">
        <v>1014.119</v>
      </c>
      <c r="B2008" s="4">
        <v>1.05</v>
      </c>
      <c r="C2008" s="3">
        <v>1014.119</v>
      </c>
      <c r="D2008" s="3">
        <v>1.08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1.06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1.06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1.06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0.97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0.99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0.96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0.89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0.81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0.79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0.78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sqref="A1:B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-1.1200000000000001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0.65</v>
      </c>
      <c r="L3" s="6">
        <f>D650</f>
        <v>0.14000000000000001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-1.01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-1.28</v>
      </c>
    </row>
    <row r="6" spans="1:16" x14ac:dyDescent="0.2">
      <c r="A6" s="4">
        <v>340.49299999999999</v>
      </c>
      <c r="B6" s="4">
        <v>-0.17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-1.21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-0.89</v>
      </c>
      <c r="C8" s="3">
        <v>341.25599999999997</v>
      </c>
      <c r="D8" s="3">
        <v>-1.01</v>
      </c>
    </row>
    <row r="9" spans="1:16" x14ac:dyDescent="0.2">
      <c r="A9" s="4">
        <v>341.63799999999998</v>
      </c>
      <c r="B9" s="4">
        <v>0.08</v>
      </c>
      <c r="C9" s="3">
        <v>341.63799999999998</v>
      </c>
      <c r="D9" s="3">
        <v>-0.6</v>
      </c>
    </row>
    <row r="10" spans="1:16" x14ac:dyDescent="0.2">
      <c r="A10" s="4">
        <v>342.01900000000001</v>
      </c>
      <c r="B10" s="4">
        <v>0.14000000000000001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-0.49</v>
      </c>
    </row>
    <row r="12" spans="1:16" x14ac:dyDescent="0.2">
      <c r="A12" s="4">
        <v>342.78199999999998</v>
      </c>
      <c r="B12" s="4">
        <v>-0.18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1.74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0.34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0.35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0.17</v>
      </c>
      <c r="C16" s="3">
        <v>344.30700000000002</v>
      </c>
      <c r="D16" s="3">
        <v>0.43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7.0000000000000007E-2</v>
      </c>
    </row>
    <row r="19" spans="1:4" x14ac:dyDescent="0.2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-0.28999999999999998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0.56999999999999995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0.15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0.15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0.15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0.15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1.62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1.61</v>
      </c>
      <c r="C1878" s="3">
        <v>976.53700000000003</v>
      </c>
      <c r="D1878" s="3">
        <v>1.6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1.59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1.57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1.56</v>
      </c>
      <c r="C1897" s="3">
        <v>982.08900000000006</v>
      </c>
      <c r="D1897" s="3">
        <v>1.55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1.55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1.53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1.51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1.52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1.51</v>
      </c>
      <c r="C1903" s="3">
        <v>983.83799999999997</v>
      </c>
      <c r="D1903" s="3">
        <v>1.55</v>
      </c>
    </row>
    <row r="1904" spans="1:4" x14ac:dyDescent="0.2">
      <c r="A1904" s="4">
        <v>984.13</v>
      </c>
      <c r="B1904" s="4">
        <v>1.51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1.51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1.53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1.48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1.26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1.25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1.03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0.93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0.93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1.02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0.26</v>
      </c>
      <c r="C2" s="3">
        <v>338.96600000000001</v>
      </c>
      <c r="D2" s="3">
        <v>0.96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-0.33</v>
      </c>
      <c r="C3" s="3">
        <v>339.34800000000001</v>
      </c>
      <c r="D3" s="3">
        <v>0</v>
      </c>
      <c r="H3" s="5">
        <f>B252</f>
        <v>-0.03</v>
      </c>
      <c r="I3" s="5">
        <f>B650</f>
        <v>0</v>
      </c>
      <c r="J3" s="5">
        <f>B1091</f>
        <v>0.09</v>
      </c>
      <c r="K3" s="6">
        <f>D252</f>
        <v>0.56000000000000005</v>
      </c>
      <c r="L3" s="6">
        <f>D650</f>
        <v>0.51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-0.85</v>
      </c>
      <c r="C6" s="3">
        <v>340.49299999999999</v>
      </c>
      <c r="D6" s="3">
        <v>-1.21</v>
      </c>
    </row>
    <row r="7" spans="1:16" x14ac:dyDescent="0.2">
      <c r="A7" s="4">
        <v>340.875</v>
      </c>
      <c r="B7" s="4">
        <v>-1.39</v>
      </c>
      <c r="C7" s="3">
        <v>340.875</v>
      </c>
      <c r="D7" s="3">
        <v>-1.53</v>
      </c>
    </row>
    <row r="8" spans="1:16" x14ac:dyDescent="0.2">
      <c r="A8" s="4">
        <v>341.25599999999997</v>
      </c>
      <c r="B8" s="4">
        <v>-1.1200000000000001</v>
      </c>
      <c r="C8" s="3">
        <v>341.25599999999997</v>
      </c>
      <c r="D8" s="3">
        <v>-1.1399999999999999</v>
      </c>
    </row>
    <row r="9" spans="1:16" x14ac:dyDescent="0.2">
      <c r="A9" s="4">
        <v>341.63799999999998</v>
      </c>
      <c r="B9" s="4">
        <v>-0.73</v>
      </c>
      <c r="C9" s="3">
        <v>341.63799999999998</v>
      </c>
      <c r="D9" s="3">
        <v>-0.75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-0.69</v>
      </c>
      <c r="C11" s="3">
        <v>342.4</v>
      </c>
      <c r="D11" s="3">
        <v>-0.25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0.72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1.1399999999999999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0.19</v>
      </c>
    </row>
    <row r="15" spans="1:16" x14ac:dyDescent="0.2">
      <c r="A15" s="4">
        <v>343.92599999999999</v>
      </c>
      <c r="B15" s="4">
        <v>0.32</v>
      </c>
      <c r="C15" s="3">
        <v>343.92599999999999</v>
      </c>
      <c r="D15" s="3">
        <v>0.09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-0.16</v>
      </c>
    </row>
    <row r="17" spans="1:4" x14ac:dyDescent="0.2">
      <c r="A17" s="4">
        <v>344.68799999999999</v>
      </c>
      <c r="B17" s="4">
        <v>-0.43</v>
      </c>
      <c r="C17" s="3">
        <v>344.68799999999999</v>
      </c>
      <c r="D17" s="3">
        <v>-0.33</v>
      </c>
    </row>
    <row r="18" spans="1:4" x14ac:dyDescent="0.2">
      <c r="A18" s="4">
        <v>345.06900000000002</v>
      </c>
      <c r="B18" s="4">
        <v>-0.28000000000000003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0.55000000000000004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0.48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-0.46</v>
      </c>
    </row>
    <row r="22" spans="1:4" x14ac:dyDescent="0.2">
      <c r="A22" s="4">
        <v>346.59300000000002</v>
      </c>
      <c r="B22" s="4">
        <v>-0.48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0.71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0.46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0.47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0.47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0.48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0.49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0.5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0.5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0.46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0.45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0.41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1.62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1.58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1.56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1.56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1.56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1.57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1.57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1.55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1.53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1.53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1.54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1.51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1.48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1.53</v>
      </c>
      <c r="C1904" s="3">
        <v>984.13</v>
      </c>
      <c r="D1904" s="3">
        <v>1.55</v>
      </c>
    </row>
    <row r="1905" spans="1:4" x14ac:dyDescent="0.2">
      <c r="A1905" s="4">
        <v>984.42100000000005</v>
      </c>
      <c r="B1905" s="4">
        <v>1.5</v>
      </c>
      <c r="C1905" s="3">
        <v>984.42100000000005</v>
      </c>
      <c r="D1905" s="3">
        <v>1.54</v>
      </c>
    </row>
    <row r="1906" spans="1:4" x14ac:dyDescent="0.2">
      <c r="A1906" s="4">
        <v>984.71199999999999</v>
      </c>
      <c r="B1906" s="4">
        <v>1.49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1.54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1.47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1.27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1.25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1.22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1.21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1.22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1.21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1.17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1.05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1.04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0.98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0.92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0.81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0.78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2019-04-24T16:31:35Z</dcterms:modified>
</cp:coreProperties>
</file>