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78D651E7-C077-46C7-AD72-A8B511846442}" xr6:coauthVersionLast="47" xr6:coauthVersionMax="47" xr10:uidLastSave="{00000000-0000-0000-0000-000000000000}"/>
  <bookViews>
    <workbookView xWindow="2868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3" i="3"/>
  <c r="J5" i="3" l="1"/>
  <c r="J5" i="6" l="1"/>
  <c r="J4" i="6"/>
  <c r="J3" i="6"/>
  <c r="H6" i="8"/>
  <c r="H10" i="8"/>
  <c r="H9" i="8"/>
  <c r="H11" i="8"/>
  <c r="H8" i="8"/>
  <c r="J6" i="6" l="1"/>
  <c r="G6" i="6"/>
  <c r="K5" i="6" s="1"/>
  <c r="G5" i="6"/>
  <c r="K4" i="6" s="1"/>
  <c r="G4" i="6"/>
  <c r="G3" i="6"/>
  <c r="K3" i="6" s="1"/>
  <c r="K4" i="1"/>
  <c r="J4" i="1"/>
  <c r="J3" i="1"/>
  <c r="G8" i="1"/>
  <c r="G7" i="1"/>
  <c r="K3" i="1" s="1"/>
  <c r="G6" i="1"/>
  <c r="G5" i="1"/>
  <c r="G4" i="1"/>
  <c r="G3" i="1"/>
  <c r="G3" i="3"/>
  <c r="K4" i="3" s="1"/>
  <c r="G4" i="3"/>
  <c r="K3" i="3" s="1"/>
  <c r="G5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3" l="1"/>
  <c r="E7" i="8"/>
  <c r="K6" i="6"/>
  <c r="E8" i="8"/>
  <c r="K5" i="1"/>
  <c r="E6" i="8" s="1"/>
  <c r="J5" i="1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  <c r="H7" i="8" l="1"/>
  <c r="H5" i="8"/>
</calcChain>
</file>

<file path=xl/sharedStrings.xml><?xml version="1.0" encoding="utf-8"?>
<sst xmlns="http://schemas.openxmlformats.org/spreadsheetml/2006/main" count="334" uniqueCount="134">
  <si>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</si>
  <si>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</si>
  <si>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</si>
  <si>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</si>
  <si>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</si>
  <si>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</si>
  <si>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</si>
  <si>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</si>
  <si>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</si>
  <si>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</si>
  <si>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</si>
  <si>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</si>
  <si>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</si>
  <si>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</si>
  <si>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</si>
  <si>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</si>
  <si>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</si>
  <si>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</si>
  <si>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</si>
  <si>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</si>
  <si>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</si>
  <si>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</si>
  <si>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</si>
  <si>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</si>
  <si>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</si>
  <si>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</si>
  <si>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</si>
  <si>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</si>
  <si>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</si>
  <si>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</si>
  <si>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</si>
  <si>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</si>
  <si>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</si>
  <si>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</si>
  <si>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</si>
  <si>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</si>
  <si>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</si>
  <si>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</si>
  <si>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</si>
  <si>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</si>
  <si>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</si>
  <si>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</si>
  <si>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</si>
  <si>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</si>
  <si>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</si>
  <si>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</si>
  <si>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</si>
  <si>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</si>
  <si>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</si>
  <si>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</si>
  <si>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</si>
  <si>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</si>
  <si>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</si>
  <si>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</si>
  <si>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</si>
  <si>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</si>
  <si>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</si>
  <si>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</si>
  <si>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</si>
  <si>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</si>
  <si>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</si>
  <si>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</si>
  <si>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</si>
  <si>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</si>
  <si>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</si>
  <si>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</si>
  <si>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</si>
  <si>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</si>
  <si>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</si>
  <si>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</si>
  <si>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</si>
  <si>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</si>
  <si>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</si>
  <si>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</si>
  <si>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</si>
  <si>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</si>
  <si>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</si>
  <si>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</si>
  <si>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</si>
  <si>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</si>
  <si>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</si>
  <si>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</si>
  <si>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</si>
  <si>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</si>
  <si>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</si>
  <si>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</si>
  <si>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</si>
  <si>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</si>
  <si>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</si>
  <si>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</si>
  <si>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</si>
  <si>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</si>
  <si>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</si>
  <si>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</si>
  <si>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</si>
  <si>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</si>
  <si>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</si>
  <si>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</si>
  <si>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</si>
  <si>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</si>
  <si>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</si>
  <si>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</si>
  <si>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</si>
  <si>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</si>
  <si>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</si>
  <si>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</si>
  <si>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</si>
  <si>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</si>
  <si>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</si>
  <si>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</si>
  <si>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</si>
  <si>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</si>
  <si>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</si>
  <si>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</si>
  <si>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</si>
  <si>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</si>
  <si>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</si>
  <si>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</si>
  <si>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</si>
  <si>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</si>
  <si>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</si>
  <si>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</si>
  <si>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</si>
  <si>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</si>
  <si>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</si>
  <si>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</si>
  <si>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</si>
  <si>
    <t>AS7</t>
  </si>
  <si>
    <t>AS6</t>
  </si>
  <si>
    <t>Assignments 1 &amp; 2</t>
  </si>
  <si>
    <t>Assignment3</t>
  </si>
  <si>
    <t>AS25</t>
  </si>
  <si>
    <t>AS50</t>
  </si>
  <si>
    <t>Assignments 1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</si>
</sst>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371707</xdr:colOff>
      <xdr:row>9</xdr:row>
      <xdr:rowOff>144037</xdr:rowOff>
    </xdr:from>
    <xdr:to>
      <xdr:col>6</xdr:col>
      <xdr:colOff>426069</xdr:colOff>
      <xdr:row>12</xdr:row>
      <xdr:rowOff>153562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906750-61A7-4179-A732-635AF5FDF7D2}"/>
            </a:ext>
          </a:extLst>
        </xdr:cNvPr>
        <xdr:cNvSpPr/>
      </xdr:nvSpPr>
      <xdr:spPr>
        <a:xfrm>
          <a:off x="3810000" y="1932878"/>
          <a:ext cx="1550484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0</xdr:colOff>
      <xdr:row>5</xdr:row>
      <xdr:rowOff>190500</xdr:rowOff>
    </xdr:from>
    <xdr:to>
      <xdr:col>5</xdr:col>
      <xdr:colOff>599379</xdr:colOff>
      <xdr:row>9</xdr:row>
      <xdr:rowOff>9525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6BFAC3-BA9B-4948-8309-AC36F10A247A}"/>
            </a:ext>
          </a:extLst>
        </xdr:cNvPr>
        <xdr:cNvSpPr/>
      </xdr:nvSpPr>
      <xdr:spPr>
        <a:xfrm>
          <a:off x="3531220" y="1217341"/>
          <a:ext cx="133350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375921-CAD0-481F-BBF6-7B30F6E54E3A}"/>
            </a:ext>
          </a:extLst>
        </xdr:cNvPr>
        <xdr:cNvSpPr/>
      </xdr:nvSpPr>
      <xdr:spPr>
        <a:xfrm>
          <a:off x="3624514" y="1910014"/>
          <a:ext cx="1694446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71"/>
    <tableColumn id="3" xr3:uid="{59C1D46E-21B1-49C7-8032-C8F8375176BE}" name="Date" dataDxfId="70"/>
    <tableColumn id="4" xr3:uid="{74073497-F8B4-4CA4-AE6C-18AF43D79BB4}" name="Weight" dataDxfId="69"/>
    <tableColumn id="5" xr3:uid="{E1196646-88EC-4C14-B54C-30FABBD9067B}" name="Marks" dataDxfId="68"/>
    <tableColumn id="6" xr3:uid="{F7783659-DAB3-47F3-B843-4B680178AE5A}" name="Out Of" dataDxfId="67"/>
    <tableColumn id="7" xr3:uid="{63276932-3C7D-439A-979B-4B0ECD257653}" name="Percent" dataDxfId="66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5" dataDxfId="64">
  <autoFilter ref="A2:G15" xr:uid="{B4AFA088-5628-4B0C-A947-DF271B3597BC}"/>
  <tableColumns count="7">
    <tableColumn id="1" xr3:uid="{15DC20F1-D841-4813-BF61-022F87C55DD2}" name="Assessment" dataDxfId="63"/>
    <tableColumn id="2" xr3:uid="{98565EC1-AB66-491E-907F-60B1C3C06AED}" name="Type" dataDxfId="62"/>
    <tableColumn id="3" xr3:uid="{E226E69F-80DF-46D2-B2DB-919F4093C819}" name="Date" dataDxfId="61"/>
    <tableColumn id="4" xr3:uid="{14002C37-7FC0-4B1E-9971-2BD856C2B2DB}" name="Weight" dataDxfId="60"/>
    <tableColumn id="5" xr3:uid="{4896E73E-0ED6-41FF-AEF7-13DD8D5F34A7}" name="Marks" dataDxfId="59"/>
    <tableColumn id="6" xr3:uid="{1D2BE4DF-6511-493E-AE36-FF8A538CC8FF}" name="Out Of" dataDxfId="58"/>
    <tableColumn id="7" xr3:uid="{C9A7BCBC-9AE4-4642-AEA7-952B70FD4E74}" name="Percent" dataDxfId="57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6" dataDxfId="55">
  <autoFilter ref="A2:G10" xr:uid="{2622BBBF-6102-430C-9085-5B9BC95AF7B6}"/>
  <tableColumns count="7">
    <tableColumn id="1" xr3:uid="{8AF69D61-70B0-4B62-8A94-84FFD4FF1E30}" name="Assessment" dataDxfId="54"/>
    <tableColumn id="2" xr3:uid="{6115B625-2524-4C13-BFC6-76AD80B08F00}" name="Type" dataDxfId="53"/>
    <tableColumn id="3" xr3:uid="{8E7F7644-5258-47D7-BE01-F1673A9FC9F3}" name="Date" dataDxfId="52"/>
    <tableColumn id="4" xr3:uid="{A9B92261-E9DB-46C0-9F8E-65E2E3C608F6}" name="Weight" dataDxfId="51"/>
    <tableColumn id="5" xr3:uid="{CB9AA16B-15AA-4947-B2F6-F7C81AF67420}" name="Marks" dataDxfId="50"/>
    <tableColumn id="6" xr3:uid="{9B24B904-A5F0-44D1-ACED-E4E0338FA6DF}" name="Out Of" dataDxfId="49"/>
    <tableColumn id="7" xr3:uid="{1A8558B6-1346-45CB-8F71-8D91CA9265F5}" name="Percent" dataDxfId="48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47" dataDxfId="46">
  <autoFilter ref="A2:G6" xr:uid="{16BA8125-B1D9-4539-B13E-668F02ACD335}"/>
  <tableColumns count="7">
    <tableColumn id="1" xr3:uid="{CDF6555C-D342-4021-B9FF-9231A38DA5EF}" name="Assessment" dataDxfId="45"/>
    <tableColumn id="2" xr3:uid="{0A6E3F27-5B4C-4548-9B68-5286C8010E56}" name="Type" dataDxfId="44"/>
    <tableColumn id="3" xr3:uid="{01393EE1-7332-41C1-8B5D-7D977756C9C5}" name="Date" dataDxfId="43"/>
    <tableColumn id="4" xr3:uid="{B477AAC4-3E42-4DB0-B997-CE169F78BDCF}" name="Weight" dataDxfId="42"/>
    <tableColumn id="5" xr3:uid="{2A11DED9-A358-45B0-A162-FEBB45D5F100}" name="Marks" dataDxfId="41"/>
    <tableColumn id="6" xr3:uid="{719E8FEE-C849-4455-8702-29C54083DDEA}" name="Out Of" dataDxfId="40"/>
    <tableColumn id="7" xr3:uid="{34631738-2C89-4800-B4BE-D5055E258300}" name="Percent" dataDxfId="39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7" t="s">
        <v>61</v>
      </c>
      <c r="C3" s="17"/>
      <c r="E3" s="17" t="s">
        <v>62</v>
      </c>
      <c r="F3" s="17"/>
      <c r="H3" s="17" t="s">
        <v>84</v>
      </c>
      <c r="I3" s="17"/>
    </row>
    <row r="5" spans="2:10" ht="18.75" x14ac:dyDescent="0.3">
      <c r="B5" s="16" t="s">
        <v>81</v>
      </c>
      <c r="C5" s="16"/>
      <c r="D5" s="16"/>
      <c r="E5" s="16"/>
      <c r="F5" s="16"/>
      <c r="G5" s="16"/>
      <c r="H5" s="16"/>
      <c r="I5" s="16"/>
      <c r="J5" s="11"/>
    </row>
    <row r="19" spans="2:10" ht="18.75" x14ac:dyDescent="0.3">
      <c r="B19" s="16" t="s">
        <v>82</v>
      </c>
      <c r="C19" s="16"/>
      <c r="D19" s="16"/>
      <c r="E19" s="16"/>
      <c r="F19" s="16"/>
      <c r="G19" s="16"/>
      <c r="H19" s="16"/>
      <c r="I19" s="16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7" t="s">
        <v>6</v>
      </c>
      <c r="B1" s="17"/>
      <c r="C1" s="17"/>
      <c r="D1" s="17"/>
      <c r="E1" s="17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18" t="s">
        <v>125</v>
      </c>
      <c r="H4" s="18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61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81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82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62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3"/>
      <c r="G9" t="s">
        <v>81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3"/>
      <c r="G10" t="s">
        <v>82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17</v>
      </c>
      <c r="B11" s="3">
        <v>20</v>
      </c>
      <c r="C11" s="3">
        <v>2</v>
      </c>
      <c r="D11" s="3">
        <v>1</v>
      </c>
      <c r="E11" s="3"/>
      <c r="G11" t="s">
        <v>126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81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82</v>
      </c>
      <c r="H13" s="7"/>
    </row>
    <row r="14" spans="1:8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6" t="s">
        <v>83</v>
      </c>
      <c r="B1" s="16"/>
      <c r="C1" s="16"/>
      <c r="D1" s="16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6" t="s">
        <v>1</v>
      </c>
      <c r="G2" s="16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6" t="s">
        <v>83</v>
      </c>
      <c r="B1" s="16"/>
      <c r="C1" s="16"/>
      <c r="D1" s="16"/>
      <c r="E1" s="16"/>
      <c r="F1" s="16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6" t="s">
        <v>1</v>
      </c>
      <c r="I2" s="16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1" stopIfTrue="1" operator="notEqual">
      <formula>180</formula>
    </cfRule>
    <cfRule type="cellIs" dxfId="10" priority="4" operator="equal">
      <formula>180</formula>
    </cfRule>
  </conditionalFormatting>
  <conditionalFormatting sqref="I5">
    <cfRule type="cellIs" dxfId="9" priority="2" stopIfTrue="1" operator="notEqual">
      <formula>60</formula>
    </cfRule>
    <cfRule type="cellIs" dxfId="8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7" t="s">
        <v>7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4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4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4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4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4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>
        <v>44711</v>
      </c>
      <c r="D8" s="5">
        <v>0.8</v>
      </c>
      <c r="E8" s="6"/>
      <c r="F8" s="6">
        <v>60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7" t="s">
        <v>37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7.28515625" bestFit="1" customWidth="1"/>
    <col min="10" max="10" width="10.5703125" customWidth="1"/>
    <col min="11" max="11" width="9.42578125" customWidth="1"/>
  </cols>
  <sheetData>
    <row r="1" spans="1:11" ht="21" x14ac:dyDescent="0.35">
      <c r="A1" s="17" t="s">
        <v>9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4" t="s">
        <v>131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27</v>
      </c>
      <c r="J3" s="7">
        <f>SUMIF(FSAD[Type],"AS50",FSAD[Weight])</f>
        <v>0.5</v>
      </c>
      <c r="K3" s="7">
        <f>(SUMIF(FSAD[Type],"AS50",FSAD[Percent]))/COUNTIF(FSAD[Type],"AS50")</f>
        <v>0</v>
      </c>
    </row>
    <row r="4" spans="1:11" x14ac:dyDescent="0.25">
      <c r="A4" s="1" t="s">
        <v>27</v>
      </c>
      <c r="B4" s="14" t="s">
        <v>132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133</v>
      </c>
      <c r="J4" s="7">
        <f>SUMIF(FSAD[Type],"AS25",FSAD[Weight])</f>
        <v>0.5</v>
      </c>
      <c r="K4" s="7">
        <f>(SUMIF(FSAD[Type],"AS25",FSAD[Percent]))/COUNTIF(FSAD[Type],"AS25")</f>
        <v>0</v>
      </c>
    </row>
    <row r="5" spans="1:11" x14ac:dyDescent="0.25">
      <c r="A5" s="1" t="s">
        <v>28</v>
      </c>
      <c r="B5" s="14" t="s">
        <v>131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  <c r="I5" t="s">
        <v>5</v>
      </c>
      <c r="J5" s="7">
        <f>SUM(J3:J4)</f>
        <v>1</v>
      </c>
      <c r="K5" s="7">
        <f>(J4*K4)+(J3*K3)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7" t="s">
        <v>118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7" t="s">
        <v>11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190" zoomScaleNormal="190" workbookViewId="0">
      <selection activeCell="F7" sqref="F7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7" t="s">
        <v>12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127</v>
      </c>
      <c r="C3" s="4">
        <v>44623</v>
      </c>
      <c r="D3" s="5">
        <v>7.0000000000000007E-2</v>
      </c>
      <c r="E3" s="6"/>
      <c r="F3" s="6">
        <v>10</v>
      </c>
      <c r="G3" s="5">
        <f>IFERROR(ToC[[#This Row],[Marks]]/ToC[[#This Row],[Out Of]],0)</f>
        <v>0</v>
      </c>
      <c r="I3" t="s">
        <v>129</v>
      </c>
      <c r="J3" s="15">
        <f>SUMIF(ToC[Type],"AS7",ToC[Weight])</f>
        <v>0.14000000000000001</v>
      </c>
      <c r="K3" s="15">
        <f>(SUMIF(ToC[Type],"AS7",ToC[Percent]))/COUNTIF(ToC[Type],"AS7")</f>
        <v>0</v>
      </c>
    </row>
    <row r="4" spans="1:11" x14ac:dyDescent="0.25">
      <c r="A4" s="1" t="s">
        <v>123</v>
      </c>
      <c r="B4" s="1" t="s">
        <v>127</v>
      </c>
      <c r="C4" s="4">
        <v>44651</v>
      </c>
      <c r="D4" s="5">
        <v>7.0000000000000007E-2</v>
      </c>
      <c r="E4" s="6"/>
      <c r="F4" s="6">
        <v>12</v>
      </c>
      <c r="G4" s="5">
        <f>IFERROR(ToC[[#This Row],[Marks]]/ToC[[#This Row],[Out Of]],0)</f>
        <v>0</v>
      </c>
      <c r="I4" t="s">
        <v>130</v>
      </c>
      <c r="J4" s="15">
        <f>SUMIF(ToC[Type],"AS6",ToC[Weight])</f>
        <v>0.06</v>
      </c>
      <c r="K4" s="15">
        <f>(SUMIF(ToC[Type],"AS6",ToC[Percent]))/COUNTIF(ToC[Type],"AS6")</f>
        <v>0</v>
      </c>
    </row>
    <row r="5" spans="1:11" x14ac:dyDescent="0.25">
      <c r="A5" s="1" t="s">
        <v>124</v>
      </c>
      <c r="B5" s="1" t="s">
        <v>128</v>
      </c>
      <c r="C5" s="4">
        <v>44686</v>
      </c>
      <c r="D5" s="5">
        <v>0.06</v>
      </c>
      <c r="E5" s="6"/>
      <c r="F5" s="6">
        <v>6</v>
      </c>
      <c r="G5" s="5">
        <f>IFERROR(ToC[[#This Row],[Marks]]/ToC[[#This Row],[Out Of]],0)</f>
        <v>0</v>
      </c>
      <c r="I5" t="s">
        <v>42</v>
      </c>
      <c r="J5" s="15">
        <f>SUMIF(ToC[Type],"EX",ToC[Weight])</f>
        <v>0.8</v>
      </c>
      <c r="K5" s="15">
        <f>(SUMIF(ToC[Type],"EX",ToC[Percent]))/COUNTIF(ToC[Type],"EX")</f>
        <v>0</v>
      </c>
    </row>
    <row r="6" spans="1:11" x14ac:dyDescent="0.25">
      <c r="A6" s="1" t="s">
        <v>42</v>
      </c>
      <c r="B6" s="1" t="s">
        <v>43</v>
      </c>
      <c r="C6" s="4">
        <v>44707</v>
      </c>
      <c r="D6" s="5">
        <v>0.8</v>
      </c>
      <c r="E6" s="6"/>
      <c r="F6" s="6">
        <v>60</v>
      </c>
      <c r="G6" s="5">
        <f>IFERROR(ToC[[#This Row],[Marks]]/ToC[[#This Row],[Out Of]],0)</f>
        <v>0</v>
      </c>
      <c r="I6" t="s">
        <v>5</v>
      </c>
      <c r="J6" s="15">
        <f>SUM(J3:J5)</f>
        <v>1</v>
      </c>
      <c r="K6" s="15">
        <f>(J3*K3)+(J4*K4)+(J5*K5)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2022-06-16T01:02:34Z</dcterms:modified>
</cp:coreProperties>
</file>