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pivotTables/pivotTable2.xml" ContentType="application/vnd.openxmlformats-officedocument.spreadsheetml.pivot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MasterThesisKSA/reports/experiment2/"/>
    </mc:Choice>
  </mc:AlternateContent>
  <xr:revisionPtr revIDLastSave="0" documentId="13_ncr:1_{F7215384-833B-8740-B141-CAB84716DD97}" xr6:coauthVersionLast="36" xr6:coauthVersionMax="36" xr10:uidLastSave="{00000000-0000-0000-0000-000000000000}"/>
  <bookViews>
    <workbookView xWindow="-37820" yWindow="700" windowWidth="36180" windowHeight="19680" activeTab="2" xr2:uid="{6F3B5886-DE3C-BC47-ABCE-F5890ED8340B}"/>
  </bookViews>
  <sheets>
    <sheet name="Confidence" sheetId="2" r:id="rId1"/>
    <sheet name="Stats" sheetId="1" r:id="rId2"/>
    <sheet name="Pivot" sheetId="5" r:id="rId3"/>
    <sheet name="Reviews" sheetId="3" r:id="rId4"/>
  </sheets>
  <definedNames>
    <definedName name="Confidence_electronics_gaming_security_travel_cooking" localSheetId="0">Confidence!$A$1:$U$13</definedName>
    <definedName name="Review_electronics_gaming_security_travel_cooking" localSheetId="3">Reviews!$A$1:$G$11</definedName>
    <definedName name="Stats_electronics_gaming_security_travel_cooking" localSheetId="1">Stats!$B$1:$O$37</definedName>
  </definedNames>
  <calcPr calcId="179021"/>
  <pivotCaches>
    <pivotCache cacheId="8" r:id="rId5"/>
    <pivotCache cacheId="1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" i="5" l="1"/>
  <c r="M5" i="5"/>
  <c r="K5" i="5"/>
  <c r="P15" i="5"/>
  <c r="M15" i="5"/>
  <c r="K15" i="5"/>
  <c r="P14" i="5"/>
  <c r="M14" i="5"/>
  <c r="L14" i="5" s="1"/>
  <c r="K14" i="5"/>
  <c r="P13" i="5"/>
  <c r="M13" i="5"/>
  <c r="K13" i="5"/>
  <c r="P12" i="5"/>
  <c r="M12" i="5"/>
  <c r="K12" i="5"/>
  <c r="P11" i="5"/>
  <c r="M11" i="5"/>
  <c r="K11" i="5"/>
  <c r="P10" i="5"/>
  <c r="M10" i="5"/>
  <c r="K10" i="5"/>
  <c r="P9" i="5"/>
  <c r="M9" i="5"/>
  <c r="K9" i="5"/>
  <c r="P8" i="5"/>
  <c r="M8" i="5"/>
  <c r="K8" i="5"/>
  <c r="P7" i="5"/>
  <c r="M7" i="5"/>
  <c r="K7" i="5"/>
  <c r="P6" i="5"/>
  <c r="M6" i="5"/>
  <c r="K6" i="5"/>
  <c r="P4" i="5"/>
  <c r="M4" i="5"/>
  <c r="K4" i="5"/>
  <c r="O5" i="5"/>
  <c r="R5" i="5"/>
  <c r="R15" i="5"/>
  <c r="R13" i="5"/>
  <c r="R11" i="5"/>
  <c r="R9" i="5"/>
  <c r="R7" i="5"/>
  <c r="R4" i="5"/>
  <c r="R14" i="5"/>
  <c r="R12" i="5"/>
  <c r="R10" i="5"/>
  <c r="R8" i="5"/>
  <c r="R6" i="5"/>
  <c r="L10" i="5" l="1"/>
  <c r="L13" i="5"/>
  <c r="L12" i="5"/>
  <c r="L5" i="5"/>
  <c r="L6" i="5"/>
  <c r="L8" i="5"/>
  <c r="L11" i="5"/>
  <c r="L9" i="5"/>
  <c r="L7" i="5"/>
  <c r="L4" i="5"/>
  <c r="L15" i="5"/>
  <c r="N5" i="5"/>
  <c r="Q5" i="5"/>
  <c r="O15" i="5"/>
  <c r="O9" i="5"/>
  <c r="N12" i="5"/>
  <c r="Q15" i="5"/>
  <c r="Q12" i="5"/>
  <c r="N6" i="5"/>
  <c r="O11" i="5"/>
  <c r="N8" i="5"/>
  <c r="O12" i="5"/>
  <c r="Q8" i="5"/>
  <c r="N11" i="5"/>
  <c r="O4" i="5"/>
  <c r="O13" i="5"/>
  <c r="N13" i="5"/>
  <c r="O14" i="5"/>
  <c r="Q11" i="5"/>
  <c r="Q4" i="5"/>
  <c r="O7" i="5"/>
  <c r="N7" i="5"/>
  <c r="Q13" i="5"/>
  <c r="N9" i="5"/>
  <c r="Q9" i="5"/>
  <c r="N4" i="5"/>
  <c r="O10" i="5"/>
  <c r="N14" i="5"/>
  <c r="O8" i="5"/>
  <c r="N10" i="5"/>
  <c r="Q6" i="5"/>
  <c r="N15" i="5"/>
  <c r="Q10" i="5"/>
  <c r="Q14" i="5"/>
  <c r="O6" i="5"/>
  <c r="Q7" i="5"/>
  <c r="A37" i="1" l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1310B5-BCBF-5044-95B5-0117701E6489}" name="Confidence-electronics-gaming-security-travel-cooking" type="6" refreshedVersion="6" background="1" saveData="1">
    <textPr sourceFile="/Volumes/MasterThesisKSA/reports/experiment2/Confidence-electronics-gaming-security-travel-cooking.csv" thousands="'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7444C53A-6AD8-0047-A7D6-6F4C00B69097}" name="Review-electronics-gaming-security-travel-cooking" type="6" refreshedVersion="6" background="1" saveData="1">
    <textPr sourceFile="/Volumes/MasterThesisKSA/reports/experiment2/Review-electronics-gaming-security-travel-cooking-pets.csv" thousands="'" tab="0" comma="1">
      <textFields count="6">
        <textField/>
        <textField/>
        <textField/>
        <textField/>
        <textField/>
        <textField/>
      </textFields>
    </textPr>
  </connection>
  <connection id="3" xr16:uid="{916247E1-DB61-C14D-8318-F0B842007DE3}" name="Stats-electronics-gaming-security-travel-cooking" type="6" refreshedVersion="6" background="1" saveData="1">
    <textPr sourceFile="/Volumes/MasterThesisKSA/reports/experiment2/Stats-electronics-gaming-security-travel-cooking-pets.csv" thousands="'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<sst xmlns="http://schemas.openxmlformats.org/spreadsheetml/2006/main" count="128" uniqueCount="62">
  <si>
    <t>iter</t>
  </si>
  <si>
    <t xml:space="preserve"> count</t>
  </si>
  <si>
    <t xml:space="preserve"> min</t>
  </si>
  <si>
    <t xml:space="preserve"> max</t>
  </si>
  <si>
    <t xml:space="preserve"> mean</t>
  </si>
  <si>
    <t xml:space="preserve"> geometricMean</t>
  </si>
  <si>
    <t xml:space="preserve"> median</t>
  </si>
  <si>
    <t xml:space="preserve"> kurtosis</t>
  </si>
  <si>
    <t xml:space="preserve"> variance</t>
  </si>
  <si>
    <t xml:space="preserve"> skewness</t>
  </si>
  <si>
    <t xml:space="preserve"> sd</t>
  </si>
  <si>
    <t xml:space="preserve"> cf10</t>
  </si>
  <si>
    <t xml:space="preserve"> cf20</t>
  </si>
  <si>
    <t xml:space="preserve"> cf30</t>
  </si>
  <si>
    <t xml:space="preserve"> cf40</t>
  </si>
  <si>
    <t xml:space="preserve"> cf50</t>
  </si>
  <si>
    <t xml:space="preserve"> cf60</t>
  </si>
  <si>
    <t xml:space="preserve"> cf70</t>
  </si>
  <si>
    <t xml:space="preserve"> cf80</t>
  </si>
  <si>
    <t xml:space="preserve"> cf90</t>
  </si>
  <si>
    <t>iteration</t>
  </si>
  <si>
    <t xml:space="preserve"> group</t>
  </si>
  <si>
    <t xml:space="preserve"> reviewedItemsCount</t>
  </si>
  <si>
    <t xml:space="preserve"> tp</t>
  </si>
  <si>
    <t xml:space="preserve"> fp</t>
  </si>
  <si>
    <t xml:space="preserve"> fn</t>
  </si>
  <si>
    <t xml:space="preserve"> tn</t>
  </si>
  <si>
    <t xml:space="preserve"> tpr</t>
  </si>
  <si>
    <t xml:space="preserve"> ppv</t>
  </si>
  <si>
    <t xml:space="preserve"> tnr</t>
  </si>
  <si>
    <t xml:space="preserve"> bm</t>
  </si>
  <si>
    <t xml:space="preserve"> acc</t>
  </si>
  <si>
    <t xml:space="preserve"> err</t>
  </si>
  <si>
    <t xml:space="preserve"> f1</t>
  </si>
  <si>
    <t xml:space="preserve"> All</t>
  </si>
  <si>
    <t xml:space="preserve"> Under80</t>
  </si>
  <si>
    <t xml:space="preserve"> Over80</t>
  </si>
  <si>
    <t>electronics</t>
  </si>
  <si>
    <t>gaming</t>
  </si>
  <si>
    <t>security</t>
  </si>
  <si>
    <t>travel</t>
  </si>
  <si>
    <t>cooking</t>
  </si>
  <si>
    <t>Row Labels</t>
  </si>
  <si>
    <t>Grand Total</t>
  </si>
  <si>
    <t>Precision</t>
  </si>
  <si>
    <t>Accuracy</t>
  </si>
  <si>
    <t>Column Labels</t>
  </si>
  <si>
    <t>Total Accuracy</t>
  </si>
  <si>
    <t>Total Precision</t>
  </si>
  <si>
    <t>0a</t>
  </si>
  <si>
    <t>pets</t>
  </si>
  <si>
    <t>Position</t>
  </si>
  <si>
    <t>Lbl</t>
  </si>
  <si>
    <t>Total Correct</t>
  </si>
  <si>
    <t>Total Incorrect</t>
  </si>
  <si>
    <t>Iteration</t>
  </si>
  <si>
    <t>Correct</t>
  </si>
  <si>
    <t>Incorrect</t>
  </si>
  <si>
    <t>High-Confidence %</t>
  </si>
  <si>
    <t>Count</t>
  </si>
  <si>
    <t>Correct %</t>
  </si>
  <si>
    <t>Incorrect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</si>
</sst>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medium">
        <color theme="4" tint="0.59999389629810485"/>
      </left>
      <right/>
      <top style="medium">
        <color theme="4" tint="0.59999389629810485"/>
      </top>
      <bottom/>
      <diagonal/>
    </border>
    <border>
      <left style="thin">
        <color theme="4" tint="0.59999389629810485"/>
      </left>
      <right/>
      <top style="medium">
        <color theme="4" tint="0.59999389629810485"/>
      </top>
      <bottom/>
      <diagonal/>
    </border>
    <border>
      <left/>
      <right style="thin">
        <color theme="4" tint="0.59999389629810485"/>
      </right>
      <top style="medium">
        <color theme="4" tint="0.59999389629810485"/>
      </top>
      <bottom/>
      <diagonal/>
    </border>
    <border>
      <left/>
      <right/>
      <top style="medium">
        <color theme="4" tint="0.59999389629810485"/>
      </top>
      <bottom/>
      <diagonal/>
    </border>
    <border>
      <left/>
      <right style="medium">
        <color theme="4" tint="0.59999389629810485"/>
      </right>
      <top style="medium">
        <color theme="4" tint="0.59999389629810485"/>
      </top>
      <bottom/>
      <diagonal/>
    </border>
    <border>
      <left style="medium">
        <color theme="4" tint="0.59999389629810485"/>
      </left>
      <right style="thin">
        <color theme="4" tint="0.59999389629810485"/>
      </right>
      <top style="medium">
        <color theme="4" tint="0.59999389629810485"/>
      </top>
      <bottom/>
      <diagonal/>
    </border>
    <border>
      <left style="thin">
        <color theme="4" tint="0.59999389629810485"/>
      </left>
      <right style="thin">
        <color theme="4" tint="0.59999389629810485"/>
      </right>
      <top style="medium">
        <color theme="4" tint="0.59999389629810485"/>
      </top>
      <bottom/>
      <diagonal/>
    </border>
    <border>
      <left style="medium">
        <color theme="4" tint="0.59999389629810485"/>
      </left>
      <right/>
      <top/>
      <bottom/>
      <diagonal/>
    </border>
    <border>
      <left style="thin">
        <color theme="4" tint="0.59999389629810485"/>
      </left>
      <right/>
      <top/>
      <bottom/>
      <diagonal/>
    </border>
    <border>
      <left/>
      <right style="thin">
        <color theme="4" tint="0.59999389629810485"/>
      </right>
      <top/>
      <bottom/>
      <diagonal/>
    </border>
    <border>
      <left/>
      <right style="medium">
        <color theme="4" tint="0.59999389629810485"/>
      </right>
      <top/>
      <bottom/>
      <diagonal/>
    </border>
    <border>
      <left style="medium">
        <color theme="4" tint="0.59999389629810485"/>
      </left>
      <right style="thin">
        <color theme="4" tint="0.59999389629810485"/>
      </right>
      <top/>
      <bottom style="thin">
        <color theme="4" tint="0.39997558519241921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39997558519241921"/>
      </bottom>
      <diagonal/>
    </border>
    <border>
      <left style="thin">
        <color theme="4" tint="0.59999389629810485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59999389629810485"/>
      </right>
      <top/>
      <bottom style="thin">
        <color theme="4" tint="0.39997558519241921"/>
      </bottom>
      <diagonal/>
    </border>
    <border>
      <left/>
      <right style="medium">
        <color theme="4" tint="0.59999389629810485"/>
      </right>
      <top/>
      <bottom style="thin">
        <color theme="4" tint="0.39997558519241921"/>
      </bottom>
      <diagonal/>
    </border>
    <border>
      <left style="medium">
        <color theme="4" tint="0.59999389629810485"/>
      </left>
      <right style="thin">
        <color theme="4" tint="0.59999389629810485"/>
      </right>
      <top/>
      <bottom/>
      <diagonal/>
    </border>
    <border>
      <left style="thin">
        <color theme="4" tint="0.59999389629810485"/>
      </left>
      <right style="thin">
        <color theme="4" tint="0.59999389629810485"/>
      </right>
      <top/>
      <bottom/>
      <diagonal/>
    </border>
    <border>
      <left style="medium">
        <color theme="4" tint="0.59999389629810485"/>
      </left>
      <right/>
      <top/>
      <bottom style="medium">
        <color theme="4" tint="0.59999389629810485"/>
      </bottom>
      <diagonal/>
    </border>
    <border>
      <left style="thin">
        <color theme="4" tint="0.59999389629810485"/>
      </left>
      <right/>
      <top/>
      <bottom style="medium">
        <color theme="4" tint="0.59999389629810485"/>
      </bottom>
      <diagonal/>
    </border>
    <border>
      <left/>
      <right style="thin">
        <color theme="4" tint="0.59999389629810485"/>
      </right>
      <top/>
      <bottom style="medium">
        <color theme="4" tint="0.59999389629810485"/>
      </bottom>
      <diagonal/>
    </border>
    <border>
      <left/>
      <right/>
      <top/>
      <bottom style="medium">
        <color theme="4" tint="0.59999389629810485"/>
      </bottom>
      <diagonal/>
    </border>
    <border>
      <left/>
      <right style="medium">
        <color theme="4" tint="0.59999389629810485"/>
      </right>
      <top/>
      <bottom style="medium">
        <color theme="4" tint="0.59999389629810485"/>
      </bottom>
      <diagonal/>
    </border>
    <border>
      <left style="medium">
        <color theme="4" tint="0.59999389629810485"/>
      </left>
      <right style="thin">
        <color theme="4" tint="0.59999389629810485"/>
      </right>
      <top/>
      <bottom style="medium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 style="medium">
        <color theme="4" tint="0.59999389629810485"/>
      </bottom>
      <diagonal/>
    </border>
    <border>
      <left style="medium">
        <color theme="4" tint="0.59999389629810485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3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 applyAlignment="1">
      <alignment horizontal="left"/>
    </xf>
    <xf numFmtId="0" fontId="2" fillId="3" borderId="15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0" fillId="0" borderId="8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0" xfId="0" applyNumberFormat="1" applyBorder="1"/>
    <xf numFmtId="0" fontId="0" fillId="0" borderId="18" xfId="0" applyBorder="1" applyAlignment="1">
      <alignment horizontal="left"/>
    </xf>
    <xf numFmtId="10" fontId="0" fillId="0" borderId="19" xfId="0" applyNumberFormat="1" applyBorder="1" applyAlignment="1">
      <alignment horizontal="left"/>
    </xf>
    <xf numFmtId="0" fontId="0" fillId="0" borderId="9" xfId="0" applyBorder="1" applyAlignment="1">
      <alignment horizontal="left"/>
    </xf>
    <xf numFmtId="10" fontId="0" fillId="0" borderId="0" xfId="0" applyNumberFormat="1" applyBorder="1" applyAlignment="1">
      <alignment horizontal="left"/>
    </xf>
    <xf numFmtId="10" fontId="0" fillId="0" borderId="10" xfId="0" applyNumberFormat="1" applyBorder="1" applyAlignment="1">
      <alignment horizontal="left"/>
    </xf>
    <xf numFmtId="0" fontId="0" fillId="0" borderId="9" xfId="0" applyNumberFormat="1" applyBorder="1" applyAlignment="1">
      <alignment horizontal="left"/>
    </xf>
    <xf numFmtId="10" fontId="0" fillId="0" borderId="11" xfId="0" applyNumberFormat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NumberFormat="1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24" xfId="0" applyNumberFormat="1" applyBorder="1"/>
    <xf numFmtId="0" fontId="0" fillId="0" borderId="25" xfId="0" applyBorder="1" applyAlignment="1">
      <alignment horizontal="left"/>
    </xf>
    <xf numFmtId="10" fontId="0" fillId="0" borderId="26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10" fontId="0" fillId="0" borderId="23" xfId="0" applyNumberFormat="1" applyBorder="1" applyAlignment="1">
      <alignment horizontal="left"/>
    </xf>
    <xf numFmtId="10" fontId="0" fillId="0" borderId="22" xfId="0" applyNumberFormat="1" applyBorder="1" applyAlignment="1">
      <alignment horizontal="left"/>
    </xf>
    <xf numFmtId="0" fontId="0" fillId="0" borderId="21" xfId="0" applyNumberFormat="1" applyBorder="1" applyAlignment="1">
      <alignment horizontal="left"/>
    </xf>
    <xf numFmtId="10" fontId="0" fillId="0" borderId="24" xfId="0" applyNumberFormat="1" applyBorder="1" applyAlignment="1">
      <alignment horizontal="left"/>
    </xf>
    <xf numFmtId="0" fontId="3" fillId="2" borderId="0" xfId="0" applyNumberFormat="1" applyFont="1" applyFill="1"/>
    <xf numFmtId="0" fontId="1" fillId="2" borderId="0" xfId="0" applyFont="1" applyFill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27" xfId="0" applyFont="1" applyFill="1" applyBorder="1"/>
    <xf numFmtId="0" fontId="2" fillId="3" borderId="14" xfId="0" applyFont="1" applyFill="1" applyBorder="1"/>
    <xf numFmtId="0" fontId="3" fillId="2" borderId="0" xfId="0" applyNumberFormat="1" applyFont="1" applyFill="1" applyAlignment="1"/>
    <xf numFmtId="0" fontId="3" fillId="0" borderId="1" xfId="0" applyFont="1" applyBorder="1"/>
    <xf numFmtId="0" fontId="0" fillId="0" borderId="8" xfId="0" pivotButton="1" applyBorder="1"/>
    <xf numFmtId="0" fontId="1" fillId="3" borderId="1" xfId="0" applyFont="1" applyFill="1" applyBorder="1"/>
    <xf numFmtId="0" fontId="1" fillId="2" borderId="0" xfId="0" applyFont="1" applyFill="1" applyBorder="1" applyAlignment="1">
      <alignment horizontal="left"/>
    </xf>
    <xf numFmtId="0" fontId="1" fillId="2" borderId="0" xfId="0" applyNumberFormat="1" applyFont="1" applyFill="1" applyBorder="1" applyAlignment="1"/>
  </cellXfs>
  <cellStyles count="1">
    <cellStyle name="Normal" xfId="0" builtinId="0"/>
  </cellStyles>
  <dxfs count="320">
    <dxf>
      <font>
        <color theme="4" tint="0.7999816888943144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top style="medium">
          <color theme="4" tint="0.59999389629810485"/>
        </top>
      </border>
    </dxf>
    <dxf>
      <border>
        <top style="medium">
          <color theme="4" tint="0.59999389629810485"/>
        </top>
      </border>
    </dxf>
    <dxf>
      <border>
        <top style="medium">
          <color theme="4" tint="0.59999389629810485"/>
        </top>
      </border>
    </dxf>
    <dxf>
      <border>
        <top style="medium">
          <color theme="4" tint="0.59999389629810485"/>
        </top>
      </border>
    </dxf>
    <dxf>
      <border>
        <bottom style="medium">
          <color theme="4" tint="0.59999389629810485"/>
        </bottom>
      </border>
    </dxf>
    <dxf>
      <border>
        <right style="medium">
          <color theme="4" tint="0.59999389629810485"/>
        </right>
      </border>
    </dxf>
    <dxf>
      <border>
        <right style="medium">
          <color theme="4" tint="0.59999389629810485"/>
        </right>
      </border>
    </dxf>
    <dxf>
      <border>
        <right style="medium">
          <color theme="4" tint="0.59999389629810485"/>
        </right>
      </border>
    </dxf>
    <dxf>
      <border>
        <left style="medium">
          <color theme="4" tint="0.59999389629810485"/>
        </left>
      </border>
    </dxf>
    <dxf>
      <border>
        <left style="medium">
          <color theme="4" tint="0.59999389629810485"/>
        </left>
      </border>
    </dxf>
    <dxf>
      <border>
        <left style="medium">
          <color theme="4" tint="0.59999389629810485"/>
        </left>
      </border>
    </dxf>
    <dxf>
      <border>
        <left style="thin">
          <color theme="4" tint="0.59999389629810485"/>
        </left>
      </border>
    </dxf>
    <dxf>
      <border>
        <left style="thin">
          <color theme="4" tint="0.59999389629810485"/>
        </left>
      </border>
    </dxf>
    <dxf>
      <border>
        <left style="thin">
          <color theme="4" tint="0.59999389629810485"/>
        </lef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border>
        <left/>
        <right/>
      </border>
    </dxf>
    <dxf>
      <border>
        <left style="thin">
          <color theme="4" tint="0.59999389629810485"/>
        </lef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font>
        <color theme="4" tint="0.7999816888943144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top style="medium">
          <color theme="4" tint="0.59999389629810485"/>
        </top>
      </border>
    </dxf>
    <dxf>
      <border>
        <top style="medium">
          <color theme="4" tint="0.59999389629810485"/>
        </top>
      </border>
    </dxf>
    <dxf>
      <border>
        <top style="medium">
          <color theme="4" tint="0.59999389629810485"/>
        </top>
      </border>
    </dxf>
    <dxf>
      <border>
        <top style="medium">
          <color theme="4" tint="0.59999389629810485"/>
        </top>
      </border>
    </dxf>
    <dxf>
      <border>
        <bottom style="medium">
          <color theme="4" tint="0.59999389629810485"/>
        </bottom>
      </border>
    </dxf>
    <dxf>
      <border>
        <right style="medium">
          <color theme="4" tint="0.59999389629810485"/>
        </right>
      </border>
    </dxf>
    <dxf>
      <border>
        <right style="medium">
          <color theme="4" tint="0.59999389629810485"/>
        </right>
      </border>
    </dxf>
    <dxf>
      <border>
        <right style="medium">
          <color theme="4" tint="0.59999389629810485"/>
        </right>
      </border>
    </dxf>
    <dxf>
      <border>
        <left style="medium">
          <color theme="4" tint="0.59999389629810485"/>
        </left>
      </border>
    </dxf>
    <dxf>
      <border>
        <left style="medium">
          <color theme="4" tint="0.59999389629810485"/>
        </left>
      </border>
    </dxf>
    <dxf>
      <border>
        <left style="medium">
          <color theme="4" tint="0.59999389629810485"/>
        </left>
      </border>
    </dxf>
    <dxf>
      <border>
        <left style="thin">
          <color theme="4" tint="0.59999389629810485"/>
        </left>
      </border>
    </dxf>
    <dxf>
      <border>
        <left style="thin">
          <color theme="4" tint="0.59999389629810485"/>
        </left>
      </border>
    </dxf>
    <dxf>
      <border>
        <left style="thin">
          <color theme="4" tint="0.59999389629810485"/>
        </lef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border>
        <left/>
        <right/>
      </border>
    </dxf>
    <dxf>
      <border>
        <left style="thin">
          <color theme="4" tint="0.59999389629810485"/>
        </lef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font>
        <color theme="4" tint="0.7999816888943144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top style="medium">
          <color theme="4" tint="0.59999389629810485"/>
        </top>
      </border>
    </dxf>
    <dxf>
      <border>
        <top style="medium">
          <color theme="4" tint="0.59999389629810485"/>
        </top>
      </border>
    </dxf>
    <dxf>
      <border>
        <top style="medium">
          <color theme="4" tint="0.59999389629810485"/>
        </top>
      </border>
    </dxf>
    <dxf>
      <border>
        <top style="medium">
          <color theme="4" tint="0.59999389629810485"/>
        </top>
      </border>
    </dxf>
    <dxf>
      <border>
        <bottom style="medium">
          <color theme="4" tint="0.59999389629810485"/>
        </bottom>
      </border>
    </dxf>
    <dxf>
      <border>
        <right style="medium">
          <color theme="4" tint="0.59999389629810485"/>
        </right>
      </border>
    </dxf>
    <dxf>
      <border>
        <right style="medium">
          <color theme="4" tint="0.59999389629810485"/>
        </right>
      </border>
    </dxf>
    <dxf>
      <border>
        <right style="medium">
          <color theme="4" tint="0.59999389629810485"/>
        </right>
      </border>
    </dxf>
    <dxf>
      <border>
        <left style="medium">
          <color theme="4" tint="0.59999389629810485"/>
        </left>
      </border>
    </dxf>
    <dxf>
      <border>
        <left style="medium">
          <color theme="4" tint="0.59999389629810485"/>
        </left>
      </border>
    </dxf>
    <dxf>
      <border>
        <left style="medium">
          <color theme="4" tint="0.59999389629810485"/>
        </left>
      </border>
    </dxf>
    <dxf>
      <border>
        <left style="thin">
          <color theme="4" tint="0.59999389629810485"/>
        </left>
      </border>
    </dxf>
    <dxf>
      <border>
        <left style="thin">
          <color theme="4" tint="0.59999389629810485"/>
        </left>
      </border>
    </dxf>
    <dxf>
      <border>
        <left style="thin">
          <color theme="4" tint="0.59999389629810485"/>
        </lef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border>
        <left/>
        <right/>
      </border>
    </dxf>
    <dxf>
      <border>
        <left style="thin">
          <color theme="4" tint="0.59999389629810485"/>
        </lef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font>
        <color theme="4" tint="0.7999816888943144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top style="medium">
          <color theme="4" tint="0.59999389629810485"/>
        </top>
      </border>
    </dxf>
    <dxf>
      <border>
        <top style="medium">
          <color theme="4" tint="0.59999389629810485"/>
        </top>
      </border>
    </dxf>
    <dxf>
      <border>
        <top style="medium">
          <color theme="4" tint="0.59999389629810485"/>
        </top>
      </border>
    </dxf>
    <dxf>
      <border>
        <top style="medium">
          <color theme="4" tint="0.59999389629810485"/>
        </top>
      </border>
    </dxf>
    <dxf>
      <border>
        <bottom style="medium">
          <color theme="4" tint="0.59999389629810485"/>
        </bottom>
      </border>
    </dxf>
    <dxf>
      <border>
        <right style="medium">
          <color theme="4" tint="0.59999389629810485"/>
        </right>
      </border>
    </dxf>
    <dxf>
      <border>
        <right style="medium">
          <color theme="4" tint="0.59999389629810485"/>
        </right>
      </border>
    </dxf>
    <dxf>
      <border>
        <right style="medium">
          <color theme="4" tint="0.59999389629810485"/>
        </right>
      </border>
    </dxf>
    <dxf>
      <border>
        <left style="medium">
          <color theme="4" tint="0.59999389629810485"/>
        </left>
      </border>
    </dxf>
    <dxf>
      <border>
        <left style="medium">
          <color theme="4" tint="0.59999389629810485"/>
        </left>
      </border>
    </dxf>
    <dxf>
      <border>
        <left style="medium">
          <color theme="4" tint="0.59999389629810485"/>
        </left>
      </border>
    </dxf>
    <dxf>
      <border>
        <left style="thin">
          <color theme="4" tint="0.59999389629810485"/>
        </left>
      </border>
    </dxf>
    <dxf>
      <border>
        <left style="thin">
          <color theme="4" tint="0.59999389629810485"/>
        </left>
      </border>
    </dxf>
    <dxf>
      <border>
        <left style="thin">
          <color theme="4" tint="0.59999389629810485"/>
        </lef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border>
        <left/>
        <right/>
      </border>
    </dxf>
    <dxf>
      <border>
        <left style="thin">
          <color theme="4" tint="0.59999389629810485"/>
        </lef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font>
        <color theme="4" tint="0.7999816888943144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top style="medium">
          <color theme="4" tint="0.59999389629810485"/>
        </top>
      </border>
    </dxf>
    <dxf>
      <border>
        <top style="medium">
          <color theme="4" tint="0.59999389629810485"/>
        </top>
      </border>
    </dxf>
    <dxf>
      <border>
        <top style="medium">
          <color theme="4" tint="0.59999389629810485"/>
        </top>
      </border>
    </dxf>
    <dxf>
      <border>
        <top style="medium">
          <color theme="4" tint="0.59999389629810485"/>
        </top>
      </border>
    </dxf>
    <dxf>
      <border>
        <bottom style="medium">
          <color theme="4" tint="0.59999389629810485"/>
        </bottom>
      </border>
    </dxf>
    <dxf>
      <border>
        <right style="medium">
          <color theme="4" tint="0.59999389629810485"/>
        </right>
      </border>
    </dxf>
    <dxf>
      <border>
        <right style="medium">
          <color theme="4" tint="0.59999389629810485"/>
        </right>
      </border>
    </dxf>
    <dxf>
      <border>
        <right style="medium">
          <color theme="4" tint="0.59999389629810485"/>
        </right>
      </border>
    </dxf>
    <dxf>
      <border>
        <left style="medium">
          <color theme="4" tint="0.59999389629810485"/>
        </left>
      </border>
    </dxf>
    <dxf>
      <border>
        <left style="medium">
          <color theme="4" tint="0.59999389629810485"/>
        </left>
      </border>
    </dxf>
    <dxf>
      <border>
        <left style="medium">
          <color theme="4" tint="0.59999389629810485"/>
        </left>
      </border>
    </dxf>
    <dxf>
      <border>
        <left style="thin">
          <color theme="4" tint="0.59999389629810485"/>
        </left>
      </border>
    </dxf>
    <dxf>
      <border>
        <left style="thin">
          <color theme="4" tint="0.59999389629810485"/>
        </left>
      </border>
    </dxf>
    <dxf>
      <border>
        <left style="thin">
          <color theme="4" tint="0.59999389629810485"/>
        </lef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border>
        <left/>
        <right/>
      </border>
    </dxf>
    <dxf>
      <border>
        <left style="thin">
          <color theme="4" tint="0.59999389629810485"/>
        </lef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font>
        <color theme="4" tint="0.7999816888943144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top style="medium">
          <color theme="4" tint="0.59999389629810485"/>
        </top>
      </border>
    </dxf>
    <dxf>
      <border>
        <top style="medium">
          <color theme="4" tint="0.59999389629810485"/>
        </top>
      </border>
    </dxf>
    <dxf>
      <border>
        <top style="medium">
          <color theme="4" tint="0.59999389629810485"/>
        </top>
      </border>
    </dxf>
    <dxf>
      <border>
        <top style="medium">
          <color theme="4" tint="0.59999389629810485"/>
        </top>
      </border>
    </dxf>
    <dxf>
      <border>
        <bottom style="medium">
          <color theme="4" tint="0.59999389629810485"/>
        </bottom>
      </border>
    </dxf>
    <dxf>
      <border>
        <right style="medium">
          <color theme="4" tint="0.59999389629810485"/>
        </right>
      </border>
    </dxf>
    <dxf>
      <border>
        <right style="medium">
          <color theme="4" tint="0.59999389629810485"/>
        </right>
      </border>
    </dxf>
    <dxf>
      <border>
        <right style="medium">
          <color theme="4" tint="0.59999389629810485"/>
        </right>
      </border>
    </dxf>
    <dxf>
      <border>
        <left style="medium">
          <color theme="4" tint="0.59999389629810485"/>
        </left>
      </border>
    </dxf>
    <dxf>
      <border>
        <left style="medium">
          <color theme="4" tint="0.59999389629810485"/>
        </left>
      </border>
    </dxf>
    <dxf>
      <border>
        <left style="medium">
          <color theme="4" tint="0.59999389629810485"/>
        </left>
      </border>
    </dxf>
    <dxf>
      <border>
        <left style="thin">
          <color theme="4" tint="0.59999389629810485"/>
        </left>
      </border>
    </dxf>
    <dxf>
      <border>
        <left style="thin">
          <color theme="4" tint="0.59999389629810485"/>
        </left>
      </border>
    </dxf>
    <dxf>
      <border>
        <left style="thin">
          <color theme="4" tint="0.59999389629810485"/>
        </lef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border>
        <left/>
        <right/>
      </border>
    </dxf>
    <dxf>
      <border>
        <left style="thin">
          <color theme="4" tint="0.59999389629810485"/>
        </lef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font>
        <color theme="4" tint="0.7999816888943144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top style="medium">
          <color theme="4" tint="0.59999389629810485"/>
        </top>
      </border>
    </dxf>
    <dxf>
      <border>
        <top style="medium">
          <color theme="4" tint="0.59999389629810485"/>
        </top>
      </border>
    </dxf>
    <dxf>
      <border>
        <top style="medium">
          <color theme="4" tint="0.59999389629810485"/>
        </top>
      </border>
    </dxf>
    <dxf>
      <border>
        <top style="medium">
          <color theme="4" tint="0.59999389629810485"/>
        </top>
      </border>
    </dxf>
    <dxf>
      <border>
        <bottom style="medium">
          <color theme="4" tint="0.59999389629810485"/>
        </bottom>
      </border>
    </dxf>
    <dxf>
      <border>
        <right style="medium">
          <color theme="4" tint="0.59999389629810485"/>
        </right>
      </border>
    </dxf>
    <dxf>
      <border>
        <right style="medium">
          <color theme="4" tint="0.59999389629810485"/>
        </right>
      </border>
    </dxf>
    <dxf>
      <border>
        <right style="medium">
          <color theme="4" tint="0.59999389629810485"/>
        </right>
      </border>
    </dxf>
    <dxf>
      <border>
        <left style="medium">
          <color theme="4" tint="0.59999389629810485"/>
        </left>
      </border>
    </dxf>
    <dxf>
      <border>
        <left style="medium">
          <color theme="4" tint="0.59999389629810485"/>
        </left>
      </border>
    </dxf>
    <dxf>
      <border>
        <left style="medium">
          <color theme="4" tint="0.59999389629810485"/>
        </left>
      </border>
    </dxf>
    <dxf>
      <border>
        <left style="thin">
          <color theme="4" tint="0.59999389629810485"/>
        </left>
      </border>
    </dxf>
    <dxf>
      <border>
        <left style="thin">
          <color theme="4" tint="0.59999389629810485"/>
        </left>
      </border>
    </dxf>
    <dxf>
      <border>
        <left style="thin">
          <color theme="4" tint="0.59999389629810485"/>
        </lef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border>
        <left/>
        <right/>
      </border>
    </dxf>
    <dxf>
      <border>
        <left style="thin">
          <color theme="4" tint="0.59999389629810485"/>
        </lef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font>
        <color theme="4" tint="0.7999816888943144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top style="medium">
          <color theme="4" tint="0.59999389629810485"/>
        </top>
      </border>
    </dxf>
    <dxf>
      <border>
        <top style="medium">
          <color theme="4" tint="0.59999389629810485"/>
        </top>
      </border>
    </dxf>
    <dxf>
      <border>
        <top style="medium">
          <color theme="4" tint="0.59999389629810485"/>
        </top>
      </border>
    </dxf>
    <dxf>
      <border>
        <top style="medium">
          <color theme="4" tint="0.59999389629810485"/>
        </top>
      </border>
    </dxf>
    <dxf>
      <border>
        <bottom style="medium">
          <color theme="4" tint="0.59999389629810485"/>
        </bottom>
      </border>
    </dxf>
    <dxf>
      <border>
        <right style="medium">
          <color theme="4" tint="0.59999389629810485"/>
        </right>
      </border>
    </dxf>
    <dxf>
      <border>
        <right style="medium">
          <color theme="4" tint="0.59999389629810485"/>
        </right>
      </border>
    </dxf>
    <dxf>
      <border>
        <right style="medium">
          <color theme="4" tint="0.59999389629810485"/>
        </right>
      </border>
    </dxf>
    <dxf>
      <border>
        <left style="medium">
          <color theme="4" tint="0.59999389629810485"/>
        </left>
      </border>
    </dxf>
    <dxf>
      <border>
        <left style="medium">
          <color theme="4" tint="0.59999389629810485"/>
        </left>
      </border>
    </dxf>
    <dxf>
      <border>
        <left style="medium">
          <color theme="4" tint="0.59999389629810485"/>
        </left>
      </border>
    </dxf>
    <dxf>
      <border>
        <left style="thin">
          <color theme="4" tint="0.59999389629810485"/>
        </left>
      </border>
    </dxf>
    <dxf>
      <border>
        <left style="thin">
          <color theme="4" tint="0.59999389629810485"/>
        </left>
      </border>
    </dxf>
    <dxf>
      <border>
        <left style="thin">
          <color theme="4" tint="0.59999389629810485"/>
        </lef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border>
        <left/>
        <right/>
      </border>
    </dxf>
    <dxf>
      <border>
        <left style="thin">
          <color theme="4" tint="0.59999389629810485"/>
        </lef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  <dxf>
      <border>
        <right style="thin">
          <color theme="4" tint="0.59999389629810485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</a:t>
            </a:r>
            <a:r>
              <a:rPr lang="en-US" baseline="0"/>
              <a:t> 2:</a:t>
            </a:r>
            <a:r>
              <a:rPr lang="en-US"/>
              <a:t> Mean</a:t>
            </a:r>
            <a:r>
              <a:rPr lang="en-US" baseline="0"/>
              <a:t> Classifier Confidence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Confidence!$E$1</c:f>
              <c:strCache>
                <c:ptCount val="1"/>
                <c:pt idx="0">
                  <c:v> 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Confidence!$A$2:$A$13</c:f>
              <c:strCache>
                <c:ptCount val="12"/>
                <c:pt idx="0">
                  <c:v>0</c:v>
                </c:pt>
                <c:pt idx="1">
                  <c:v>0a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Confidence!$E$2:$E$13</c:f>
              <c:numCache>
                <c:formatCode>General</c:formatCode>
                <c:ptCount val="12"/>
                <c:pt idx="0">
                  <c:v>0.96252837390099699</c:v>
                </c:pt>
                <c:pt idx="1">
                  <c:v>0.94390718438320198</c:v>
                </c:pt>
                <c:pt idx="2">
                  <c:v>0.96233673558282096</c:v>
                </c:pt>
                <c:pt idx="3">
                  <c:v>0.95827032628340203</c:v>
                </c:pt>
                <c:pt idx="4">
                  <c:v>0.95585176213076595</c:v>
                </c:pt>
                <c:pt idx="5">
                  <c:v>0.951700080174536</c:v>
                </c:pt>
                <c:pt idx="6">
                  <c:v>0.95493166293816101</c:v>
                </c:pt>
                <c:pt idx="7">
                  <c:v>0.948025666727216</c:v>
                </c:pt>
                <c:pt idx="8">
                  <c:v>0.95421303978167504</c:v>
                </c:pt>
                <c:pt idx="9">
                  <c:v>0.94976095584100095</c:v>
                </c:pt>
                <c:pt idx="10">
                  <c:v>0.94988747099872795</c:v>
                </c:pt>
                <c:pt idx="11">
                  <c:v>0.95164152283382997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18B-B643-9987-DA22CBF36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857167"/>
        <c:axId val="1955858847"/>
      </c:lineChart>
      <c:catAx>
        <c:axId val="195585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58847"/>
        <c:crosses val="autoZero"/>
        <c:auto val="1"/>
        <c:lblAlgn val="ctr"/>
        <c:lblOffset val="100"/>
        <c:noMultiLvlLbl val="0"/>
      </c:catAx>
      <c:valAx>
        <c:axId val="1955858847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57167"/>
        <c:crosses val="autoZero"/>
        <c:crossBetween val="between"/>
        <c:majorUnit val="5.000000000000001E-3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</a:t>
            </a:r>
            <a:r>
              <a:rPr lang="en-US" baseline="0"/>
              <a:t> 2:</a:t>
            </a:r>
            <a:r>
              <a:rPr lang="en-US"/>
              <a:t> Kurtosis of </a:t>
            </a:r>
            <a:r>
              <a:rPr lang="en-US" baseline="0"/>
              <a:t>Confidence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Confidence!$H$1</c:f>
              <c:strCache>
                <c:ptCount val="1"/>
                <c:pt idx="0">
                  <c:v> kurtosis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Confidence!$A$2:$A$13</c:f>
              <c:strCache>
                <c:ptCount val="12"/>
                <c:pt idx="0">
                  <c:v>0</c:v>
                </c:pt>
                <c:pt idx="1">
                  <c:v>0a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Confidence!$H$2:$H$13</c:f>
              <c:numCache>
                <c:formatCode>General</c:formatCode>
                <c:ptCount val="12"/>
                <c:pt idx="0">
                  <c:v>13.551504213212199</c:v>
                </c:pt>
                <c:pt idx="1">
                  <c:v>7.2499079419718599</c:v>
                </c:pt>
                <c:pt idx="2">
                  <c:v>15.751766598616401</c:v>
                </c:pt>
                <c:pt idx="3">
                  <c:v>14.7092747619712</c:v>
                </c:pt>
                <c:pt idx="4">
                  <c:v>13.188866781899501</c:v>
                </c:pt>
                <c:pt idx="5">
                  <c:v>10.843898310656201</c:v>
                </c:pt>
                <c:pt idx="6">
                  <c:v>11.6402936276363</c:v>
                </c:pt>
                <c:pt idx="7">
                  <c:v>9.8886461731135604</c:v>
                </c:pt>
                <c:pt idx="8">
                  <c:v>12.1954754008145</c:v>
                </c:pt>
                <c:pt idx="9">
                  <c:v>11.365178457076301</c:v>
                </c:pt>
                <c:pt idx="10">
                  <c:v>11.239017215709801</c:v>
                </c:pt>
                <c:pt idx="11">
                  <c:v>11.8072795460722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A-6A4F-8B49-93750A127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857167"/>
        <c:axId val="1955858847"/>
      </c:lineChart>
      <c:catAx>
        <c:axId val="195585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58847"/>
        <c:crosses val="autoZero"/>
        <c:auto val="1"/>
        <c:lblAlgn val="ctr"/>
        <c:lblOffset val="100"/>
        <c:noMultiLvlLbl val="0"/>
      </c:catAx>
      <c:valAx>
        <c:axId val="19558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Kurtosis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5716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</a:t>
            </a:r>
            <a:r>
              <a:rPr lang="en-US" baseline="0"/>
              <a:t> 2:</a:t>
            </a:r>
            <a:r>
              <a:rPr lang="en-US"/>
              <a:t> Number of Samples retained for Review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Confidence!$S$1</c:f>
              <c:strCache>
                <c:ptCount val="1"/>
                <c:pt idx="0">
                  <c:v> cf80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Confidence!$A$2:$A$13</c:f>
              <c:strCache>
                <c:ptCount val="12"/>
                <c:pt idx="0">
                  <c:v>0</c:v>
                </c:pt>
                <c:pt idx="1">
                  <c:v>0a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Confidence!$S$2:$S$13</c:f>
              <c:numCache>
                <c:formatCode>General</c:formatCode>
                <c:ptCount val="12"/>
                <c:pt idx="0">
                  <c:v>195</c:v>
                </c:pt>
                <c:pt idx="1">
                  <c:v>374</c:v>
                </c:pt>
                <c:pt idx="2">
                  <c:v>214</c:v>
                </c:pt>
                <c:pt idx="3">
                  <c:v>229</c:v>
                </c:pt>
                <c:pt idx="4">
                  <c:v>242</c:v>
                </c:pt>
                <c:pt idx="5">
                  <c:v>281</c:v>
                </c:pt>
                <c:pt idx="6">
                  <c:v>264</c:v>
                </c:pt>
                <c:pt idx="7">
                  <c:v>289</c:v>
                </c:pt>
                <c:pt idx="8">
                  <c:v>264</c:v>
                </c:pt>
                <c:pt idx="9">
                  <c:v>276</c:v>
                </c:pt>
                <c:pt idx="10">
                  <c:v>278</c:v>
                </c:pt>
                <c:pt idx="11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6-A240-81F7-8BCD0C46D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857167"/>
        <c:axId val="1955858847"/>
      </c:lineChart>
      <c:catAx>
        <c:axId val="195585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58847"/>
        <c:crosses val="autoZero"/>
        <c:auto val="1"/>
        <c:lblAlgn val="ctr"/>
        <c:lblOffset val="100"/>
        <c:noMultiLvlLbl val="0"/>
      </c:catAx>
      <c:valAx>
        <c:axId val="19558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5716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</a:t>
            </a:r>
            <a:r>
              <a:rPr lang="en-US" baseline="0"/>
              <a:t> 2:</a:t>
            </a:r>
            <a:r>
              <a:rPr lang="en-US"/>
              <a:t> Geometric Mean</a:t>
            </a:r>
            <a:r>
              <a:rPr lang="en-US" baseline="0"/>
              <a:t> of Classifier Confidence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Confidence!$F$1</c:f>
              <c:strCache>
                <c:ptCount val="1"/>
                <c:pt idx="0">
                  <c:v> geometricMean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Confidence!$A$2:$A$13</c:f>
              <c:strCache>
                <c:ptCount val="12"/>
                <c:pt idx="0">
                  <c:v>0</c:v>
                </c:pt>
                <c:pt idx="1">
                  <c:v>0a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Confidence!$F$2:$F$13</c:f>
              <c:numCache>
                <c:formatCode>General</c:formatCode>
                <c:ptCount val="12"/>
                <c:pt idx="0">
                  <c:v>0.95738957334920904</c:v>
                </c:pt>
                <c:pt idx="1">
                  <c:v>0.93527645630303002</c:v>
                </c:pt>
                <c:pt idx="2">
                  <c:v>0.95704323148731996</c:v>
                </c:pt>
                <c:pt idx="3">
                  <c:v>0.95222047122586495</c:v>
                </c:pt>
                <c:pt idx="4">
                  <c:v>0.949892487206762</c:v>
                </c:pt>
                <c:pt idx="5">
                  <c:v>0.94481818576534504</c:v>
                </c:pt>
                <c:pt idx="6">
                  <c:v>0.94899021174800702</c:v>
                </c:pt>
                <c:pt idx="7">
                  <c:v>0.94076233725797098</c:v>
                </c:pt>
                <c:pt idx="8">
                  <c:v>0.94813369114264301</c:v>
                </c:pt>
                <c:pt idx="9">
                  <c:v>0.94238281676966495</c:v>
                </c:pt>
                <c:pt idx="10">
                  <c:v>0.94266848088189403</c:v>
                </c:pt>
                <c:pt idx="11">
                  <c:v>0.94488298190171005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4-0B49-9CB7-C7E3BE56B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857167"/>
        <c:axId val="1955858847"/>
      </c:lineChart>
      <c:catAx>
        <c:axId val="195585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58847"/>
        <c:crosses val="autoZero"/>
        <c:auto val="1"/>
        <c:lblAlgn val="ctr"/>
        <c:lblOffset val="100"/>
        <c:noMultiLvlLbl val="0"/>
      </c:catAx>
      <c:valAx>
        <c:axId val="1955858847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5716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 Ex2.xlsx]Stats!PivotTable1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</a:t>
            </a:r>
            <a:r>
              <a:rPr lang="en-US" baseline="0"/>
              <a:t> Accuracy and Precision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Stats!$Q$12:$Q$14</c:f>
              <c:strCache>
                <c:ptCount val="1"/>
                <c:pt idx="0">
                  <c:v>Accuracy -  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Stats!$P$15:$P$39</c:f>
              <c:multiLvlStrCache>
                <c:ptCount val="12"/>
                <c:lvl>
                  <c:pt idx="0">
                    <c:v>0</c:v>
                  </c:pt>
                  <c:pt idx="1">
                    <c:v>0a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</c:lvl>
                <c:lvl>
                  <c:pt idx="0">
                    <c:v>0</c:v>
                  </c:pt>
                  <c:pt idx="1">
                    <c:v>0.5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</c:lvl>
              </c:multiLvlStrCache>
            </c:multiLvlStrRef>
          </c:cat>
          <c:val>
            <c:numRef>
              <c:f>Stats!$Q$15:$Q$39</c:f>
              <c:numCache>
                <c:formatCode>General</c:formatCode>
                <c:ptCount val="12"/>
                <c:pt idx="0">
                  <c:v>0.98299999999999998</c:v>
                </c:pt>
                <c:pt idx="1">
                  <c:v>0.92879629629629601</c:v>
                </c:pt>
                <c:pt idx="2">
                  <c:v>0.98759259259259202</c:v>
                </c:pt>
                <c:pt idx="3">
                  <c:v>0.986296296296296</c:v>
                </c:pt>
                <c:pt idx="4">
                  <c:v>0.98444444444444401</c:v>
                </c:pt>
                <c:pt idx="5">
                  <c:v>0.98305555555555502</c:v>
                </c:pt>
                <c:pt idx="6">
                  <c:v>0.98342592592592504</c:v>
                </c:pt>
                <c:pt idx="7">
                  <c:v>0.98351851851851801</c:v>
                </c:pt>
                <c:pt idx="8">
                  <c:v>0.98648148148148096</c:v>
                </c:pt>
                <c:pt idx="9">
                  <c:v>0.98435185185185103</c:v>
                </c:pt>
                <c:pt idx="10">
                  <c:v>0.98444444444444401</c:v>
                </c:pt>
                <c:pt idx="11">
                  <c:v>0.97990740740740701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9-1143-A113-A10D41492936}"/>
            </c:ext>
          </c:extLst>
        </c:ser>
        <c:ser>
          <c:idx val="1"/>
          <c:order val="1"/>
          <c:tx>
            <c:strRef>
              <c:f>Stats!$R$12:$R$14</c:f>
              <c:strCache>
                <c:ptCount val="1"/>
                <c:pt idx="0">
                  <c:v>Accuracy -  Under80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Stats!$P$15:$P$39</c:f>
              <c:multiLvlStrCache>
                <c:ptCount val="12"/>
                <c:lvl>
                  <c:pt idx="0">
                    <c:v>0</c:v>
                  </c:pt>
                  <c:pt idx="1">
                    <c:v>0a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</c:lvl>
                <c:lvl>
                  <c:pt idx="0">
                    <c:v>0</c:v>
                  </c:pt>
                  <c:pt idx="1">
                    <c:v>0.5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</c:lvl>
              </c:multiLvlStrCache>
            </c:multiLvlStrRef>
          </c:cat>
          <c:val>
            <c:numRef>
              <c:f>Stats!$R$15:$R$39</c:f>
              <c:numCache>
                <c:formatCode>General</c:formatCode>
                <c:ptCount val="12"/>
                <c:pt idx="0">
                  <c:v>0.87008547008546999</c:v>
                </c:pt>
                <c:pt idx="1">
                  <c:v>0.76827094474153301</c:v>
                </c:pt>
                <c:pt idx="2">
                  <c:v>0.88473520249221105</c:v>
                </c:pt>
                <c:pt idx="3">
                  <c:v>0.88937409024745195</c:v>
                </c:pt>
                <c:pt idx="4">
                  <c:v>0.88429752066115697</c:v>
                </c:pt>
                <c:pt idx="5">
                  <c:v>0.87307236061684401</c:v>
                </c:pt>
                <c:pt idx="6">
                  <c:v>0.86994949494949403</c:v>
                </c:pt>
                <c:pt idx="7">
                  <c:v>0.89273356401383996</c:v>
                </c:pt>
                <c:pt idx="8">
                  <c:v>0.89772727272727204</c:v>
                </c:pt>
                <c:pt idx="9">
                  <c:v>0.88043478260869501</c:v>
                </c:pt>
                <c:pt idx="10">
                  <c:v>0.87529976019184597</c:v>
                </c:pt>
                <c:pt idx="11">
                  <c:v>0.86029411764705799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39-1143-A113-A10D41492936}"/>
            </c:ext>
          </c:extLst>
        </c:ser>
        <c:ser>
          <c:idx val="2"/>
          <c:order val="2"/>
          <c:tx>
            <c:strRef>
              <c:f>Stats!$S$12:$S$14</c:f>
              <c:strCache>
                <c:ptCount val="1"/>
                <c:pt idx="0">
                  <c:v>Precision - 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Stats!$P$15:$P$39</c:f>
              <c:multiLvlStrCache>
                <c:ptCount val="12"/>
                <c:lvl>
                  <c:pt idx="0">
                    <c:v>0</c:v>
                  </c:pt>
                  <c:pt idx="1">
                    <c:v>0a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</c:lvl>
                <c:lvl>
                  <c:pt idx="0">
                    <c:v>0</c:v>
                  </c:pt>
                  <c:pt idx="1">
                    <c:v>0.5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</c:lvl>
              </c:multiLvlStrCache>
            </c:multiLvlStrRef>
          </c:cat>
          <c:val>
            <c:numRef>
              <c:f>Stats!$S$15:$S$39</c:f>
              <c:numCache>
                <c:formatCode>General</c:formatCode>
                <c:ptCount val="12"/>
                <c:pt idx="0">
                  <c:v>0.94899999999999995</c:v>
                </c:pt>
                <c:pt idx="1">
                  <c:v>0.78638888888888803</c:v>
                </c:pt>
                <c:pt idx="2">
                  <c:v>0.96277777777777696</c:v>
                </c:pt>
                <c:pt idx="3">
                  <c:v>0.95888888888888801</c:v>
                </c:pt>
                <c:pt idx="4">
                  <c:v>0.95333333333333303</c:v>
                </c:pt>
                <c:pt idx="5">
                  <c:v>0.94916666666666605</c:v>
                </c:pt>
                <c:pt idx="6">
                  <c:v>0.950277777777777</c:v>
                </c:pt>
                <c:pt idx="7">
                  <c:v>0.95055555555555504</c:v>
                </c:pt>
                <c:pt idx="8">
                  <c:v>0.95944444444444399</c:v>
                </c:pt>
                <c:pt idx="9">
                  <c:v>0.95305555555555499</c:v>
                </c:pt>
                <c:pt idx="10">
                  <c:v>0.95333333333333303</c:v>
                </c:pt>
                <c:pt idx="11">
                  <c:v>0.93972222222222201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E39-1143-A113-A10D41492936}"/>
            </c:ext>
          </c:extLst>
        </c:ser>
        <c:ser>
          <c:idx val="3"/>
          <c:order val="3"/>
          <c:tx>
            <c:strRef>
              <c:f>Stats!$T$12:$T$14</c:f>
              <c:strCache>
                <c:ptCount val="1"/>
                <c:pt idx="0">
                  <c:v>Precision -  Under80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Stats!$P$15:$P$39</c:f>
              <c:multiLvlStrCache>
                <c:ptCount val="12"/>
                <c:lvl>
                  <c:pt idx="0">
                    <c:v>0</c:v>
                  </c:pt>
                  <c:pt idx="1">
                    <c:v>0a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</c:lvl>
                <c:lvl>
                  <c:pt idx="0">
                    <c:v>0</c:v>
                  </c:pt>
                  <c:pt idx="1">
                    <c:v>0.5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</c:lvl>
              </c:multiLvlStrCache>
            </c:multiLvlStrRef>
          </c:cat>
          <c:val>
            <c:numRef>
              <c:f>Stats!$T$15:$T$39</c:f>
              <c:numCache>
                <c:formatCode>General</c:formatCode>
                <c:ptCount val="12"/>
                <c:pt idx="0">
                  <c:v>0.61025641025640998</c:v>
                </c:pt>
                <c:pt idx="1">
                  <c:v>0.30481283422459798</c:v>
                </c:pt>
                <c:pt idx="2">
                  <c:v>0.65420560747663503</c:v>
                </c:pt>
                <c:pt idx="3">
                  <c:v>0.66812227074235797</c:v>
                </c:pt>
                <c:pt idx="4">
                  <c:v>0.65289256198347101</c:v>
                </c:pt>
                <c:pt idx="5">
                  <c:v>0.61921708185053304</c:v>
                </c:pt>
                <c:pt idx="6">
                  <c:v>0.60984848484848397</c:v>
                </c:pt>
                <c:pt idx="7">
                  <c:v>0.678200692041522</c:v>
                </c:pt>
                <c:pt idx="8">
                  <c:v>0.69318181818181801</c:v>
                </c:pt>
                <c:pt idx="9">
                  <c:v>0.64130434782608603</c:v>
                </c:pt>
                <c:pt idx="10">
                  <c:v>0.62589928057553901</c:v>
                </c:pt>
                <c:pt idx="11">
                  <c:v>0.58088235294117596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E39-1143-A113-A10D4149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411855"/>
        <c:axId val="1958628431"/>
      </c:lineChart>
      <c:catAx>
        <c:axId val="2006411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28431"/>
        <c:crosses val="autoZero"/>
        <c:auto val="1"/>
        <c:lblAlgn val="ctr"/>
        <c:lblOffset val="100"/>
        <c:noMultiLvlLbl val="0"/>
      </c:catAx>
      <c:valAx>
        <c:axId val="1958628431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11855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16</xdr:row>
      <xdr:rowOff>152400</xdr:rowOff>
    </xdr:from>
    <xdr:to>
      <xdr:col>8</xdr:col>
      <xdr:colOff>165100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A13AF-A239-3940-A56B-233A782BF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482600</xdr:colOff>
      <xdr:row>16</xdr:row>
      <xdr:rowOff>152400</xdr:rowOff>
    </xdr:from>
    <xdr:to>
      <xdr:col>20</xdr:col>
      <xdr:colOff>292100</xdr:colOff>
      <xdr:row>38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F64083-9BB5-2947-ABD8-72402957D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114300</xdr:colOff>
      <xdr:row>15</xdr:row>
      <xdr:rowOff>177800</xdr:rowOff>
    </xdr:from>
    <xdr:to>
      <xdr:col>28</xdr:col>
      <xdr:colOff>520700</xdr:colOff>
      <xdr:row>37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BE0213-FF0E-BA41-A8BB-BC0EC66CC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165100</xdr:colOff>
      <xdr:row>39</xdr:row>
      <xdr:rowOff>165100</xdr:rowOff>
    </xdr:from>
    <xdr:to>
      <xdr:col>8</xdr:col>
      <xdr:colOff>127000</xdr:colOff>
      <xdr:row>61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C53A34-79D7-F843-A248-BEB50BFD6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463550</xdr:colOff>
      <xdr:row>21</xdr:row>
      <xdr:rowOff>38100</xdr:rowOff>
    </xdr:from>
    <xdr:to>
      <xdr:col>25</xdr:col>
      <xdr:colOff>0</xdr:colOff>
      <xdr:row>59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E93DA5-BA05-674E-AE06-597EB0195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0.0298</cdr:x>
      <cdr:y>0.93513</cdr:y>
    </cdr:from>
    <cdr:to>
      <cdr:x>0.85863</cdr:x>
      <cdr:y>0.96182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7215676-5303-BD4D-8C2C-2C25E8FCBD03}"/>
            </a:ext>
          </a:extLst>
        </cdr:cNvPr>
        <cdr:cNvSpPr/>
      </cdr:nvSpPr>
      <cdr:spPr>
        <a:xfrm xmlns:a="http://schemas.openxmlformats.org/drawingml/2006/main">
          <a:off x="273050" y="7220693"/>
          <a:ext cx="7594600" cy="20612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eric Auberson" refreshedDate="43317.796470601854" createdVersion="6" refreshedVersion="6" minRefreshableVersion="3" recordCount="36" xr:uid="{32E8C356-0F5B-4849-9729-D7E42A6AF63D}">
  <cacheSource type="worksheet">
    <worksheetSource ref="A1:O37" sheet="Stats"/>
  </cacheSource>
  <cacheFields count="15">
    <cacheField name="Position" numFmtId="0">
      <sharedItems containsSemiMixedTypes="0" containsString="0" containsNumber="1" minValue="0" maxValue="10" count="12">
        <n v="0"/>
        <n v="0.5"/>
        <n v="1"/>
        <n v="2"/>
        <n v="3"/>
        <n v="4"/>
        <n v="5"/>
        <n v="6"/>
        <n v="7"/>
        <n v="8"/>
        <n v="9"/>
        <n v="10"/>
      </sharedItems>
    </cacheField>
    <cacheField name="iteration" numFmtId="0">
      <sharedItems containsMixedTypes="1" containsNumber="1" containsInteger="1" minValue="0" maxValue="10" count="12">
        <n v="0"/>
        <s v="0a"/>
        <n v="1"/>
        <n v="2"/>
        <n v="3"/>
        <n v="4"/>
        <n v="5"/>
        <n v="6"/>
        <n v="7"/>
        <n v="8"/>
        <n v="9"/>
        <n v="10"/>
      </sharedItems>
    </cacheField>
    <cacheField name=" group" numFmtId="0">
      <sharedItems count="3">
        <s v=" All"/>
        <s v=" Under80"/>
        <s v=" Over80"/>
      </sharedItems>
    </cacheField>
    <cacheField name=" reviewedItemsCount" numFmtId="0">
      <sharedItems containsSemiMixedTypes="0" containsString="0" containsNumber="1" containsInteger="1" minValue="0" maxValue="374"/>
    </cacheField>
    <cacheField name=" tp" numFmtId="0">
      <sharedItems containsSemiMixedTypes="0" containsString="0" containsNumber="1" containsInteger="1" minValue="114" maxValue="3466"/>
    </cacheField>
    <cacheField name=" fp" numFmtId="0">
      <sharedItems containsSemiMixedTypes="0" containsString="0" containsNumber="1" containsInteger="1" minValue="60" maxValue="769"/>
    </cacheField>
    <cacheField name=" fn" numFmtId="0">
      <sharedItems containsSemiMixedTypes="0" containsString="0" containsNumber="1" containsInteger="1" minValue="60" maxValue="769"/>
    </cacheField>
    <cacheField name=" tn" numFmtId="0">
      <sharedItems containsSemiMixedTypes="0" containsString="0" containsNumber="1" containsInteger="1" minValue="899" maxValue="17866"/>
    </cacheField>
    <cacheField name=" tpr" numFmtId="0">
      <sharedItems containsSemiMixedTypes="0" containsString="0" containsNumber="1" minValue="0.30481283422459798" maxValue="0.982279976373301"/>
    </cacheField>
    <cacheField name=" ppv" numFmtId="0">
      <sharedItems containsSemiMixedTypes="0" containsString="0" containsNumber="1" minValue="0.30481283422459798" maxValue="0.982279976373301"/>
    </cacheField>
    <cacheField name=" tnr" numFmtId="0">
      <sharedItems containsSemiMixedTypes="0" containsString="0" containsNumber="1" minValue="0.86096256684491901" maxValue="0.99645599527466"/>
    </cacheField>
    <cacheField name=" bm" numFmtId="0">
      <sharedItems containsSemiMixedTypes="0" containsString="0" containsNumber="1" minValue="0.16577540106951799" maxValue="0.978735971647962"/>
    </cacheField>
    <cacheField name=" acc" numFmtId="0">
      <sharedItems containsSemiMixedTypes="0" containsString="0" containsNumber="1" minValue="0.76827094474153301" maxValue="0.99409332545776696"/>
    </cacheField>
    <cacheField name=" err" numFmtId="0">
      <sharedItems containsSemiMixedTypes="0" containsString="0" containsNumber="1" minValue="5.9066745422327203E-3" maxValue="0.23172905525846699"/>
    </cacheField>
    <cacheField name=" f1" numFmtId="0">
      <sharedItems containsSemiMixedTypes="0" containsString="0" containsNumber="1" minValue="0.30481283422459798" maxValue="0.982279976373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eric Auberson" refreshedDate="43339.922828125003" createdVersion="6" refreshedVersion="6" minRefreshableVersion="3" recordCount="36" xr:uid="{7DCD43CB-0416-6B43-BA58-6467AEFB0180}">
  <cacheSource type="worksheet">
    <worksheetSource name="Stats!$A$1:$O$37"/>
  </cacheSource>
  <cacheFields count="15">
    <cacheField name="Position" numFmtId="0">
      <sharedItems containsSemiMixedTypes="0" containsString="0" containsNumber="1" minValue="0" maxValue="10" count="12">
        <n v="0"/>
        <n v="0.5"/>
        <n v="1"/>
        <n v="2"/>
        <n v="3"/>
        <n v="4"/>
        <n v="5"/>
        <n v="6"/>
        <n v="7"/>
        <n v="8"/>
        <n v="9"/>
        <n v="10"/>
      </sharedItems>
    </cacheField>
    <cacheField name="iteration" numFmtId="0">
      <sharedItems containsMixedTypes="1" containsNumber="1" containsInteger="1" minValue="0" maxValue="10" count="12">
        <n v="0"/>
        <s v="0a"/>
        <n v="1"/>
        <n v="2"/>
        <n v="3"/>
        <n v="4"/>
        <n v="5"/>
        <n v="6"/>
        <n v="7"/>
        <n v="8"/>
        <n v="9"/>
        <n v="10"/>
      </sharedItems>
    </cacheField>
    <cacheField name=" group" numFmtId="0">
      <sharedItems count="3">
        <s v=" All"/>
        <s v=" Under80"/>
        <s v=" Over80"/>
      </sharedItems>
    </cacheField>
    <cacheField name=" reviewedItemsCount" numFmtId="0">
      <sharedItems containsSemiMixedTypes="0" containsString="0" containsNumber="1" containsInteger="1" minValue="0" maxValue="374"/>
    </cacheField>
    <cacheField name=" tp" numFmtId="0">
      <sharedItems containsSemiMixedTypes="0" containsString="0" containsNumber="1" containsInteger="1" minValue="114" maxValue="3466"/>
    </cacheField>
    <cacheField name=" fp" numFmtId="0">
      <sharedItems containsSemiMixedTypes="0" containsString="0" containsNumber="1" containsInteger="1" minValue="60" maxValue="769"/>
    </cacheField>
    <cacheField name=" fn" numFmtId="0">
      <sharedItems containsSemiMixedTypes="0" containsString="0" containsNumber="1" containsInteger="1" minValue="60" maxValue="769"/>
    </cacheField>
    <cacheField name=" tn" numFmtId="0">
      <sharedItems containsSemiMixedTypes="0" containsString="0" containsNumber="1" containsInteger="1" minValue="899" maxValue="17866"/>
    </cacheField>
    <cacheField name=" tpr" numFmtId="0">
      <sharedItems containsSemiMixedTypes="0" containsString="0" containsNumber="1" minValue="0.30481283422459798" maxValue="0.982279976373301"/>
    </cacheField>
    <cacheField name=" ppv" numFmtId="0">
      <sharedItems containsSemiMixedTypes="0" containsString="0" containsNumber="1" minValue="0.30481283422459798" maxValue="0.982279976373301"/>
    </cacheField>
    <cacheField name=" tnr" numFmtId="0">
      <sharedItems containsSemiMixedTypes="0" containsString="0" containsNumber="1" minValue="0.86096256684491901" maxValue="0.99645599527466"/>
    </cacheField>
    <cacheField name=" bm" numFmtId="0">
      <sharedItems containsSemiMixedTypes="0" containsString="0" containsNumber="1" minValue="0.16577540106951799" maxValue="0.978735971647962"/>
    </cacheField>
    <cacheField name=" acc" numFmtId="0">
      <sharedItems containsSemiMixedTypes="0" containsString="0" containsNumber="1" minValue="0.76827094474153301" maxValue="0.99409332545776696"/>
    </cacheField>
    <cacheField name=" err" numFmtId="0">
      <sharedItems containsSemiMixedTypes="0" containsString="0" containsNumber="1" minValue="5.9066745422327203E-3" maxValue="0.23172905525846699"/>
    </cacheField>
    <cacheField name=" f1" numFmtId="0">
      <sharedItems containsSemiMixedTypes="0" containsString="0" containsNumber="1" minValue="0.30481283422459798" maxValue="0.982279976373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n v="0"/>
    <n v="2847"/>
    <n v="153"/>
    <n v="153"/>
    <n v="14847"/>
    <n v="0.94899999999999995"/>
    <n v="0.94899999999999995"/>
    <n v="0.98980000000000001"/>
    <n v="0.93879999999999997"/>
    <n v="0.98299999999999998"/>
    <n v="1.7000000000000001E-2"/>
    <n v="0.94899999999999995"/>
  </r>
  <r>
    <x v="0"/>
    <x v="0"/>
    <x v="1"/>
    <n v="0"/>
    <n v="119"/>
    <n v="76"/>
    <n v="76"/>
    <n v="899"/>
    <n v="0.61025641025640998"/>
    <n v="0.61025641025640998"/>
    <n v="0.92205128205128195"/>
    <n v="0.53230769230769204"/>
    <n v="0.87008547008546999"/>
    <n v="0.12991452991452901"/>
    <n v="0.61025641025640998"/>
  </r>
  <r>
    <x v="0"/>
    <x v="0"/>
    <x v="2"/>
    <n v="0"/>
    <n v="2728"/>
    <n v="77"/>
    <n v="77"/>
    <n v="13948"/>
    <n v="0.97254901960784301"/>
    <n v="0.97254901960784301"/>
    <n v="0.99450980392156796"/>
    <n v="0.96705882352941097"/>
    <n v="0.99084967320261397"/>
    <n v="9.1503267973856196E-3"/>
    <n v="0.97254901960784301"/>
  </r>
  <r>
    <x v="1"/>
    <x v="1"/>
    <x v="0"/>
    <n v="0"/>
    <n v="2831"/>
    <n v="769"/>
    <n v="769"/>
    <n v="17231"/>
    <n v="0.78638888888888803"/>
    <n v="0.78638888888888803"/>
    <n v="0.95727777777777701"/>
    <n v="0.74366666666666603"/>
    <n v="0.92879629629629601"/>
    <n v="7.12037037037037E-2"/>
    <n v="0.78638888888888803"/>
  </r>
  <r>
    <x v="1"/>
    <x v="1"/>
    <x v="1"/>
    <n v="0"/>
    <n v="114"/>
    <n v="260"/>
    <n v="260"/>
    <n v="1610"/>
    <n v="0.30481283422459798"/>
    <n v="0.30481283422459798"/>
    <n v="0.86096256684491901"/>
    <n v="0.16577540106951799"/>
    <n v="0.76827094474153301"/>
    <n v="0.23172905525846699"/>
    <n v="0.30481283422459798"/>
  </r>
  <r>
    <x v="1"/>
    <x v="1"/>
    <x v="2"/>
    <n v="0"/>
    <n v="2717"/>
    <n v="509"/>
    <n v="509"/>
    <n v="15621"/>
    <n v="0.84221946683199"/>
    <n v="0.84221946683199"/>
    <n v="0.96844389336639802"/>
    <n v="0.81066336019838803"/>
    <n v="0.94740648894399604"/>
    <n v="5.2593511056003302E-2"/>
    <n v="0.84221946683199"/>
  </r>
  <r>
    <x v="2"/>
    <x v="2"/>
    <x v="0"/>
    <n v="374"/>
    <n v="3466"/>
    <n v="134"/>
    <n v="134"/>
    <n v="17866"/>
    <n v="0.96277777777777696"/>
    <n v="0.96277777777777696"/>
    <n v="0.99255555555555497"/>
    <n v="0.95533333333333303"/>
    <n v="0.98759259259259202"/>
    <n v="1.24074074074074E-2"/>
    <n v="0.96277777777777696"/>
  </r>
  <r>
    <x v="2"/>
    <x v="2"/>
    <x v="1"/>
    <n v="374"/>
    <n v="140"/>
    <n v="74"/>
    <n v="74"/>
    <n v="996"/>
    <n v="0.65420560747663503"/>
    <n v="0.65420560747663503"/>
    <n v="0.93084112149532705"/>
    <n v="0.58504672897196197"/>
    <n v="0.88473520249221105"/>
    <n v="0.11526479750778799"/>
    <n v="0.65420560747663503"/>
  </r>
  <r>
    <x v="2"/>
    <x v="2"/>
    <x v="2"/>
    <n v="374"/>
    <n v="3326"/>
    <n v="60"/>
    <n v="60"/>
    <n v="16870"/>
    <n v="0.982279976373301"/>
    <n v="0.982279976373301"/>
    <n v="0.99645599527466"/>
    <n v="0.978735971647962"/>
    <n v="0.99409332545776696"/>
    <n v="5.9066745422327203E-3"/>
    <n v="0.982279976373301"/>
  </r>
  <r>
    <x v="3"/>
    <x v="3"/>
    <x v="0"/>
    <n v="214"/>
    <n v="3452"/>
    <n v="148"/>
    <n v="148"/>
    <n v="17852"/>
    <n v="0.95888888888888801"/>
    <n v="0.95888888888888801"/>
    <n v="0.99177777777777698"/>
    <n v="0.95066666666666599"/>
    <n v="0.986296296296296"/>
    <n v="1.3703703703703701E-2"/>
    <n v="0.95888888888888801"/>
  </r>
  <r>
    <x v="3"/>
    <x v="3"/>
    <x v="1"/>
    <n v="214"/>
    <n v="153"/>
    <n v="76"/>
    <n v="76"/>
    <n v="1069"/>
    <n v="0.66812227074235797"/>
    <n v="0.66812227074235797"/>
    <n v="0.93362445414847095"/>
    <n v="0.60174672489082903"/>
    <n v="0.88937409024745195"/>
    <n v="0.11062590975254701"/>
    <n v="0.66812227074235797"/>
  </r>
  <r>
    <x v="3"/>
    <x v="3"/>
    <x v="2"/>
    <n v="214"/>
    <n v="3299"/>
    <n v="72"/>
    <n v="72"/>
    <n v="16783"/>
    <n v="0.97864135271432795"/>
    <n v="0.97864135271432795"/>
    <n v="0.99572827054286495"/>
    <n v="0.97436962325719301"/>
    <n v="0.99288045090477595"/>
    <n v="7.11954909522396E-3"/>
    <n v="0.97864135271432795"/>
  </r>
  <r>
    <x v="4"/>
    <x v="4"/>
    <x v="0"/>
    <n v="229"/>
    <n v="3432"/>
    <n v="168"/>
    <n v="168"/>
    <n v="17832"/>
    <n v="0.95333333333333303"/>
    <n v="0.95333333333333303"/>
    <n v="0.99066666666666603"/>
    <n v="0.94399999999999995"/>
    <n v="0.98444444444444401"/>
    <n v="1.55555555555555E-2"/>
    <n v="0.95333333333333303"/>
  </r>
  <r>
    <x v="4"/>
    <x v="4"/>
    <x v="1"/>
    <n v="229"/>
    <n v="158"/>
    <n v="84"/>
    <n v="84"/>
    <n v="1126"/>
    <n v="0.65289256198347101"/>
    <n v="0.65289256198347101"/>
    <n v="0.93057851239669398"/>
    <n v="0.58347107438016499"/>
    <n v="0.88429752066115697"/>
    <n v="0.11570247933884199"/>
    <n v="0.65289256198347101"/>
  </r>
  <r>
    <x v="4"/>
    <x v="4"/>
    <x v="2"/>
    <n v="229"/>
    <n v="3274"/>
    <n v="84"/>
    <n v="84"/>
    <n v="16706"/>
    <n v="0.97498511018463296"/>
    <n v="0.97498511018463296"/>
    <n v="0.99499702203692597"/>
    <n v="0.96998213222156004"/>
    <n v="0.99166170339487703"/>
    <n v="8.3382966051220898E-3"/>
    <n v="0.97498511018463296"/>
  </r>
  <r>
    <x v="5"/>
    <x v="5"/>
    <x v="0"/>
    <n v="242"/>
    <n v="3417"/>
    <n v="183"/>
    <n v="183"/>
    <n v="17817"/>
    <n v="0.94916666666666605"/>
    <n v="0.94916666666666605"/>
    <n v="0.98983333333333301"/>
    <n v="0.93899999999999995"/>
    <n v="0.98305555555555502"/>
    <n v="1.6944444444444401E-2"/>
    <n v="0.94916666666666605"/>
  </r>
  <r>
    <x v="5"/>
    <x v="5"/>
    <x v="1"/>
    <n v="242"/>
    <n v="174"/>
    <n v="107"/>
    <n v="107"/>
    <n v="1298"/>
    <n v="0.61921708185053304"/>
    <n v="0.61921708185053304"/>
    <n v="0.92384341637010603"/>
    <n v="0.54306049822063995"/>
    <n v="0.87307236061684401"/>
    <n v="0.12692763938315499"/>
    <n v="0.61921708185053304"/>
  </r>
  <r>
    <x v="5"/>
    <x v="5"/>
    <x v="2"/>
    <n v="242"/>
    <n v="3243"/>
    <n v="76"/>
    <n v="76"/>
    <n v="16519"/>
    <n v="0.97710153660741095"/>
    <n v="0.97710153660741095"/>
    <n v="0.99542030732148201"/>
    <n v="0.97252184392889396"/>
    <n v="0.99236717886913695"/>
    <n v="7.6328211308626997E-3"/>
    <n v="0.97710153660741095"/>
  </r>
  <r>
    <x v="6"/>
    <x v="6"/>
    <x v="0"/>
    <n v="281"/>
    <n v="3421"/>
    <n v="179"/>
    <n v="179"/>
    <n v="17821"/>
    <n v="0.950277777777777"/>
    <n v="0.950277777777777"/>
    <n v="0.99005555555555502"/>
    <n v="0.94033333333333302"/>
    <n v="0.98342592592592504"/>
    <n v="1.6574074074074002E-2"/>
    <n v="0.950277777777777"/>
  </r>
  <r>
    <x v="6"/>
    <x v="6"/>
    <x v="1"/>
    <n v="281"/>
    <n v="161"/>
    <n v="103"/>
    <n v="103"/>
    <n v="1217"/>
    <n v="0.60984848484848397"/>
    <n v="0.60984848484848397"/>
    <n v="0.92196969696969699"/>
    <n v="0.53181818181818097"/>
    <n v="0.86994949494949403"/>
    <n v="0.130050505050505"/>
    <n v="0.60984848484848397"/>
  </r>
  <r>
    <x v="6"/>
    <x v="6"/>
    <x v="2"/>
    <n v="281"/>
    <n v="3260"/>
    <n v="76"/>
    <n v="76"/>
    <n v="16604"/>
    <n v="0.97721822541966397"/>
    <n v="0.97721822541966397"/>
    <n v="0.99544364508393202"/>
    <n v="0.97266187050359698"/>
    <n v="0.99240607513988799"/>
    <n v="7.5939248601119098E-3"/>
    <n v="0.97721822541966397"/>
  </r>
  <r>
    <x v="7"/>
    <x v="7"/>
    <x v="0"/>
    <n v="264"/>
    <n v="3422"/>
    <n v="178"/>
    <n v="178"/>
    <n v="17822"/>
    <n v="0.95055555555555504"/>
    <n v="0.95055555555555504"/>
    <n v="0.99011111111111105"/>
    <n v="0.94066666666666598"/>
    <n v="0.98351851851851801"/>
    <n v="1.6481481481481399E-2"/>
    <n v="0.95055555555555504"/>
  </r>
  <r>
    <x v="7"/>
    <x v="7"/>
    <x v="1"/>
    <n v="264"/>
    <n v="196"/>
    <n v="93"/>
    <n v="93"/>
    <n v="1352"/>
    <n v="0.678200692041522"/>
    <n v="0.678200692041522"/>
    <n v="0.93564013840830396"/>
    <n v="0.61384083044982596"/>
    <n v="0.89273356401383996"/>
    <n v="0.10726643598615899"/>
    <n v="0.678200692041522"/>
  </r>
  <r>
    <x v="7"/>
    <x v="7"/>
    <x v="2"/>
    <n v="264"/>
    <n v="3226"/>
    <n v="85"/>
    <n v="85"/>
    <n v="16470"/>
    <n v="0.97432799758381095"/>
    <n v="0.97432799758381095"/>
    <n v="0.99486559951676201"/>
    <n v="0.96919359710057296"/>
    <n v="0.99144266586126995"/>
    <n v="8.5573341387294808E-3"/>
    <n v="0.97432799758381095"/>
  </r>
  <r>
    <x v="8"/>
    <x v="8"/>
    <x v="0"/>
    <n v="289"/>
    <n v="3454"/>
    <n v="146"/>
    <n v="146"/>
    <n v="17854"/>
    <n v="0.95944444444444399"/>
    <n v="0.95944444444444399"/>
    <n v="0.99188888888888804"/>
    <n v="0.95133333333333303"/>
    <n v="0.98648148148148096"/>
    <n v="1.3518518518518499E-2"/>
    <n v="0.95944444444444399"/>
  </r>
  <r>
    <x v="8"/>
    <x v="8"/>
    <x v="1"/>
    <n v="289"/>
    <n v="183"/>
    <n v="81"/>
    <n v="81"/>
    <n v="1239"/>
    <n v="0.69318181818181801"/>
    <n v="0.69318181818181801"/>
    <n v="0.93863636363636305"/>
    <n v="0.63181818181818095"/>
    <n v="0.89772727272727204"/>
    <n v="0.102272727272727"/>
    <n v="0.69318181818181801"/>
  </r>
  <r>
    <x v="8"/>
    <x v="8"/>
    <x v="2"/>
    <n v="289"/>
    <n v="3271"/>
    <n v="65"/>
    <n v="65"/>
    <n v="16615"/>
    <n v="0.98051558752997603"/>
    <n v="0.98051558752997603"/>
    <n v="0.99610311750599501"/>
    <n v="0.97661870503597104"/>
    <n v="0.99350519584332497"/>
    <n v="6.4948041566746601E-3"/>
    <n v="0.98051558752997603"/>
  </r>
  <r>
    <x v="9"/>
    <x v="9"/>
    <x v="0"/>
    <n v="264"/>
    <n v="3431"/>
    <n v="169"/>
    <n v="169"/>
    <n v="17831"/>
    <n v="0.95305555555555499"/>
    <n v="0.95305555555555499"/>
    <n v="0.990611111111111"/>
    <n v="0.94366666666666599"/>
    <n v="0.98435185185185103"/>
    <n v="1.5648148148148099E-2"/>
    <n v="0.95305555555555499"/>
  </r>
  <r>
    <x v="9"/>
    <x v="9"/>
    <x v="1"/>
    <n v="264"/>
    <n v="177"/>
    <n v="99"/>
    <n v="99"/>
    <n v="1281"/>
    <n v="0.64130434782608603"/>
    <n v="0.64130434782608603"/>
    <n v="0.92826086956521703"/>
    <n v="0.56956521739130395"/>
    <n v="0.88043478260869501"/>
    <n v="0.119565217391304"/>
    <n v="0.64130434782608603"/>
  </r>
  <r>
    <x v="9"/>
    <x v="9"/>
    <x v="2"/>
    <n v="264"/>
    <n v="3254"/>
    <n v="70"/>
    <n v="70"/>
    <n v="16550"/>
    <n v="0.978941034897713"/>
    <n v="0.978941034897713"/>
    <n v="0.99578820697954196"/>
    <n v="0.97472924187725596"/>
    <n v="0.99298034496590404"/>
    <n v="7.0196550340954596E-3"/>
    <n v="0.978941034897713"/>
  </r>
  <r>
    <x v="10"/>
    <x v="10"/>
    <x v="0"/>
    <n v="276"/>
    <n v="3432"/>
    <n v="168"/>
    <n v="168"/>
    <n v="17832"/>
    <n v="0.95333333333333303"/>
    <n v="0.95333333333333303"/>
    <n v="0.99066666666666603"/>
    <n v="0.94399999999999995"/>
    <n v="0.98444444444444401"/>
    <n v="1.55555555555555E-2"/>
    <n v="0.95333333333333303"/>
  </r>
  <r>
    <x v="10"/>
    <x v="10"/>
    <x v="1"/>
    <n v="276"/>
    <n v="174"/>
    <n v="104"/>
    <n v="104"/>
    <n v="1286"/>
    <n v="0.62589928057553901"/>
    <n v="0.62589928057553901"/>
    <n v="0.925179856115107"/>
    <n v="0.55107913669064701"/>
    <n v="0.87529976019184597"/>
    <n v="0.12470023980815299"/>
    <n v="0.62589928057553901"/>
  </r>
  <r>
    <x v="10"/>
    <x v="10"/>
    <x v="2"/>
    <n v="276"/>
    <n v="3258"/>
    <n v="64"/>
    <n v="64"/>
    <n v="16546"/>
    <n v="0.98073449729078799"/>
    <n v="0.98073449729078799"/>
    <n v="0.99614689945815704"/>
    <n v="0.97688139674894603"/>
    <n v="0.99357816576359603"/>
    <n v="6.4218342364037702E-3"/>
    <n v="0.98073449729078799"/>
  </r>
  <r>
    <x v="11"/>
    <x v="11"/>
    <x v="0"/>
    <n v="278"/>
    <n v="3383"/>
    <n v="217"/>
    <n v="217"/>
    <n v="17783"/>
    <n v="0.93972222222222201"/>
    <n v="0.93972222222222201"/>
    <n v="0.98794444444444396"/>
    <n v="0.92766666666666597"/>
    <n v="0.97990740740740701"/>
    <n v="2.0092592592592499E-2"/>
    <n v="0.93972222222222201"/>
  </r>
  <r>
    <x v="11"/>
    <x v="11"/>
    <x v="1"/>
    <n v="278"/>
    <n v="158"/>
    <n v="114"/>
    <n v="114"/>
    <n v="1246"/>
    <n v="0.58088235294117596"/>
    <n v="0.58088235294117596"/>
    <n v="0.91617647058823504"/>
    <n v="0.497058823529411"/>
    <n v="0.86029411764705799"/>
    <n v="0.13970588235294101"/>
    <n v="0.58088235294117596"/>
  </r>
  <r>
    <x v="11"/>
    <x v="11"/>
    <x v="2"/>
    <n v="278"/>
    <n v="3225"/>
    <n v="103"/>
    <n v="103"/>
    <n v="16537"/>
    <n v="0.96905048076922995"/>
    <n v="0.96905048076922995"/>
    <n v="0.99381009615384597"/>
    <n v="0.96286057692307603"/>
    <n v="0.98968349358974295"/>
    <n v="1.03165064102564E-2"/>
    <n v="0.969050480769229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n v="0"/>
    <n v="2847"/>
    <n v="153"/>
    <n v="153"/>
    <n v="14847"/>
    <n v="0.94899999999999995"/>
    <n v="0.94899999999999995"/>
    <n v="0.98980000000000001"/>
    <n v="0.93879999999999997"/>
    <n v="0.98299999999999998"/>
    <n v="1.7000000000000001E-2"/>
    <n v="0.94899999999999995"/>
  </r>
  <r>
    <x v="0"/>
    <x v="0"/>
    <x v="1"/>
    <n v="0"/>
    <n v="119"/>
    <n v="76"/>
    <n v="76"/>
    <n v="899"/>
    <n v="0.61025641025640998"/>
    <n v="0.61025641025640998"/>
    <n v="0.92205128205128195"/>
    <n v="0.53230769230769204"/>
    <n v="0.87008547008546999"/>
    <n v="0.12991452991452901"/>
    <n v="0.61025641025640998"/>
  </r>
  <r>
    <x v="0"/>
    <x v="0"/>
    <x v="2"/>
    <n v="0"/>
    <n v="2728"/>
    <n v="77"/>
    <n v="77"/>
    <n v="13948"/>
    <n v="0.97254901960784301"/>
    <n v="0.97254901960784301"/>
    <n v="0.99450980392156796"/>
    <n v="0.96705882352941097"/>
    <n v="0.99084967320261397"/>
    <n v="9.1503267973856196E-3"/>
    <n v="0.97254901960784301"/>
  </r>
  <r>
    <x v="1"/>
    <x v="1"/>
    <x v="0"/>
    <n v="0"/>
    <n v="2831"/>
    <n v="769"/>
    <n v="769"/>
    <n v="17231"/>
    <n v="0.78638888888888803"/>
    <n v="0.78638888888888803"/>
    <n v="0.95727777777777701"/>
    <n v="0.74366666666666603"/>
    <n v="0.92879629629629601"/>
    <n v="7.12037037037037E-2"/>
    <n v="0.78638888888888803"/>
  </r>
  <r>
    <x v="1"/>
    <x v="1"/>
    <x v="1"/>
    <n v="0"/>
    <n v="114"/>
    <n v="260"/>
    <n v="260"/>
    <n v="1610"/>
    <n v="0.30481283422459798"/>
    <n v="0.30481283422459798"/>
    <n v="0.86096256684491901"/>
    <n v="0.16577540106951799"/>
    <n v="0.76827094474153301"/>
    <n v="0.23172905525846699"/>
    <n v="0.30481283422459798"/>
  </r>
  <r>
    <x v="1"/>
    <x v="1"/>
    <x v="2"/>
    <n v="0"/>
    <n v="2717"/>
    <n v="509"/>
    <n v="509"/>
    <n v="15621"/>
    <n v="0.84221946683199"/>
    <n v="0.84221946683199"/>
    <n v="0.96844389336639802"/>
    <n v="0.81066336019838803"/>
    <n v="0.94740648894399604"/>
    <n v="5.2593511056003302E-2"/>
    <n v="0.84221946683199"/>
  </r>
  <r>
    <x v="2"/>
    <x v="2"/>
    <x v="0"/>
    <n v="374"/>
    <n v="3466"/>
    <n v="134"/>
    <n v="134"/>
    <n v="17866"/>
    <n v="0.96277777777777696"/>
    <n v="0.96277777777777696"/>
    <n v="0.99255555555555497"/>
    <n v="0.95533333333333303"/>
    <n v="0.98759259259259202"/>
    <n v="1.24074074074074E-2"/>
    <n v="0.96277777777777696"/>
  </r>
  <r>
    <x v="2"/>
    <x v="2"/>
    <x v="1"/>
    <n v="374"/>
    <n v="140"/>
    <n v="74"/>
    <n v="74"/>
    <n v="996"/>
    <n v="0.65420560747663503"/>
    <n v="0.65420560747663503"/>
    <n v="0.93084112149532705"/>
    <n v="0.58504672897196197"/>
    <n v="0.88473520249221105"/>
    <n v="0.11526479750778799"/>
    <n v="0.65420560747663503"/>
  </r>
  <r>
    <x v="2"/>
    <x v="2"/>
    <x v="2"/>
    <n v="374"/>
    <n v="3326"/>
    <n v="60"/>
    <n v="60"/>
    <n v="16870"/>
    <n v="0.982279976373301"/>
    <n v="0.982279976373301"/>
    <n v="0.99645599527466"/>
    <n v="0.978735971647962"/>
    <n v="0.99409332545776696"/>
    <n v="5.9066745422327203E-3"/>
    <n v="0.982279976373301"/>
  </r>
  <r>
    <x v="3"/>
    <x v="3"/>
    <x v="0"/>
    <n v="214"/>
    <n v="3452"/>
    <n v="148"/>
    <n v="148"/>
    <n v="17852"/>
    <n v="0.95888888888888801"/>
    <n v="0.95888888888888801"/>
    <n v="0.99177777777777698"/>
    <n v="0.95066666666666599"/>
    <n v="0.986296296296296"/>
    <n v="1.3703703703703701E-2"/>
    <n v="0.95888888888888801"/>
  </r>
  <r>
    <x v="3"/>
    <x v="3"/>
    <x v="1"/>
    <n v="214"/>
    <n v="153"/>
    <n v="76"/>
    <n v="76"/>
    <n v="1069"/>
    <n v="0.66812227074235797"/>
    <n v="0.66812227074235797"/>
    <n v="0.93362445414847095"/>
    <n v="0.60174672489082903"/>
    <n v="0.88937409024745195"/>
    <n v="0.11062590975254701"/>
    <n v="0.66812227074235797"/>
  </r>
  <r>
    <x v="3"/>
    <x v="3"/>
    <x v="2"/>
    <n v="214"/>
    <n v="3299"/>
    <n v="72"/>
    <n v="72"/>
    <n v="16783"/>
    <n v="0.97864135271432795"/>
    <n v="0.97864135271432795"/>
    <n v="0.99572827054286495"/>
    <n v="0.97436962325719301"/>
    <n v="0.99288045090477595"/>
    <n v="7.11954909522396E-3"/>
    <n v="0.97864135271432795"/>
  </r>
  <r>
    <x v="4"/>
    <x v="4"/>
    <x v="0"/>
    <n v="229"/>
    <n v="3432"/>
    <n v="168"/>
    <n v="168"/>
    <n v="17832"/>
    <n v="0.95333333333333303"/>
    <n v="0.95333333333333303"/>
    <n v="0.99066666666666603"/>
    <n v="0.94399999999999995"/>
    <n v="0.98444444444444401"/>
    <n v="1.55555555555555E-2"/>
    <n v="0.95333333333333303"/>
  </r>
  <r>
    <x v="4"/>
    <x v="4"/>
    <x v="1"/>
    <n v="229"/>
    <n v="158"/>
    <n v="84"/>
    <n v="84"/>
    <n v="1126"/>
    <n v="0.65289256198347101"/>
    <n v="0.65289256198347101"/>
    <n v="0.93057851239669398"/>
    <n v="0.58347107438016499"/>
    <n v="0.88429752066115697"/>
    <n v="0.11570247933884199"/>
    <n v="0.65289256198347101"/>
  </r>
  <r>
    <x v="4"/>
    <x v="4"/>
    <x v="2"/>
    <n v="229"/>
    <n v="3274"/>
    <n v="84"/>
    <n v="84"/>
    <n v="16706"/>
    <n v="0.97498511018463296"/>
    <n v="0.97498511018463296"/>
    <n v="0.99499702203692597"/>
    <n v="0.96998213222156004"/>
    <n v="0.99166170339487703"/>
    <n v="8.3382966051220898E-3"/>
    <n v="0.97498511018463296"/>
  </r>
  <r>
    <x v="5"/>
    <x v="5"/>
    <x v="0"/>
    <n v="242"/>
    <n v="3417"/>
    <n v="183"/>
    <n v="183"/>
    <n v="17817"/>
    <n v="0.94916666666666605"/>
    <n v="0.94916666666666605"/>
    <n v="0.98983333333333301"/>
    <n v="0.93899999999999995"/>
    <n v="0.98305555555555502"/>
    <n v="1.6944444444444401E-2"/>
    <n v="0.94916666666666605"/>
  </r>
  <r>
    <x v="5"/>
    <x v="5"/>
    <x v="1"/>
    <n v="242"/>
    <n v="174"/>
    <n v="107"/>
    <n v="107"/>
    <n v="1298"/>
    <n v="0.61921708185053304"/>
    <n v="0.61921708185053304"/>
    <n v="0.92384341637010603"/>
    <n v="0.54306049822063995"/>
    <n v="0.87307236061684401"/>
    <n v="0.12692763938315499"/>
    <n v="0.61921708185053304"/>
  </r>
  <r>
    <x v="5"/>
    <x v="5"/>
    <x v="2"/>
    <n v="242"/>
    <n v="3243"/>
    <n v="76"/>
    <n v="76"/>
    <n v="16519"/>
    <n v="0.97710153660741095"/>
    <n v="0.97710153660741095"/>
    <n v="0.99542030732148201"/>
    <n v="0.97252184392889396"/>
    <n v="0.99236717886913695"/>
    <n v="7.6328211308626997E-3"/>
    <n v="0.97710153660741095"/>
  </r>
  <r>
    <x v="6"/>
    <x v="6"/>
    <x v="0"/>
    <n v="281"/>
    <n v="3421"/>
    <n v="179"/>
    <n v="179"/>
    <n v="17821"/>
    <n v="0.950277777777777"/>
    <n v="0.950277777777777"/>
    <n v="0.99005555555555502"/>
    <n v="0.94033333333333302"/>
    <n v="0.98342592592592504"/>
    <n v="1.6574074074074002E-2"/>
    <n v="0.950277777777777"/>
  </r>
  <r>
    <x v="6"/>
    <x v="6"/>
    <x v="1"/>
    <n v="281"/>
    <n v="161"/>
    <n v="103"/>
    <n v="103"/>
    <n v="1217"/>
    <n v="0.60984848484848397"/>
    <n v="0.60984848484848397"/>
    <n v="0.92196969696969699"/>
    <n v="0.53181818181818097"/>
    <n v="0.86994949494949403"/>
    <n v="0.130050505050505"/>
    <n v="0.60984848484848397"/>
  </r>
  <r>
    <x v="6"/>
    <x v="6"/>
    <x v="2"/>
    <n v="281"/>
    <n v="3260"/>
    <n v="76"/>
    <n v="76"/>
    <n v="16604"/>
    <n v="0.97721822541966397"/>
    <n v="0.97721822541966397"/>
    <n v="0.99544364508393202"/>
    <n v="0.97266187050359698"/>
    <n v="0.99240607513988799"/>
    <n v="7.5939248601119098E-3"/>
    <n v="0.97721822541966397"/>
  </r>
  <r>
    <x v="7"/>
    <x v="7"/>
    <x v="0"/>
    <n v="264"/>
    <n v="3422"/>
    <n v="178"/>
    <n v="178"/>
    <n v="17822"/>
    <n v="0.95055555555555504"/>
    <n v="0.95055555555555504"/>
    <n v="0.99011111111111105"/>
    <n v="0.94066666666666598"/>
    <n v="0.98351851851851801"/>
    <n v="1.6481481481481399E-2"/>
    <n v="0.95055555555555504"/>
  </r>
  <r>
    <x v="7"/>
    <x v="7"/>
    <x v="1"/>
    <n v="264"/>
    <n v="196"/>
    <n v="93"/>
    <n v="93"/>
    <n v="1352"/>
    <n v="0.678200692041522"/>
    <n v="0.678200692041522"/>
    <n v="0.93564013840830396"/>
    <n v="0.61384083044982596"/>
    <n v="0.89273356401383996"/>
    <n v="0.10726643598615899"/>
    <n v="0.678200692041522"/>
  </r>
  <r>
    <x v="7"/>
    <x v="7"/>
    <x v="2"/>
    <n v="264"/>
    <n v="3226"/>
    <n v="85"/>
    <n v="85"/>
    <n v="16470"/>
    <n v="0.97432799758381095"/>
    <n v="0.97432799758381095"/>
    <n v="0.99486559951676201"/>
    <n v="0.96919359710057296"/>
    <n v="0.99144266586126995"/>
    <n v="8.5573341387294808E-3"/>
    <n v="0.97432799758381095"/>
  </r>
  <r>
    <x v="8"/>
    <x v="8"/>
    <x v="0"/>
    <n v="289"/>
    <n v="3454"/>
    <n v="146"/>
    <n v="146"/>
    <n v="17854"/>
    <n v="0.95944444444444399"/>
    <n v="0.95944444444444399"/>
    <n v="0.99188888888888804"/>
    <n v="0.95133333333333303"/>
    <n v="0.98648148148148096"/>
    <n v="1.3518518518518499E-2"/>
    <n v="0.95944444444444399"/>
  </r>
  <r>
    <x v="8"/>
    <x v="8"/>
    <x v="1"/>
    <n v="289"/>
    <n v="183"/>
    <n v="81"/>
    <n v="81"/>
    <n v="1239"/>
    <n v="0.69318181818181801"/>
    <n v="0.69318181818181801"/>
    <n v="0.93863636363636305"/>
    <n v="0.63181818181818095"/>
    <n v="0.89772727272727204"/>
    <n v="0.102272727272727"/>
    <n v="0.69318181818181801"/>
  </r>
  <r>
    <x v="8"/>
    <x v="8"/>
    <x v="2"/>
    <n v="289"/>
    <n v="3271"/>
    <n v="65"/>
    <n v="65"/>
    <n v="16615"/>
    <n v="0.98051558752997603"/>
    <n v="0.98051558752997603"/>
    <n v="0.99610311750599501"/>
    <n v="0.97661870503597104"/>
    <n v="0.99350519584332497"/>
    <n v="6.4948041566746601E-3"/>
    <n v="0.98051558752997603"/>
  </r>
  <r>
    <x v="9"/>
    <x v="9"/>
    <x v="0"/>
    <n v="264"/>
    <n v="3431"/>
    <n v="169"/>
    <n v="169"/>
    <n v="17831"/>
    <n v="0.95305555555555499"/>
    <n v="0.95305555555555499"/>
    <n v="0.990611111111111"/>
    <n v="0.94366666666666599"/>
    <n v="0.98435185185185103"/>
    <n v="1.5648148148148099E-2"/>
    <n v="0.95305555555555499"/>
  </r>
  <r>
    <x v="9"/>
    <x v="9"/>
    <x v="1"/>
    <n v="264"/>
    <n v="177"/>
    <n v="99"/>
    <n v="99"/>
    <n v="1281"/>
    <n v="0.64130434782608603"/>
    <n v="0.64130434782608603"/>
    <n v="0.92826086956521703"/>
    <n v="0.56956521739130395"/>
    <n v="0.88043478260869501"/>
    <n v="0.119565217391304"/>
    <n v="0.64130434782608603"/>
  </r>
  <r>
    <x v="9"/>
    <x v="9"/>
    <x v="2"/>
    <n v="264"/>
    <n v="3254"/>
    <n v="70"/>
    <n v="70"/>
    <n v="16550"/>
    <n v="0.978941034897713"/>
    <n v="0.978941034897713"/>
    <n v="0.99578820697954196"/>
    <n v="0.97472924187725596"/>
    <n v="0.99298034496590404"/>
    <n v="7.0196550340954596E-3"/>
    <n v="0.978941034897713"/>
  </r>
  <r>
    <x v="10"/>
    <x v="10"/>
    <x v="0"/>
    <n v="276"/>
    <n v="3432"/>
    <n v="168"/>
    <n v="168"/>
    <n v="17832"/>
    <n v="0.95333333333333303"/>
    <n v="0.95333333333333303"/>
    <n v="0.99066666666666603"/>
    <n v="0.94399999999999995"/>
    <n v="0.98444444444444401"/>
    <n v="1.55555555555555E-2"/>
    <n v="0.95333333333333303"/>
  </r>
  <r>
    <x v="10"/>
    <x v="10"/>
    <x v="1"/>
    <n v="276"/>
    <n v="174"/>
    <n v="104"/>
    <n v="104"/>
    <n v="1286"/>
    <n v="0.62589928057553901"/>
    <n v="0.62589928057553901"/>
    <n v="0.925179856115107"/>
    <n v="0.55107913669064701"/>
    <n v="0.87529976019184597"/>
    <n v="0.12470023980815299"/>
    <n v="0.62589928057553901"/>
  </r>
  <r>
    <x v="10"/>
    <x v="10"/>
    <x v="2"/>
    <n v="276"/>
    <n v="3258"/>
    <n v="64"/>
    <n v="64"/>
    <n v="16546"/>
    <n v="0.98073449729078799"/>
    <n v="0.98073449729078799"/>
    <n v="0.99614689945815704"/>
    <n v="0.97688139674894603"/>
    <n v="0.99357816576359603"/>
    <n v="6.4218342364037702E-3"/>
    <n v="0.98073449729078799"/>
  </r>
  <r>
    <x v="11"/>
    <x v="11"/>
    <x v="0"/>
    <n v="278"/>
    <n v="3383"/>
    <n v="217"/>
    <n v="217"/>
    <n v="17783"/>
    <n v="0.93972222222222201"/>
    <n v="0.93972222222222201"/>
    <n v="0.98794444444444396"/>
    <n v="0.92766666666666597"/>
    <n v="0.97990740740740701"/>
    <n v="2.0092592592592499E-2"/>
    <n v="0.93972222222222201"/>
  </r>
  <r>
    <x v="11"/>
    <x v="11"/>
    <x v="1"/>
    <n v="278"/>
    <n v="158"/>
    <n v="114"/>
    <n v="114"/>
    <n v="1246"/>
    <n v="0.58088235294117596"/>
    <n v="0.58088235294117596"/>
    <n v="0.91617647058823504"/>
    <n v="0.497058823529411"/>
    <n v="0.86029411764705799"/>
    <n v="0.13970588235294101"/>
    <n v="0.58088235294117596"/>
  </r>
  <r>
    <x v="11"/>
    <x v="11"/>
    <x v="2"/>
    <n v="278"/>
    <n v="3225"/>
    <n v="103"/>
    <n v="103"/>
    <n v="16537"/>
    <n v="0.96905048076922995"/>
    <n v="0.96905048076922995"/>
    <n v="0.99381009615384597"/>
    <n v="0.96286057692307603"/>
    <n v="0.98968349358974295"/>
    <n v="1.03165064102564E-2"/>
    <n v="0.96905048076922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1E059-9325-4D43-B14F-28C5F4961D60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P12:V39" firstHeaderRow="1" firstDataRow="3" firstDataCol="1"/>
  <pivotFields count="15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0"/>
        <item x="2"/>
        <item x="3"/>
        <item x="4"/>
        <item x="5"/>
        <item x="6"/>
        <item x="7"/>
        <item x="8"/>
        <item x="9"/>
        <item x="10"/>
        <item x="11"/>
        <item x="1"/>
        <item t="default"/>
      </items>
    </pivotField>
    <pivotField axis="axisCol" multipleItemSelectionAllowed="1" showAll="0">
      <items count="4"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2">
    <field x="0"/>
    <field x="1"/>
  </rowFields>
  <rowItems count="25">
    <i>
      <x/>
    </i>
    <i r="1">
      <x/>
    </i>
    <i>
      <x v="1"/>
    </i>
    <i r="1">
      <x v="11"/>
    </i>
    <i>
      <x v="2"/>
    </i>
    <i r="1">
      <x v="1"/>
    </i>
    <i>
      <x v="3"/>
    </i>
    <i r="1">
      <x v="2"/>
    </i>
    <i>
      <x v="4"/>
    </i>
    <i r="1">
      <x v="3"/>
    </i>
    <i>
      <x v="5"/>
    </i>
    <i r="1">
      <x v="4"/>
    </i>
    <i>
      <x v="6"/>
    </i>
    <i r="1">
      <x v="5"/>
    </i>
    <i>
      <x v="7"/>
    </i>
    <i r="1">
      <x v="6"/>
    </i>
    <i>
      <x v="8"/>
    </i>
    <i r="1">
      <x v="7"/>
    </i>
    <i>
      <x v="9"/>
    </i>
    <i r="1">
      <x v="8"/>
    </i>
    <i>
      <x v="10"/>
    </i>
    <i r="1">
      <x v="9"/>
    </i>
    <i>
      <x v="11"/>
    </i>
    <i r="1">
      <x v="10"/>
    </i>
    <i t="grand">
      <x/>
    </i>
  </rowItems>
  <colFields count="2">
    <field x="-2"/>
    <field x="2"/>
  </colFields>
  <colItems count="6">
    <i>
      <x/>
      <x/>
    </i>
    <i r="1">
      <x v="2"/>
    </i>
    <i i="1">
      <x v="1"/>
      <x/>
    </i>
    <i r="1" i="1">
      <x v="2"/>
    </i>
    <i t="grand">
      <x/>
    </i>
    <i t="grand" i="1">
      <x/>
    </i>
  </colItems>
  <dataFields count="2">
    <dataField name="Accuracy" fld="12" baseField="0" baseItem="0"/>
    <dataField name="Precision" fld="9" baseField="0" baseItem="0"/>
  </dataFields>
  <chartFormats count="7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87EA-F37F-8B4D-891D-D6ED5E88E61D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Iteration" colHeaderCaption="Lbl">
  <location ref="B1:H16" firstHeaderRow="1" firstDataRow="3" firstDataCol="1"/>
  <pivotFields count="15">
    <pivotField showAll="0">
      <items count="13">
        <item sd="0" x="0"/>
        <item sd="0"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2"/>
        <item x="3"/>
        <item x="4"/>
        <item x="5"/>
        <item x="6"/>
        <item x="7"/>
        <item x="8"/>
        <item x="9"/>
        <item x="10"/>
        <item x="11"/>
        <item x="1"/>
        <item t="default"/>
      </items>
    </pivotField>
    <pivotField axis="axisCol" showAll="0">
      <items count="4">
        <item h="1" x="0"/>
        <item x="2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2"/>
    <field x="-2"/>
  </colFields>
  <colItems count="6"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Correct" fld="4" baseField="0" baseItem="0"/>
    <dataField name="Incorrect" fld="5" baseField="0" baseItem="0"/>
  </dataFields>
  <formats count="40">
    <format dxfId="280">
      <pivotArea field="2" type="button" dataOnly="0" labelOnly="1" outline="0" axis="axisCol" fieldPosition="0"/>
    </format>
    <format dxfId="281">
      <pivotArea grandRow="1" outline="0" collapsedLevelsAreSubtotals="1" fieldPosition="0"/>
    </format>
    <format dxfId="282">
      <pivotArea grandRow="1" outline="0" collapsedLevelsAreSubtotals="1" fieldPosition="0"/>
    </format>
    <format dxfId="283">
      <pivotArea dataOnly="0" labelOnly="1" grandRow="1" outline="0" fieldPosition="0"/>
    </format>
    <format dxfId="284">
      <pivotArea grandRow="1" outline="0" collapsedLevelsAreSubtotals="1" fieldPosition="0"/>
    </format>
    <format dxfId="285">
      <pivotArea dataOnly="0" labelOnly="1" grandRow="1" outline="0" fieldPosition="0"/>
    </format>
    <format dxfId="286">
      <pivotArea grandRow="1" outline="0" collapsedLevelsAreSubtotals="1" fieldPosition="0"/>
    </format>
    <format dxfId="287">
      <pivotArea dataOnly="0" labelOnly="1" grandRow="1" outline="0" fieldPosition="0"/>
    </format>
    <format dxfId="288">
      <pivotArea grandRow="1" outline="0" collapsedLevelsAreSubtotals="1" fieldPosition="0"/>
    </format>
    <format dxfId="289">
      <pivotArea dataOnly="0" labelOnly="1" grandRow="1" outline="0" fieldPosition="0"/>
    </format>
    <format dxfId="290">
      <pivotArea type="origin" dataOnly="0" labelOnly="1" outline="0" offset="A1" fieldPosition="0"/>
    </format>
    <format dxfId="291">
      <pivotArea field="2" type="button" dataOnly="0" labelOnly="1" outline="0" axis="axisCol" fieldPosition="0"/>
    </format>
    <format dxfId="292">
      <pivotArea field="-2" type="button" dataOnly="0" labelOnly="1" outline="0" axis="axisCol" fieldPosition="1"/>
    </format>
    <format dxfId="293">
      <pivotArea type="topRight" dataOnly="0" labelOnly="1" outline="0" fieldPosition="0"/>
    </format>
    <format dxfId="294">
      <pivotArea type="origin" dataOnly="0" labelOnly="1" outline="0" fieldPosition="0"/>
    </format>
    <format dxfId="295">
      <pivotArea field="2" type="button" dataOnly="0" labelOnly="1" outline="0" axis="axisCol" fieldPosition="0"/>
    </format>
    <format dxfId="296">
      <pivotArea field="-2" type="button" dataOnly="0" labelOnly="1" outline="0" axis="axisCol" fieldPosition="1"/>
    </format>
    <format dxfId="297">
      <pivotArea type="topRight" dataOnly="0" labelOnly="1" outline="0" fieldPosition="0"/>
    </format>
    <format dxfId="298">
      <pivotArea type="origin" dataOnly="0" labelOnly="1" outline="0" offset="A2" fieldPosition="0"/>
    </format>
    <format dxfId="299">
      <pivotArea dataOnly="0" labelOnly="1" fieldPosition="0">
        <references count="1">
          <reference field="2" count="0"/>
        </references>
      </pivotArea>
    </format>
    <format dxfId="300">
      <pivotArea field="2" dataOnly="0" labelOnly="1" grandCol="1" outline="0" offset="IV1" axis="axisCol" fieldPosition="0">
        <references count="1">
          <reference field="4294967294" count="1" selected="0">
            <x v="0"/>
          </reference>
        </references>
      </pivotArea>
    </format>
    <format dxfId="301">
      <pivotArea field="2" dataOnly="0" labelOnly="1" grandCol="1" outline="0" offset="IV1" axis="axisCol" fieldPosition="0">
        <references count="1">
          <reference field="4294967294" count="1" selected="0">
            <x v="1"/>
          </reference>
        </references>
      </pivotArea>
    </format>
    <format dxfId="302">
      <pivotArea dataOnly="0" fieldPosition="0">
        <references count="1">
          <reference field="1" count="1">
            <x v="10"/>
          </reference>
        </references>
      </pivotArea>
    </format>
    <format dxfId="303">
      <pivotArea field="1" grandCol="1" collapsedLevelsAreSubtotals="1" axis="axisRow" fieldPosition="0">
        <references count="2">
          <reference field="4294967294" count="1" selected="0">
            <x v="1"/>
          </reference>
          <reference field="1" count="0"/>
        </references>
      </pivotArea>
    </format>
    <format dxfId="304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05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06">
      <pivotArea type="origin" dataOnly="0" labelOnly="1" outline="0" offset="A2" fieldPosition="0"/>
    </format>
    <format dxfId="307">
      <pivotArea field="1" type="button" dataOnly="0" labelOnly="1" outline="0" axis="axisRow" fieldPosition="0"/>
    </format>
    <format dxfId="308">
      <pivotArea dataOnly="0" labelOnly="1" fieldPosition="0">
        <references count="1">
          <reference field="1" count="0"/>
        </references>
      </pivotArea>
    </format>
    <format dxfId="309">
      <pivotArea collapsedLevelsAreSubtotals="1" fieldPosition="0">
        <references count="3">
          <reference field="4294967294" count="2" selected="0">
            <x v="0"/>
            <x v="1"/>
          </reference>
          <reference field="1" count="0"/>
          <reference field="2" count="1" selected="0">
            <x v="1"/>
          </reference>
        </references>
      </pivotArea>
    </format>
    <format dxfId="310">
      <pivotArea dataOnly="0" labelOnly="1" fieldPosition="0">
        <references count="1">
          <reference field="2" count="1">
            <x v="1"/>
          </reference>
        </references>
      </pivotArea>
    </format>
    <format dxfId="31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312">
      <pivotArea collapsedLevelsAreSubtotals="1" fieldPosition="0">
        <references count="3">
          <reference field="4294967294" count="2" selected="0">
            <x v="0"/>
            <x v="1"/>
          </reference>
          <reference field="1" count="0"/>
          <reference field="2" count="1" selected="0">
            <x v="1"/>
          </reference>
        </references>
      </pivotArea>
    </format>
    <format dxfId="313">
      <pivotArea dataOnly="0" labelOnly="1" fieldPosition="0">
        <references count="1">
          <reference field="2" count="1">
            <x v="1"/>
          </reference>
        </references>
      </pivotArea>
    </format>
    <format dxfId="314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315">
      <pivotArea collapsedLevelsAreSubtotals="1" fieldPosition="0">
        <references count="3">
          <reference field="4294967294" count="1" selected="0">
            <x v="0"/>
          </reference>
          <reference field="1" count="1">
            <x v="1"/>
          </reference>
          <reference field="2" count="1" selected="0">
            <x v="1"/>
          </reference>
        </references>
      </pivotArea>
    </format>
    <format dxfId="316">
      <pivotArea collapsedLevelsAreSubtotals="1" fieldPosition="0">
        <references count="3">
          <reference field="4294967294" count="1" selected="0">
            <x v="0"/>
          </reference>
          <reference field="1" count="1">
            <x v="1"/>
          </reference>
          <reference field="2" count="1" selected="0">
            <x v="1"/>
          </reference>
        </references>
      </pivotArea>
    </format>
    <format dxfId="317">
      <pivotArea collapsedLevelsAreSubtotals="1" fieldPosition="0">
        <references count="3">
          <reference field="4294967294" count="2" selected="0">
            <x v="0"/>
            <x v="1"/>
          </reference>
          <reference field="1" count="0"/>
          <reference field="2" count="1" selected="0">
            <x v="2"/>
          </reference>
        </references>
      </pivotArea>
    </format>
    <format dxfId="318">
      <pivotArea dataOnly="0" labelOnly="1" fieldPosition="0">
        <references count="1">
          <reference field="2" count="1">
            <x v="2"/>
          </reference>
        </references>
      </pivotArea>
    </format>
    <format dxfId="319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fidence-electronics-gaming-security-travel-cooking" connectionId="1" xr16:uid="{160F577A-79CB-F143-9CB0-1F82560936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s-electronics-gaming-security-travel-cooking" connectionId="3" xr16:uid="{82D97B07-ECA2-7A4F-A8C0-FBF9C3E3D34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view-electronics-gaming-security-travel-cooking" connectionId="2" xr16:uid="{248FB6B6-3768-CA46-98B7-2693C3EF9B4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4BAB6-8BFB-1D49-B346-9C0F948F93C9}">
  <sheetPr codeName="Sheet1"/>
  <dimension ref="A1:U13"/>
  <sheetViews>
    <sheetView topLeftCell="A15" workbookViewId="0">
      <selection activeCell="N45" sqref="N45"/>
    </sheetView>
  </sheetViews>
  <sheetFormatPr baseColWidth="10" defaultRowHeight="16" x14ac:dyDescent="0.2"/>
  <cols>
    <col min="1" max="1" width="4" bestFit="1" customWidth="1"/>
    <col min="2" max="2" width="6.1640625" bestFit="1" customWidth="1"/>
    <col min="3" max="5" width="12.1640625" bestFit="1" customWidth="1"/>
    <col min="6" max="6" width="14.6640625" bestFit="1" customWidth="1"/>
    <col min="7" max="9" width="12.1640625" bestFit="1" customWidth="1"/>
    <col min="10" max="10" width="12.83203125" bestFit="1" customWidth="1"/>
    <col min="11" max="11" width="12.1640625" bestFit="1" customWidth="1"/>
    <col min="12" max="21" width="5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1" x14ac:dyDescent="0.2">
      <c r="A2">
        <v>0</v>
      </c>
      <c r="B2">
        <v>3000</v>
      </c>
      <c r="C2">
        <v>0.32409153982044803</v>
      </c>
      <c r="D2">
        <v>0.99477875706718299</v>
      </c>
      <c r="E2">
        <v>0.96252837390099699</v>
      </c>
      <c r="F2">
        <v>0.95738957334920904</v>
      </c>
      <c r="G2">
        <v>0.99065022757285803</v>
      </c>
      <c r="H2">
        <v>13.551504213212199</v>
      </c>
      <c r="I2">
        <v>7.4872676300290998E-3</v>
      </c>
      <c r="J2">
        <v>-3.67593592986097</v>
      </c>
      <c r="K2">
        <v>8.6528998780923697E-2</v>
      </c>
      <c r="L2">
        <v>0</v>
      </c>
      <c r="M2">
        <v>0</v>
      </c>
      <c r="N2">
        <v>0</v>
      </c>
      <c r="O2">
        <v>1</v>
      </c>
      <c r="P2">
        <v>12</v>
      </c>
      <c r="Q2">
        <v>49</v>
      </c>
      <c r="R2">
        <v>121</v>
      </c>
      <c r="S2">
        <v>195</v>
      </c>
      <c r="T2">
        <v>262</v>
      </c>
      <c r="U2">
        <v>3000</v>
      </c>
    </row>
    <row r="3" spans="1:21" x14ac:dyDescent="0.2">
      <c r="A3" t="s">
        <v>49</v>
      </c>
      <c r="B3">
        <v>3600</v>
      </c>
      <c r="C3">
        <v>0.31487280375941901</v>
      </c>
      <c r="D3">
        <v>1</v>
      </c>
      <c r="E3">
        <v>0.94390718438320198</v>
      </c>
      <c r="F3">
        <v>0.93527645630303002</v>
      </c>
      <c r="G3">
        <v>0.99010007561176105</v>
      </c>
      <c r="H3">
        <v>7.2499079419718599</v>
      </c>
      <c r="I3">
        <v>1.22870749804058E-2</v>
      </c>
      <c r="J3">
        <v>-2.7746215602409299</v>
      </c>
      <c r="K3">
        <v>0.110847079259698</v>
      </c>
      <c r="L3">
        <v>0</v>
      </c>
      <c r="M3">
        <v>0</v>
      </c>
      <c r="N3">
        <v>0</v>
      </c>
      <c r="O3">
        <v>7</v>
      </c>
      <c r="P3">
        <v>39</v>
      </c>
      <c r="Q3">
        <v>112</v>
      </c>
      <c r="R3">
        <v>227</v>
      </c>
      <c r="S3">
        <v>374</v>
      </c>
      <c r="T3">
        <v>527</v>
      </c>
      <c r="U3">
        <v>3600</v>
      </c>
    </row>
    <row r="4" spans="1:21" x14ac:dyDescent="0.2">
      <c r="A4">
        <v>1</v>
      </c>
      <c r="B4">
        <v>3600</v>
      </c>
      <c r="C4">
        <v>0.34702834328177601</v>
      </c>
      <c r="D4">
        <v>1</v>
      </c>
      <c r="E4">
        <v>0.96233673558282096</v>
      </c>
      <c r="F4">
        <v>0.95704323148731996</v>
      </c>
      <c r="G4">
        <v>0.98992218317087299</v>
      </c>
      <c r="H4">
        <v>15.751766598616401</v>
      </c>
      <c r="I4">
        <v>7.5203569126544804E-3</v>
      </c>
      <c r="J4">
        <v>-3.9251347427976802</v>
      </c>
      <c r="K4">
        <v>8.6719991424437301E-2</v>
      </c>
      <c r="L4">
        <v>0</v>
      </c>
      <c r="M4">
        <v>0</v>
      </c>
      <c r="N4">
        <v>0</v>
      </c>
      <c r="O4">
        <v>1</v>
      </c>
      <c r="P4">
        <v>24</v>
      </c>
      <c r="Q4">
        <v>71</v>
      </c>
      <c r="R4">
        <v>131</v>
      </c>
      <c r="S4">
        <v>214</v>
      </c>
      <c r="T4">
        <v>297</v>
      </c>
      <c r="U4">
        <v>3600</v>
      </c>
    </row>
    <row r="5" spans="1:21" x14ac:dyDescent="0.2">
      <c r="A5">
        <v>2</v>
      </c>
      <c r="B5">
        <v>3600</v>
      </c>
      <c r="C5">
        <v>0.33124546130650101</v>
      </c>
      <c r="D5">
        <v>1</v>
      </c>
      <c r="E5">
        <v>0.95827032628340203</v>
      </c>
      <c r="F5">
        <v>0.95222047122586495</v>
      </c>
      <c r="G5">
        <v>0.98951899983562597</v>
      </c>
      <c r="H5">
        <v>14.7092747619712</v>
      </c>
      <c r="I5">
        <v>8.4427381274370297E-3</v>
      </c>
      <c r="J5">
        <v>-3.7570909716754599</v>
      </c>
      <c r="K5">
        <v>9.1884373684740395E-2</v>
      </c>
      <c r="L5">
        <v>0</v>
      </c>
      <c r="M5">
        <v>0</v>
      </c>
      <c r="N5">
        <v>0</v>
      </c>
      <c r="O5">
        <v>9</v>
      </c>
      <c r="P5">
        <v>31</v>
      </c>
      <c r="Q5">
        <v>82</v>
      </c>
      <c r="R5">
        <v>139</v>
      </c>
      <c r="S5">
        <v>229</v>
      </c>
      <c r="T5">
        <v>343</v>
      </c>
      <c r="U5">
        <v>3600</v>
      </c>
    </row>
    <row r="6" spans="1:21" x14ac:dyDescent="0.2">
      <c r="A6">
        <v>3</v>
      </c>
      <c r="B6">
        <v>3600</v>
      </c>
      <c r="C6">
        <v>0.36153398838311501</v>
      </c>
      <c r="D6">
        <v>1</v>
      </c>
      <c r="E6">
        <v>0.95585176213076595</v>
      </c>
      <c r="F6">
        <v>0.949892487206762</v>
      </c>
      <c r="G6">
        <v>0.98932781468682995</v>
      </c>
      <c r="H6">
        <v>13.188866781899501</v>
      </c>
      <c r="I6">
        <v>8.4561707533472499E-3</v>
      </c>
      <c r="J6">
        <v>-3.5684757208470201</v>
      </c>
      <c r="K6">
        <v>9.1957439902094096E-2</v>
      </c>
      <c r="L6">
        <v>0</v>
      </c>
      <c r="M6">
        <v>0</v>
      </c>
      <c r="N6">
        <v>0</v>
      </c>
      <c r="O6">
        <v>6</v>
      </c>
      <c r="P6">
        <v>29</v>
      </c>
      <c r="Q6">
        <v>70</v>
      </c>
      <c r="R6">
        <v>153</v>
      </c>
      <c r="S6">
        <v>242</v>
      </c>
      <c r="T6">
        <v>373</v>
      </c>
      <c r="U6">
        <v>3600</v>
      </c>
    </row>
    <row r="7" spans="1:21" x14ac:dyDescent="0.2">
      <c r="A7">
        <v>4</v>
      </c>
      <c r="B7">
        <v>3600</v>
      </c>
      <c r="C7">
        <v>0.35101631887554502</v>
      </c>
      <c r="D7">
        <v>1</v>
      </c>
      <c r="E7">
        <v>0.951700080174536</v>
      </c>
      <c r="F7">
        <v>0.94481818576534504</v>
      </c>
      <c r="G7">
        <v>0.98903528035438304</v>
      </c>
      <c r="H7">
        <v>10.843898310656201</v>
      </c>
      <c r="I7">
        <v>9.7438441116179404E-3</v>
      </c>
      <c r="J7">
        <v>-3.2855480616893402</v>
      </c>
      <c r="K7">
        <v>9.8710911816363697E-2</v>
      </c>
      <c r="L7">
        <v>0</v>
      </c>
      <c r="M7">
        <v>0</v>
      </c>
      <c r="N7">
        <v>0</v>
      </c>
      <c r="O7">
        <v>7</v>
      </c>
      <c r="P7">
        <v>34</v>
      </c>
      <c r="Q7">
        <v>90</v>
      </c>
      <c r="R7">
        <v>177</v>
      </c>
      <c r="S7">
        <v>281</v>
      </c>
      <c r="T7">
        <v>416</v>
      </c>
      <c r="U7">
        <v>3600</v>
      </c>
    </row>
    <row r="8" spans="1:21" x14ac:dyDescent="0.2">
      <c r="A8">
        <v>5</v>
      </c>
      <c r="B8">
        <v>3600</v>
      </c>
      <c r="C8">
        <v>0.31568699232954101</v>
      </c>
      <c r="D8">
        <v>1</v>
      </c>
      <c r="E8">
        <v>0.95493166293816101</v>
      </c>
      <c r="F8">
        <v>0.94899021174800702</v>
      </c>
      <c r="G8">
        <v>0.98903248504122199</v>
      </c>
      <c r="H8">
        <v>11.6402936276363</v>
      </c>
      <c r="I8">
        <v>8.5661803604579999E-3</v>
      </c>
      <c r="J8">
        <v>-3.3918465190187699</v>
      </c>
      <c r="K8">
        <v>9.2553662058602507E-2</v>
      </c>
      <c r="L8">
        <v>0</v>
      </c>
      <c r="M8">
        <v>0</v>
      </c>
      <c r="N8">
        <v>0</v>
      </c>
      <c r="O8">
        <v>3</v>
      </c>
      <c r="P8">
        <v>23</v>
      </c>
      <c r="Q8">
        <v>77</v>
      </c>
      <c r="R8">
        <v>152</v>
      </c>
      <c r="S8">
        <v>264</v>
      </c>
      <c r="T8">
        <v>386</v>
      </c>
      <c r="U8">
        <v>3600</v>
      </c>
    </row>
    <row r="9" spans="1:21" x14ac:dyDescent="0.2">
      <c r="A9">
        <v>6</v>
      </c>
      <c r="B9">
        <v>3600</v>
      </c>
      <c r="C9">
        <v>0.31630455891178999</v>
      </c>
      <c r="D9">
        <v>1</v>
      </c>
      <c r="E9">
        <v>0.948025666727216</v>
      </c>
      <c r="F9">
        <v>0.94076233725797098</v>
      </c>
      <c r="G9">
        <v>0.988791551932788</v>
      </c>
      <c r="H9">
        <v>9.8886461731135604</v>
      </c>
      <c r="I9">
        <v>1.0281874134436301E-2</v>
      </c>
      <c r="J9">
        <v>-3.1408083228634598</v>
      </c>
      <c r="K9">
        <v>0.1013995765989</v>
      </c>
      <c r="L9">
        <v>0</v>
      </c>
      <c r="M9">
        <v>0</v>
      </c>
      <c r="N9">
        <v>0</v>
      </c>
      <c r="O9">
        <v>6</v>
      </c>
      <c r="P9">
        <v>43</v>
      </c>
      <c r="Q9">
        <v>95</v>
      </c>
      <c r="R9">
        <v>187</v>
      </c>
      <c r="S9">
        <v>289</v>
      </c>
      <c r="T9">
        <v>460</v>
      </c>
      <c r="U9">
        <v>3600</v>
      </c>
    </row>
    <row r="10" spans="1:21" x14ac:dyDescent="0.2">
      <c r="A10">
        <v>7</v>
      </c>
      <c r="B10">
        <v>3600</v>
      </c>
      <c r="C10">
        <v>0.319181966662689</v>
      </c>
      <c r="D10">
        <v>1</v>
      </c>
      <c r="E10">
        <v>0.95421303978167504</v>
      </c>
      <c r="F10">
        <v>0.94813369114264301</v>
      </c>
      <c r="G10">
        <v>0.98903378340328896</v>
      </c>
      <c r="H10">
        <v>12.1954754008145</v>
      </c>
      <c r="I10">
        <v>8.6751994105261805E-3</v>
      </c>
      <c r="J10">
        <v>-3.4339252521557402</v>
      </c>
      <c r="K10">
        <v>9.3140750536627001E-2</v>
      </c>
      <c r="L10">
        <v>0</v>
      </c>
      <c r="M10">
        <v>0</v>
      </c>
      <c r="N10">
        <v>0</v>
      </c>
      <c r="O10">
        <v>3</v>
      </c>
      <c r="P10">
        <v>27</v>
      </c>
      <c r="Q10">
        <v>74</v>
      </c>
      <c r="R10">
        <v>150</v>
      </c>
      <c r="S10">
        <v>264</v>
      </c>
      <c r="T10">
        <v>401</v>
      </c>
      <c r="U10">
        <v>3600</v>
      </c>
    </row>
    <row r="11" spans="1:21" x14ac:dyDescent="0.2">
      <c r="A11">
        <v>8</v>
      </c>
      <c r="B11">
        <v>3600</v>
      </c>
      <c r="C11">
        <v>0.267492684209444</v>
      </c>
      <c r="D11">
        <v>1</v>
      </c>
      <c r="E11">
        <v>0.94976095584100095</v>
      </c>
      <c r="F11">
        <v>0.94238281676966495</v>
      </c>
      <c r="G11">
        <v>0.98898291087499401</v>
      </c>
      <c r="H11">
        <v>11.365178457076301</v>
      </c>
      <c r="I11">
        <v>1.0218108227094101E-2</v>
      </c>
      <c r="J11">
        <v>-3.3006459822199399</v>
      </c>
      <c r="K11">
        <v>0.10108465871285401</v>
      </c>
      <c r="L11">
        <v>0</v>
      </c>
      <c r="M11">
        <v>0</v>
      </c>
      <c r="N11">
        <v>3</v>
      </c>
      <c r="O11">
        <v>15</v>
      </c>
      <c r="P11">
        <v>33</v>
      </c>
      <c r="Q11">
        <v>87</v>
      </c>
      <c r="R11">
        <v>182</v>
      </c>
      <c r="S11">
        <v>276</v>
      </c>
      <c r="T11">
        <v>444</v>
      </c>
      <c r="U11">
        <v>3600</v>
      </c>
    </row>
    <row r="12" spans="1:21" x14ac:dyDescent="0.2">
      <c r="A12">
        <v>9</v>
      </c>
      <c r="B12">
        <v>3600</v>
      </c>
      <c r="C12">
        <v>0.31060320089728799</v>
      </c>
      <c r="D12">
        <v>1</v>
      </c>
      <c r="E12">
        <v>0.94988747099872795</v>
      </c>
      <c r="F12">
        <v>0.94266848088189403</v>
      </c>
      <c r="G12">
        <v>0.98895308141522298</v>
      </c>
      <c r="H12">
        <v>11.239017215709801</v>
      </c>
      <c r="I12">
        <v>1.00681209006468E-2</v>
      </c>
      <c r="J12">
        <v>-3.2993427840502298</v>
      </c>
      <c r="K12">
        <v>0.100340026413425</v>
      </c>
      <c r="L12">
        <v>0</v>
      </c>
      <c r="M12">
        <v>0</v>
      </c>
      <c r="N12">
        <v>0</v>
      </c>
      <c r="O12">
        <v>11</v>
      </c>
      <c r="P12">
        <v>38</v>
      </c>
      <c r="Q12">
        <v>91</v>
      </c>
      <c r="R12">
        <v>174</v>
      </c>
      <c r="S12">
        <v>278</v>
      </c>
      <c r="T12">
        <v>455</v>
      </c>
      <c r="U12">
        <v>3600</v>
      </c>
    </row>
    <row r="13" spans="1:21" x14ac:dyDescent="0.2">
      <c r="A13">
        <v>10</v>
      </c>
      <c r="B13">
        <v>3600</v>
      </c>
      <c r="C13">
        <v>0.28625394845436097</v>
      </c>
      <c r="D13">
        <v>1</v>
      </c>
      <c r="E13">
        <v>0.95164152283382997</v>
      </c>
      <c r="F13">
        <v>0.94488298190171005</v>
      </c>
      <c r="G13">
        <v>0.98906020924837001</v>
      </c>
      <c r="H13">
        <v>11.8072795460722</v>
      </c>
      <c r="I13">
        <v>9.4846177931850392E-3</v>
      </c>
      <c r="J13">
        <v>-3.37207297683823</v>
      </c>
      <c r="K13">
        <v>9.7389002424221605E-2</v>
      </c>
      <c r="L13">
        <v>0</v>
      </c>
      <c r="M13">
        <v>0</v>
      </c>
      <c r="N13">
        <v>1</v>
      </c>
      <c r="O13">
        <v>10</v>
      </c>
      <c r="P13">
        <v>38</v>
      </c>
      <c r="Q13">
        <v>81</v>
      </c>
      <c r="R13">
        <v>160</v>
      </c>
      <c r="S13">
        <v>272</v>
      </c>
      <c r="T13">
        <v>428</v>
      </c>
      <c r="U13">
        <v>3600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F4AB-0FAD-724F-AD1C-6865DA46DCDD}">
  <sheetPr codeName="Sheet2"/>
  <dimension ref="A1:V39"/>
  <sheetViews>
    <sheetView workbookViewId="0">
      <selection activeCell="R15" sqref="R15"/>
    </sheetView>
  </sheetViews>
  <sheetFormatPr baseColWidth="10" defaultRowHeight="16" x14ac:dyDescent="0.2"/>
  <cols>
    <col min="2" max="2" width="8.1640625" bestFit="1" customWidth="1"/>
    <col min="3" max="3" width="8.6640625" bestFit="1" customWidth="1"/>
    <col min="4" max="4" width="18.6640625" bestFit="1" customWidth="1"/>
    <col min="5" max="5" width="5.1640625" bestFit="1" customWidth="1"/>
    <col min="6" max="7" width="4.1640625" bestFit="1" customWidth="1"/>
    <col min="8" max="8" width="6.1640625" bestFit="1" customWidth="1"/>
    <col min="9" max="15" width="12.1640625" bestFit="1" customWidth="1"/>
    <col min="16" max="16" width="13" bestFit="1" customWidth="1"/>
    <col min="17" max="17" width="15.5" bestFit="1" customWidth="1"/>
    <col min="18" max="20" width="12.1640625" bestFit="1" customWidth="1"/>
    <col min="21" max="24" width="13.1640625" bestFit="1" customWidth="1"/>
    <col min="25" max="25" width="8.6640625" bestFit="1" customWidth="1"/>
    <col min="26" max="27" width="13.1640625" bestFit="1" customWidth="1"/>
    <col min="28" max="28" width="18.83203125" bestFit="1" customWidth="1"/>
  </cols>
  <sheetData>
    <row r="1" spans="1:22" x14ac:dyDescent="0.2">
      <c r="A1" t="s">
        <v>51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22" x14ac:dyDescent="0.2">
      <c r="A2">
        <f>IF(B2="0a", 0.5, B2)</f>
        <v>0</v>
      </c>
      <c r="B2">
        <v>0</v>
      </c>
      <c r="C2" t="s">
        <v>34</v>
      </c>
      <c r="D2">
        <v>0</v>
      </c>
      <c r="E2">
        <v>2847</v>
      </c>
      <c r="F2">
        <v>153</v>
      </c>
      <c r="G2">
        <v>153</v>
      </c>
      <c r="H2">
        <v>14847</v>
      </c>
      <c r="I2">
        <v>0.94899999999999995</v>
      </c>
      <c r="J2">
        <v>0.94899999999999995</v>
      </c>
      <c r="K2">
        <v>0.98980000000000001</v>
      </c>
      <c r="L2">
        <v>0.93879999999999997</v>
      </c>
      <c r="M2">
        <v>0.98299999999999998</v>
      </c>
      <c r="N2">
        <v>1.7000000000000001E-2</v>
      </c>
      <c r="O2">
        <v>0.94899999999999995</v>
      </c>
    </row>
    <row r="3" spans="1:22" x14ac:dyDescent="0.2">
      <c r="A3">
        <f t="shared" ref="A3:A37" si="0">IF(B3="0a", 0.5, B3)</f>
        <v>0</v>
      </c>
      <c r="B3">
        <v>0</v>
      </c>
      <c r="C3" t="s">
        <v>35</v>
      </c>
      <c r="D3">
        <v>0</v>
      </c>
      <c r="E3">
        <v>119</v>
      </c>
      <c r="F3">
        <v>76</v>
      </c>
      <c r="G3">
        <v>76</v>
      </c>
      <c r="H3">
        <v>899</v>
      </c>
      <c r="I3">
        <v>0.61025641025640998</v>
      </c>
      <c r="J3">
        <v>0.61025641025640998</v>
      </c>
      <c r="K3">
        <v>0.92205128205128195</v>
      </c>
      <c r="L3">
        <v>0.53230769230769204</v>
      </c>
      <c r="M3">
        <v>0.87008547008546999</v>
      </c>
      <c r="N3">
        <v>0.12991452991452901</v>
      </c>
      <c r="O3">
        <v>0.61025641025640998</v>
      </c>
    </row>
    <row r="4" spans="1:22" x14ac:dyDescent="0.2">
      <c r="A4">
        <f t="shared" si="0"/>
        <v>0</v>
      </c>
      <c r="B4">
        <v>0</v>
      </c>
      <c r="C4" t="s">
        <v>36</v>
      </c>
      <c r="D4">
        <v>0</v>
      </c>
      <c r="E4">
        <v>2728</v>
      </c>
      <c r="F4">
        <v>77</v>
      </c>
      <c r="G4">
        <v>77</v>
      </c>
      <c r="H4">
        <v>13948</v>
      </c>
      <c r="I4">
        <v>0.97254901960784301</v>
      </c>
      <c r="J4">
        <v>0.97254901960784301</v>
      </c>
      <c r="K4">
        <v>0.99450980392156796</v>
      </c>
      <c r="L4">
        <v>0.96705882352941097</v>
      </c>
      <c r="M4">
        <v>0.99084967320261397</v>
      </c>
      <c r="N4">
        <v>9.1503267973856196E-3</v>
      </c>
      <c r="O4">
        <v>0.97254901960784301</v>
      </c>
    </row>
    <row r="5" spans="1:22" x14ac:dyDescent="0.2">
      <c r="A5">
        <f t="shared" si="0"/>
        <v>0.5</v>
      </c>
      <c r="B5" t="s">
        <v>49</v>
      </c>
      <c r="C5" t="s">
        <v>34</v>
      </c>
      <c r="D5">
        <v>0</v>
      </c>
      <c r="E5">
        <v>2831</v>
      </c>
      <c r="F5">
        <v>769</v>
      </c>
      <c r="G5">
        <v>769</v>
      </c>
      <c r="H5">
        <v>17231</v>
      </c>
      <c r="I5">
        <v>0.78638888888888803</v>
      </c>
      <c r="J5">
        <v>0.78638888888888803</v>
      </c>
      <c r="K5">
        <v>0.95727777777777701</v>
      </c>
      <c r="L5">
        <v>0.74366666666666603</v>
      </c>
      <c r="M5">
        <v>0.92879629629629601</v>
      </c>
      <c r="N5">
        <v>7.12037037037037E-2</v>
      </c>
      <c r="O5">
        <v>0.78638888888888803</v>
      </c>
    </row>
    <row r="6" spans="1:22" x14ac:dyDescent="0.2">
      <c r="A6">
        <f t="shared" si="0"/>
        <v>0.5</v>
      </c>
      <c r="B6" t="s">
        <v>49</v>
      </c>
      <c r="C6" t="s">
        <v>35</v>
      </c>
      <c r="D6">
        <v>0</v>
      </c>
      <c r="E6">
        <v>114</v>
      </c>
      <c r="F6">
        <v>260</v>
      </c>
      <c r="G6">
        <v>260</v>
      </c>
      <c r="H6">
        <v>1610</v>
      </c>
      <c r="I6">
        <v>0.30481283422459798</v>
      </c>
      <c r="J6">
        <v>0.30481283422459798</v>
      </c>
      <c r="K6">
        <v>0.86096256684491901</v>
      </c>
      <c r="L6">
        <v>0.16577540106951799</v>
      </c>
      <c r="M6">
        <v>0.76827094474153301</v>
      </c>
      <c r="N6">
        <v>0.23172905525846699</v>
      </c>
      <c r="O6">
        <v>0.30481283422459798</v>
      </c>
    </row>
    <row r="7" spans="1:22" x14ac:dyDescent="0.2">
      <c r="A7">
        <f t="shared" si="0"/>
        <v>0.5</v>
      </c>
      <c r="B7" t="s">
        <v>49</v>
      </c>
      <c r="C7" t="s">
        <v>36</v>
      </c>
      <c r="D7">
        <v>0</v>
      </c>
      <c r="E7">
        <v>2717</v>
      </c>
      <c r="F7">
        <v>509</v>
      </c>
      <c r="G7">
        <v>509</v>
      </c>
      <c r="H7">
        <v>15621</v>
      </c>
      <c r="I7">
        <v>0.84221946683199</v>
      </c>
      <c r="J7">
        <v>0.84221946683199</v>
      </c>
      <c r="K7">
        <v>0.96844389336639802</v>
      </c>
      <c r="L7">
        <v>0.81066336019838803</v>
      </c>
      <c r="M7">
        <v>0.94740648894399604</v>
      </c>
      <c r="N7">
        <v>5.2593511056003302E-2</v>
      </c>
      <c r="O7">
        <v>0.84221946683199</v>
      </c>
    </row>
    <row r="8" spans="1:22" x14ac:dyDescent="0.2">
      <c r="A8">
        <f t="shared" si="0"/>
        <v>1</v>
      </c>
      <c r="B8">
        <v>1</v>
      </c>
      <c r="C8" t="s">
        <v>34</v>
      </c>
      <c r="D8">
        <v>374</v>
      </c>
      <c r="E8">
        <v>3466</v>
      </c>
      <c r="F8">
        <v>134</v>
      </c>
      <c r="G8">
        <v>134</v>
      </c>
      <c r="H8">
        <v>17866</v>
      </c>
      <c r="I8">
        <v>0.96277777777777696</v>
      </c>
      <c r="J8">
        <v>0.96277777777777696</v>
      </c>
      <c r="K8">
        <v>0.99255555555555497</v>
      </c>
      <c r="L8">
        <v>0.95533333333333303</v>
      </c>
      <c r="M8">
        <v>0.98759259259259202</v>
      </c>
      <c r="N8">
        <v>1.24074074074074E-2</v>
      </c>
      <c r="O8">
        <v>0.96277777777777696</v>
      </c>
    </row>
    <row r="9" spans="1:22" x14ac:dyDescent="0.2">
      <c r="A9">
        <f t="shared" si="0"/>
        <v>1</v>
      </c>
      <c r="B9">
        <v>1</v>
      </c>
      <c r="C9" t="s">
        <v>35</v>
      </c>
      <c r="D9">
        <v>374</v>
      </c>
      <c r="E9">
        <v>140</v>
      </c>
      <c r="F9">
        <v>74</v>
      </c>
      <c r="G9">
        <v>74</v>
      </c>
      <c r="H9">
        <v>996</v>
      </c>
      <c r="I9">
        <v>0.65420560747663503</v>
      </c>
      <c r="J9">
        <v>0.65420560747663503</v>
      </c>
      <c r="K9">
        <v>0.93084112149532705</v>
      </c>
      <c r="L9">
        <v>0.58504672897196197</v>
      </c>
      <c r="M9">
        <v>0.88473520249221105</v>
      </c>
      <c r="N9">
        <v>0.11526479750778799</v>
      </c>
      <c r="O9">
        <v>0.65420560747663503</v>
      </c>
    </row>
    <row r="10" spans="1:22" x14ac:dyDescent="0.2">
      <c r="A10">
        <f t="shared" si="0"/>
        <v>1</v>
      </c>
      <c r="B10">
        <v>1</v>
      </c>
      <c r="C10" t="s">
        <v>36</v>
      </c>
      <c r="D10">
        <v>374</v>
      </c>
      <c r="E10">
        <v>3326</v>
      </c>
      <c r="F10">
        <v>60</v>
      </c>
      <c r="G10">
        <v>60</v>
      </c>
      <c r="H10">
        <v>16870</v>
      </c>
      <c r="I10">
        <v>0.982279976373301</v>
      </c>
      <c r="J10">
        <v>0.982279976373301</v>
      </c>
      <c r="K10">
        <v>0.99645599527466</v>
      </c>
      <c r="L10">
        <v>0.978735971647962</v>
      </c>
      <c r="M10">
        <v>0.99409332545776696</v>
      </c>
      <c r="N10">
        <v>5.9066745422327203E-3</v>
      </c>
      <c r="O10">
        <v>0.982279976373301</v>
      </c>
    </row>
    <row r="11" spans="1:22" x14ac:dyDescent="0.2">
      <c r="A11">
        <f t="shared" si="0"/>
        <v>2</v>
      </c>
      <c r="B11">
        <v>2</v>
      </c>
      <c r="C11" t="s">
        <v>34</v>
      </c>
      <c r="D11">
        <v>214</v>
      </c>
      <c r="E11">
        <v>3452</v>
      </c>
      <c r="F11">
        <v>148</v>
      </c>
      <c r="G11">
        <v>148</v>
      </c>
      <c r="H11">
        <v>17852</v>
      </c>
      <c r="I11">
        <v>0.95888888888888801</v>
      </c>
      <c r="J11">
        <v>0.95888888888888801</v>
      </c>
      <c r="K11">
        <v>0.99177777777777698</v>
      </c>
      <c r="L11">
        <v>0.95066666666666599</v>
      </c>
      <c r="M11">
        <v>0.986296296296296</v>
      </c>
      <c r="N11">
        <v>1.3703703703703701E-2</v>
      </c>
      <c r="O11">
        <v>0.95888888888888801</v>
      </c>
    </row>
    <row r="12" spans="1:22" x14ac:dyDescent="0.2">
      <c r="A12">
        <f t="shared" si="0"/>
        <v>2</v>
      </c>
      <c r="B12">
        <v>2</v>
      </c>
      <c r="C12" t="s">
        <v>35</v>
      </c>
      <c r="D12">
        <v>214</v>
      </c>
      <c r="E12">
        <v>153</v>
      </c>
      <c r="F12">
        <v>76</v>
      </c>
      <c r="G12">
        <v>76</v>
      </c>
      <c r="H12">
        <v>1069</v>
      </c>
      <c r="I12">
        <v>0.66812227074235797</v>
      </c>
      <c r="J12">
        <v>0.66812227074235797</v>
      </c>
      <c r="K12">
        <v>0.93362445414847095</v>
      </c>
      <c r="L12">
        <v>0.60174672489082903</v>
      </c>
      <c r="M12">
        <v>0.88937409024745195</v>
      </c>
      <c r="N12">
        <v>0.11062590975254701</v>
      </c>
      <c r="O12">
        <v>0.66812227074235797</v>
      </c>
      <c r="Q12" s="1" t="s">
        <v>46</v>
      </c>
    </row>
    <row r="13" spans="1:22" x14ac:dyDescent="0.2">
      <c r="A13">
        <f t="shared" si="0"/>
        <v>2</v>
      </c>
      <c r="B13">
        <v>2</v>
      </c>
      <c r="C13" t="s">
        <v>36</v>
      </c>
      <c r="D13">
        <v>214</v>
      </c>
      <c r="E13">
        <v>3299</v>
      </c>
      <c r="F13">
        <v>72</v>
      </c>
      <c r="G13">
        <v>72</v>
      </c>
      <c r="H13">
        <v>16783</v>
      </c>
      <c r="I13">
        <v>0.97864135271432795</v>
      </c>
      <c r="J13">
        <v>0.97864135271432795</v>
      </c>
      <c r="K13">
        <v>0.99572827054286495</v>
      </c>
      <c r="L13">
        <v>0.97436962325719301</v>
      </c>
      <c r="M13">
        <v>0.99288045090477595</v>
      </c>
      <c r="N13">
        <v>7.11954909522396E-3</v>
      </c>
      <c r="O13">
        <v>0.97864135271432795</v>
      </c>
      <c r="Q13" t="s">
        <v>45</v>
      </c>
      <c r="S13" t="s">
        <v>44</v>
      </c>
      <c r="U13" t="s">
        <v>47</v>
      </c>
      <c r="V13" t="s">
        <v>48</v>
      </c>
    </row>
    <row r="14" spans="1:22" x14ac:dyDescent="0.2">
      <c r="A14">
        <f t="shared" si="0"/>
        <v>3</v>
      </c>
      <c r="B14">
        <v>3</v>
      </c>
      <c r="C14" t="s">
        <v>34</v>
      </c>
      <c r="D14">
        <v>229</v>
      </c>
      <c r="E14">
        <v>3432</v>
      </c>
      <c r="F14">
        <v>168</v>
      </c>
      <c r="G14">
        <v>168</v>
      </c>
      <c r="H14">
        <v>17832</v>
      </c>
      <c r="I14">
        <v>0.95333333333333303</v>
      </c>
      <c r="J14">
        <v>0.95333333333333303</v>
      </c>
      <c r="K14">
        <v>0.99066666666666603</v>
      </c>
      <c r="L14">
        <v>0.94399999999999995</v>
      </c>
      <c r="M14">
        <v>0.98444444444444401</v>
      </c>
      <c r="N14">
        <v>1.55555555555555E-2</v>
      </c>
      <c r="O14">
        <v>0.95333333333333303</v>
      </c>
      <c r="P14" s="1" t="s">
        <v>42</v>
      </c>
      <c r="Q14" t="s">
        <v>34</v>
      </c>
      <c r="R14" t="s">
        <v>35</v>
      </c>
      <c r="S14" t="s">
        <v>34</v>
      </c>
      <c r="T14" t="s">
        <v>35</v>
      </c>
    </row>
    <row r="15" spans="1:22" x14ac:dyDescent="0.2">
      <c r="A15">
        <f t="shared" si="0"/>
        <v>3</v>
      </c>
      <c r="B15">
        <v>3</v>
      </c>
      <c r="C15" t="s">
        <v>35</v>
      </c>
      <c r="D15">
        <v>229</v>
      </c>
      <c r="E15">
        <v>158</v>
      </c>
      <c r="F15">
        <v>84</v>
      </c>
      <c r="G15">
        <v>84</v>
      </c>
      <c r="H15">
        <v>1126</v>
      </c>
      <c r="I15">
        <v>0.65289256198347101</v>
      </c>
      <c r="J15">
        <v>0.65289256198347101</v>
      </c>
      <c r="K15">
        <v>0.93057851239669398</v>
      </c>
      <c r="L15">
        <v>0.58347107438016499</v>
      </c>
      <c r="M15">
        <v>0.88429752066115697</v>
      </c>
      <c r="N15">
        <v>0.11570247933884199</v>
      </c>
      <c r="O15">
        <v>0.65289256198347101</v>
      </c>
      <c r="P15" s="2">
        <v>0</v>
      </c>
      <c r="Q15" s="3">
        <v>0.98299999999999998</v>
      </c>
      <c r="R15" s="3">
        <v>0.87008547008546999</v>
      </c>
      <c r="S15" s="3">
        <v>0.94899999999999995</v>
      </c>
      <c r="T15" s="3">
        <v>0.61025641025640998</v>
      </c>
      <c r="U15" s="3">
        <v>1.85308547008547</v>
      </c>
      <c r="V15" s="3">
        <v>1.5592564102564099</v>
      </c>
    </row>
    <row r="16" spans="1:22" x14ac:dyDescent="0.2">
      <c r="A16">
        <f t="shared" si="0"/>
        <v>3</v>
      </c>
      <c r="B16">
        <v>3</v>
      </c>
      <c r="C16" t="s">
        <v>36</v>
      </c>
      <c r="D16">
        <v>229</v>
      </c>
      <c r="E16">
        <v>3274</v>
      </c>
      <c r="F16">
        <v>84</v>
      </c>
      <c r="G16">
        <v>84</v>
      </c>
      <c r="H16">
        <v>16706</v>
      </c>
      <c r="I16">
        <v>0.97498511018463296</v>
      </c>
      <c r="J16">
        <v>0.97498511018463296</v>
      </c>
      <c r="K16">
        <v>0.99499702203692597</v>
      </c>
      <c r="L16">
        <v>0.96998213222156004</v>
      </c>
      <c r="M16">
        <v>0.99166170339487703</v>
      </c>
      <c r="N16">
        <v>8.3382966051220898E-3</v>
      </c>
      <c r="O16">
        <v>0.97498511018463296</v>
      </c>
      <c r="P16" s="4">
        <v>0</v>
      </c>
      <c r="Q16" s="3">
        <v>0.98299999999999998</v>
      </c>
      <c r="R16" s="3">
        <v>0.87008547008546999</v>
      </c>
      <c r="S16" s="3">
        <v>0.94899999999999995</v>
      </c>
      <c r="T16" s="3">
        <v>0.61025641025640998</v>
      </c>
      <c r="U16" s="3">
        <v>1.85308547008547</v>
      </c>
      <c r="V16" s="3">
        <v>1.5592564102564099</v>
      </c>
    </row>
    <row r="17" spans="1:22" x14ac:dyDescent="0.2">
      <c r="A17">
        <f t="shared" si="0"/>
        <v>4</v>
      </c>
      <c r="B17">
        <v>4</v>
      </c>
      <c r="C17" t="s">
        <v>34</v>
      </c>
      <c r="D17">
        <v>242</v>
      </c>
      <c r="E17">
        <v>3417</v>
      </c>
      <c r="F17">
        <v>183</v>
      </c>
      <c r="G17">
        <v>183</v>
      </c>
      <c r="H17">
        <v>17817</v>
      </c>
      <c r="I17">
        <v>0.94916666666666605</v>
      </c>
      <c r="J17">
        <v>0.94916666666666605</v>
      </c>
      <c r="K17">
        <v>0.98983333333333301</v>
      </c>
      <c r="L17">
        <v>0.93899999999999995</v>
      </c>
      <c r="M17">
        <v>0.98305555555555502</v>
      </c>
      <c r="N17">
        <v>1.6944444444444401E-2</v>
      </c>
      <c r="O17">
        <v>0.94916666666666605</v>
      </c>
      <c r="P17" s="2">
        <v>0.5</v>
      </c>
      <c r="Q17" s="3">
        <v>0.92879629629629601</v>
      </c>
      <c r="R17" s="3">
        <v>0.76827094474153301</v>
      </c>
      <c r="S17" s="3">
        <v>0.78638888888888803</v>
      </c>
      <c r="T17" s="3">
        <v>0.30481283422459798</v>
      </c>
      <c r="U17" s="3">
        <v>1.6970672410378289</v>
      </c>
      <c r="V17" s="3">
        <v>1.0912017231134861</v>
      </c>
    </row>
    <row r="18" spans="1:22" x14ac:dyDescent="0.2">
      <c r="A18">
        <f t="shared" si="0"/>
        <v>4</v>
      </c>
      <c r="B18">
        <v>4</v>
      </c>
      <c r="C18" t="s">
        <v>35</v>
      </c>
      <c r="D18">
        <v>242</v>
      </c>
      <c r="E18">
        <v>174</v>
      </c>
      <c r="F18">
        <v>107</v>
      </c>
      <c r="G18">
        <v>107</v>
      </c>
      <c r="H18">
        <v>1298</v>
      </c>
      <c r="I18">
        <v>0.61921708185053304</v>
      </c>
      <c r="J18">
        <v>0.61921708185053304</v>
      </c>
      <c r="K18">
        <v>0.92384341637010603</v>
      </c>
      <c r="L18">
        <v>0.54306049822063995</v>
      </c>
      <c r="M18">
        <v>0.87307236061684401</v>
      </c>
      <c r="N18">
        <v>0.12692763938315499</v>
      </c>
      <c r="O18">
        <v>0.61921708185053304</v>
      </c>
      <c r="P18" s="4" t="s">
        <v>49</v>
      </c>
      <c r="Q18" s="3">
        <v>0.92879629629629601</v>
      </c>
      <c r="R18" s="3">
        <v>0.76827094474153301</v>
      </c>
      <c r="S18" s="3">
        <v>0.78638888888888803</v>
      </c>
      <c r="T18" s="3">
        <v>0.30481283422459798</v>
      </c>
      <c r="U18" s="3">
        <v>1.6970672410378289</v>
      </c>
      <c r="V18" s="3">
        <v>1.0912017231134861</v>
      </c>
    </row>
    <row r="19" spans="1:22" x14ac:dyDescent="0.2">
      <c r="A19">
        <f t="shared" si="0"/>
        <v>4</v>
      </c>
      <c r="B19">
        <v>4</v>
      </c>
      <c r="C19" t="s">
        <v>36</v>
      </c>
      <c r="D19">
        <v>242</v>
      </c>
      <c r="E19">
        <v>3243</v>
      </c>
      <c r="F19">
        <v>76</v>
      </c>
      <c r="G19">
        <v>76</v>
      </c>
      <c r="H19">
        <v>16519</v>
      </c>
      <c r="I19">
        <v>0.97710153660741095</v>
      </c>
      <c r="J19">
        <v>0.97710153660741095</v>
      </c>
      <c r="K19">
        <v>0.99542030732148201</v>
      </c>
      <c r="L19">
        <v>0.97252184392889396</v>
      </c>
      <c r="M19">
        <v>0.99236717886913695</v>
      </c>
      <c r="N19">
        <v>7.6328211308626997E-3</v>
      </c>
      <c r="O19">
        <v>0.97710153660741095</v>
      </c>
      <c r="P19" s="2">
        <v>1</v>
      </c>
      <c r="Q19" s="3">
        <v>0.98759259259259202</v>
      </c>
      <c r="R19" s="3">
        <v>0.88473520249221105</v>
      </c>
      <c r="S19" s="3">
        <v>0.96277777777777696</v>
      </c>
      <c r="T19" s="3">
        <v>0.65420560747663503</v>
      </c>
      <c r="U19" s="3">
        <v>1.8723277950848032</v>
      </c>
      <c r="V19" s="3">
        <v>1.616983385254412</v>
      </c>
    </row>
    <row r="20" spans="1:22" x14ac:dyDescent="0.2">
      <c r="A20">
        <f t="shared" si="0"/>
        <v>5</v>
      </c>
      <c r="B20">
        <v>5</v>
      </c>
      <c r="C20" t="s">
        <v>34</v>
      </c>
      <c r="D20">
        <v>281</v>
      </c>
      <c r="E20">
        <v>3421</v>
      </c>
      <c r="F20">
        <v>179</v>
      </c>
      <c r="G20">
        <v>179</v>
      </c>
      <c r="H20">
        <v>17821</v>
      </c>
      <c r="I20">
        <v>0.950277777777777</v>
      </c>
      <c r="J20">
        <v>0.950277777777777</v>
      </c>
      <c r="K20">
        <v>0.99005555555555502</v>
      </c>
      <c r="L20">
        <v>0.94033333333333302</v>
      </c>
      <c r="M20">
        <v>0.98342592592592504</v>
      </c>
      <c r="N20">
        <v>1.6574074074074002E-2</v>
      </c>
      <c r="O20">
        <v>0.950277777777777</v>
      </c>
      <c r="P20" s="4">
        <v>1</v>
      </c>
      <c r="Q20" s="3">
        <v>0.98759259259259202</v>
      </c>
      <c r="R20" s="3">
        <v>0.88473520249221105</v>
      </c>
      <c r="S20" s="3">
        <v>0.96277777777777696</v>
      </c>
      <c r="T20" s="3">
        <v>0.65420560747663503</v>
      </c>
      <c r="U20" s="3">
        <v>1.8723277950848032</v>
      </c>
      <c r="V20" s="3">
        <v>1.616983385254412</v>
      </c>
    </row>
    <row r="21" spans="1:22" x14ac:dyDescent="0.2">
      <c r="A21">
        <f t="shared" si="0"/>
        <v>5</v>
      </c>
      <c r="B21">
        <v>5</v>
      </c>
      <c r="C21" t="s">
        <v>35</v>
      </c>
      <c r="D21">
        <v>281</v>
      </c>
      <c r="E21">
        <v>161</v>
      </c>
      <c r="F21">
        <v>103</v>
      </c>
      <c r="G21">
        <v>103</v>
      </c>
      <c r="H21">
        <v>1217</v>
      </c>
      <c r="I21">
        <v>0.60984848484848397</v>
      </c>
      <c r="J21">
        <v>0.60984848484848397</v>
      </c>
      <c r="K21">
        <v>0.92196969696969699</v>
      </c>
      <c r="L21">
        <v>0.53181818181818097</v>
      </c>
      <c r="M21">
        <v>0.86994949494949403</v>
      </c>
      <c r="N21">
        <v>0.130050505050505</v>
      </c>
      <c r="O21">
        <v>0.60984848484848397</v>
      </c>
      <c r="P21" s="2">
        <v>2</v>
      </c>
      <c r="Q21" s="3">
        <v>0.986296296296296</v>
      </c>
      <c r="R21" s="3">
        <v>0.88937409024745195</v>
      </c>
      <c r="S21" s="3">
        <v>0.95888888888888801</v>
      </c>
      <c r="T21" s="3">
        <v>0.66812227074235797</v>
      </c>
      <c r="U21" s="3">
        <v>1.8756703865437481</v>
      </c>
      <c r="V21" s="3">
        <v>1.627011159631246</v>
      </c>
    </row>
    <row r="22" spans="1:22" x14ac:dyDescent="0.2">
      <c r="A22">
        <f t="shared" si="0"/>
        <v>5</v>
      </c>
      <c r="B22">
        <v>5</v>
      </c>
      <c r="C22" t="s">
        <v>36</v>
      </c>
      <c r="D22">
        <v>281</v>
      </c>
      <c r="E22">
        <v>3260</v>
      </c>
      <c r="F22">
        <v>76</v>
      </c>
      <c r="G22">
        <v>76</v>
      </c>
      <c r="H22">
        <v>16604</v>
      </c>
      <c r="I22">
        <v>0.97721822541966397</v>
      </c>
      <c r="J22">
        <v>0.97721822541966397</v>
      </c>
      <c r="K22">
        <v>0.99544364508393202</v>
      </c>
      <c r="L22">
        <v>0.97266187050359698</v>
      </c>
      <c r="M22">
        <v>0.99240607513988799</v>
      </c>
      <c r="N22">
        <v>7.5939248601119098E-3</v>
      </c>
      <c r="O22">
        <v>0.97721822541966397</v>
      </c>
      <c r="P22" s="4">
        <v>2</v>
      </c>
      <c r="Q22" s="3">
        <v>0.986296296296296</v>
      </c>
      <c r="R22" s="3">
        <v>0.88937409024745195</v>
      </c>
      <c r="S22" s="3">
        <v>0.95888888888888801</v>
      </c>
      <c r="T22" s="3">
        <v>0.66812227074235797</v>
      </c>
      <c r="U22" s="3">
        <v>1.8756703865437481</v>
      </c>
      <c r="V22" s="3">
        <v>1.627011159631246</v>
      </c>
    </row>
    <row r="23" spans="1:22" x14ac:dyDescent="0.2">
      <c r="A23">
        <f t="shared" si="0"/>
        <v>6</v>
      </c>
      <c r="B23">
        <v>6</v>
      </c>
      <c r="C23" t="s">
        <v>34</v>
      </c>
      <c r="D23">
        <v>264</v>
      </c>
      <c r="E23">
        <v>3422</v>
      </c>
      <c r="F23">
        <v>178</v>
      </c>
      <c r="G23">
        <v>178</v>
      </c>
      <c r="H23">
        <v>17822</v>
      </c>
      <c r="I23">
        <v>0.95055555555555504</v>
      </c>
      <c r="J23">
        <v>0.95055555555555504</v>
      </c>
      <c r="K23">
        <v>0.99011111111111105</v>
      </c>
      <c r="L23">
        <v>0.94066666666666598</v>
      </c>
      <c r="M23">
        <v>0.98351851851851801</v>
      </c>
      <c r="N23">
        <v>1.6481481481481399E-2</v>
      </c>
      <c r="O23">
        <v>0.95055555555555504</v>
      </c>
      <c r="P23" s="2">
        <v>3</v>
      </c>
      <c r="Q23" s="3">
        <v>0.98444444444444401</v>
      </c>
      <c r="R23" s="3">
        <v>0.88429752066115697</v>
      </c>
      <c r="S23" s="3">
        <v>0.95333333333333303</v>
      </c>
      <c r="T23" s="3">
        <v>0.65289256198347101</v>
      </c>
      <c r="U23" s="3">
        <v>1.868741965105601</v>
      </c>
      <c r="V23" s="3">
        <v>1.606225895316804</v>
      </c>
    </row>
    <row r="24" spans="1:22" x14ac:dyDescent="0.2">
      <c r="A24">
        <f t="shared" si="0"/>
        <v>6</v>
      </c>
      <c r="B24">
        <v>6</v>
      </c>
      <c r="C24" t="s">
        <v>35</v>
      </c>
      <c r="D24">
        <v>264</v>
      </c>
      <c r="E24">
        <v>196</v>
      </c>
      <c r="F24">
        <v>93</v>
      </c>
      <c r="G24">
        <v>93</v>
      </c>
      <c r="H24">
        <v>1352</v>
      </c>
      <c r="I24">
        <v>0.678200692041522</v>
      </c>
      <c r="J24">
        <v>0.678200692041522</v>
      </c>
      <c r="K24">
        <v>0.93564013840830396</v>
      </c>
      <c r="L24">
        <v>0.61384083044982596</v>
      </c>
      <c r="M24">
        <v>0.89273356401383996</v>
      </c>
      <c r="N24">
        <v>0.10726643598615899</v>
      </c>
      <c r="O24">
        <v>0.678200692041522</v>
      </c>
      <c r="P24" s="4">
        <v>3</v>
      </c>
      <c r="Q24" s="3">
        <v>0.98444444444444401</v>
      </c>
      <c r="R24" s="3">
        <v>0.88429752066115697</v>
      </c>
      <c r="S24" s="3">
        <v>0.95333333333333303</v>
      </c>
      <c r="T24" s="3">
        <v>0.65289256198347101</v>
      </c>
      <c r="U24" s="3">
        <v>1.868741965105601</v>
      </c>
      <c r="V24" s="3">
        <v>1.606225895316804</v>
      </c>
    </row>
    <row r="25" spans="1:22" x14ac:dyDescent="0.2">
      <c r="A25">
        <f t="shared" si="0"/>
        <v>6</v>
      </c>
      <c r="B25">
        <v>6</v>
      </c>
      <c r="C25" t="s">
        <v>36</v>
      </c>
      <c r="D25">
        <v>264</v>
      </c>
      <c r="E25">
        <v>3226</v>
      </c>
      <c r="F25">
        <v>85</v>
      </c>
      <c r="G25">
        <v>85</v>
      </c>
      <c r="H25">
        <v>16470</v>
      </c>
      <c r="I25">
        <v>0.97432799758381095</v>
      </c>
      <c r="J25">
        <v>0.97432799758381095</v>
      </c>
      <c r="K25">
        <v>0.99486559951676201</v>
      </c>
      <c r="L25">
        <v>0.96919359710057296</v>
      </c>
      <c r="M25">
        <v>0.99144266586126995</v>
      </c>
      <c r="N25">
        <v>8.5573341387294808E-3</v>
      </c>
      <c r="O25">
        <v>0.97432799758381095</v>
      </c>
      <c r="P25" s="2">
        <v>4</v>
      </c>
      <c r="Q25" s="3">
        <v>0.98305555555555502</v>
      </c>
      <c r="R25" s="3">
        <v>0.87307236061684401</v>
      </c>
      <c r="S25" s="3">
        <v>0.94916666666666605</v>
      </c>
      <c r="T25" s="3">
        <v>0.61921708185053304</v>
      </c>
      <c r="U25" s="3">
        <v>1.8561279161723991</v>
      </c>
      <c r="V25" s="3">
        <v>1.5683837485171992</v>
      </c>
    </row>
    <row r="26" spans="1:22" x14ac:dyDescent="0.2">
      <c r="A26">
        <f t="shared" si="0"/>
        <v>7</v>
      </c>
      <c r="B26">
        <v>7</v>
      </c>
      <c r="C26" t="s">
        <v>34</v>
      </c>
      <c r="D26">
        <v>289</v>
      </c>
      <c r="E26">
        <v>3454</v>
      </c>
      <c r="F26">
        <v>146</v>
      </c>
      <c r="G26">
        <v>146</v>
      </c>
      <c r="H26">
        <v>17854</v>
      </c>
      <c r="I26">
        <v>0.95944444444444399</v>
      </c>
      <c r="J26">
        <v>0.95944444444444399</v>
      </c>
      <c r="K26">
        <v>0.99188888888888804</v>
      </c>
      <c r="L26">
        <v>0.95133333333333303</v>
      </c>
      <c r="M26">
        <v>0.98648148148148096</v>
      </c>
      <c r="N26">
        <v>1.3518518518518499E-2</v>
      </c>
      <c r="O26">
        <v>0.95944444444444399</v>
      </c>
      <c r="P26" s="4">
        <v>4</v>
      </c>
      <c r="Q26" s="3">
        <v>0.98305555555555502</v>
      </c>
      <c r="R26" s="3">
        <v>0.87307236061684401</v>
      </c>
      <c r="S26" s="3">
        <v>0.94916666666666605</v>
      </c>
      <c r="T26" s="3">
        <v>0.61921708185053304</v>
      </c>
      <c r="U26" s="3">
        <v>1.8561279161723991</v>
      </c>
      <c r="V26" s="3">
        <v>1.5683837485171992</v>
      </c>
    </row>
    <row r="27" spans="1:22" x14ac:dyDescent="0.2">
      <c r="A27">
        <f t="shared" si="0"/>
        <v>7</v>
      </c>
      <c r="B27">
        <v>7</v>
      </c>
      <c r="C27" t="s">
        <v>35</v>
      </c>
      <c r="D27">
        <v>289</v>
      </c>
      <c r="E27">
        <v>183</v>
      </c>
      <c r="F27">
        <v>81</v>
      </c>
      <c r="G27">
        <v>81</v>
      </c>
      <c r="H27">
        <v>1239</v>
      </c>
      <c r="I27">
        <v>0.69318181818181801</v>
      </c>
      <c r="J27">
        <v>0.69318181818181801</v>
      </c>
      <c r="K27">
        <v>0.93863636363636305</v>
      </c>
      <c r="L27">
        <v>0.63181818181818095</v>
      </c>
      <c r="M27">
        <v>0.89772727272727204</v>
      </c>
      <c r="N27">
        <v>0.102272727272727</v>
      </c>
      <c r="O27">
        <v>0.69318181818181801</v>
      </c>
      <c r="P27" s="2">
        <v>5</v>
      </c>
      <c r="Q27" s="3">
        <v>0.98342592592592504</v>
      </c>
      <c r="R27" s="3">
        <v>0.86994949494949403</v>
      </c>
      <c r="S27" s="3">
        <v>0.950277777777777</v>
      </c>
      <c r="T27" s="3">
        <v>0.60984848484848397</v>
      </c>
      <c r="U27" s="3">
        <v>1.8533754208754192</v>
      </c>
      <c r="V27" s="3">
        <v>1.5601262626262611</v>
      </c>
    </row>
    <row r="28" spans="1:22" x14ac:dyDescent="0.2">
      <c r="A28">
        <f t="shared" si="0"/>
        <v>7</v>
      </c>
      <c r="B28">
        <v>7</v>
      </c>
      <c r="C28" t="s">
        <v>36</v>
      </c>
      <c r="D28">
        <v>289</v>
      </c>
      <c r="E28">
        <v>3271</v>
      </c>
      <c r="F28">
        <v>65</v>
      </c>
      <c r="G28">
        <v>65</v>
      </c>
      <c r="H28">
        <v>16615</v>
      </c>
      <c r="I28">
        <v>0.98051558752997603</v>
      </c>
      <c r="J28">
        <v>0.98051558752997603</v>
      </c>
      <c r="K28">
        <v>0.99610311750599501</v>
      </c>
      <c r="L28">
        <v>0.97661870503597104</v>
      </c>
      <c r="M28">
        <v>0.99350519584332497</v>
      </c>
      <c r="N28">
        <v>6.4948041566746601E-3</v>
      </c>
      <c r="O28">
        <v>0.98051558752997603</v>
      </c>
      <c r="P28" s="4">
        <v>5</v>
      </c>
      <c r="Q28" s="3">
        <v>0.98342592592592504</v>
      </c>
      <c r="R28" s="3">
        <v>0.86994949494949403</v>
      </c>
      <c r="S28" s="3">
        <v>0.950277777777777</v>
      </c>
      <c r="T28" s="3">
        <v>0.60984848484848397</v>
      </c>
      <c r="U28" s="3">
        <v>1.8533754208754192</v>
      </c>
      <c r="V28" s="3">
        <v>1.5601262626262611</v>
      </c>
    </row>
    <row r="29" spans="1:22" x14ac:dyDescent="0.2">
      <c r="A29">
        <f t="shared" si="0"/>
        <v>8</v>
      </c>
      <c r="B29">
        <v>8</v>
      </c>
      <c r="C29" t="s">
        <v>34</v>
      </c>
      <c r="D29">
        <v>264</v>
      </c>
      <c r="E29">
        <v>3431</v>
      </c>
      <c r="F29">
        <v>169</v>
      </c>
      <c r="G29">
        <v>169</v>
      </c>
      <c r="H29">
        <v>17831</v>
      </c>
      <c r="I29">
        <v>0.95305555555555499</v>
      </c>
      <c r="J29">
        <v>0.95305555555555499</v>
      </c>
      <c r="K29">
        <v>0.990611111111111</v>
      </c>
      <c r="L29">
        <v>0.94366666666666599</v>
      </c>
      <c r="M29">
        <v>0.98435185185185103</v>
      </c>
      <c r="N29">
        <v>1.5648148148148099E-2</v>
      </c>
      <c r="O29">
        <v>0.95305555555555499</v>
      </c>
      <c r="P29" s="2">
        <v>6</v>
      </c>
      <c r="Q29" s="3">
        <v>0.98351851851851801</v>
      </c>
      <c r="R29" s="3">
        <v>0.89273356401383996</v>
      </c>
      <c r="S29" s="3">
        <v>0.95055555555555504</v>
      </c>
      <c r="T29" s="3">
        <v>0.678200692041522</v>
      </c>
      <c r="U29" s="3">
        <v>1.8762520825323579</v>
      </c>
      <c r="V29" s="3">
        <v>1.6287562475970772</v>
      </c>
    </row>
    <row r="30" spans="1:22" x14ac:dyDescent="0.2">
      <c r="A30">
        <f t="shared" si="0"/>
        <v>8</v>
      </c>
      <c r="B30">
        <v>8</v>
      </c>
      <c r="C30" t="s">
        <v>35</v>
      </c>
      <c r="D30">
        <v>264</v>
      </c>
      <c r="E30">
        <v>177</v>
      </c>
      <c r="F30">
        <v>99</v>
      </c>
      <c r="G30">
        <v>99</v>
      </c>
      <c r="H30">
        <v>1281</v>
      </c>
      <c r="I30">
        <v>0.64130434782608603</v>
      </c>
      <c r="J30">
        <v>0.64130434782608603</v>
      </c>
      <c r="K30">
        <v>0.92826086956521703</v>
      </c>
      <c r="L30">
        <v>0.56956521739130395</v>
      </c>
      <c r="M30">
        <v>0.88043478260869501</v>
      </c>
      <c r="N30">
        <v>0.119565217391304</v>
      </c>
      <c r="O30">
        <v>0.64130434782608603</v>
      </c>
      <c r="P30" s="4">
        <v>6</v>
      </c>
      <c r="Q30" s="3">
        <v>0.98351851851851801</v>
      </c>
      <c r="R30" s="3">
        <v>0.89273356401383996</v>
      </c>
      <c r="S30" s="3">
        <v>0.95055555555555504</v>
      </c>
      <c r="T30" s="3">
        <v>0.678200692041522</v>
      </c>
      <c r="U30" s="3">
        <v>1.8762520825323579</v>
      </c>
      <c r="V30" s="3">
        <v>1.6287562475970772</v>
      </c>
    </row>
    <row r="31" spans="1:22" x14ac:dyDescent="0.2">
      <c r="A31">
        <f t="shared" si="0"/>
        <v>8</v>
      </c>
      <c r="B31">
        <v>8</v>
      </c>
      <c r="C31" t="s">
        <v>36</v>
      </c>
      <c r="D31">
        <v>264</v>
      </c>
      <c r="E31">
        <v>3254</v>
      </c>
      <c r="F31">
        <v>70</v>
      </c>
      <c r="G31">
        <v>70</v>
      </c>
      <c r="H31">
        <v>16550</v>
      </c>
      <c r="I31">
        <v>0.978941034897713</v>
      </c>
      <c r="J31">
        <v>0.978941034897713</v>
      </c>
      <c r="K31">
        <v>0.99578820697954196</v>
      </c>
      <c r="L31">
        <v>0.97472924187725596</v>
      </c>
      <c r="M31">
        <v>0.99298034496590404</v>
      </c>
      <c r="N31">
        <v>7.0196550340954596E-3</v>
      </c>
      <c r="O31">
        <v>0.978941034897713</v>
      </c>
      <c r="P31" s="2">
        <v>7</v>
      </c>
      <c r="Q31" s="3">
        <v>0.98648148148148096</v>
      </c>
      <c r="R31" s="3">
        <v>0.89772727272727204</v>
      </c>
      <c r="S31" s="3">
        <v>0.95944444444444399</v>
      </c>
      <c r="T31" s="3">
        <v>0.69318181818181801</v>
      </c>
      <c r="U31" s="3">
        <v>1.8842087542087529</v>
      </c>
      <c r="V31" s="3">
        <v>1.652626262626262</v>
      </c>
    </row>
    <row r="32" spans="1:22" x14ac:dyDescent="0.2">
      <c r="A32">
        <f t="shared" si="0"/>
        <v>9</v>
      </c>
      <c r="B32">
        <v>9</v>
      </c>
      <c r="C32" t="s">
        <v>34</v>
      </c>
      <c r="D32">
        <v>276</v>
      </c>
      <c r="E32">
        <v>3432</v>
      </c>
      <c r="F32">
        <v>168</v>
      </c>
      <c r="G32">
        <v>168</v>
      </c>
      <c r="H32">
        <v>17832</v>
      </c>
      <c r="I32">
        <v>0.95333333333333303</v>
      </c>
      <c r="J32">
        <v>0.95333333333333303</v>
      </c>
      <c r="K32">
        <v>0.99066666666666603</v>
      </c>
      <c r="L32">
        <v>0.94399999999999995</v>
      </c>
      <c r="M32">
        <v>0.98444444444444401</v>
      </c>
      <c r="N32">
        <v>1.55555555555555E-2</v>
      </c>
      <c r="O32">
        <v>0.95333333333333303</v>
      </c>
      <c r="P32" s="4">
        <v>7</v>
      </c>
      <c r="Q32" s="3">
        <v>0.98648148148148096</v>
      </c>
      <c r="R32" s="3">
        <v>0.89772727272727204</v>
      </c>
      <c r="S32" s="3">
        <v>0.95944444444444399</v>
      </c>
      <c r="T32" s="3">
        <v>0.69318181818181801</v>
      </c>
      <c r="U32" s="3">
        <v>1.8842087542087529</v>
      </c>
      <c r="V32" s="3">
        <v>1.652626262626262</v>
      </c>
    </row>
    <row r="33" spans="1:22" x14ac:dyDescent="0.2">
      <c r="A33">
        <f t="shared" si="0"/>
        <v>9</v>
      </c>
      <c r="B33">
        <v>9</v>
      </c>
      <c r="C33" t="s">
        <v>35</v>
      </c>
      <c r="D33">
        <v>276</v>
      </c>
      <c r="E33">
        <v>174</v>
      </c>
      <c r="F33">
        <v>104</v>
      </c>
      <c r="G33">
        <v>104</v>
      </c>
      <c r="H33">
        <v>1286</v>
      </c>
      <c r="I33">
        <v>0.62589928057553901</v>
      </c>
      <c r="J33">
        <v>0.62589928057553901</v>
      </c>
      <c r="K33">
        <v>0.925179856115107</v>
      </c>
      <c r="L33">
        <v>0.55107913669064701</v>
      </c>
      <c r="M33">
        <v>0.87529976019184597</v>
      </c>
      <c r="N33">
        <v>0.12470023980815299</v>
      </c>
      <c r="O33">
        <v>0.62589928057553901</v>
      </c>
      <c r="P33" s="2">
        <v>8</v>
      </c>
      <c r="Q33" s="3">
        <v>0.98435185185185103</v>
      </c>
      <c r="R33" s="3">
        <v>0.88043478260869501</v>
      </c>
      <c r="S33" s="3">
        <v>0.95305555555555499</v>
      </c>
      <c r="T33" s="3">
        <v>0.64130434782608603</v>
      </c>
      <c r="U33" s="3">
        <v>1.8647866344605459</v>
      </c>
      <c r="V33" s="3">
        <v>1.5943599033816409</v>
      </c>
    </row>
    <row r="34" spans="1:22" x14ac:dyDescent="0.2">
      <c r="A34">
        <f t="shared" si="0"/>
        <v>9</v>
      </c>
      <c r="B34">
        <v>9</v>
      </c>
      <c r="C34" t="s">
        <v>36</v>
      </c>
      <c r="D34">
        <v>276</v>
      </c>
      <c r="E34">
        <v>3258</v>
      </c>
      <c r="F34">
        <v>64</v>
      </c>
      <c r="G34">
        <v>64</v>
      </c>
      <c r="H34">
        <v>16546</v>
      </c>
      <c r="I34">
        <v>0.98073449729078799</v>
      </c>
      <c r="J34">
        <v>0.98073449729078799</v>
      </c>
      <c r="K34">
        <v>0.99614689945815704</v>
      </c>
      <c r="L34">
        <v>0.97688139674894603</v>
      </c>
      <c r="M34">
        <v>0.99357816576359603</v>
      </c>
      <c r="N34">
        <v>6.4218342364037702E-3</v>
      </c>
      <c r="O34">
        <v>0.98073449729078799</v>
      </c>
      <c r="P34" s="4">
        <v>8</v>
      </c>
      <c r="Q34" s="3">
        <v>0.98435185185185103</v>
      </c>
      <c r="R34" s="3">
        <v>0.88043478260869501</v>
      </c>
      <c r="S34" s="3">
        <v>0.95305555555555499</v>
      </c>
      <c r="T34" s="3">
        <v>0.64130434782608603</v>
      </c>
      <c r="U34" s="3">
        <v>1.8647866344605459</v>
      </c>
      <c r="V34" s="3">
        <v>1.5943599033816409</v>
      </c>
    </row>
    <row r="35" spans="1:22" x14ac:dyDescent="0.2">
      <c r="A35">
        <f t="shared" si="0"/>
        <v>10</v>
      </c>
      <c r="B35">
        <v>10</v>
      </c>
      <c r="C35" t="s">
        <v>34</v>
      </c>
      <c r="D35">
        <v>278</v>
      </c>
      <c r="E35">
        <v>3383</v>
      </c>
      <c r="F35">
        <v>217</v>
      </c>
      <c r="G35">
        <v>217</v>
      </c>
      <c r="H35">
        <v>17783</v>
      </c>
      <c r="I35">
        <v>0.93972222222222201</v>
      </c>
      <c r="J35">
        <v>0.93972222222222201</v>
      </c>
      <c r="K35">
        <v>0.98794444444444396</v>
      </c>
      <c r="L35">
        <v>0.92766666666666597</v>
      </c>
      <c r="M35">
        <v>0.97990740740740701</v>
      </c>
      <c r="N35">
        <v>2.0092592592592499E-2</v>
      </c>
      <c r="O35">
        <v>0.93972222222222201</v>
      </c>
      <c r="P35" s="2">
        <v>9</v>
      </c>
      <c r="Q35" s="3">
        <v>0.98444444444444401</v>
      </c>
      <c r="R35" s="3">
        <v>0.87529976019184597</v>
      </c>
      <c r="S35" s="3">
        <v>0.95333333333333303</v>
      </c>
      <c r="T35" s="3">
        <v>0.62589928057553901</v>
      </c>
      <c r="U35" s="3">
        <v>1.85974420463629</v>
      </c>
      <c r="V35" s="3">
        <v>1.5792326139088719</v>
      </c>
    </row>
    <row r="36" spans="1:22" x14ac:dyDescent="0.2">
      <c r="A36">
        <f t="shared" si="0"/>
        <v>10</v>
      </c>
      <c r="B36">
        <v>10</v>
      </c>
      <c r="C36" t="s">
        <v>35</v>
      </c>
      <c r="D36">
        <v>278</v>
      </c>
      <c r="E36">
        <v>158</v>
      </c>
      <c r="F36">
        <v>114</v>
      </c>
      <c r="G36">
        <v>114</v>
      </c>
      <c r="H36">
        <v>1246</v>
      </c>
      <c r="I36">
        <v>0.58088235294117596</v>
      </c>
      <c r="J36">
        <v>0.58088235294117596</v>
      </c>
      <c r="K36">
        <v>0.91617647058823504</v>
      </c>
      <c r="L36">
        <v>0.497058823529411</v>
      </c>
      <c r="M36">
        <v>0.86029411764705799</v>
      </c>
      <c r="N36">
        <v>0.13970588235294101</v>
      </c>
      <c r="O36">
        <v>0.58088235294117596</v>
      </c>
      <c r="P36" s="4">
        <v>9</v>
      </c>
      <c r="Q36" s="3">
        <v>0.98444444444444401</v>
      </c>
      <c r="R36" s="3">
        <v>0.87529976019184597</v>
      </c>
      <c r="S36" s="3">
        <v>0.95333333333333303</v>
      </c>
      <c r="T36" s="3">
        <v>0.62589928057553901</v>
      </c>
      <c r="U36" s="3">
        <v>1.85974420463629</v>
      </c>
      <c r="V36" s="3">
        <v>1.5792326139088719</v>
      </c>
    </row>
    <row r="37" spans="1:22" x14ac:dyDescent="0.2">
      <c r="A37">
        <f t="shared" si="0"/>
        <v>10</v>
      </c>
      <c r="B37">
        <v>10</v>
      </c>
      <c r="C37" t="s">
        <v>36</v>
      </c>
      <c r="D37">
        <v>278</v>
      </c>
      <c r="E37">
        <v>3225</v>
      </c>
      <c r="F37">
        <v>103</v>
      </c>
      <c r="G37">
        <v>103</v>
      </c>
      <c r="H37">
        <v>16537</v>
      </c>
      <c r="I37">
        <v>0.96905048076922995</v>
      </c>
      <c r="J37">
        <v>0.96905048076922995</v>
      </c>
      <c r="K37">
        <v>0.99381009615384597</v>
      </c>
      <c r="L37">
        <v>0.96286057692307603</v>
      </c>
      <c r="M37">
        <v>0.98968349358974295</v>
      </c>
      <c r="N37">
        <v>1.03165064102564E-2</v>
      </c>
      <c r="O37">
        <v>0.96905048076922995</v>
      </c>
      <c r="P37" s="2">
        <v>10</v>
      </c>
      <c r="Q37" s="3">
        <v>0.97990740740740701</v>
      </c>
      <c r="R37" s="3">
        <v>0.86029411764705799</v>
      </c>
      <c r="S37" s="3">
        <v>0.93972222222222201</v>
      </c>
      <c r="T37" s="3">
        <v>0.58088235294117596</v>
      </c>
      <c r="U37" s="3">
        <v>1.840201525054465</v>
      </c>
      <c r="V37" s="3">
        <v>1.5206045751633979</v>
      </c>
    </row>
    <row r="38" spans="1:22" x14ac:dyDescent="0.2">
      <c r="P38" s="4">
        <v>10</v>
      </c>
      <c r="Q38" s="3">
        <v>0.97990740740740701</v>
      </c>
      <c r="R38" s="3">
        <v>0.86029411764705799</v>
      </c>
      <c r="S38" s="3">
        <v>0.93972222222222201</v>
      </c>
      <c r="T38" s="3">
        <v>0.58088235294117596</v>
      </c>
      <c r="U38" s="3">
        <v>1.840201525054465</v>
      </c>
      <c r="V38" s="3">
        <v>1.5206045751633979</v>
      </c>
    </row>
    <row r="39" spans="1:22" x14ac:dyDescent="0.2">
      <c r="P39" s="2" t="s">
        <v>43</v>
      </c>
      <c r="Q39" s="3">
        <v>11.755314814814808</v>
      </c>
      <c r="R39" s="3">
        <v>10.446274580982871</v>
      </c>
      <c r="S39" s="3">
        <v>11.265944444444438</v>
      </c>
      <c r="T39" s="3">
        <v>7.3388237429486303</v>
      </c>
      <c r="U39" s="3">
        <v>22.201589395797679</v>
      </c>
      <c r="V39" s="3">
        <v>18.604768187393066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ADFD1-7603-274D-82F2-4F1EA103C981}">
  <sheetPr codeName="Sheet3"/>
  <dimension ref="B1:S33"/>
  <sheetViews>
    <sheetView showGridLines="0" tabSelected="1" zoomScale="140" zoomScaleNormal="140" workbookViewId="0">
      <selection activeCell="I18" sqref="A18:I33"/>
    </sheetView>
  </sheetViews>
  <sheetFormatPr baseColWidth="10" defaultRowHeight="16" x14ac:dyDescent="0.2"/>
  <cols>
    <col min="1" max="1" width="1.83203125" customWidth="1"/>
    <col min="2" max="2" width="10.83203125" bestFit="1" customWidth="1"/>
    <col min="3" max="3" width="7.83203125" bestFit="1" customWidth="1"/>
    <col min="4" max="4" width="8.6640625" bestFit="1" customWidth="1"/>
    <col min="5" max="5" width="9" bestFit="1" customWidth="1"/>
    <col min="6" max="6" width="8.6640625" bestFit="1" customWidth="1"/>
    <col min="7" max="7" width="12" bestFit="1" customWidth="1"/>
    <col min="8" max="8" width="13.33203125" bestFit="1" customWidth="1"/>
    <col min="9" max="10" width="1.83203125" customWidth="1"/>
    <col min="11" max="11" width="9.1640625" customWidth="1"/>
    <col min="12" max="12" width="20.6640625" customWidth="1"/>
    <col min="13" max="13" width="6.83203125" style="2" customWidth="1"/>
    <col min="14" max="15" width="10.33203125" customWidth="1"/>
    <col min="16" max="16" width="6.83203125" style="2" customWidth="1"/>
    <col min="17" max="18" width="10.33203125" customWidth="1"/>
    <col min="19" max="19" width="1.83203125" customWidth="1"/>
    <col min="20" max="20" width="7.5" bestFit="1" customWidth="1"/>
  </cols>
  <sheetData>
    <row r="1" spans="2:19" ht="10" customHeight="1" thickBot="1" x14ac:dyDescent="0.25">
      <c r="B1" s="5"/>
      <c r="C1" s="5" t="s">
        <v>52</v>
      </c>
      <c r="D1" s="5"/>
      <c r="E1" s="5"/>
      <c r="F1" s="5"/>
      <c r="G1" s="5"/>
      <c r="H1" s="5"/>
      <c r="I1" s="5"/>
      <c r="J1" s="5"/>
      <c r="K1" s="5"/>
      <c r="L1" s="5"/>
      <c r="M1" s="6"/>
      <c r="N1" s="5"/>
      <c r="O1" s="5"/>
      <c r="P1" s="6"/>
      <c r="Q1" s="5"/>
      <c r="R1" s="5"/>
      <c r="S1" s="5"/>
    </row>
    <row r="2" spans="2:19" x14ac:dyDescent="0.2">
      <c r="B2" s="60"/>
      <c r="C2" s="7" t="s">
        <v>36</v>
      </c>
      <c r="D2" s="8"/>
      <c r="E2" s="9" t="s">
        <v>35</v>
      </c>
      <c r="F2" s="8"/>
      <c r="G2" s="10" t="s">
        <v>53</v>
      </c>
      <c r="H2" s="10" t="s">
        <v>54</v>
      </c>
      <c r="I2" s="11"/>
      <c r="J2" s="5"/>
      <c r="K2" s="12"/>
      <c r="L2" s="13"/>
      <c r="M2" s="14" t="s">
        <v>36</v>
      </c>
      <c r="N2" s="15"/>
      <c r="O2" s="16"/>
      <c r="P2" s="14" t="s">
        <v>35</v>
      </c>
      <c r="Q2" s="15"/>
      <c r="R2" s="17"/>
      <c r="S2" s="5"/>
    </row>
    <row r="3" spans="2:19" x14ac:dyDescent="0.2">
      <c r="B3" s="61" t="s">
        <v>55</v>
      </c>
      <c r="C3" s="18" t="s">
        <v>56</v>
      </c>
      <c r="D3" s="19" t="s">
        <v>57</v>
      </c>
      <c r="E3" s="11" t="s">
        <v>56</v>
      </c>
      <c r="F3" s="19" t="s">
        <v>57</v>
      </c>
      <c r="G3" s="20"/>
      <c r="H3" s="20"/>
      <c r="I3" s="11"/>
      <c r="J3" s="5"/>
      <c r="K3" s="21" t="s">
        <v>55</v>
      </c>
      <c r="L3" s="22" t="s">
        <v>58</v>
      </c>
      <c r="M3" s="23" t="s">
        <v>59</v>
      </c>
      <c r="N3" s="24" t="s">
        <v>60</v>
      </c>
      <c r="O3" s="25" t="s">
        <v>61</v>
      </c>
      <c r="P3" s="23" t="s">
        <v>59</v>
      </c>
      <c r="Q3" s="24" t="s">
        <v>60</v>
      </c>
      <c r="R3" s="26" t="s">
        <v>61</v>
      </c>
      <c r="S3" s="5"/>
    </row>
    <row r="4" spans="2:19" x14ac:dyDescent="0.2">
      <c r="B4" s="27">
        <v>0</v>
      </c>
      <c r="C4" s="28">
        <v>2728</v>
      </c>
      <c r="D4" s="29">
        <v>77</v>
      </c>
      <c r="E4" s="31">
        <v>119</v>
      </c>
      <c r="F4" s="29">
        <v>76</v>
      </c>
      <c r="G4" s="3">
        <v>2847</v>
      </c>
      <c r="H4" s="30">
        <v>153</v>
      </c>
      <c r="I4" s="31"/>
      <c r="J4" s="5"/>
      <c r="K4" s="32">
        <f>B4</f>
        <v>0</v>
      </c>
      <c r="L4" s="33">
        <f>M4/(M4+P4)</f>
        <v>0.93500000000000005</v>
      </c>
      <c r="M4" s="34">
        <f>SUM(C4:D4)</f>
        <v>2805</v>
      </c>
      <c r="N4" s="35">
        <f>GETPIVOTDATA("Correct",$B$1,"iteration",K4," group"," Over80")/M4</f>
        <v>0.97254901960784312</v>
      </c>
      <c r="O4" s="36">
        <f>GETPIVOTDATA("Incorrect",$B$1,"iteration",K4," group"," Over80")/M4</f>
        <v>2.7450980392156862E-2</v>
      </c>
      <c r="P4" s="37">
        <f>SUM(E4:F4)</f>
        <v>195</v>
      </c>
      <c r="Q4" s="35">
        <f>GETPIVOTDATA("Correct",$B$1,"iteration",K4," group"," Under80")/P4</f>
        <v>0.61025641025641031</v>
      </c>
      <c r="R4" s="38">
        <f>GETPIVOTDATA("Incorrect",$B$1,"iteration",K4," group"," Under80")/P4</f>
        <v>0.38974358974358975</v>
      </c>
      <c r="S4" s="5"/>
    </row>
    <row r="5" spans="2:19" x14ac:dyDescent="0.2">
      <c r="B5" s="27">
        <v>1</v>
      </c>
      <c r="C5" s="28">
        <v>3326</v>
      </c>
      <c r="D5" s="29">
        <v>60</v>
      </c>
      <c r="E5" s="31">
        <v>140</v>
      </c>
      <c r="F5" s="29">
        <v>74</v>
      </c>
      <c r="G5" s="3">
        <v>3466</v>
      </c>
      <c r="H5" s="30">
        <v>134</v>
      </c>
      <c r="I5" s="31"/>
      <c r="J5" s="5"/>
      <c r="K5" s="32" t="str">
        <f>B15</f>
        <v>0a</v>
      </c>
      <c r="L5" s="33">
        <f t="shared" ref="L5" si="0">M5/(M5+P5)</f>
        <v>0.89611111111111108</v>
      </c>
      <c r="M5" s="34">
        <f>SUM(C15:D15)</f>
        <v>3226</v>
      </c>
      <c r="N5" s="35">
        <f t="shared" ref="N5" si="1">GETPIVOTDATA("Correct",$B$1,"iteration",K5," group"," Over80")/M5</f>
        <v>0.84221946683199012</v>
      </c>
      <c r="O5" s="36">
        <f t="shared" ref="O5" si="2">GETPIVOTDATA("Incorrect",$B$1,"iteration",K5," group"," Over80")/M5</f>
        <v>0.15778053316800991</v>
      </c>
      <c r="P5" s="37">
        <f>SUM(E15:F15)</f>
        <v>374</v>
      </c>
      <c r="Q5" s="35">
        <f t="shared" ref="Q5" si="3">GETPIVOTDATA("Correct",$B$1,"iteration",K5," group"," Under80")/P5</f>
        <v>0.30481283422459893</v>
      </c>
      <c r="R5" s="38">
        <f t="shared" ref="R5" si="4">GETPIVOTDATA("Incorrect",$B$1,"iteration",K5," group"," Under80")/P5</f>
        <v>0.69518716577540107</v>
      </c>
      <c r="S5" s="5"/>
    </row>
    <row r="6" spans="2:19" x14ac:dyDescent="0.2">
      <c r="B6" s="27">
        <v>2</v>
      </c>
      <c r="C6" s="28">
        <v>3299</v>
      </c>
      <c r="D6" s="29">
        <v>72</v>
      </c>
      <c r="E6" s="31">
        <v>153</v>
      </c>
      <c r="F6" s="29">
        <v>76</v>
      </c>
      <c r="G6" s="3">
        <v>3452</v>
      </c>
      <c r="H6" s="30">
        <v>148</v>
      </c>
      <c r="I6" s="31"/>
      <c r="J6" s="5"/>
      <c r="K6" s="32">
        <f>B5</f>
        <v>1</v>
      </c>
      <c r="L6" s="33">
        <f t="shared" ref="L6:L15" si="5">M6/(M6+P6)</f>
        <v>0.94055555555555559</v>
      </c>
      <c r="M6" s="34">
        <f>SUM(C5:D5)</f>
        <v>3386</v>
      </c>
      <c r="N6" s="35">
        <f t="shared" ref="N6:N15" si="6">GETPIVOTDATA("Correct",$B$1,"iteration",K6," group"," Over80")/M6</f>
        <v>0.98227997637330178</v>
      </c>
      <c r="O6" s="36">
        <f t="shared" ref="O6:O15" si="7">GETPIVOTDATA("Incorrect",$B$1,"iteration",K6," group"," Over80")/M6</f>
        <v>1.772002362669817E-2</v>
      </c>
      <c r="P6" s="37">
        <f>SUM(E5:F5)</f>
        <v>214</v>
      </c>
      <c r="Q6" s="35">
        <f t="shared" ref="Q6:Q15" si="8">GETPIVOTDATA("Correct",$B$1,"iteration",K6," group"," Under80")/P6</f>
        <v>0.65420560747663548</v>
      </c>
      <c r="R6" s="38">
        <f t="shared" ref="R6:R15" si="9">GETPIVOTDATA("Incorrect",$B$1,"iteration",K6," group"," Under80")/P6</f>
        <v>0.34579439252336447</v>
      </c>
      <c r="S6" s="5"/>
    </row>
    <row r="7" spans="2:19" x14ac:dyDescent="0.2">
      <c r="B7" s="27">
        <v>3</v>
      </c>
      <c r="C7" s="28">
        <v>3274</v>
      </c>
      <c r="D7" s="29">
        <v>84</v>
      </c>
      <c r="E7" s="31">
        <v>158</v>
      </c>
      <c r="F7" s="29">
        <v>84</v>
      </c>
      <c r="G7" s="3">
        <v>3432</v>
      </c>
      <c r="H7" s="30">
        <v>168</v>
      </c>
      <c r="I7" s="31"/>
      <c r="J7" s="5"/>
      <c r="K7" s="32">
        <f>B6</f>
        <v>2</v>
      </c>
      <c r="L7" s="33">
        <f t="shared" si="5"/>
        <v>0.93638888888888894</v>
      </c>
      <c r="M7" s="34">
        <f>SUM(C6:D6)</f>
        <v>3371</v>
      </c>
      <c r="N7" s="35">
        <f t="shared" si="6"/>
        <v>0.97864135271432806</v>
      </c>
      <c r="O7" s="36">
        <f t="shared" si="7"/>
        <v>2.1358647285671908E-2</v>
      </c>
      <c r="P7" s="37">
        <f>SUM(E6:F6)</f>
        <v>229</v>
      </c>
      <c r="Q7" s="35">
        <f t="shared" si="8"/>
        <v>0.66812227074235808</v>
      </c>
      <c r="R7" s="38">
        <f t="shared" si="9"/>
        <v>0.33187772925764192</v>
      </c>
      <c r="S7" s="5"/>
    </row>
    <row r="8" spans="2:19" x14ac:dyDescent="0.2">
      <c r="B8" s="27">
        <v>4</v>
      </c>
      <c r="C8" s="28">
        <v>3243</v>
      </c>
      <c r="D8" s="29">
        <v>76</v>
      </c>
      <c r="E8" s="31">
        <v>174</v>
      </c>
      <c r="F8" s="29">
        <v>107</v>
      </c>
      <c r="G8" s="3">
        <v>3417</v>
      </c>
      <c r="H8" s="30">
        <v>183</v>
      </c>
      <c r="I8" s="31"/>
      <c r="J8" s="5"/>
      <c r="K8" s="32">
        <f>B7</f>
        <v>3</v>
      </c>
      <c r="L8" s="33">
        <f t="shared" si="5"/>
        <v>0.93277777777777782</v>
      </c>
      <c r="M8" s="34">
        <f>SUM(C7:D7)</f>
        <v>3358</v>
      </c>
      <c r="N8" s="35">
        <f t="shared" si="6"/>
        <v>0.97498511018463374</v>
      </c>
      <c r="O8" s="36">
        <f t="shared" si="7"/>
        <v>2.501488981536629E-2</v>
      </c>
      <c r="P8" s="37">
        <f>SUM(E7:F7)</f>
        <v>242</v>
      </c>
      <c r="Q8" s="35">
        <f t="shared" si="8"/>
        <v>0.65289256198347112</v>
      </c>
      <c r="R8" s="38">
        <f t="shared" si="9"/>
        <v>0.34710743801652894</v>
      </c>
      <c r="S8" s="5"/>
    </row>
    <row r="9" spans="2:19" x14ac:dyDescent="0.2">
      <c r="B9" s="27">
        <v>5</v>
      </c>
      <c r="C9" s="28">
        <v>3260</v>
      </c>
      <c r="D9" s="29">
        <v>76</v>
      </c>
      <c r="E9" s="31">
        <v>161</v>
      </c>
      <c r="F9" s="29">
        <v>103</v>
      </c>
      <c r="G9" s="3">
        <v>3421</v>
      </c>
      <c r="H9" s="30">
        <v>179</v>
      </c>
      <c r="I9" s="31"/>
      <c r="J9" s="5"/>
      <c r="K9" s="32">
        <f>B8</f>
        <v>4</v>
      </c>
      <c r="L9" s="33">
        <f t="shared" si="5"/>
        <v>0.92194444444444446</v>
      </c>
      <c r="M9" s="34">
        <f>SUM(C8:D8)</f>
        <v>3319</v>
      </c>
      <c r="N9" s="35">
        <f t="shared" si="6"/>
        <v>0.97710153660741184</v>
      </c>
      <c r="O9" s="36">
        <f t="shared" si="7"/>
        <v>2.289846339258813E-2</v>
      </c>
      <c r="P9" s="37">
        <f>SUM(E8:F8)</f>
        <v>281</v>
      </c>
      <c r="Q9" s="35">
        <f t="shared" si="8"/>
        <v>0.61921708185053381</v>
      </c>
      <c r="R9" s="38">
        <f t="shared" si="9"/>
        <v>0.38078291814946619</v>
      </c>
      <c r="S9" s="5"/>
    </row>
    <row r="10" spans="2:19" x14ac:dyDescent="0.2">
      <c r="B10" s="27">
        <v>6</v>
      </c>
      <c r="C10" s="28">
        <v>3226</v>
      </c>
      <c r="D10" s="29">
        <v>85</v>
      </c>
      <c r="E10" s="31">
        <v>196</v>
      </c>
      <c r="F10" s="29">
        <v>93</v>
      </c>
      <c r="G10" s="3">
        <v>3422</v>
      </c>
      <c r="H10" s="30">
        <v>178</v>
      </c>
      <c r="I10" s="31"/>
      <c r="J10" s="5"/>
      <c r="K10" s="32">
        <f>B9</f>
        <v>5</v>
      </c>
      <c r="L10" s="33">
        <f t="shared" si="5"/>
        <v>0.92666666666666664</v>
      </c>
      <c r="M10" s="34">
        <f>SUM(C9:D9)</f>
        <v>3336</v>
      </c>
      <c r="N10" s="35">
        <f t="shared" si="6"/>
        <v>0.9772182254196643</v>
      </c>
      <c r="O10" s="36">
        <f t="shared" si="7"/>
        <v>2.2781774580335732E-2</v>
      </c>
      <c r="P10" s="37">
        <f>SUM(E9:F9)</f>
        <v>264</v>
      </c>
      <c r="Q10" s="35">
        <f t="shared" si="8"/>
        <v>0.60984848484848486</v>
      </c>
      <c r="R10" s="38">
        <f t="shared" si="9"/>
        <v>0.39015151515151514</v>
      </c>
      <c r="S10" s="5"/>
    </row>
    <row r="11" spans="2:19" x14ac:dyDescent="0.2">
      <c r="B11" s="27">
        <v>7</v>
      </c>
      <c r="C11" s="28">
        <v>3271</v>
      </c>
      <c r="D11" s="29">
        <v>65</v>
      </c>
      <c r="E11" s="31">
        <v>183</v>
      </c>
      <c r="F11" s="29">
        <v>81</v>
      </c>
      <c r="G11" s="3">
        <v>3454</v>
      </c>
      <c r="H11" s="30">
        <v>146</v>
      </c>
      <c r="I11" s="31"/>
      <c r="J11" s="5"/>
      <c r="K11" s="32">
        <f>B10</f>
        <v>6</v>
      </c>
      <c r="L11" s="33">
        <f t="shared" si="5"/>
        <v>0.91972222222222222</v>
      </c>
      <c r="M11" s="34">
        <f>SUM(C10:D10)</f>
        <v>3311</v>
      </c>
      <c r="N11" s="35">
        <f t="shared" si="6"/>
        <v>0.9743279975838115</v>
      </c>
      <c r="O11" s="36">
        <f t="shared" si="7"/>
        <v>2.5672002416188461E-2</v>
      </c>
      <c r="P11" s="37">
        <f>SUM(E10:F10)</f>
        <v>289</v>
      </c>
      <c r="Q11" s="35">
        <f t="shared" si="8"/>
        <v>0.67820069204152245</v>
      </c>
      <c r="R11" s="38">
        <f t="shared" si="9"/>
        <v>0.3217993079584775</v>
      </c>
      <c r="S11" s="5"/>
    </row>
    <row r="12" spans="2:19" x14ac:dyDescent="0.2">
      <c r="B12" s="27">
        <v>8</v>
      </c>
      <c r="C12" s="28">
        <v>3254</v>
      </c>
      <c r="D12" s="29">
        <v>70</v>
      </c>
      <c r="E12" s="31">
        <v>177</v>
      </c>
      <c r="F12" s="29">
        <v>99</v>
      </c>
      <c r="G12" s="3">
        <v>3431</v>
      </c>
      <c r="H12" s="30">
        <v>169</v>
      </c>
      <c r="I12" s="31"/>
      <c r="J12" s="5"/>
      <c r="K12" s="32">
        <f>B11</f>
        <v>7</v>
      </c>
      <c r="L12" s="33">
        <f t="shared" si="5"/>
        <v>0.92666666666666664</v>
      </c>
      <c r="M12" s="34">
        <f>SUM(C11:D11)</f>
        <v>3336</v>
      </c>
      <c r="N12" s="35">
        <f t="shared" si="6"/>
        <v>0.98051558752997603</v>
      </c>
      <c r="O12" s="36">
        <f t="shared" si="7"/>
        <v>1.9484412470023981E-2</v>
      </c>
      <c r="P12" s="37">
        <f>SUM(E11:F11)</f>
        <v>264</v>
      </c>
      <c r="Q12" s="35">
        <f t="shared" si="8"/>
        <v>0.69318181818181823</v>
      </c>
      <c r="R12" s="38">
        <f t="shared" si="9"/>
        <v>0.30681818181818182</v>
      </c>
      <c r="S12" s="5"/>
    </row>
    <row r="13" spans="2:19" x14ac:dyDescent="0.2">
      <c r="B13" s="27">
        <v>9</v>
      </c>
      <c r="C13" s="28">
        <v>3258</v>
      </c>
      <c r="D13" s="29">
        <v>64</v>
      </c>
      <c r="E13" s="31">
        <v>174</v>
      </c>
      <c r="F13" s="29">
        <v>104</v>
      </c>
      <c r="G13" s="3">
        <v>3432</v>
      </c>
      <c r="H13" s="30">
        <v>168</v>
      </c>
      <c r="I13" s="31"/>
      <c r="J13" s="5"/>
      <c r="K13" s="32">
        <f>B12</f>
        <v>8</v>
      </c>
      <c r="L13" s="33">
        <f t="shared" si="5"/>
        <v>0.92333333333333334</v>
      </c>
      <c r="M13" s="34">
        <f>SUM(C12:D12)</f>
        <v>3324</v>
      </c>
      <c r="N13" s="35">
        <f t="shared" si="6"/>
        <v>0.97894103489771356</v>
      </c>
      <c r="O13" s="36">
        <f t="shared" si="7"/>
        <v>2.1058965102286401E-2</v>
      </c>
      <c r="P13" s="37">
        <f>SUM(E12:F12)</f>
        <v>276</v>
      </c>
      <c r="Q13" s="35">
        <f t="shared" si="8"/>
        <v>0.64130434782608692</v>
      </c>
      <c r="R13" s="38">
        <f t="shared" si="9"/>
        <v>0.35869565217391303</v>
      </c>
      <c r="S13" s="5"/>
    </row>
    <row r="14" spans="2:19" ht="17" thickBot="1" x14ac:dyDescent="0.25">
      <c r="B14" s="39">
        <v>10</v>
      </c>
      <c r="C14" s="40">
        <v>3225</v>
      </c>
      <c r="D14" s="41">
        <v>103</v>
      </c>
      <c r="E14" s="42">
        <v>158</v>
      </c>
      <c r="F14" s="41">
        <v>114</v>
      </c>
      <c r="G14" s="42">
        <v>3383</v>
      </c>
      <c r="H14" s="43">
        <v>217</v>
      </c>
      <c r="I14" s="31"/>
      <c r="J14" s="5"/>
      <c r="K14" s="32">
        <f>B13</f>
        <v>9</v>
      </c>
      <c r="L14" s="33">
        <f t="shared" si="5"/>
        <v>0.92277777777777781</v>
      </c>
      <c r="M14" s="34">
        <f>SUM(C13:D13)</f>
        <v>3322</v>
      </c>
      <c r="N14" s="35">
        <f t="shared" si="6"/>
        <v>0.98073449729078865</v>
      </c>
      <c r="O14" s="36">
        <f t="shared" si="7"/>
        <v>1.9265502709211318E-2</v>
      </c>
      <c r="P14" s="37">
        <f>SUM(E13:F13)</f>
        <v>278</v>
      </c>
      <c r="Q14" s="35">
        <f t="shared" si="8"/>
        <v>0.62589928057553956</v>
      </c>
      <c r="R14" s="38">
        <f t="shared" si="9"/>
        <v>0.37410071942446044</v>
      </c>
      <c r="S14" s="5"/>
    </row>
    <row r="15" spans="2:19" ht="17" thickBot="1" x14ac:dyDescent="0.25">
      <c r="B15" s="27" t="s">
        <v>49</v>
      </c>
      <c r="C15" s="28">
        <v>2717</v>
      </c>
      <c r="D15" s="29">
        <v>509</v>
      </c>
      <c r="E15" s="31">
        <v>114</v>
      </c>
      <c r="F15" s="29">
        <v>260</v>
      </c>
      <c r="G15" s="3">
        <v>2831</v>
      </c>
      <c r="H15" s="30">
        <v>769</v>
      </c>
      <c r="I15" s="51"/>
      <c r="J15" s="5"/>
      <c r="K15" s="44">
        <f>B14</f>
        <v>10</v>
      </c>
      <c r="L15" s="45">
        <f t="shared" si="5"/>
        <v>0.9244444444444444</v>
      </c>
      <c r="M15" s="46">
        <f>SUM(C14:D14)</f>
        <v>3328</v>
      </c>
      <c r="N15" s="47">
        <f t="shared" si="6"/>
        <v>0.96905048076923073</v>
      </c>
      <c r="O15" s="48">
        <f t="shared" si="7"/>
        <v>3.0949519230769232E-2</v>
      </c>
      <c r="P15" s="49">
        <f>SUM(E14:F14)</f>
        <v>272</v>
      </c>
      <c r="Q15" s="47">
        <f t="shared" si="8"/>
        <v>0.58088235294117652</v>
      </c>
      <c r="R15" s="50">
        <f t="shared" si="9"/>
        <v>0.41911764705882354</v>
      </c>
      <c r="S15" s="5"/>
    </row>
    <row r="16" spans="2:19" x14ac:dyDescent="0.2">
      <c r="B16" s="6" t="s">
        <v>43</v>
      </c>
      <c r="C16" s="59">
        <v>38081</v>
      </c>
      <c r="D16" s="59">
        <v>1341</v>
      </c>
      <c r="E16" s="59">
        <v>1907</v>
      </c>
      <c r="F16" s="59">
        <v>1271</v>
      </c>
      <c r="G16" s="59">
        <v>39988</v>
      </c>
      <c r="H16" s="59">
        <v>2612</v>
      </c>
    </row>
    <row r="18" spans="2:12" ht="17" thickBot="1" x14ac:dyDescent="0.25">
      <c r="B18" s="52"/>
      <c r="C18" s="52" t="s">
        <v>52</v>
      </c>
      <c r="D18" s="52"/>
      <c r="E18" s="52"/>
      <c r="F18" s="52"/>
      <c r="G18" s="52"/>
      <c r="H18" s="52"/>
      <c r="I18" s="5"/>
      <c r="J18" s="5"/>
    </row>
    <row r="19" spans="2:12" x14ac:dyDescent="0.2">
      <c r="B19" s="62"/>
      <c r="C19" s="55" t="s">
        <v>36</v>
      </c>
      <c r="D19" s="56"/>
      <c r="E19" s="53" t="s">
        <v>35</v>
      </c>
      <c r="F19" s="56"/>
      <c r="G19" s="55" t="s">
        <v>53</v>
      </c>
      <c r="H19" s="54" t="s">
        <v>54</v>
      </c>
      <c r="I19" s="11"/>
      <c r="J19" s="5"/>
    </row>
    <row r="20" spans="2:12" x14ac:dyDescent="0.2">
      <c r="B20" s="57" t="s">
        <v>55</v>
      </c>
      <c r="C20" s="58" t="s">
        <v>56</v>
      </c>
      <c r="D20" s="25" t="s">
        <v>57</v>
      </c>
      <c r="E20" s="24" t="s">
        <v>56</v>
      </c>
      <c r="F20" s="25" t="s">
        <v>57</v>
      </c>
      <c r="G20" s="58"/>
      <c r="H20" s="26"/>
      <c r="I20" s="11"/>
      <c r="J20" s="5"/>
    </row>
    <row r="21" spans="2:12" x14ac:dyDescent="0.2">
      <c r="B21" s="27">
        <v>0</v>
      </c>
      <c r="C21" s="28">
        <v>2728</v>
      </c>
      <c r="D21" s="29">
        <v>77</v>
      </c>
      <c r="E21" s="31">
        <v>119</v>
      </c>
      <c r="F21" s="29">
        <v>76</v>
      </c>
      <c r="G21" s="3">
        <v>2847</v>
      </c>
      <c r="H21" s="30">
        <v>153</v>
      </c>
      <c r="I21" s="31"/>
      <c r="J21" s="5"/>
    </row>
    <row r="22" spans="2:12" x14ac:dyDescent="0.2">
      <c r="B22" s="27" t="s">
        <v>49</v>
      </c>
      <c r="C22" s="28">
        <v>2717</v>
      </c>
      <c r="D22" s="29">
        <v>509</v>
      </c>
      <c r="E22" s="31">
        <v>114</v>
      </c>
      <c r="F22" s="29">
        <v>260</v>
      </c>
      <c r="G22" s="3">
        <v>2831</v>
      </c>
      <c r="H22" s="30">
        <v>769</v>
      </c>
      <c r="I22" s="51"/>
      <c r="J22" s="5"/>
    </row>
    <row r="23" spans="2:12" x14ac:dyDescent="0.2">
      <c r="B23" s="27">
        <v>1</v>
      </c>
      <c r="C23" s="28">
        <v>3326</v>
      </c>
      <c r="D23" s="29">
        <v>60</v>
      </c>
      <c r="E23" s="31">
        <v>140</v>
      </c>
      <c r="F23" s="29">
        <v>74</v>
      </c>
      <c r="G23" s="3">
        <v>3466</v>
      </c>
      <c r="H23" s="30">
        <v>134</v>
      </c>
      <c r="I23" s="31"/>
      <c r="J23" s="5"/>
    </row>
    <row r="24" spans="2:12" x14ac:dyDescent="0.2">
      <c r="B24" s="27">
        <v>2</v>
      </c>
      <c r="C24" s="28">
        <v>3299</v>
      </c>
      <c r="D24" s="29">
        <v>72</v>
      </c>
      <c r="E24" s="31">
        <v>153</v>
      </c>
      <c r="F24" s="29">
        <v>76</v>
      </c>
      <c r="G24" s="3">
        <v>3452</v>
      </c>
      <c r="H24" s="30">
        <v>148</v>
      </c>
      <c r="I24" s="31"/>
      <c r="J24" s="5"/>
    </row>
    <row r="25" spans="2:12" x14ac:dyDescent="0.2">
      <c r="B25" s="27">
        <v>3</v>
      </c>
      <c r="C25" s="28">
        <v>3274</v>
      </c>
      <c r="D25" s="29">
        <v>84</v>
      </c>
      <c r="E25" s="31">
        <v>158</v>
      </c>
      <c r="F25" s="29">
        <v>84</v>
      </c>
      <c r="G25" s="3">
        <v>3432</v>
      </c>
      <c r="H25" s="30">
        <v>168</v>
      </c>
      <c r="I25" s="31"/>
      <c r="J25" s="5"/>
      <c r="L25" s="11"/>
    </row>
    <row r="26" spans="2:12" x14ac:dyDescent="0.2">
      <c r="B26" s="27">
        <v>4</v>
      </c>
      <c r="C26" s="28">
        <v>3243</v>
      </c>
      <c r="D26" s="29">
        <v>76</v>
      </c>
      <c r="E26" s="31">
        <v>174</v>
      </c>
      <c r="F26" s="29">
        <v>107</v>
      </c>
      <c r="G26" s="3">
        <v>3417</v>
      </c>
      <c r="H26" s="30">
        <v>183</v>
      </c>
      <c r="I26" s="31"/>
      <c r="J26" s="5"/>
    </row>
    <row r="27" spans="2:12" x14ac:dyDescent="0.2">
      <c r="B27" s="27">
        <v>5</v>
      </c>
      <c r="C27" s="28">
        <v>3260</v>
      </c>
      <c r="D27" s="29">
        <v>76</v>
      </c>
      <c r="E27" s="31">
        <v>161</v>
      </c>
      <c r="F27" s="29">
        <v>103</v>
      </c>
      <c r="G27" s="3">
        <v>3421</v>
      </c>
      <c r="H27" s="30">
        <v>179</v>
      </c>
      <c r="I27" s="31"/>
      <c r="J27" s="5"/>
    </row>
    <row r="28" spans="2:12" x14ac:dyDescent="0.2">
      <c r="B28" s="27">
        <v>6</v>
      </c>
      <c r="C28" s="28">
        <v>3226</v>
      </c>
      <c r="D28" s="29">
        <v>85</v>
      </c>
      <c r="E28" s="31">
        <v>196</v>
      </c>
      <c r="F28" s="29">
        <v>93</v>
      </c>
      <c r="G28" s="3">
        <v>3422</v>
      </c>
      <c r="H28" s="30">
        <v>178</v>
      </c>
      <c r="I28" s="31"/>
      <c r="J28" s="5"/>
    </row>
    <row r="29" spans="2:12" x14ac:dyDescent="0.2">
      <c r="B29" s="27">
        <v>7</v>
      </c>
      <c r="C29" s="28">
        <v>3271</v>
      </c>
      <c r="D29" s="29">
        <v>65</v>
      </c>
      <c r="E29" s="31">
        <v>183</v>
      </c>
      <c r="F29" s="29">
        <v>81</v>
      </c>
      <c r="G29" s="3">
        <v>3454</v>
      </c>
      <c r="H29" s="30">
        <v>146</v>
      </c>
      <c r="I29" s="31"/>
      <c r="J29" s="5"/>
    </row>
    <row r="30" spans="2:12" x14ac:dyDescent="0.2">
      <c r="B30" s="27">
        <v>8</v>
      </c>
      <c r="C30" s="28">
        <v>3254</v>
      </c>
      <c r="D30" s="29">
        <v>70</v>
      </c>
      <c r="E30" s="31">
        <v>177</v>
      </c>
      <c r="F30" s="29">
        <v>99</v>
      </c>
      <c r="G30" s="3">
        <v>3431</v>
      </c>
      <c r="H30" s="30">
        <v>169</v>
      </c>
      <c r="I30" s="31"/>
      <c r="J30" s="5"/>
    </row>
    <row r="31" spans="2:12" x14ac:dyDescent="0.2">
      <c r="B31" s="27">
        <v>9</v>
      </c>
      <c r="C31" s="28">
        <v>3258</v>
      </c>
      <c r="D31" s="29">
        <v>64</v>
      </c>
      <c r="E31" s="31">
        <v>174</v>
      </c>
      <c r="F31" s="29">
        <v>104</v>
      </c>
      <c r="G31" s="31">
        <v>3432</v>
      </c>
      <c r="H31" s="30">
        <v>168</v>
      </c>
      <c r="I31" s="31"/>
      <c r="J31" s="5"/>
    </row>
    <row r="32" spans="2:12" ht="17" thickBot="1" x14ac:dyDescent="0.25">
      <c r="B32" s="39">
        <v>10</v>
      </c>
      <c r="C32" s="40">
        <v>3225</v>
      </c>
      <c r="D32" s="41">
        <v>103</v>
      </c>
      <c r="E32" s="42">
        <v>158</v>
      </c>
      <c r="F32" s="41">
        <v>114</v>
      </c>
      <c r="G32" s="42">
        <v>3383</v>
      </c>
      <c r="H32" s="43">
        <v>217</v>
      </c>
      <c r="I32" s="31"/>
      <c r="J32" s="5"/>
    </row>
    <row r="33" spans="2:8" x14ac:dyDescent="0.2">
      <c r="B33" s="63" t="s">
        <v>43</v>
      </c>
      <c r="C33" s="64">
        <v>38081</v>
      </c>
      <c r="D33" s="64">
        <v>1341</v>
      </c>
      <c r="E33" s="64">
        <v>1907</v>
      </c>
      <c r="F33" s="64">
        <v>1271</v>
      </c>
      <c r="G33" s="64">
        <v>39988</v>
      </c>
      <c r="H33" s="64">
        <v>2612</v>
      </c>
    </row>
  </sheetData>
  <dataConsolidate/>
  <mergeCells count="2">
    <mergeCell ref="M2:O2"/>
    <mergeCell ref="P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532-3A40-E04D-BC3C-EE933AD71B5C}">
  <sheetPr codeName="Sheet4"/>
  <dimension ref="A1:G11"/>
  <sheetViews>
    <sheetView workbookViewId="0">
      <selection activeCell="S27" sqref="S27"/>
    </sheetView>
  </sheetViews>
  <sheetFormatPr baseColWidth="10" defaultRowHeight="16" x14ac:dyDescent="0.2"/>
  <cols>
    <col min="1" max="1" width="4" bestFit="1" customWidth="1"/>
    <col min="2" max="2" width="10" bestFit="1" customWidth="1"/>
    <col min="3" max="3" width="7.33203125" bestFit="1" customWidth="1"/>
    <col min="4" max="4" width="7.5" bestFit="1" customWidth="1"/>
    <col min="5" max="5" width="5.83203125" bestFit="1" customWidth="1"/>
    <col min="6" max="6" width="7.33203125" bestFit="1" customWidth="1"/>
    <col min="7" max="7" width="4.6640625" bestFit="1" customWidth="1"/>
  </cols>
  <sheetData>
    <row r="1" spans="1:7" x14ac:dyDescent="0.2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50</v>
      </c>
    </row>
    <row r="2" spans="1:7" x14ac:dyDescent="0.2">
      <c r="A2">
        <v>1</v>
      </c>
      <c r="B2">
        <v>37</v>
      </c>
      <c r="C2">
        <v>68</v>
      </c>
      <c r="D2">
        <v>43</v>
      </c>
      <c r="E2">
        <v>19</v>
      </c>
      <c r="F2">
        <v>24</v>
      </c>
      <c r="G2">
        <v>183</v>
      </c>
    </row>
    <row r="3" spans="1:7" x14ac:dyDescent="0.2">
      <c r="A3">
        <v>2</v>
      </c>
      <c r="B3">
        <v>72</v>
      </c>
      <c r="C3">
        <v>139</v>
      </c>
      <c r="D3">
        <v>92</v>
      </c>
      <c r="E3">
        <v>37</v>
      </c>
      <c r="F3">
        <v>46</v>
      </c>
      <c r="G3">
        <v>202</v>
      </c>
    </row>
    <row r="4" spans="1:7" x14ac:dyDescent="0.2">
      <c r="A4">
        <v>3</v>
      </c>
      <c r="B4">
        <v>101</v>
      </c>
      <c r="C4">
        <v>223</v>
      </c>
      <c r="D4">
        <v>140</v>
      </c>
      <c r="E4">
        <v>66</v>
      </c>
      <c r="F4">
        <v>69</v>
      </c>
      <c r="G4">
        <v>218</v>
      </c>
    </row>
    <row r="5" spans="1:7" x14ac:dyDescent="0.2">
      <c r="A5">
        <v>4</v>
      </c>
      <c r="B5">
        <v>147</v>
      </c>
      <c r="C5">
        <v>316</v>
      </c>
      <c r="D5">
        <v>188</v>
      </c>
      <c r="E5">
        <v>88</v>
      </c>
      <c r="F5">
        <v>89</v>
      </c>
      <c r="G5">
        <v>231</v>
      </c>
    </row>
    <row r="6" spans="1:7" x14ac:dyDescent="0.2">
      <c r="A6">
        <v>5</v>
      </c>
      <c r="B6">
        <v>187</v>
      </c>
      <c r="C6">
        <v>414</v>
      </c>
      <c r="D6">
        <v>255</v>
      </c>
      <c r="E6">
        <v>114</v>
      </c>
      <c r="F6">
        <v>125</v>
      </c>
      <c r="G6">
        <v>245</v>
      </c>
    </row>
    <row r="7" spans="1:7" x14ac:dyDescent="0.2">
      <c r="A7">
        <v>6</v>
      </c>
      <c r="B7">
        <v>225</v>
      </c>
      <c r="C7">
        <v>523</v>
      </c>
      <c r="D7">
        <v>300</v>
      </c>
      <c r="E7">
        <v>134</v>
      </c>
      <c r="F7">
        <v>154</v>
      </c>
      <c r="G7">
        <v>268</v>
      </c>
    </row>
    <row r="8" spans="1:7" x14ac:dyDescent="0.2">
      <c r="A8">
        <v>7</v>
      </c>
      <c r="B8">
        <v>285</v>
      </c>
      <c r="C8">
        <v>646</v>
      </c>
      <c r="D8">
        <v>343</v>
      </c>
      <c r="E8">
        <v>151</v>
      </c>
      <c r="F8">
        <v>184</v>
      </c>
      <c r="G8">
        <v>284</v>
      </c>
    </row>
    <row r="9" spans="1:7" x14ac:dyDescent="0.2">
      <c r="A9">
        <v>8</v>
      </c>
      <c r="B9">
        <v>330</v>
      </c>
      <c r="C9">
        <v>751</v>
      </c>
      <c r="D9">
        <v>385</v>
      </c>
      <c r="E9">
        <v>178</v>
      </c>
      <c r="F9">
        <v>223</v>
      </c>
      <c r="G9">
        <v>290</v>
      </c>
    </row>
    <row r="10" spans="1:7" x14ac:dyDescent="0.2">
      <c r="A10">
        <v>9</v>
      </c>
      <c r="B10">
        <v>384</v>
      </c>
      <c r="C10">
        <v>851</v>
      </c>
      <c r="D10">
        <v>440</v>
      </c>
      <c r="E10">
        <v>201</v>
      </c>
      <c r="F10">
        <v>259</v>
      </c>
      <c r="G10">
        <v>298</v>
      </c>
    </row>
    <row r="11" spans="1:7" x14ac:dyDescent="0.2">
      <c r="A11">
        <v>10</v>
      </c>
      <c r="B11">
        <v>420</v>
      </c>
      <c r="C11">
        <v>978</v>
      </c>
      <c r="D11">
        <v>491</v>
      </c>
      <c r="E11">
        <v>220</v>
      </c>
      <c r="F11">
        <v>298</v>
      </c>
      <c r="G11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Confidence</vt:lpstr>
      <vt:lpstr>Stats</vt:lpstr>
      <vt:lpstr>Pivot</vt:lpstr>
      <vt:lpstr>Reviews</vt:lpstr>
      <vt:lpstr>Confidence!Confidence_electronics_gaming_security_travel_cooking</vt:lpstr>
      <vt:lpstr>Reviews!Review_electronics_gaming_security_travel_cooking</vt:lpstr>
      <vt:lpstr>Stats!Stats_electronics_gaming_security_travel_cooking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Auberson</dc:creator>
  <cp:lastModifiedBy>Frederic Auberson</cp:lastModifiedBy>
  <dcterms:created xsi:type="dcterms:W3CDTF">2018-08-05T16:05:59Z</dcterms:created>
  <dcterms:modified xsi:type="dcterms:W3CDTF">2018-08-27T20:14:56Z</dcterms:modified>
</cp:coreProperties>
</file>