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Project\"/>
    </mc:Choice>
  </mc:AlternateContent>
  <xr:revisionPtr revIDLastSave="0" documentId="13_ncr:1_{3211B422-3916-4232-A67A-6271BD981904}" xr6:coauthVersionLast="41" xr6:coauthVersionMax="41" xr10:uidLastSave="{00000000-0000-0000-0000-000000000000}"/>
  <bookViews>
    <workbookView xWindow="-120" yWindow="-120" windowWidth="29040" windowHeight="15840" firstSheet="4" activeTab="5" xr2:uid="{D114E956-904F-4ACF-8D16-8AA9AC5ADDDF}"/>
  </bookViews>
  <sheets>
    <sheet name="Circulatory and Respiratory S&amp;S" sheetId="1" r:id="rId1"/>
    <sheet name="Diseases of the Skin &amp; Subcutan" sheetId="2" r:id="rId2"/>
    <sheet name="General Abnormal S&amp;S NEC" sheetId="3" r:id="rId3"/>
    <sheet name="Digestive Abdominal S&amp;S" sheetId="4" r:id="rId4"/>
    <sheet name="Diabetes Type 1" sheetId="5" r:id="rId5"/>
    <sheet name="Diabetes Type 2" sheetId="7" r:id="rId6"/>
    <sheet name="Hypertension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5" i="6"/>
  <c r="C6" i="6"/>
  <c r="C7" i="6"/>
  <c r="C8" i="6"/>
  <c r="C5" i="6"/>
  <c r="D6" i="6"/>
  <c r="D7" i="6"/>
  <c r="D8" i="6"/>
  <c r="D5" i="6"/>
  <c r="B6" i="6"/>
  <c r="B7" i="6"/>
  <c r="B8" i="6"/>
  <c r="B5" i="6"/>
  <c r="D10" i="7"/>
  <c r="E10" i="7" s="1"/>
  <c r="E5" i="7"/>
  <c r="E6" i="7"/>
  <c r="E7" i="7"/>
  <c r="E8" i="7"/>
  <c r="E9" i="7"/>
  <c r="E11" i="7"/>
  <c r="E12" i="7"/>
  <c r="E4" i="7"/>
  <c r="D5" i="7"/>
  <c r="D6" i="7"/>
  <c r="D7" i="7"/>
  <c r="D8" i="7"/>
  <c r="D9" i="7"/>
  <c r="D11" i="7"/>
  <c r="D12" i="7"/>
  <c r="D4" i="7"/>
  <c r="C5" i="7"/>
  <c r="C6" i="7"/>
  <c r="C7" i="7"/>
  <c r="C8" i="7"/>
  <c r="C9" i="7"/>
  <c r="C10" i="7"/>
  <c r="C11" i="7"/>
  <c r="C12" i="7"/>
  <c r="C4" i="7"/>
  <c r="B5" i="7"/>
  <c r="B6" i="7"/>
  <c r="B7" i="7"/>
  <c r="B8" i="7"/>
  <c r="B9" i="7"/>
  <c r="B10" i="7"/>
  <c r="B11" i="7"/>
  <c r="B12" i="7"/>
  <c r="B4" i="7"/>
  <c r="C4" i="5"/>
  <c r="B4" i="5"/>
  <c r="E4" i="5"/>
  <c r="D5" i="5"/>
  <c r="D6" i="5"/>
  <c r="D7" i="5"/>
  <c r="D8" i="5"/>
  <c r="E8" i="5" s="1"/>
  <c r="D9" i="5"/>
  <c r="E9" i="5" s="1"/>
  <c r="D10" i="5"/>
  <c r="E10" i="5" s="1"/>
  <c r="D11" i="5"/>
  <c r="D12" i="5"/>
  <c r="D4" i="5"/>
  <c r="E5" i="5"/>
  <c r="E6" i="5"/>
  <c r="E7" i="5"/>
  <c r="E11" i="5"/>
  <c r="E12" i="5"/>
  <c r="C5" i="5"/>
  <c r="C6" i="5"/>
  <c r="C7" i="5"/>
  <c r="C8" i="5"/>
  <c r="C9" i="5"/>
  <c r="C10" i="5"/>
  <c r="C11" i="5"/>
  <c r="C12" i="5"/>
  <c r="B5" i="5"/>
  <c r="B6" i="5"/>
  <c r="B7" i="5"/>
  <c r="B8" i="5"/>
  <c r="B9" i="5"/>
  <c r="B10" i="5"/>
  <c r="B11" i="5"/>
  <c r="B12" i="5"/>
  <c r="E5" i="4" l="1"/>
  <c r="E6" i="4"/>
  <c r="E7" i="4"/>
  <c r="E8" i="4"/>
  <c r="E9" i="4"/>
  <c r="E10" i="4"/>
  <c r="E11" i="4"/>
  <c r="E12" i="4"/>
  <c r="E4" i="4"/>
  <c r="C5" i="4"/>
  <c r="C6" i="4"/>
  <c r="C7" i="4"/>
  <c r="C8" i="4"/>
  <c r="C9" i="4"/>
  <c r="C10" i="4"/>
  <c r="C11" i="4"/>
  <c r="C12" i="4"/>
  <c r="C4" i="4"/>
  <c r="E5" i="3"/>
  <c r="E6" i="3"/>
  <c r="E7" i="3"/>
  <c r="E8" i="3"/>
  <c r="E9" i="3"/>
  <c r="E10" i="3"/>
  <c r="E11" i="3"/>
  <c r="E12" i="3"/>
  <c r="E4" i="3"/>
  <c r="C5" i="3"/>
  <c r="C6" i="3"/>
  <c r="C7" i="3"/>
  <c r="C8" i="3"/>
  <c r="C9" i="3"/>
  <c r="C10" i="3"/>
  <c r="C11" i="3"/>
  <c r="C12" i="3"/>
  <c r="C4" i="3"/>
  <c r="E5" i="2"/>
  <c r="E6" i="2"/>
  <c r="E7" i="2"/>
  <c r="E8" i="2"/>
  <c r="E9" i="2"/>
  <c r="E10" i="2"/>
  <c r="E11" i="2"/>
  <c r="E12" i="2"/>
  <c r="E4" i="2"/>
  <c r="C5" i="2"/>
  <c r="C6" i="2"/>
  <c r="C7" i="2"/>
  <c r="C8" i="2"/>
  <c r="C9" i="2"/>
  <c r="C10" i="2"/>
  <c r="C11" i="2"/>
  <c r="C12" i="2"/>
  <c r="C4" i="2"/>
  <c r="E5" i="1"/>
  <c r="E6" i="1"/>
  <c r="E7" i="1"/>
  <c r="E8" i="1"/>
  <c r="E9" i="1"/>
  <c r="E10" i="1"/>
  <c r="E11" i="1"/>
  <c r="E12" i="1"/>
  <c r="E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<sst xmlns="http://schemas.openxmlformats.org/spreadsheetml/2006/main" count="156" uniqueCount="39">
  <si>
    <t>Population:</t>
  </si>
  <si>
    <t>Age</t>
  </si>
  <si>
    <t>Males</t>
  </si>
  <si>
    <t>Females</t>
  </si>
  <si>
    <t>%</t>
  </si>
  <si>
    <t>0 - 4</t>
  </si>
  <si>
    <t>5 - 14</t>
  </si>
  <si>
    <t>15 - 24</t>
  </si>
  <si>
    <t>25 - 34</t>
  </si>
  <si>
    <t>35 - 44</t>
  </si>
  <si>
    <t>45 - 54</t>
  </si>
  <si>
    <t>55 - 64</t>
  </si>
  <si>
    <t>65 - 74</t>
  </si>
  <si>
    <t>75 &amp; Over</t>
  </si>
  <si>
    <t>NAME estimated contact rate for Scotland for GP and Practice Nurse Combined.</t>
  </si>
  <si>
    <t>Circulatory and Respiratory S&amp;S estimated contact rate for Scotland for GP and Practice Nurse Combined.</t>
  </si>
  <si>
    <t>Diseases of the Skin &amp; Subcutaneous Tissue estimated contact rate for Scotland for GP and Practice Nurse Combined.</t>
  </si>
  <si>
    <t>General Abnormal S&amp;S NEC estimated contact rate for Scotland for GP and Practice Nurse Combined.</t>
  </si>
  <si>
    <t>Digestive/Abdominal S&amp;S estimated contact rate for Scotland for GP and Practice Nurse Combined.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</si>
  <si>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</si>
  <si>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</si>
  <si>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</si>
  <si>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</si>
  <si>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</si>
  <si>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</si>
  <si>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</si>
  <si>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</si>
  <si>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</si>
  <si>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Scotland Type 1</t>
  </si>
  <si>
    <t>Male %</t>
  </si>
  <si>
    <t>Female %</t>
  </si>
  <si>
    <t>16 - 34</t>
  </si>
  <si>
    <t>35 - 54</t>
  </si>
  <si>
    <t>75+</t>
  </si>
  <si>
    <t>% of Males</t>
  </si>
  <si>
    <t>% of Females</t>
  </si>
  <si>
    <t>Estimated number of people diagnosed with Diabetes Type 1.</t>
  </si>
  <si>
    <t>Estimated number of people diagnosed with Diabetes Type 2.</t>
  </si>
  <si>
    <t>Prevalence of self-reported doctor-diagnosed with hypertension.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</si>
</sst>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Circulatory and Respiratory S&amp;S contact</a:t>
            </a:r>
            <a:r>
              <a:rPr lang="en-GB" baseline="0"/>
              <a:t> rate for Males</a:t>
            </a:r>
          </a:p>
        </c:rich>
      </c:tx>
      <c:layout>
        <c:manualLayout>
          <c:xMode val="edge"/>
          <c:yMode val="edge"/>
          <c:x val="0.129458223972003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'Circulatory and Respiratory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'Circulatory and Respiratory S&amp;S'!$C$4:$C$12</c:f>
              <c:numCache>
                <c:formatCode>0%</c:formatCode>
                <c:ptCount val="9"/>
                <c:pt idx="0">
                  <c:v>0.45700000000000002</c:v>
                </c:pt>
                <c:pt idx="1">
                  <c:v>0.16700000000000001</c:v>
                </c:pt>
                <c:pt idx="2">
                  <c:v>9.0999999999999998E-2</c:v>
                </c:pt>
                <c:pt idx="3">
                  <c:v>0.10100000000000001</c:v>
                </c:pt>
                <c:pt idx="4">
                  <c:v>0.14499999999999999</c:v>
                </c:pt>
                <c:pt idx="5">
                  <c:v>0.20599999999999999</c:v>
                </c:pt>
                <c:pt idx="6">
                  <c:v>0.32300000000000001</c:v>
                </c:pt>
                <c:pt idx="7">
                  <c:v>0.46899999999999997</c:v>
                </c:pt>
                <c:pt idx="8">
                  <c:v>0.57199999999999995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EB5-92D6-1CE66D42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474680"/>
        <c:axId val="665475000"/>
      </c:barChart>
      <c:catAx>
        <c:axId val="66547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75000"/>
        <c:crosses val="autoZero"/>
        <c:auto val="1"/>
        <c:lblAlgn val="ctr"/>
        <c:lblOffset val="100"/>
        <c:noMultiLvlLbl val="0"/>
      </c:catAx>
      <c:valAx>
        <c:axId val="66547500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7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Females Diagnosed</a:t>
            </a:r>
            <a:r>
              <a:rPr lang="en-GB" baseline="0"/>
              <a:t> with Diabetes Type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1'!$A$4:$A$12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1'!$E$4:$E$12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B-4047-BAD6-1EA2146A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91864"/>
        <c:axId val="549392184"/>
      </c:barChart>
      <c:catAx>
        <c:axId val="54939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2184"/>
        <c:crosses val="autoZero"/>
        <c:auto val="1"/>
        <c:lblAlgn val="ctr"/>
        <c:lblOffset val="100"/>
        <c:noMultiLvlLbl val="0"/>
      </c:catAx>
      <c:valAx>
        <c:axId val="5493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Males diagnosed with Diabetes Type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2'!$A$4:$A$12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2'!$C$4:$C$12</c:f>
              <c:numCache>
                <c:formatCode>0.00%</c:formatCode>
                <c:ptCount val="9"/>
                <c:pt idx="0">
                  <c:v>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1.7999999999999999E-2</c:v>
                </c:pt>
                <c:pt idx="4">
                  <c:v>4.9000000000000002E-2</c:v>
                </c:pt>
                <c:pt idx="5">
                  <c:v>9.6000000000000002E-2</c:v>
                </c:pt>
                <c:pt idx="6">
                  <c:v>0.13300000000000001</c:v>
                </c:pt>
                <c:pt idx="7">
                  <c:v>0.124</c:v>
                </c:pt>
                <c:pt idx="8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B-4954-AD09-150B44D3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96024"/>
        <c:axId val="549396664"/>
      </c:barChart>
      <c:catAx>
        <c:axId val="54939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6664"/>
        <c:crosses val="autoZero"/>
        <c:auto val="1"/>
        <c:lblAlgn val="ctr"/>
        <c:lblOffset val="100"/>
        <c:noMultiLvlLbl val="0"/>
      </c:catAx>
      <c:valAx>
        <c:axId val="54939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Females diagnosed with Diabetes Type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2'!$A$4:$A$12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2'!$E$4:$E$12</c:f>
              <c:numCache>
                <c:formatCode>0.00%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3.7999999999999999E-2</c:v>
                </c:pt>
                <c:pt idx="5">
                  <c:v>7.4999999999999997E-2</c:v>
                </c:pt>
                <c:pt idx="6">
                  <c:v>0.105</c:v>
                </c:pt>
                <c:pt idx="7">
                  <c:v>9.8000000000000004E-2</c:v>
                </c:pt>
                <c:pt idx="8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5-49CA-A5FC-4364AE0F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545016"/>
        <c:axId val="625545336"/>
      </c:barChart>
      <c:catAx>
        <c:axId val="62554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5336"/>
        <c:crosses val="autoZero"/>
        <c:auto val="1"/>
        <c:lblAlgn val="ctr"/>
        <c:lblOffset val="100"/>
        <c:noMultiLvlLbl val="0"/>
      </c:catAx>
      <c:valAx>
        <c:axId val="6255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Males diagnosed with Hypertension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Hypertension!$A$4:$A$8</c:f>
              <c:strCache>
                <c:ptCount val="5"/>
                <c:pt idx="0">
                  <c:v>16 - 34</c:v>
                </c:pt>
                <c:pt idx="1">
                  <c:v>35 - 54</c:v>
                </c:pt>
                <c:pt idx="2">
                  <c:v>55 - 64</c:v>
                </c:pt>
                <c:pt idx="3">
                  <c:v>65 - 74</c:v>
                </c:pt>
                <c:pt idx="4">
                  <c:v>75+</c:v>
                </c:pt>
              </c:strCache>
            </c:strRef>
          </c:cat>
          <c:val>
            <c:numRef>
              <c:f>Hypertension!$C$4:$C$8</c:f>
              <c:numCache>
                <c:formatCode>0%</c:formatCode>
                <c:ptCount val="5"/>
                <c:pt idx="0">
                  <c:v>0</c:v>
                </c:pt>
                <c:pt idx="1">
                  <c:v>0.45800000000000002</c:v>
                </c:pt>
                <c:pt idx="2">
                  <c:v>0.59899999999999998</c:v>
                </c:pt>
                <c:pt idx="3">
                  <c:v>0.68600000000000005</c:v>
                </c:pt>
                <c:pt idx="4">
                  <c:v>0.65900000000000003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4E93-A742-521ACD91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41776"/>
        <c:axId val="543142096"/>
      </c:barChart>
      <c:catAx>
        <c:axId val="5431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2096"/>
        <c:crosses val="autoZero"/>
        <c:auto val="1"/>
        <c:lblAlgn val="ctr"/>
        <c:lblOffset val="100"/>
        <c:noMultiLvlLbl val="0"/>
      </c:catAx>
      <c:valAx>
        <c:axId val="543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Females diagnosed with Hypertension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Hypertension!$A$4:$A$8</c:f>
              <c:strCache>
                <c:ptCount val="5"/>
                <c:pt idx="0">
                  <c:v>16 - 34</c:v>
                </c:pt>
                <c:pt idx="1">
                  <c:v>35 - 54</c:v>
                </c:pt>
                <c:pt idx="2">
                  <c:v>55 - 64</c:v>
                </c:pt>
                <c:pt idx="3">
                  <c:v>65 - 74</c:v>
                </c:pt>
                <c:pt idx="4">
                  <c:v>75+</c:v>
                </c:pt>
              </c:strCache>
            </c:strRef>
          </c:cat>
          <c:val>
            <c:numRef>
              <c:f>Hypertension!$E$4:$E$8</c:f>
              <c:numCache>
                <c:formatCode>0%</c:formatCode>
                <c:ptCount val="5"/>
                <c:pt idx="0">
                  <c:v>0</c:v>
                </c:pt>
                <c:pt idx="1">
                  <c:v>0.442</c:v>
                </c:pt>
                <c:pt idx="2">
                  <c:v>0.61399999999999999</c:v>
                </c:pt>
                <c:pt idx="3">
                  <c:v>0.65600000000000003</c:v>
                </c:pt>
                <c:pt idx="4">
                  <c:v>0.73399999999999999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088-8C62-8FBA3708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546616"/>
        <c:axId val="625546936"/>
      </c:barChart>
      <c:catAx>
        <c:axId val="62554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6936"/>
        <c:crosses val="autoZero"/>
        <c:auto val="1"/>
        <c:lblAlgn val="ctr"/>
        <c:lblOffset val="100"/>
        <c:noMultiLvlLbl val="0"/>
      </c:catAx>
      <c:valAx>
        <c:axId val="62554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Circulatory and Respiratory</a:t>
            </a:r>
            <a:r>
              <a:rPr lang="en-GB" baseline="0"/>
              <a:t> S&amp;S contact rate for Females.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'Circulatory and Respiratory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'Circulatory and Respiratory S&amp;S'!$E$4:$E$12</c:f>
              <c:numCache>
                <c:formatCode>0%</c:formatCode>
                <c:ptCount val="9"/>
                <c:pt idx="0">
                  <c:v>0.35099999999999998</c:v>
                </c:pt>
                <c:pt idx="1">
                  <c:v>0.14699999999999999</c:v>
                </c:pt>
                <c:pt idx="2">
                  <c:v>0.157</c:v>
                </c:pt>
                <c:pt idx="3">
                  <c:v>0.16400000000000001</c:v>
                </c:pt>
                <c:pt idx="4">
                  <c:v>0.22</c:v>
                </c:pt>
                <c:pt idx="5">
                  <c:v>0.27900000000000003</c:v>
                </c:pt>
                <c:pt idx="6">
                  <c:v>0.39900000000000002</c:v>
                </c:pt>
                <c:pt idx="7">
                  <c:v>0.503</c:v>
                </c:pt>
                <c:pt idx="8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B-4397-A2DE-2CD685A4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86608"/>
        <c:axId val="595585968"/>
      </c:barChart>
      <c:catAx>
        <c:axId val="5955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85968"/>
        <c:crosses val="autoZero"/>
        <c:auto val="1"/>
        <c:lblAlgn val="ctr"/>
        <c:lblOffset val="100"/>
        <c:noMultiLvlLbl val="0"/>
      </c:catAx>
      <c:valAx>
        <c:axId val="595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Diseases of the Skin &amp; Subcutaneous Tissue estimated contact rate for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'Diseases of the Skin &amp; Subcutan'!$A$4:$A$12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'Diseases of the Skin &amp; Subcutan'!$C$4:$C$12</c:f>
              <c:numCache>
                <c:formatCode>0%</c:formatCode>
                <c:ptCount val="9"/>
                <c:pt idx="0">
                  <c:v>0.28499999999999998</c:v>
                </c:pt>
                <c:pt idx="1">
                  <c:v>0.11799999999999999</c:v>
                </c:pt>
                <c:pt idx="2">
                  <c:v>0.19700000000000001</c:v>
                </c:pt>
                <c:pt idx="3">
                  <c:v>0.13700000000000001</c:v>
                </c:pt>
                <c:pt idx="4">
                  <c:v>0.15</c:v>
                </c:pt>
                <c:pt idx="5">
                  <c:v>0.13600000000000001</c:v>
                </c:pt>
                <c:pt idx="6">
                  <c:v>0.217</c:v>
                </c:pt>
                <c:pt idx="7">
                  <c:v>0.32900000000000001</c:v>
                </c:pt>
                <c:pt idx="8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0-44A8-9870-817FB985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82264"/>
        <c:axId val="666385144"/>
      </c:barChart>
      <c:catAx>
        <c:axId val="66638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5144"/>
        <c:crosses val="autoZero"/>
        <c:auto val="1"/>
        <c:lblAlgn val="ctr"/>
        <c:lblOffset val="100"/>
        <c:noMultiLvlLbl val="0"/>
      </c:catAx>
      <c:valAx>
        <c:axId val="6663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Diseases of the Skin &amp; Subcutaneous Tissue estimated contact rate for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'Diseases of the Skin &amp; Subcutan'!$A$4:$A$12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'Diseases of the Skin &amp; Subcutan'!$E$4:$E$12</c:f>
              <c:numCache>
                <c:formatCode>0%</c:formatCode>
                <c:ptCount val="9"/>
                <c:pt idx="0">
                  <c:v>0.248</c:v>
                </c:pt>
                <c:pt idx="1">
                  <c:v>0.154</c:v>
                </c:pt>
                <c:pt idx="2">
                  <c:v>0.30299999999999999</c:v>
                </c:pt>
                <c:pt idx="3">
                  <c:v>0.219</c:v>
                </c:pt>
                <c:pt idx="4">
                  <c:v>0.20599999999999999</c:v>
                </c:pt>
                <c:pt idx="5">
                  <c:v>0.21099999999999999</c:v>
                </c:pt>
                <c:pt idx="6">
                  <c:v>0.22700000000000001</c:v>
                </c:pt>
                <c:pt idx="7">
                  <c:v>0.318</c:v>
                </c:pt>
                <c:pt idx="8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4-49DD-8481-6E376BBE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782448"/>
        <c:axId val="291755304"/>
      </c:barChart>
      <c:catAx>
        <c:axId val="5997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5304"/>
        <c:crosses val="autoZero"/>
        <c:auto val="1"/>
        <c:lblAlgn val="ctr"/>
        <c:lblOffset val="100"/>
        <c:noMultiLvlLbl val="0"/>
      </c:catAx>
      <c:valAx>
        <c:axId val="2917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Abnormal S&amp;S NEC estimated contact rate for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Abnormal S&amp;S NEC'!$A$4:$A$12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'General Abnormal S&amp;S NEC'!$C$4:$C$12</c:f>
              <c:numCache>
                <c:formatCode>0%</c:formatCode>
                <c:ptCount val="9"/>
                <c:pt idx="0">
                  <c:v>0.13400000000000001</c:v>
                </c:pt>
                <c:pt idx="1">
                  <c:v>7.5999999999999998E-2</c:v>
                </c:pt>
                <c:pt idx="2">
                  <c:v>9.4E-2</c:v>
                </c:pt>
                <c:pt idx="3">
                  <c:v>0.105</c:v>
                </c:pt>
                <c:pt idx="4">
                  <c:v>0.129</c:v>
                </c:pt>
                <c:pt idx="5">
                  <c:v>0.155</c:v>
                </c:pt>
                <c:pt idx="6">
                  <c:v>0.21299999999999999</c:v>
                </c:pt>
                <c:pt idx="7">
                  <c:v>0.28899999999999998</c:v>
                </c:pt>
                <c:pt idx="8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2-4239-986A-77DB679B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97104"/>
        <c:axId val="662500624"/>
      </c:barChart>
      <c:catAx>
        <c:axId val="6624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0624"/>
        <c:crosses val="autoZero"/>
        <c:auto val="1"/>
        <c:lblAlgn val="ctr"/>
        <c:lblOffset val="100"/>
        <c:noMultiLvlLbl val="0"/>
      </c:catAx>
      <c:valAx>
        <c:axId val="662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General Abnormal S&amp;S NEC estimated contact rate for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Abnormal S&amp;S NEC'!$A$4:$A$12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'General Abnormal S&amp;S NEC'!$E$4:$E$12</c:f>
              <c:numCache>
                <c:formatCode>0%</c:formatCode>
                <c:ptCount val="9"/>
                <c:pt idx="0">
                  <c:v>0.113</c:v>
                </c:pt>
                <c:pt idx="1">
                  <c:v>8.4000000000000005E-2</c:v>
                </c:pt>
                <c:pt idx="2">
                  <c:v>0.19900000000000001</c:v>
                </c:pt>
                <c:pt idx="3">
                  <c:v>0.20300000000000001</c:v>
                </c:pt>
                <c:pt idx="4">
                  <c:v>0.23200000000000001</c:v>
                </c:pt>
                <c:pt idx="5">
                  <c:v>0.26500000000000001</c:v>
                </c:pt>
                <c:pt idx="6">
                  <c:v>0.29299999999999998</c:v>
                </c:pt>
                <c:pt idx="7">
                  <c:v>0.35899999999999999</c:v>
                </c:pt>
                <c:pt idx="8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5-4944-8092-EF0E02DD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02544"/>
        <c:axId val="662503504"/>
      </c:barChart>
      <c:catAx>
        <c:axId val="6625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3504"/>
        <c:crosses val="autoZero"/>
        <c:auto val="1"/>
        <c:lblAlgn val="ctr"/>
        <c:lblOffset val="100"/>
        <c:noMultiLvlLbl val="0"/>
      </c:catAx>
      <c:valAx>
        <c:axId val="6625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Digestive/Abdominal S&amp;S estimated contact rate for</a:t>
            </a:r>
            <a:r>
              <a:rPr lang="en-GB" baseline="0"/>
              <a:t>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'Digestive Abdominal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'Digestive Abdominal S&amp;S'!$C$4:$C$12</c:f>
              <c:numCache>
                <c:formatCode>0%</c:formatCode>
                <c:ptCount val="9"/>
                <c:pt idx="0">
                  <c:v>0.27600000000000002</c:v>
                </c:pt>
                <c:pt idx="1">
                  <c:v>9.4E-2</c:v>
                </c:pt>
                <c:pt idx="2">
                  <c:v>8.5999999999999993E-2</c:v>
                </c:pt>
                <c:pt idx="3">
                  <c:v>9.8000000000000004E-2</c:v>
                </c:pt>
                <c:pt idx="4">
                  <c:v>0.111</c:v>
                </c:pt>
                <c:pt idx="5">
                  <c:v>0.13400000000000001</c:v>
                </c:pt>
                <c:pt idx="6">
                  <c:v>0.16600000000000001</c:v>
                </c:pt>
                <c:pt idx="7">
                  <c:v>0.23300000000000001</c:v>
                </c:pt>
                <c:pt idx="8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9-4EE2-8FEA-282291F1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93584"/>
        <c:axId val="662493904"/>
      </c:barChart>
      <c:catAx>
        <c:axId val="6624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3904"/>
        <c:crosses val="autoZero"/>
        <c:auto val="1"/>
        <c:lblAlgn val="ctr"/>
        <c:lblOffset val="100"/>
        <c:noMultiLvlLbl val="0"/>
      </c:catAx>
      <c:valAx>
        <c:axId val="6624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Digestive/Abdominal S&amp;S estimated contact rate for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'Digestive Abdominal S&amp;S'!$A$4:$A$12</c:f>
              <c:strCache>
                <c:ptCount val="9"/>
                <c:pt idx="0">
                  <c:v>0 - 4</c:v>
                </c:pt>
                <c:pt idx="1">
                  <c:v>5 - 14</c:v>
                </c:pt>
                <c:pt idx="2">
                  <c:v>15 - 24</c:v>
                </c:pt>
                <c:pt idx="3">
                  <c:v>25 - 34</c:v>
                </c:pt>
                <c:pt idx="4">
                  <c:v>35 - 44</c:v>
                </c:pt>
                <c:pt idx="5">
                  <c:v>45 - 54</c:v>
                </c:pt>
                <c:pt idx="6">
                  <c:v>55 - 64</c:v>
                </c:pt>
                <c:pt idx="7">
                  <c:v>65 - 74</c:v>
                </c:pt>
                <c:pt idx="8">
                  <c:v>75 &amp; Over</c:v>
                </c:pt>
              </c:strCache>
            </c:strRef>
          </c:cat>
          <c:val>
            <c:numRef>
              <c:f>'Digestive Abdominal S&amp;S'!$E$4:$E$12</c:f>
              <c:numCache>
                <c:formatCode>0%</c:formatCode>
                <c:ptCount val="9"/>
                <c:pt idx="0">
                  <c:v>0.27300000000000002</c:v>
                </c:pt>
                <c:pt idx="1">
                  <c:v>0.123</c:v>
                </c:pt>
                <c:pt idx="2">
                  <c:v>0.27800000000000002</c:v>
                </c:pt>
                <c:pt idx="3">
                  <c:v>0.248</c:v>
                </c:pt>
                <c:pt idx="4">
                  <c:v>0.23899999999999999</c:v>
                </c:pt>
                <c:pt idx="5">
                  <c:v>0.249</c:v>
                </c:pt>
                <c:pt idx="6">
                  <c:v>0.28899999999999998</c:v>
                </c:pt>
                <c:pt idx="7">
                  <c:v>0.318</c:v>
                </c:pt>
                <c:pt idx="8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C-4D06-9BCA-FC4BBF58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329464"/>
        <c:axId val="741331704"/>
      </c:barChart>
      <c:catAx>
        <c:axId val="74132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31704"/>
        <c:crosses val="autoZero"/>
        <c:auto val="1"/>
        <c:lblAlgn val="ctr"/>
        <c:lblOffset val="100"/>
        <c:noMultiLvlLbl val="0"/>
      </c:catAx>
      <c:valAx>
        <c:axId val="7413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Females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Males Diagnosed with Diabetes Type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'Diabetes Type 1'!$A$4:$A$12</c:f>
              <c:strCache>
                <c:ptCount val="9"/>
                <c:pt idx="0">
                  <c:v>0 - 9</c:v>
                </c:pt>
                <c:pt idx="1">
                  <c:v>10 - 19</c:v>
                </c:pt>
                <c:pt idx="2">
                  <c:v>20 - 29</c:v>
                </c:pt>
                <c:pt idx="3">
                  <c:v>30 - 39</c:v>
                </c:pt>
                <c:pt idx="4">
                  <c:v>40 - 49</c:v>
                </c:pt>
                <c:pt idx="5">
                  <c:v>50 - 59</c:v>
                </c:pt>
                <c:pt idx="6">
                  <c:v>60 - 69</c:v>
                </c:pt>
                <c:pt idx="7">
                  <c:v>70 - 79</c:v>
                </c:pt>
                <c:pt idx="8">
                  <c:v>80+</c:v>
                </c:pt>
              </c:strCache>
            </c:strRef>
          </c:cat>
          <c:val>
            <c:numRef>
              <c:f>'Diabetes Type 1'!$C$4:$C$12</c:f>
              <c:numCache>
                <c:formatCode>0.00%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1.0999999999999999E-2</c:v>
                </c:pt>
                <c:pt idx="6">
                  <c:v>1.4999999999999999E-2</c:v>
                </c:pt>
                <c:pt idx="7">
                  <c:v>1.4E-2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E-47B0-BA22-54C9D8CF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365624"/>
        <c:axId val="547361144"/>
      </c:barChart>
      <c:catAx>
        <c:axId val="54736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1144"/>
        <c:crosses val="autoZero"/>
        <c:auto val="1"/>
        <c:lblAlgn val="ctr"/>
        <c:lblOffset val="100"/>
        <c:noMultiLvlLbl val="0"/>
      </c:catAx>
      <c:valAx>
        <c:axId val="5473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80962</xdr:rowOff>
    </xdr:from>
    <xdr:to>
      <xdr:col>7</xdr:col>
      <xdr:colOff>485775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E5C92-C8F7-4625-AA5C-8F157422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13</xdr:row>
      <xdr:rowOff>71437</xdr:rowOff>
    </xdr:from>
    <xdr:to>
      <xdr:col>15</xdr:col>
      <xdr:colOff>595312</xdr:colOff>
      <xdr:row>27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667D8-2EB2-4796-AAEF-796F876A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23812</xdr:rowOff>
    </xdr:from>
    <xdr:to>
      <xdr:col>7</xdr:col>
      <xdr:colOff>419100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8CABD-A01E-49F2-98EC-B3AF2BC3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13</xdr:row>
      <xdr:rowOff>33337</xdr:rowOff>
    </xdr:from>
    <xdr:to>
      <xdr:col>15</xdr:col>
      <xdr:colOff>528637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F0E21-5BB4-435B-BF62-3C3D9EAC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12</xdr:row>
      <xdr:rowOff>176212</xdr:rowOff>
    </xdr:from>
    <xdr:to>
      <xdr:col>7</xdr:col>
      <xdr:colOff>433387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67160-21AB-4266-A481-5765357BE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12</xdr:row>
      <xdr:rowOff>166687</xdr:rowOff>
    </xdr:from>
    <xdr:to>
      <xdr:col>15</xdr:col>
      <xdr:colOff>309562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6C9D2-B758-40AC-ADC1-F8BF7337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13</xdr:row>
      <xdr:rowOff>71437</xdr:rowOff>
    </xdr:from>
    <xdr:to>
      <xdr:col>7</xdr:col>
      <xdr:colOff>395287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83B4-1187-46F9-9088-53FBBB00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13</xdr:row>
      <xdr:rowOff>33337</xdr:rowOff>
    </xdr:from>
    <xdr:to>
      <xdr:col>15</xdr:col>
      <xdr:colOff>404812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246EA-96A5-4CA0-9334-F6852977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16</xdr:row>
      <xdr:rowOff>80962</xdr:rowOff>
    </xdr:from>
    <xdr:to>
      <xdr:col>10</xdr:col>
      <xdr:colOff>381000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93811-46BC-43D3-9429-CDA1B19C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16</xdr:row>
      <xdr:rowOff>61912</xdr:rowOff>
    </xdr:from>
    <xdr:to>
      <xdr:col>18</xdr:col>
      <xdr:colOff>361950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7FB09-BF5A-4ADF-9EBB-C57763F93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14</xdr:row>
      <xdr:rowOff>109537</xdr:rowOff>
    </xdr:from>
    <xdr:to>
      <xdr:col>9</xdr:col>
      <xdr:colOff>457200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03413-AE98-48C2-A970-B82803E8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119062</xdr:rowOff>
    </xdr:from>
    <xdr:to>
      <xdr:col>17</xdr:col>
      <xdr:colOff>400050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0D783-8372-418B-8040-517FEE83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10</xdr:row>
      <xdr:rowOff>90487</xdr:rowOff>
    </xdr:from>
    <xdr:to>
      <xdr:col>10</xdr:col>
      <xdr:colOff>400050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4407C-E96F-45CE-A189-6B4D55D20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10</xdr:row>
      <xdr:rowOff>90487</xdr:rowOff>
    </xdr:from>
    <xdr:to>
      <xdr:col>18</xdr:col>
      <xdr:colOff>219075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DCC35-BB4B-4636-A19C-D2D8A3B71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EB6F-8FB6-4DC5-8062-15133400F02F}">
  <dimension ref="A1:E15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15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457</v>
      </c>
      <c r="C4" s="2">
        <f>B4/$B$1</f>
        <v>0.45700000000000002</v>
      </c>
      <c r="D4">
        <v>351</v>
      </c>
      <c r="E4" s="2">
        <f>D4/$B$1</f>
        <v>0.35099999999999998</v>
      </c>
    </row>
    <row r="5" spans="1:5" x14ac:dyDescent="0.25">
      <c r="A5" s="1" t="s">
        <v>6</v>
      </c>
      <c r="B5">
        <v>167</v>
      </c>
      <c r="C5" s="2">
        <f t="shared" ref="C5:C12" si="0">B5/$B$1</f>
        <v>0.16700000000000001</v>
      </c>
      <c r="D5">
        <v>147</v>
      </c>
      <c r="E5" s="2">
        <f t="shared" ref="E5:E12" si="1">D5/$B$1</f>
        <v>0.14699999999999999</v>
      </c>
    </row>
    <row r="6" spans="1:5" x14ac:dyDescent="0.25">
      <c r="A6" s="1" t="s">
        <v>7</v>
      </c>
      <c r="B6">
        <v>91</v>
      </c>
      <c r="C6" s="2">
        <f t="shared" si="0"/>
        <v>9.0999999999999998E-2</v>
      </c>
      <c r="D6">
        <v>157</v>
      </c>
      <c r="E6" s="2">
        <f t="shared" si="1"/>
        <v>0.157</v>
      </c>
    </row>
    <row r="7" spans="1:5" x14ac:dyDescent="0.25">
      <c r="A7" s="1" t="s">
        <v>8</v>
      </c>
      <c r="B7">
        <v>101</v>
      </c>
      <c r="C7" s="2">
        <f t="shared" si="0"/>
        <v>0.10100000000000001</v>
      </c>
      <c r="D7">
        <v>164</v>
      </c>
      <c r="E7" s="2">
        <f t="shared" si="1"/>
        <v>0.16400000000000001</v>
      </c>
    </row>
    <row r="8" spans="1:5" x14ac:dyDescent="0.25">
      <c r="A8" s="1" t="s">
        <v>9</v>
      </c>
      <c r="B8">
        <v>145</v>
      </c>
      <c r="C8" s="2">
        <f t="shared" si="0"/>
        <v>0.14499999999999999</v>
      </c>
      <c r="D8">
        <v>220</v>
      </c>
      <c r="E8" s="2">
        <f t="shared" si="1"/>
        <v>0.22</v>
      </c>
    </row>
    <row r="9" spans="1:5" x14ac:dyDescent="0.25">
      <c r="A9" s="1" t="s">
        <v>10</v>
      </c>
      <c r="B9">
        <v>206</v>
      </c>
      <c r="C9" s="2">
        <f t="shared" si="0"/>
        <v>0.20599999999999999</v>
      </c>
      <c r="D9">
        <v>279</v>
      </c>
      <c r="E9" s="2">
        <f t="shared" si="1"/>
        <v>0.27900000000000003</v>
      </c>
    </row>
    <row r="10" spans="1:5" x14ac:dyDescent="0.25">
      <c r="A10" s="1" t="s">
        <v>11</v>
      </c>
      <c r="B10">
        <v>323</v>
      </c>
      <c r="C10" s="2">
        <f t="shared" si="0"/>
        <v>0.32300000000000001</v>
      </c>
      <c r="D10">
        <v>399</v>
      </c>
      <c r="E10" s="2">
        <f t="shared" si="1"/>
        <v>0.39900000000000002</v>
      </c>
    </row>
    <row r="11" spans="1:5" x14ac:dyDescent="0.25">
      <c r="A11" s="1" t="s">
        <v>12</v>
      </c>
      <c r="B11">
        <v>469</v>
      </c>
      <c r="C11" s="2">
        <f t="shared" si="0"/>
        <v>0.46899999999999997</v>
      </c>
      <c r="D11">
        <v>503</v>
      </c>
      <c r="E11" s="2">
        <f t="shared" si="1"/>
        <v>0.503</v>
      </c>
    </row>
    <row r="12" spans="1:5" x14ac:dyDescent="0.25">
      <c r="A12" s="1" t="s">
        <v>13</v>
      </c>
      <c r="B12">
        <v>572</v>
      </c>
      <c r="C12" s="2">
        <f t="shared" si="0"/>
        <v>0.57199999999999995</v>
      </c>
      <c r="D12">
        <v>546</v>
      </c>
      <c r="E12" s="2">
        <f t="shared" si="1"/>
        <v>0.54600000000000004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8F4B-42C1-4A2E-88EF-008A68E23CC1}">
  <dimension ref="A1:E12"/>
  <sheetViews>
    <sheetView workbookViewId="0">
      <selection activeCell="E4" activeCellId="1" sqref="A4:A12 E4:E12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16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285</v>
      </c>
      <c r="C4" s="2">
        <f>B4/$B$1</f>
        <v>0.28499999999999998</v>
      </c>
      <c r="D4">
        <v>248</v>
      </c>
      <c r="E4" s="2">
        <f>D4/$B$1</f>
        <v>0.248</v>
      </c>
    </row>
    <row r="5" spans="1:5" x14ac:dyDescent="0.25">
      <c r="A5" s="1" t="s">
        <v>6</v>
      </c>
      <c r="B5">
        <v>118</v>
      </c>
      <c r="C5" s="2">
        <f t="shared" ref="C5:C12" si="0">B5/$B$1</f>
        <v>0.11799999999999999</v>
      </c>
      <c r="D5">
        <v>154</v>
      </c>
      <c r="E5" s="2">
        <f t="shared" ref="E5:E12" si="1">D5/$B$1</f>
        <v>0.154</v>
      </c>
    </row>
    <row r="6" spans="1:5" x14ac:dyDescent="0.25">
      <c r="A6" s="1" t="s">
        <v>7</v>
      </c>
      <c r="B6">
        <v>197</v>
      </c>
      <c r="C6" s="2">
        <f t="shared" si="0"/>
        <v>0.19700000000000001</v>
      </c>
      <c r="D6">
        <v>303</v>
      </c>
      <c r="E6" s="2">
        <f t="shared" si="1"/>
        <v>0.30299999999999999</v>
      </c>
    </row>
    <row r="7" spans="1:5" x14ac:dyDescent="0.25">
      <c r="A7" s="1" t="s">
        <v>8</v>
      </c>
      <c r="B7">
        <v>137</v>
      </c>
      <c r="C7" s="2">
        <f t="shared" si="0"/>
        <v>0.13700000000000001</v>
      </c>
      <c r="D7">
        <v>219</v>
      </c>
      <c r="E7" s="2">
        <f t="shared" si="1"/>
        <v>0.219</v>
      </c>
    </row>
    <row r="8" spans="1:5" x14ac:dyDescent="0.25">
      <c r="A8" s="1" t="s">
        <v>9</v>
      </c>
      <c r="B8">
        <v>150</v>
      </c>
      <c r="C8" s="2">
        <f t="shared" si="0"/>
        <v>0.15</v>
      </c>
      <c r="D8">
        <v>206</v>
      </c>
      <c r="E8" s="2">
        <f t="shared" si="1"/>
        <v>0.20599999999999999</v>
      </c>
    </row>
    <row r="9" spans="1:5" x14ac:dyDescent="0.25">
      <c r="A9" s="1" t="s">
        <v>10</v>
      </c>
      <c r="B9">
        <v>136</v>
      </c>
      <c r="C9" s="2">
        <f t="shared" si="0"/>
        <v>0.13600000000000001</v>
      </c>
      <c r="D9">
        <v>211</v>
      </c>
      <c r="E9" s="2">
        <f t="shared" si="1"/>
        <v>0.21099999999999999</v>
      </c>
    </row>
    <row r="10" spans="1:5" x14ac:dyDescent="0.25">
      <c r="A10" s="1" t="s">
        <v>11</v>
      </c>
      <c r="B10">
        <v>217</v>
      </c>
      <c r="C10" s="2">
        <f t="shared" si="0"/>
        <v>0.217</v>
      </c>
      <c r="D10">
        <v>227</v>
      </c>
      <c r="E10" s="2">
        <f t="shared" si="1"/>
        <v>0.22700000000000001</v>
      </c>
    </row>
    <row r="11" spans="1:5" x14ac:dyDescent="0.25">
      <c r="A11" s="1" t="s">
        <v>12</v>
      </c>
      <c r="B11">
        <v>329</v>
      </c>
      <c r="C11" s="2">
        <f t="shared" si="0"/>
        <v>0.32900000000000001</v>
      </c>
      <c r="D11">
        <v>318</v>
      </c>
      <c r="E11" s="2">
        <f t="shared" si="1"/>
        <v>0.318</v>
      </c>
    </row>
    <row r="12" spans="1:5" x14ac:dyDescent="0.25">
      <c r="A12" s="1" t="s">
        <v>13</v>
      </c>
      <c r="B12">
        <v>389</v>
      </c>
      <c r="C12" s="2">
        <f t="shared" si="0"/>
        <v>0.38900000000000001</v>
      </c>
      <c r="D12">
        <v>358</v>
      </c>
      <c r="E12" s="2">
        <f t="shared" si="1"/>
        <v>0.35799999999999998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BE25-0FB4-4275-83E5-3F99445A18CB}">
  <dimension ref="A1:E12"/>
  <sheetViews>
    <sheetView workbookViewId="0">
      <selection activeCell="B6" sqref="B6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17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134</v>
      </c>
      <c r="C4" s="2">
        <f>B4/$B$1</f>
        <v>0.13400000000000001</v>
      </c>
      <c r="D4">
        <v>113</v>
      </c>
      <c r="E4" s="2">
        <f>D4/$B$1</f>
        <v>0.113</v>
      </c>
    </row>
    <row r="5" spans="1:5" x14ac:dyDescent="0.25">
      <c r="A5" s="1" t="s">
        <v>6</v>
      </c>
      <c r="B5">
        <v>76</v>
      </c>
      <c r="C5" s="2">
        <f t="shared" ref="C5:C12" si="0">B5/$B$1</f>
        <v>7.5999999999999998E-2</v>
      </c>
      <c r="D5">
        <v>84</v>
      </c>
      <c r="E5" s="2">
        <f t="shared" ref="E5:E12" si="1">D5/$B$1</f>
        <v>8.4000000000000005E-2</v>
      </c>
    </row>
    <row r="6" spans="1:5" x14ac:dyDescent="0.25">
      <c r="A6" s="1" t="s">
        <v>7</v>
      </c>
      <c r="B6">
        <v>94</v>
      </c>
      <c r="C6" s="2">
        <f t="shared" si="0"/>
        <v>9.4E-2</v>
      </c>
      <c r="D6">
        <v>199</v>
      </c>
      <c r="E6" s="2">
        <f t="shared" si="1"/>
        <v>0.19900000000000001</v>
      </c>
    </row>
    <row r="7" spans="1:5" x14ac:dyDescent="0.25">
      <c r="A7" s="1" t="s">
        <v>8</v>
      </c>
      <c r="B7">
        <v>105</v>
      </c>
      <c r="C7" s="2">
        <f t="shared" si="0"/>
        <v>0.105</v>
      </c>
      <c r="D7">
        <v>203</v>
      </c>
      <c r="E7" s="2">
        <f t="shared" si="1"/>
        <v>0.20300000000000001</v>
      </c>
    </row>
    <row r="8" spans="1:5" x14ac:dyDescent="0.25">
      <c r="A8" s="1" t="s">
        <v>9</v>
      </c>
      <c r="B8">
        <v>129</v>
      </c>
      <c r="C8" s="2">
        <f t="shared" si="0"/>
        <v>0.129</v>
      </c>
      <c r="D8">
        <v>232</v>
      </c>
      <c r="E8" s="2">
        <f t="shared" si="1"/>
        <v>0.23200000000000001</v>
      </c>
    </row>
    <row r="9" spans="1:5" x14ac:dyDescent="0.25">
      <c r="A9" s="1" t="s">
        <v>10</v>
      </c>
      <c r="B9">
        <v>155</v>
      </c>
      <c r="C9" s="2">
        <f t="shared" si="0"/>
        <v>0.155</v>
      </c>
      <c r="D9">
        <v>265</v>
      </c>
      <c r="E9" s="2">
        <f t="shared" si="1"/>
        <v>0.26500000000000001</v>
      </c>
    </row>
    <row r="10" spans="1:5" x14ac:dyDescent="0.25">
      <c r="A10" s="1" t="s">
        <v>11</v>
      </c>
      <c r="B10">
        <v>213</v>
      </c>
      <c r="C10" s="2">
        <f t="shared" si="0"/>
        <v>0.21299999999999999</v>
      </c>
      <c r="D10">
        <v>293</v>
      </c>
      <c r="E10" s="2">
        <f t="shared" si="1"/>
        <v>0.29299999999999998</v>
      </c>
    </row>
    <row r="11" spans="1:5" x14ac:dyDescent="0.25">
      <c r="A11" s="1" t="s">
        <v>12</v>
      </c>
      <c r="B11">
        <v>289</v>
      </c>
      <c r="C11" s="2">
        <f t="shared" si="0"/>
        <v>0.28899999999999998</v>
      </c>
      <c r="D11">
        <v>359</v>
      </c>
      <c r="E11" s="2">
        <f t="shared" si="1"/>
        <v>0.35899999999999999</v>
      </c>
    </row>
    <row r="12" spans="1:5" x14ac:dyDescent="0.25">
      <c r="A12" s="1" t="s">
        <v>13</v>
      </c>
      <c r="B12">
        <v>506</v>
      </c>
      <c r="C12" s="2">
        <f t="shared" si="0"/>
        <v>0.50600000000000001</v>
      </c>
      <c r="D12">
        <v>610</v>
      </c>
      <c r="E12" s="2">
        <f t="shared" si="1"/>
        <v>0.61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9A9C-68BD-48C9-960F-4F74919BB354}">
  <dimension ref="A1:E13"/>
  <sheetViews>
    <sheetView workbookViewId="0">
      <selection activeCell="C4" sqref="C4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18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  <c r="B4">
        <v>276</v>
      </c>
      <c r="C4" s="2">
        <f>B4/$B$1</f>
        <v>0.27600000000000002</v>
      </c>
      <c r="D4">
        <v>273</v>
      </c>
      <c r="E4" s="2">
        <f>D4/$B$1</f>
        <v>0.27300000000000002</v>
      </c>
    </row>
    <row r="5" spans="1:5" x14ac:dyDescent="0.25">
      <c r="A5" s="1" t="s">
        <v>6</v>
      </c>
      <c r="B5">
        <v>94</v>
      </c>
      <c r="C5" s="2">
        <f t="shared" ref="C5:C12" si="0">B5/$B$1</f>
        <v>9.4E-2</v>
      </c>
      <c r="D5">
        <v>123</v>
      </c>
      <c r="E5" s="2">
        <f t="shared" ref="E5:E12" si="1">D5/$B$1</f>
        <v>0.123</v>
      </c>
    </row>
    <row r="6" spans="1:5" x14ac:dyDescent="0.25">
      <c r="A6" s="1" t="s">
        <v>7</v>
      </c>
      <c r="B6">
        <v>86</v>
      </c>
      <c r="C6" s="2">
        <f t="shared" si="0"/>
        <v>8.5999999999999993E-2</v>
      </c>
      <c r="D6">
        <v>278</v>
      </c>
      <c r="E6" s="2">
        <f t="shared" si="1"/>
        <v>0.27800000000000002</v>
      </c>
    </row>
    <row r="7" spans="1:5" x14ac:dyDescent="0.25">
      <c r="A7" s="1" t="s">
        <v>8</v>
      </c>
      <c r="B7">
        <v>98</v>
      </c>
      <c r="C7" s="2">
        <f t="shared" si="0"/>
        <v>9.8000000000000004E-2</v>
      </c>
      <c r="D7">
        <v>248</v>
      </c>
      <c r="E7" s="2">
        <f t="shared" si="1"/>
        <v>0.248</v>
      </c>
    </row>
    <row r="8" spans="1:5" x14ac:dyDescent="0.25">
      <c r="A8" s="1" t="s">
        <v>9</v>
      </c>
      <c r="B8">
        <v>111</v>
      </c>
      <c r="C8" s="2">
        <f t="shared" si="0"/>
        <v>0.111</v>
      </c>
      <c r="D8">
        <v>239</v>
      </c>
      <c r="E8" s="2">
        <f t="shared" si="1"/>
        <v>0.23899999999999999</v>
      </c>
    </row>
    <row r="9" spans="1:5" x14ac:dyDescent="0.25">
      <c r="A9" s="1" t="s">
        <v>10</v>
      </c>
      <c r="B9">
        <v>134</v>
      </c>
      <c r="C9" s="2">
        <f t="shared" si="0"/>
        <v>0.13400000000000001</v>
      </c>
      <c r="D9">
        <v>249</v>
      </c>
      <c r="E9" s="2">
        <f t="shared" si="1"/>
        <v>0.249</v>
      </c>
    </row>
    <row r="10" spans="1:5" x14ac:dyDescent="0.25">
      <c r="A10" s="1" t="s">
        <v>11</v>
      </c>
      <c r="B10">
        <v>166</v>
      </c>
      <c r="C10" s="2">
        <f t="shared" si="0"/>
        <v>0.16600000000000001</v>
      </c>
      <c r="D10">
        <v>289</v>
      </c>
      <c r="E10" s="2">
        <f t="shared" si="1"/>
        <v>0.28899999999999998</v>
      </c>
    </row>
    <row r="11" spans="1:5" x14ac:dyDescent="0.25">
      <c r="A11" s="1" t="s">
        <v>12</v>
      </c>
      <c r="B11">
        <v>233</v>
      </c>
      <c r="C11" s="2">
        <f t="shared" si="0"/>
        <v>0.23300000000000001</v>
      </c>
      <c r="D11">
        <v>318</v>
      </c>
      <c r="E11" s="2">
        <f t="shared" si="1"/>
        <v>0.318</v>
      </c>
    </row>
    <row r="12" spans="1:5" x14ac:dyDescent="0.25">
      <c r="A12" s="1" t="s">
        <v>13</v>
      </c>
      <c r="B12">
        <v>370</v>
      </c>
      <c r="C12" s="2">
        <f t="shared" si="0"/>
        <v>0.37</v>
      </c>
      <c r="D12">
        <v>418</v>
      </c>
      <c r="E12" s="2">
        <f t="shared" si="1"/>
        <v>0.41799999999999998</v>
      </c>
    </row>
    <row r="13" spans="1:5" x14ac:dyDescent="0.25">
      <c r="C1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8B56-4C2D-49FD-B88E-EECC9F539A7A}">
  <dimension ref="A1:F23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>
        <v>1000</v>
      </c>
    </row>
    <row r="2" spans="1:6" x14ac:dyDescent="0.25">
      <c r="A2" t="s">
        <v>36</v>
      </c>
    </row>
    <row r="3" spans="1:6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6" x14ac:dyDescent="0.25">
      <c r="A4" s="1" t="s">
        <v>19</v>
      </c>
      <c r="B4">
        <f>ROUND($B$1*$B$14*B15*$D$14,0)</f>
        <v>0</v>
      </c>
      <c r="C4" s="3">
        <f>B4/$B$1</f>
        <v>0</v>
      </c>
      <c r="D4">
        <f>ROUND($B$1*$B$14*B15*$F$14,0)</f>
        <v>0</v>
      </c>
      <c r="E4">
        <f>D4/$B$1</f>
        <v>0</v>
      </c>
    </row>
    <row r="5" spans="1:6" x14ac:dyDescent="0.25">
      <c r="A5" s="1" t="s">
        <v>20</v>
      </c>
      <c r="B5">
        <f t="shared" ref="B5:B12" si="0">ROUND($B$1*$B$14*B16*$D$14,0)</f>
        <v>1</v>
      </c>
      <c r="C5" s="3">
        <f t="shared" ref="C5:C12" si="1">B5/$B$1</f>
        <v>1E-3</v>
      </c>
      <c r="D5">
        <f t="shared" ref="D5:D12" si="2">ROUND($B$1*$B$14*B16*$F$14,0)</f>
        <v>1</v>
      </c>
      <c r="E5">
        <f t="shared" ref="E5:E12" si="3">D5/$B$1</f>
        <v>1E-3</v>
      </c>
    </row>
    <row r="6" spans="1:6" x14ac:dyDescent="0.25">
      <c r="A6" s="1" t="s">
        <v>21</v>
      </c>
      <c r="B6">
        <f t="shared" si="0"/>
        <v>1</v>
      </c>
      <c r="C6" s="3">
        <f t="shared" si="1"/>
        <v>1E-3</v>
      </c>
      <c r="D6">
        <f t="shared" si="2"/>
        <v>1</v>
      </c>
      <c r="E6">
        <f t="shared" si="3"/>
        <v>1E-3</v>
      </c>
    </row>
    <row r="7" spans="1:6" x14ac:dyDescent="0.25">
      <c r="A7" s="1" t="s">
        <v>22</v>
      </c>
      <c r="B7">
        <f t="shared" si="0"/>
        <v>2</v>
      </c>
      <c r="C7" s="3">
        <f t="shared" si="1"/>
        <v>2E-3</v>
      </c>
      <c r="D7">
        <f t="shared" si="2"/>
        <v>2</v>
      </c>
      <c r="E7">
        <f t="shared" si="3"/>
        <v>2E-3</v>
      </c>
    </row>
    <row r="8" spans="1:6" x14ac:dyDescent="0.25">
      <c r="A8" s="1" t="s">
        <v>23</v>
      </c>
      <c r="B8">
        <f t="shared" si="0"/>
        <v>5</v>
      </c>
      <c r="C8" s="3">
        <f t="shared" si="1"/>
        <v>5.0000000000000001E-3</v>
      </c>
      <c r="D8">
        <f t="shared" si="2"/>
        <v>4</v>
      </c>
      <c r="E8">
        <f t="shared" si="3"/>
        <v>4.0000000000000001E-3</v>
      </c>
    </row>
    <row r="9" spans="1:6" x14ac:dyDescent="0.25">
      <c r="A9" s="1" t="s">
        <v>24</v>
      </c>
      <c r="B9">
        <f t="shared" si="0"/>
        <v>11</v>
      </c>
      <c r="C9" s="3">
        <f t="shared" si="1"/>
        <v>1.0999999999999999E-2</v>
      </c>
      <c r="D9">
        <f t="shared" si="2"/>
        <v>8</v>
      </c>
      <c r="E9">
        <f t="shared" si="3"/>
        <v>8.0000000000000002E-3</v>
      </c>
    </row>
    <row r="10" spans="1:6" x14ac:dyDescent="0.25">
      <c r="A10" s="1" t="s">
        <v>25</v>
      </c>
      <c r="B10">
        <f t="shared" si="0"/>
        <v>15</v>
      </c>
      <c r="C10" s="3">
        <f t="shared" si="1"/>
        <v>1.4999999999999999E-2</v>
      </c>
      <c r="D10">
        <f t="shared" si="2"/>
        <v>12</v>
      </c>
      <c r="E10">
        <f t="shared" si="3"/>
        <v>1.2E-2</v>
      </c>
    </row>
    <row r="11" spans="1:6" x14ac:dyDescent="0.25">
      <c r="A11" s="1" t="s">
        <v>26</v>
      </c>
      <c r="B11">
        <f t="shared" si="0"/>
        <v>14</v>
      </c>
      <c r="C11" s="3">
        <f t="shared" si="1"/>
        <v>1.4E-2</v>
      </c>
      <c r="D11">
        <f t="shared" si="2"/>
        <v>11</v>
      </c>
      <c r="E11">
        <f t="shared" si="3"/>
        <v>1.0999999999999999E-2</v>
      </c>
    </row>
    <row r="12" spans="1:6" x14ac:dyDescent="0.25">
      <c r="A12" s="1" t="s">
        <v>27</v>
      </c>
      <c r="B12">
        <f t="shared" si="0"/>
        <v>7</v>
      </c>
      <c r="C12" s="3">
        <f t="shared" si="1"/>
        <v>7.0000000000000001E-3</v>
      </c>
      <c r="D12">
        <f t="shared" si="2"/>
        <v>6</v>
      </c>
      <c r="E12">
        <f t="shared" si="3"/>
        <v>6.0000000000000001E-3</v>
      </c>
    </row>
    <row r="14" spans="1:6" x14ac:dyDescent="0.25">
      <c r="A14" s="1" t="s">
        <v>28</v>
      </c>
      <c r="B14" s="2">
        <v>0.1</v>
      </c>
      <c r="C14" t="s">
        <v>29</v>
      </c>
      <c r="D14" s="2">
        <v>0.56000000000000005</v>
      </c>
      <c r="E14" t="s">
        <v>30</v>
      </c>
      <c r="F14" s="2">
        <v>0.44</v>
      </c>
    </row>
    <row r="15" spans="1:6" x14ac:dyDescent="0.25">
      <c r="A15" s="1" t="s">
        <v>19</v>
      </c>
      <c r="B15" s="3">
        <v>2.5999999999999999E-3</v>
      </c>
    </row>
    <row r="16" spans="1:6" x14ac:dyDescent="0.25">
      <c r="A16" s="1" t="s">
        <v>20</v>
      </c>
      <c r="B16" s="3">
        <v>1.23E-2</v>
      </c>
    </row>
    <row r="17" spans="1:2" x14ac:dyDescent="0.25">
      <c r="A17" s="1" t="s">
        <v>21</v>
      </c>
      <c r="B17" s="3">
        <v>2.0899999999999998E-2</v>
      </c>
    </row>
    <row r="18" spans="1:2" x14ac:dyDescent="0.25">
      <c r="A18" s="1" t="s">
        <v>22</v>
      </c>
      <c r="B18" s="3">
        <v>3.5499999999999997E-2</v>
      </c>
    </row>
    <row r="19" spans="1:2" x14ac:dyDescent="0.25">
      <c r="A19" s="1" t="s">
        <v>23</v>
      </c>
      <c r="B19" s="3">
        <v>9.69E-2</v>
      </c>
    </row>
    <row r="20" spans="1:2" x14ac:dyDescent="0.25">
      <c r="A20" s="1" t="s">
        <v>24</v>
      </c>
      <c r="B20" s="3">
        <v>0.18970000000000001</v>
      </c>
    </row>
    <row r="21" spans="1:2" x14ac:dyDescent="0.25">
      <c r="A21" s="1" t="s">
        <v>25</v>
      </c>
      <c r="B21" s="3">
        <v>0.2646</v>
      </c>
    </row>
    <row r="22" spans="1:2" x14ac:dyDescent="0.25">
      <c r="A22" s="1" t="s">
        <v>26</v>
      </c>
      <c r="B22" s="3">
        <v>0.2467</v>
      </c>
    </row>
    <row r="23" spans="1:2" x14ac:dyDescent="0.25">
      <c r="A23" s="1" t="s">
        <v>27</v>
      </c>
      <c r="B23" s="3">
        <v>0.13070000000000001</v>
      </c>
    </row>
  </sheetData>
  <pageMargins left="0.7" right="0.7" top="0.75" bottom="0.75" header="0.3" footer="0.3"/>
  <pageSetup orientation="portrait" r:id="rId1"/>
  <ignoredErrors>
    <ignoredError sqref="D4:D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8427-5CC5-4B70-B1DE-880C4CECCF51}">
  <dimension ref="A1:F23"/>
  <sheetViews>
    <sheetView tabSelected="1" workbookViewId="0">
      <selection activeCell="A3" sqref="A3"/>
    </sheetView>
  </sheetViews>
  <sheetFormatPr defaultRowHeight="15" x14ac:dyDescent="0.25"/>
  <sheetData>
    <row r="1" spans="1:6" x14ac:dyDescent="0.25">
      <c r="A1" t="s">
        <v>0</v>
      </c>
      <c r="B1">
        <v>1000</v>
      </c>
    </row>
    <row r="2" spans="1:6" x14ac:dyDescent="0.25">
      <c r="A2" t="s">
        <v>37</v>
      </c>
    </row>
    <row r="3" spans="1:6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6" x14ac:dyDescent="0.25">
      <c r="A4" s="1" t="s">
        <v>19</v>
      </c>
      <c r="B4">
        <f>ROUND($B$1*$B$14*B15*$D$14, 0)</f>
        <v>1</v>
      </c>
      <c r="C4" s="3">
        <f>B4/$B$1</f>
        <v>1E-3</v>
      </c>
      <c r="D4">
        <f>ROUND($B$1*$B$14*B15*$F$14, 0)</f>
        <v>1</v>
      </c>
      <c r="E4" s="3">
        <f>D4/$B$1</f>
        <v>1E-3</v>
      </c>
    </row>
    <row r="5" spans="1:6" x14ac:dyDescent="0.25">
      <c r="A5" s="1" t="s">
        <v>20</v>
      </c>
      <c r="B5">
        <f t="shared" ref="B5:B12" si="0">ROUND($B$1*$B$14*B16*$D$14, 0)</f>
        <v>6</v>
      </c>
      <c r="C5" s="3">
        <f t="shared" ref="C5:C12" si="1">B5/$B$1</f>
        <v>6.0000000000000001E-3</v>
      </c>
      <c r="D5">
        <f t="shared" ref="D5:D12" si="2">ROUND($B$1*$B$14*B16*$F$14, 0)</f>
        <v>5</v>
      </c>
      <c r="E5" s="3">
        <f t="shared" ref="E5:E12" si="3">D5/$B$1</f>
        <v>5.0000000000000001E-3</v>
      </c>
    </row>
    <row r="6" spans="1:6" x14ac:dyDescent="0.25">
      <c r="A6" s="1" t="s">
        <v>21</v>
      </c>
      <c r="B6">
        <f t="shared" si="0"/>
        <v>11</v>
      </c>
      <c r="C6" s="3">
        <f t="shared" si="1"/>
        <v>1.0999999999999999E-2</v>
      </c>
      <c r="D6">
        <f t="shared" si="2"/>
        <v>8</v>
      </c>
      <c r="E6" s="3">
        <f t="shared" si="3"/>
        <v>8.0000000000000002E-3</v>
      </c>
    </row>
    <row r="7" spans="1:6" x14ac:dyDescent="0.25">
      <c r="A7" s="1" t="s">
        <v>22</v>
      </c>
      <c r="B7">
        <f t="shared" si="0"/>
        <v>18</v>
      </c>
      <c r="C7" s="3">
        <f t="shared" si="1"/>
        <v>1.7999999999999999E-2</v>
      </c>
      <c r="D7">
        <f t="shared" si="2"/>
        <v>14</v>
      </c>
      <c r="E7" s="3">
        <f t="shared" si="3"/>
        <v>1.4E-2</v>
      </c>
    </row>
    <row r="8" spans="1:6" x14ac:dyDescent="0.25">
      <c r="A8" s="1" t="s">
        <v>23</v>
      </c>
      <c r="B8">
        <f t="shared" si="0"/>
        <v>49</v>
      </c>
      <c r="C8" s="3">
        <f t="shared" si="1"/>
        <v>4.9000000000000002E-2</v>
      </c>
      <c r="D8">
        <f t="shared" si="2"/>
        <v>38</v>
      </c>
      <c r="E8" s="3">
        <f t="shared" si="3"/>
        <v>3.7999999999999999E-2</v>
      </c>
    </row>
    <row r="9" spans="1:6" x14ac:dyDescent="0.25">
      <c r="A9" s="1" t="s">
        <v>24</v>
      </c>
      <c r="B9">
        <f t="shared" si="0"/>
        <v>96</v>
      </c>
      <c r="C9" s="3">
        <f t="shared" si="1"/>
        <v>9.6000000000000002E-2</v>
      </c>
      <c r="D9">
        <f t="shared" si="2"/>
        <v>75</v>
      </c>
      <c r="E9" s="3">
        <f t="shared" si="3"/>
        <v>7.4999999999999997E-2</v>
      </c>
    </row>
    <row r="10" spans="1:6" x14ac:dyDescent="0.25">
      <c r="A10" s="1" t="s">
        <v>25</v>
      </c>
      <c r="B10">
        <f t="shared" si="0"/>
        <v>133</v>
      </c>
      <c r="C10" s="3">
        <f t="shared" si="1"/>
        <v>0.13300000000000001</v>
      </c>
      <c r="D10">
        <f>ROUND($B$1*$B$14*B21*$F$14, 0)</f>
        <v>105</v>
      </c>
      <c r="E10" s="3">
        <f t="shared" si="3"/>
        <v>0.105</v>
      </c>
    </row>
    <row r="11" spans="1:6" x14ac:dyDescent="0.25">
      <c r="A11" s="1" t="s">
        <v>26</v>
      </c>
      <c r="B11">
        <f t="shared" si="0"/>
        <v>124</v>
      </c>
      <c r="C11" s="3">
        <f t="shared" si="1"/>
        <v>0.124</v>
      </c>
      <c r="D11">
        <f t="shared" si="2"/>
        <v>98</v>
      </c>
      <c r="E11" s="3">
        <f t="shared" si="3"/>
        <v>9.8000000000000004E-2</v>
      </c>
    </row>
    <row r="12" spans="1:6" x14ac:dyDescent="0.25">
      <c r="A12" s="1" t="s">
        <v>27</v>
      </c>
      <c r="B12">
        <f t="shared" si="0"/>
        <v>66</v>
      </c>
      <c r="C12" s="3">
        <f t="shared" si="1"/>
        <v>6.6000000000000003E-2</v>
      </c>
      <c r="D12">
        <f t="shared" si="2"/>
        <v>52</v>
      </c>
      <c r="E12" s="3">
        <f t="shared" si="3"/>
        <v>5.1999999999999998E-2</v>
      </c>
    </row>
    <row r="14" spans="1:6" x14ac:dyDescent="0.25">
      <c r="A14" s="1" t="s">
        <v>28</v>
      </c>
      <c r="B14" s="2">
        <v>0.9</v>
      </c>
      <c r="C14" t="s">
        <v>29</v>
      </c>
      <c r="D14" s="2">
        <v>0.56000000000000005</v>
      </c>
      <c r="E14" t="s">
        <v>30</v>
      </c>
      <c r="F14" s="2">
        <v>0.44</v>
      </c>
    </row>
    <row r="15" spans="1:6" x14ac:dyDescent="0.25">
      <c r="A15" s="1" t="s">
        <v>19</v>
      </c>
      <c r="B15" s="3">
        <v>2.5999999999999999E-3</v>
      </c>
    </row>
    <row r="16" spans="1:6" x14ac:dyDescent="0.25">
      <c r="A16" s="1" t="s">
        <v>20</v>
      </c>
      <c r="B16" s="3">
        <v>1.23E-2</v>
      </c>
    </row>
    <row r="17" spans="1:2" x14ac:dyDescent="0.25">
      <c r="A17" s="1" t="s">
        <v>21</v>
      </c>
      <c r="B17" s="3">
        <v>2.0899999999999998E-2</v>
      </c>
    </row>
    <row r="18" spans="1:2" x14ac:dyDescent="0.25">
      <c r="A18" s="1" t="s">
        <v>22</v>
      </c>
      <c r="B18" s="3">
        <v>3.5499999999999997E-2</v>
      </c>
    </row>
    <row r="19" spans="1:2" x14ac:dyDescent="0.25">
      <c r="A19" s="1" t="s">
        <v>23</v>
      </c>
      <c r="B19" s="3">
        <v>9.69E-2</v>
      </c>
    </row>
    <row r="20" spans="1:2" x14ac:dyDescent="0.25">
      <c r="A20" s="1" t="s">
        <v>24</v>
      </c>
      <c r="B20" s="3">
        <v>0.18970000000000001</v>
      </c>
    </row>
    <row r="21" spans="1:2" x14ac:dyDescent="0.25">
      <c r="A21" s="1" t="s">
        <v>25</v>
      </c>
      <c r="B21" s="3">
        <v>0.2646</v>
      </c>
    </row>
    <row r="22" spans="1:2" x14ac:dyDescent="0.25">
      <c r="A22" s="1" t="s">
        <v>26</v>
      </c>
      <c r="B22" s="3">
        <v>0.2467</v>
      </c>
    </row>
    <row r="23" spans="1:2" x14ac:dyDescent="0.25">
      <c r="A23" s="1" t="s">
        <v>27</v>
      </c>
      <c r="B23" s="3">
        <v>0.13070000000000001</v>
      </c>
    </row>
  </sheetData>
  <pageMargins left="0.7" right="0.7" top="0.75" bottom="0.75" header="0.3" footer="0.3"/>
  <ignoredErrors>
    <ignoredError sqref="D4:D10 D11:D12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5256-66BA-4086-BF28-36C6FECB3BDC}">
  <dimension ref="A1:E15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38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31</v>
      </c>
      <c r="B4">
        <v>0</v>
      </c>
      <c r="C4" s="2">
        <v>0</v>
      </c>
      <c r="D4">
        <v>0</v>
      </c>
      <c r="E4" s="2">
        <v>0</v>
      </c>
    </row>
    <row r="5" spans="1:5" x14ac:dyDescent="0.25">
      <c r="A5" s="1" t="s">
        <v>32</v>
      </c>
      <c r="B5">
        <f>$B$1*B12</f>
        <v>458</v>
      </c>
      <c r="C5" s="2">
        <f>B5/$B$1</f>
        <v>0.45800000000000002</v>
      </c>
      <c r="D5">
        <f>$B$1*C12</f>
        <v>442</v>
      </c>
      <c r="E5" s="2">
        <f>D5/$B$1</f>
        <v>0.442</v>
      </c>
    </row>
    <row r="6" spans="1:5" x14ac:dyDescent="0.25">
      <c r="A6" s="1" t="s">
        <v>11</v>
      </c>
      <c r="B6">
        <f t="shared" ref="B6:B8" si="0">$B$1*B13</f>
        <v>599</v>
      </c>
      <c r="C6" s="2">
        <f t="shared" ref="C6:C8" si="1">B6/$B$1</f>
        <v>0.59899999999999998</v>
      </c>
      <c r="D6">
        <f t="shared" ref="D6:D8" si="2">$B$1*C13</f>
        <v>614</v>
      </c>
      <c r="E6" s="2">
        <f t="shared" ref="E6:E8" si="3">D6/$B$1</f>
        <v>0.61399999999999999</v>
      </c>
    </row>
    <row r="7" spans="1:5" x14ac:dyDescent="0.25">
      <c r="A7" s="1" t="s">
        <v>12</v>
      </c>
      <c r="B7">
        <f t="shared" si="0"/>
        <v>686</v>
      </c>
      <c r="C7" s="2">
        <f t="shared" si="1"/>
        <v>0.68600000000000005</v>
      </c>
      <c r="D7">
        <f t="shared" si="2"/>
        <v>656</v>
      </c>
      <c r="E7" s="2">
        <f t="shared" si="3"/>
        <v>0.65600000000000003</v>
      </c>
    </row>
    <row r="8" spans="1:5" x14ac:dyDescent="0.25">
      <c r="A8" s="1" t="s">
        <v>33</v>
      </c>
      <c r="B8">
        <f t="shared" si="0"/>
        <v>659</v>
      </c>
      <c r="C8" s="2">
        <f t="shared" si="1"/>
        <v>0.65900000000000003</v>
      </c>
      <c r="D8">
        <f t="shared" si="2"/>
        <v>734</v>
      </c>
      <c r="E8" s="2">
        <f t="shared" si="3"/>
        <v>0.73399999999999999</v>
      </c>
    </row>
    <row r="9" spans="1:5" x14ac:dyDescent="0.25">
      <c r="A9" s="1"/>
    </row>
    <row r="10" spans="1:5" x14ac:dyDescent="0.25">
      <c r="A10" s="1" t="s">
        <v>1</v>
      </c>
      <c r="B10" t="s">
        <v>34</v>
      </c>
      <c r="C10" t="s">
        <v>35</v>
      </c>
    </row>
    <row r="11" spans="1:5" x14ac:dyDescent="0.25">
      <c r="A11" s="1" t="s">
        <v>31</v>
      </c>
      <c r="B11" s="2">
        <v>0</v>
      </c>
      <c r="C11" s="2">
        <v>0</v>
      </c>
    </row>
    <row r="12" spans="1:5" x14ac:dyDescent="0.25">
      <c r="A12" s="1" t="s">
        <v>32</v>
      </c>
      <c r="B12" s="3">
        <v>0.45800000000000002</v>
      </c>
      <c r="C12" s="3">
        <v>0.442</v>
      </c>
    </row>
    <row r="13" spans="1:5" x14ac:dyDescent="0.25">
      <c r="A13" s="1" t="s">
        <v>11</v>
      </c>
      <c r="B13" s="3">
        <v>0.59899999999999998</v>
      </c>
      <c r="C13" s="3">
        <v>0.61399999999999999</v>
      </c>
    </row>
    <row r="14" spans="1:5" x14ac:dyDescent="0.25">
      <c r="A14" s="1" t="s">
        <v>12</v>
      </c>
      <c r="B14" s="3">
        <v>0.68600000000000005</v>
      </c>
      <c r="C14" s="3">
        <v>0.65600000000000003</v>
      </c>
    </row>
    <row r="15" spans="1:5" x14ac:dyDescent="0.25">
      <c r="A15" s="1" t="s">
        <v>33</v>
      </c>
      <c r="B15" s="3">
        <v>0.65900000000000003</v>
      </c>
      <c r="C15" s="3">
        <v>0.73399999999999999</v>
      </c>
    </row>
  </sheetData>
  <pageMargins left="0.7" right="0.7" top="0.75" bottom="0.75" header="0.3" footer="0.3"/>
  <ignoredErrors>
    <ignoredError sqref="D5:D8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A139-CEA5-47FF-8DA6-A802566F5D13}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">
        <v>0</v>
      </c>
      <c r="B1">
        <v>1000</v>
      </c>
    </row>
    <row r="2" spans="1:5" x14ac:dyDescent="0.25">
      <c r="A2" t="s">
        <v>14</v>
      </c>
    </row>
    <row r="3" spans="1:5" x14ac:dyDescent="0.25">
      <c r="A3" t="s">
        <v>1</v>
      </c>
      <c r="B3" t="s">
        <v>2</v>
      </c>
      <c r="C3" t="s">
        <v>4</v>
      </c>
      <c r="D3" t="s">
        <v>3</v>
      </c>
      <c r="E3" t="s">
        <v>4</v>
      </c>
    </row>
    <row r="4" spans="1:5" x14ac:dyDescent="0.25">
      <c r="A4" s="1" t="s">
        <v>5</v>
      </c>
    </row>
    <row r="5" spans="1:5" x14ac:dyDescent="0.25">
      <c r="A5" s="1" t="s">
        <v>6</v>
      </c>
    </row>
    <row r="6" spans="1:5" x14ac:dyDescent="0.25">
      <c r="A6" s="1" t="s">
        <v>7</v>
      </c>
    </row>
    <row r="7" spans="1:5" x14ac:dyDescent="0.25">
      <c r="A7" s="1" t="s">
        <v>8</v>
      </c>
    </row>
    <row r="8" spans="1:5" x14ac:dyDescent="0.25">
      <c r="A8" s="1" t="s">
        <v>9</v>
      </c>
    </row>
    <row r="9" spans="1:5" x14ac:dyDescent="0.25">
      <c r="A9" s="1" t="s">
        <v>10</v>
      </c>
    </row>
    <row r="10" spans="1:5" x14ac:dyDescent="0.25">
      <c r="A10" s="1" t="s">
        <v>11</v>
      </c>
    </row>
    <row r="11" spans="1:5" x14ac:dyDescent="0.25">
      <c r="A11" s="1" t="s">
        <v>12</v>
      </c>
    </row>
    <row r="12" spans="1:5" x14ac:dyDescent="0.25">
      <c r="A12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Circulatory and Respiratory S&amp;S</vt:lpstr>
      <vt:lpstr>Diseases of the Skin &amp; Subcutan</vt:lpstr>
      <vt:lpstr>General Abnormal S&amp;S NEC</vt:lpstr>
      <vt:lpstr>Digestive Abdominal S&amp;S</vt:lpstr>
      <vt:lpstr>Diabetes Type 1</vt:lpstr>
      <vt:lpstr>Diabetes Type 2</vt:lpstr>
      <vt:lpstr>Hypertension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Groszewski</dc:creator>
  <cp:lastModifiedBy>Karol Groszewski</cp:lastModifiedBy>
  <dcterms:created xsi:type="dcterms:W3CDTF">2019-03-11T07:53:08Z</dcterms:created>
  <dcterms:modified xsi:type="dcterms:W3CDTF">2019-03-11T19:55:25Z</dcterms:modified>
</cp:coreProperties>
</file>