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240" yWindow="105" windowWidth="14805" windowHeight="8010" activeTab="1" xr2:uid="{00000000-000D-0000-FFFF-FFFF00000000}"/>
  </bookViews>
  <sheets>
    <sheet name="EURO_DOKU" sheetId="7" r:id="rId1"/>
    <sheet name="DIL_DOKU" sheetId="11" r:id="rId2"/>
    <sheet name="USB_TO_RS232" sheetId="9" r:id="rId3"/>
  </sheets>
  <calcPr calcId="171027"/>
  <fileRecoveryPr autoRecover="0"/>
</workbook>
</file>

<file path=xl/calcChain.xml><?xml version="1.0" encoding="utf-8"?>
<calcChain xmlns="http://schemas.openxmlformats.org/spreadsheetml/2006/main">
  <c r="F38" i="11" l="1"/>
  <c r="F32" i="11"/>
  <c r="F34" i="11"/>
  <c r="F36" i="11"/>
  <c r="F37" i="11"/>
  <c r="F31" i="11"/>
  <c r="F29" i="11"/>
  <c r="F4" i="11"/>
  <c r="F5" i="11"/>
  <c r="F6" i="11"/>
  <c r="F7" i="11"/>
  <c r="F9" i="11"/>
  <c r="F10" i="11"/>
  <c r="F11" i="11"/>
  <c r="F13" i="11"/>
  <c r="F15" i="11"/>
  <c r="F16" i="11"/>
  <c r="F17" i="11"/>
  <c r="F18" i="11"/>
  <c r="F20" i="11"/>
  <c r="F22" i="11"/>
  <c r="F24" i="11"/>
  <c r="F25" i="11"/>
  <c r="F27" i="11"/>
  <c r="F28" i="11"/>
  <c r="F3" i="11"/>
  <c r="E29" i="11"/>
  <c r="F20" i="9"/>
  <c r="F5" i="9"/>
  <c r="F6" i="9"/>
  <c r="F7" i="9"/>
  <c r="F9" i="9"/>
  <c r="F10" i="9"/>
  <c r="F11" i="9"/>
  <c r="F13" i="9"/>
  <c r="F15" i="9"/>
  <c r="F17" i="9"/>
  <c r="F19" i="9"/>
  <c r="F3" i="9"/>
  <c r="F119" i="7" l="1"/>
  <c r="F118" i="7"/>
  <c r="F110" i="7"/>
  <c r="F111" i="7"/>
  <c r="F112" i="7"/>
  <c r="F113" i="7"/>
  <c r="F114" i="7"/>
  <c r="F115" i="7"/>
  <c r="F117" i="7"/>
  <c r="F86" i="7"/>
  <c r="F87" i="7"/>
  <c r="F88" i="7"/>
  <c r="F89" i="7"/>
  <c r="F90" i="7"/>
  <c r="F91" i="7"/>
  <c r="F93" i="7"/>
  <c r="F95" i="7"/>
  <c r="F96" i="7"/>
  <c r="F97" i="7"/>
  <c r="F98" i="7"/>
  <c r="F99" i="7"/>
  <c r="F100" i="7"/>
  <c r="F101" i="7"/>
  <c r="F102" i="7"/>
  <c r="F103" i="7"/>
  <c r="F104" i="7"/>
  <c r="F85" i="7"/>
  <c r="F83" i="7"/>
  <c r="F78" i="7"/>
  <c r="F75" i="7"/>
  <c r="F71" i="7"/>
  <c r="F70" i="7"/>
  <c r="F69" i="7"/>
  <c r="F67" i="7"/>
  <c r="F57" i="7"/>
  <c r="F58" i="7"/>
  <c r="F59" i="7"/>
  <c r="F60" i="7"/>
  <c r="F61" i="7"/>
  <c r="F63" i="7"/>
  <c r="F64" i="7"/>
  <c r="F65" i="7"/>
  <c r="F56" i="7"/>
  <c r="E78" i="7"/>
  <c r="F23" i="7" l="1"/>
  <c r="F27" i="7"/>
  <c r="F28" i="7"/>
  <c r="F29" i="7"/>
  <c r="F33" i="7"/>
  <c r="F34" i="7"/>
  <c r="F35" i="7"/>
  <c r="F36" i="7"/>
  <c r="F38" i="7"/>
  <c r="F39" i="7"/>
  <c r="F40" i="7"/>
  <c r="F42" i="7"/>
  <c r="F43" i="7"/>
  <c r="F45" i="7"/>
  <c r="F46" i="7"/>
  <c r="F47" i="7"/>
  <c r="F4" i="7" l="1"/>
  <c r="F6" i="7"/>
  <c r="F7" i="7"/>
  <c r="F9" i="7"/>
  <c r="F10" i="7"/>
  <c r="F11" i="7"/>
  <c r="F12" i="7"/>
  <c r="F13" i="7"/>
  <c r="F14" i="7"/>
  <c r="F15" i="7"/>
  <c r="F16" i="7"/>
  <c r="F18" i="7"/>
  <c r="F19" i="7"/>
  <c r="F21" i="7"/>
  <c r="F3" i="7"/>
</calcChain>
</file>

<file path=xl/sharedStrings.xml><?xml version="1.0" encoding="utf-8"?>
<sst xmlns="http://schemas.openxmlformats.org/spreadsheetml/2006/main" count="422" uniqueCount="263">
  <si>
    <t>BMKZ</t>
  </si>
  <si>
    <t>Details</t>
  </si>
  <si>
    <t>Stück/ Board</t>
  </si>
  <si>
    <t>Widerstände</t>
  </si>
  <si>
    <t>Dioden</t>
  </si>
  <si>
    <t>Kondensatoren</t>
  </si>
  <si>
    <t>D1</t>
  </si>
  <si>
    <t>L1</t>
  </si>
  <si>
    <t>V1</t>
  </si>
  <si>
    <t>Schalter / Taster</t>
  </si>
  <si>
    <t>Stift- und Buchsenleisten / Stecker, Buchsen</t>
  </si>
  <si>
    <t>ICs</t>
  </si>
  <si>
    <t>C3</t>
  </si>
  <si>
    <t>V2</t>
  </si>
  <si>
    <t>LED rot, 5mm</t>
  </si>
  <si>
    <t>LED gün, 5mm</t>
  </si>
  <si>
    <t>FT232RL</t>
  </si>
  <si>
    <t>S1</t>
  </si>
  <si>
    <t>X1</t>
  </si>
  <si>
    <t>USB-B Buchse</t>
  </si>
  <si>
    <t>C4</t>
  </si>
  <si>
    <t>R1</t>
  </si>
  <si>
    <t>R5, R6</t>
  </si>
  <si>
    <t>R7, R11</t>
  </si>
  <si>
    <t>ST-Link V2</t>
  </si>
  <si>
    <t>STM32F107RBT6</t>
  </si>
  <si>
    <t>U1</t>
  </si>
  <si>
    <t>X2</t>
  </si>
  <si>
    <t>X5</t>
  </si>
  <si>
    <t>Jumper</t>
  </si>
  <si>
    <t>X</t>
  </si>
  <si>
    <t>S1, S2</t>
  </si>
  <si>
    <t>Printtaster</t>
  </si>
  <si>
    <t>U2</t>
  </si>
  <si>
    <t>LMS8117ADT_3.3</t>
  </si>
  <si>
    <t>V1, V3, V4</t>
  </si>
  <si>
    <t>V5</t>
  </si>
  <si>
    <t>V6</t>
  </si>
  <si>
    <t>Y1</t>
  </si>
  <si>
    <t>Y2</t>
  </si>
  <si>
    <t>C2, C4</t>
  </si>
  <si>
    <t>C1, C3</t>
  </si>
  <si>
    <t>C12, C9</t>
  </si>
  <si>
    <t>R1, R2</t>
  </si>
  <si>
    <t>R33</t>
  </si>
  <si>
    <t>C5, C6, C7, C8,</t>
  </si>
  <si>
    <t>R6</t>
  </si>
  <si>
    <t>R8</t>
  </si>
  <si>
    <t>R18</t>
  </si>
  <si>
    <t>Potentiometer</t>
  </si>
  <si>
    <t>R4, R9, R13, R14, R31</t>
  </si>
  <si>
    <t>Stiftleiste</t>
  </si>
  <si>
    <t>X3</t>
  </si>
  <si>
    <t>USB-A Buchse</t>
  </si>
  <si>
    <t>X16</t>
  </si>
  <si>
    <t>A2</t>
  </si>
  <si>
    <t>Xbee-Pro</t>
  </si>
  <si>
    <t>X25</t>
  </si>
  <si>
    <t>J1</t>
  </si>
  <si>
    <t>Powerjack</t>
  </si>
  <si>
    <t>D1, D2</t>
  </si>
  <si>
    <t>S1, U2</t>
  </si>
  <si>
    <t>Halterungsschrauben, M3</t>
  </si>
  <si>
    <t>Distansbolzen, M3</t>
  </si>
  <si>
    <t>Nextion Display</t>
  </si>
  <si>
    <t>HC-12</t>
  </si>
  <si>
    <t>HC-06</t>
  </si>
  <si>
    <t>BMA020</t>
  </si>
  <si>
    <t>X21</t>
  </si>
  <si>
    <t>D3</t>
  </si>
  <si>
    <t>B3</t>
  </si>
  <si>
    <t>Piezo-Summer</t>
  </si>
  <si>
    <t>B4</t>
  </si>
  <si>
    <t>F1</t>
  </si>
  <si>
    <t>B1</t>
  </si>
  <si>
    <t>IR-Receiver</t>
  </si>
  <si>
    <t>B2</t>
  </si>
  <si>
    <t>X19</t>
  </si>
  <si>
    <t>MAX232</t>
  </si>
  <si>
    <t>NE555</t>
  </si>
  <si>
    <t>D2</t>
  </si>
  <si>
    <t>S2</t>
  </si>
  <si>
    <t>Inkrementalgeber</t>
  </si>
  <si>
    <t>Sensoren</t>
  </si>
  <si>
    <t>Zubehör</t>
  </si>
  <si>
    <t>ESP8266</t>
  </si>
  <si>
    <t>X35</t>
  </si>
  <si>
    <t>Sicherung</t>
  </si>
  <si>
    <t>Polyfuse, 500mA</t>
  </si>
  <si>
    <t>F2</t>
  </si>
  <si>
    <t>BAT60A</t>
  </si>
  <si>
    <t>V10, V11, V12, V16, V17</t>
  </si>
  <si>
    <t>V9</t>
  </si>
  <si>
    <t>SMD 0805, grün</t>
  </si>
  <si>
    <t>V15</t>
  </si>
  <si>
    <t>Potentiometer-Eintellhilfe</t>
  </si>
  <si>
    <t>JST XHP Buchseneinsatz XH</t>
  </si>
  <si>
    <t>JST XHP Buchsengehäuse</t>
  </si>
  <si>
    <t>Spannungswandler</t>
  </si>
  <si>
    <t>V7, V8</t>
  </si>
  <si>
    <t>V1, V2, V3, V4, V5, V6,</t>
  </si>
  <si>
    <t>Ics</t>
  </si>
  <si>
    <t>22k</t>
  </si>
  <si>
    <t>1k</t>
  </si>
  <si>
    <t>1M</t>
  </si>
  <si>
    <t>560R</t>
  </si>
  <si>
    <t>10k</t>
  </si>
  <si>
    <t>Wert</t>
  </si>
  <si>
    <t xml:space="preserve"> SMD 0805</t>
  </si>
  <si>
    <t>SMD 0805</t>
  </si>
  <si>
    <t>Ferritkern</t>
  </si>
  <si>
    <t>Ferrit</t>
  </si>
  <si>
    <t>SSOP-28</t>
  </si>
  <si>
    <t>100n</t>
  </si>
  <si>
    <t>SMD 0805, KERKO</t>
  </si>
  <si>
    <t>10n</t>
  </si>
  <si>
    <t>4u7</t>
  </si>
  <si>
    <t>-</t>
  </si>
  <si>
    <t>1x4, 2.54mm</t>
  </si>
  <si>
    <t>X4</t>
  </si>
  <si>
    <t>1x3, 2.54mm</t>
  </si>
  <si>
    <t>2x3, 2.54mm, Stiftleiste</t>
  </si>
  <si>
    <t>Beschreibung</t>
  </si>
  <si>
    <t>Buchsenleiste</t>
  </si>
  <si>
    <t>SFH11, ST-Link V2</t>
  </si>
  <si>
    <t>X6, X7, X8</t>
  </si>
  <si>
    <t>1x2, 2.54mm, Stiftleiste</t>
  </si>
  <si>
    <t>1x25, 2.54mm, Stiftleiste</t>
  </si>
  <si>
    <t>X3, X4</t>
  </si>
  <si>
    <t>1x25, 2.54mm, Buchsenleiste</t>
  </si>
  <si>
    <t>1x4, 2.54mm, Buchsenleiste</t>
  </si>
  <si>
    <t>LED</t>
  </si>
  <si>
    <t>SMD 0805, rot</t>
  </si>
  <si>
    <t>SMD 0805, blau</t>
  </si>
  <si>
    <t>TO252</t>
  </si>
  <si>
    <t>25MHz</t>
  </si>
  <si>
    <t xml:space="preserve"> 32kHz</t>
  </si>
  <si>
    <t>Schwingquarz</t>
  </si>
  <si>
    <t>Schottky Diode</t>
  </si>
  <si>
    <t>SOD-323, 1A</t>
  </si>
  <si>
    <t>R4, R9</t>
  </si>
  <si>
    <t>10p</t>
  </si>
  <si>
    <t>22p</t>
  </si>
  <si>
    <t>10u</t>
  </si>
  <si>
    <t>C10, C11, C13, C14</t>
  </si>
  <si>
    <t>Werte</t>
  </si>
  <si>
    <t>22R</t>
  </si>
  <si>
    <t>R5, R10, R11, R12,</t>
  </si>
  <si>
    <t>47k</t>
  </si>
  <si>
    <t>4k7</t>
  </si>
  <si>
    <t>10R</t>
  </si>
  <si>
    <t>2k2</t>
  </si>
  <si>
    <t>R37, R38, R39, R40</t>
  </si>
  <si>
    <t>SMD 0603</t>
  </si>
  <si>
    <t>0R</t>
  </si>
  <si>
    <t>C5, C20, C21, C22, C23, C24,</t>
  </si>
  <si>
    <t>C25, C26,C27, C28, C29, C30,</t>
  </si>
  <si>
    <t>C31, C32, C33, C34</t>
  </si>
  <si>
    <t>NC</t>
  </si>
  <si>
    <t>R15, R16, R34, R35</t>
  </si>
  <si>
    <t>R19, R28</t>
  </si>
  <si>
    <t>R29, R30, R47, R48</t>
  </si>
  <si>
    <t>Durchsteckmontage</t>
  </si>
  <si>
    <t>100R</t>
  </si>
  <si>
    <t>R43</t>
  </si>
  <si>
    <t>R3, R7, R17</t>
  </si>
  <si>
    <t>R20, R21, R22, R23, R24</t>
  </si>
  <si>
    <t>R25, R26, R27, R32, R36</t>
  </si>
  <si>
    <t>R42</t>
  </si>
  <si>
    <t>62k</t>
  </si>
  <si>
    <t>5k6</t>
  </si>
  <si>
    <t>R41</t>
  </si>
  <si>
    <t>1k5</t>
  </si>
  <si>
    <t>R44, R45, R46</t>
  </si>
  <si>
    <t>B40C800</t>
  </si>
  <si>
    <t>Diodengleichrichter</t>
  </si>
  <si>
    <t>SOD-323, 3A</t>
  </si>
  <si>
    <t>D5</t>
  </si>
  <si>
    <t>LTRB-GFSF</t>
  </si>
  <si>
    <t>RGB-LED</t>
  </si>
  <si>
    <t>D6, D7, D8, D9, D10, D11, D12</t>
  </si>
  <si>
    <t>D13, D14, D15, D16, D17</t>
  </si>
  <si>
    <t>WS2812</t>
  </si>
  <si>
    <t>RGB-LED, mit Controller</t>
  </si>
  <si>
    <t>Power Switch</t>
  </si>
  <si>
    <t>STMPS2141</t>
  </si>
  <si>
    <t>ESD-Protection</t>
  </si>
  <si>
    <t>USBLC6-2</t>
  </si>
  <si>
    <t>DIP-8</t>
  </si>
  <si>
    <t>DIP-16</t>
  </si>
  <si>
    <t>EEPROM</t>
  </si>
  <si>
    <t>24AA256</t>
  </si>
  <si>
    <t>LFU</t>
  </si>
  <si>
    <t>TSL235</t>
  </si>
  <si>
    <t>WLAN-Modul</t>
  </si>
  <si>
    <t>TO-92, Temperatursensor</t>
  </si>
  <si>
    <t>V13</t>
  </si>
  <si>
    <t>DIP-Switch</t>
  </si>
  <si>
    <t>DIP-16, 8-Schalter</t>
  </si>
  <si>
    <t>SUB-D9</t>
  </si>
  <si>
    <t>Stecker mit Lötkelch, Female</t>
  </si>
  <si>
    <t>TO263-7EP</t>
  </si>
  <si>
    <t>2,1mm Stift</t>
  </si>
  <si>
    <t>C1, C6, C7, C8, C12, C14,</t>
  </si>
  <si>
    <t>C39, C40, C41, C42, C43, C44,</t>
  </si>
  <si>
    <t>C15, C16, C17, C18, C37, C38,</t>
  </si>
  <si>
    <t>C45, C46, C47, C48</t>
  </si>
  <si>
    <t>C9, C10, C11</t>
  </si>
  <si>
    <t>V12</t>
  </si>
  <si>
    <t>C2, C13, C53</t>
  </si>
  <si>
    <t>220u</t>
  </si>
  <si>
    <t>100u</t>
  </si>
  <si>
    <t>ELKO, SMD Metal</t>
  </si>
  <si>
    <t>C52</t>
  </si>
  <si>
    <t>47n</t>
  </si>
  <si>
    <t>C49, C50, C51</t>
  </si>
  <si>
    <t>C54</t>
  </si>
  <si>
    <t>470n</t>
  </si>
  <si>
    <t>C3, C4, C19</t>
  </si>
  <si>
    <t>U3</t>
  </si>
  <si>
    <t>1u</t>
  </si>
  <si>
    <t>C35, C36</t>
  </si>
  <si>
    <t>Bauform A, TANTAL</t>
  </si>
  <si>
    <t>JTAG</t>
  </si>
  <si>
    <t>Stiftleisten-Buchse</t>
  </si>
  <si>
    <t>Buchsenleiste-Buchse</t>
  </si>
  <si>
    <t>Header, XH2.54-4P, 90°</t>
  </si>
  <si>
    <t>Sockel</t>
  </si>
  <si>
    <t>XBee-Pro, 1x10, 2mm,Buchsenleiste</t>
  </si>
  <si>
    <t>X27, X39</t>
  </si>
  <si>
    <t>1x3, 2.54mm, Stiftleiste</t>
  </si>
  <si>
    <t>X10, X11, X13, X37</t>
  </si>
  <si>
    <t>2x2, 2.54mm, Stiftleiste</t>
  </si>
  <si>
    <t>X9</t>
  </si>
  <si>
    <t>2x6, 2.54mm, Stiftleiste</t>
  </si>
  <si>
    <t>X2, X17, X33</t>
  </si>
  <si>
    <t>2x4 2.54mm, Buchsenleiste</t>
  </si>
  <si>
    <t>2x6 2.54mm, Buchsenleiste</t>
  </si>
  <si>
    <t>X24</t>
  </si>
  <si>
    <t>X20</t>
  </si>
  <si>
    <t>1x25 2.54mm, Buchsenleiste</t>
  </si>
  <si>
    <t>X29, X40, X41, X42, X43</t>
  </si>
  <si>
    <t>X4, X5, X8, X14, X15, X18, X22,</t>
  </si>
  <si>
    <t>1x4 2.54mm, Buchsenleiste</t>
  </si>
  <si>
    <t>X32, X34, X36</t>
  </si>
  <si>
    <t>X6, X7, X23, X26, X28, X31,</t>
  </si>
  <si>
    <t>1x6 2.54mm, Buchsenleiste</t>
  </si>
  <si>
    <t>1x5 2.54mm, Buchsenleiste</t>
  </si>
  <si>
    <t>X12</t>
  </si>
  <si>
    <t>X33</t>
  </si>
  <si>
    <t>X30, X33</t>
  </si>
  <si>
    <t>1x8 2.54mm, Buchsenleiste</t>
  </si>
  <si>
    <t>1x10 2.54mm, Buchsenleiste</t>
  </si>
  <si>
    <t>D4</t>
  </si>
  <si>
    <t>NCP5623</t>
  </si>
  <si>
    <r>
      <t>I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C LED-Treiber</t>
    </r>
  </si>
  <si>
    <t>Mit Sensoren</t>
  </si>
  <si>
    <t>Ohne Sensoren</t>
  </si>
  <si>
    <t>V4</t>
  </si>
  <si>
    <t>LED blau, 5mm</t>
  </si>
  <si>
    <t>R1, R2, R4</t>
  </si>
  <si>
    <t>C1, C2, C5</t>
  </si>
  <si>
    <t>X3,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</si>
</sst>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3" applyNumberFormat="0" applyFill="0" applyAlignment="0" applyProtection="0"/>
    <xf numFmtId="0" fontId="6" fillId="3" borderId="0" applyNumberFormat="0" applyBorder="0" applyAlignment="0" applyProtection="0"/>
  </cellStyleXfs>
  <cellXfs count="86">
    <xf numFmtId="0" fontId="0" fillId="0" borderId="0" xfId="0"/>
    <xf numFmtId="0" fontId="0" fillId="0" borderId="0" xfId="0" applyFill="1" applyBorder="1"/>
    <xf numFmtId="0" fontId="0" fillId="0" borderId="1" xfId="0" applyFont="1" applyBorder="1" applyAlignment="1">
      <alignment vertical="center"/>
    </xf>
    <xf numFmtId="0" fontId="2" fillId="0" borderId="1" xfId="0" quotePrefix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4" xfId="0" quotePrefix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2" fillId="0" borderId="17" xfId="0" quotePrefix="1" applyFont="1" applyFill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ont="1" applyFill="1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on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4" fillId="2" borderId="24" xfId="1" applyFill="1" applyBorder="1" applyAlignment="1">
      <alignment horizontal="center" vertical="center"/>
    </xf>
    <xf numFmtId="0" fontId="4" fillId="2" borderId="10" xfId="1" applyFill="1" applyBorder="1" applyAlignment="1">
      <alignment vertical="center"/>
    </xf>
    <xf numFmtId="0" fontId="4" fillId="2" borderId="24" xfId="1" applyFill="1" applyBorder="1" applyAlignment="1">
      <alignment vertical="center"/>
    </xf>
    <xf numFmtId="0" fontId="4" fillId="2" borderId="1" xfId="1" applyFill="1" applyBorder="1" applyAlignment="1">
      <alignment vertical="center"/>
    </xf>
    <xf numFmtId="0" fontId="4" fillId="2" borderId="11" xfId="1" applyFill="1" applyBorder="1" applyAlignment="1">
      <alignment vertical="center"/>
    </xf>
    <xf numFmtId="0" fontId="4" fillId="2" borderId="14" xfId="1" applyFill="1" applyBorder="1" applyAlignment="1">
      <alignment vertical="center"/>
    </xf>
    <xf numFmtId="0" fontId="4" fillId="2" borderId="26" xfId="1" applyFill="1" applyBorder="1" applyAlignment="1">
      <alignment vertical="center"/>
    </xf>
    <xf numFmtId="0" fontId="4" fillId="2" borderId="5" xfId="1" applyFill="1" applyBorder="1" applyAlignment="1">
      <alignment vertical="center"/>
    </xf>
    <xf numFmtId="0" fontId="4" fillId="2" borderId="15" xfId="1" applyFill="1" applyBorder="1" applyAlignment="1">
      <alignment vertical="center"/>
    </xf>
    <xf numFmtId="0" fontId="0" fillId="0" borderId="24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0" fontId="0" fillId="0" borderId="29" xfId="0" applyFont="1" applyFill="1" applyBorder="1" applyAlignment="1">
      <alignment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ill="1" applyBorder="1" applyAlignment="1">
      <alignment horizontal="center" vertical="center"/>
    </xf>
    <xf numFmtId="0" fontId="2" fillId="0" borderId="24" xfId="0" quotePrefix="1" applyFont="1" applyFill="1" applyBorder="1" applyAlignment="1">
      <alignment horizontal="center" vertical="center"/>
    </xf>
    <xf numFmtId="0" fontId="4" fillId="2" borderId="21" xfId="1" applyFill="1" applyBorder="1" applyAlignment="1">
      <alignment vertical="center"/>
    </xf>
    <xf numFmtId="0" fontId="4" fillId="2" borderId="2" xfId="1" applyFill="1" applyBorder="1" applyAlignment="1">
      <alignment vertical="center"/>
    </xf>
    <xf numFmtId="0" fontId="4" fillId="2" borderId="22" xfId="1" applyFill="1" applyBorder="1" applyAlignment="1">
      <alignment vertical="center"/>
    </xf>
    <xf numFmtId="0" fontId="4" fillId="2" borderId="10" xfId="1" applyFill="1" applyBorder="1" applyAlignment="1">
      <alignment vertical="center"/>
    </xf>
    <xf numFmtId="0" fontId="4" fillId="2" borderId="24" xfId="1" applyFill="1" applyBorder="1" applyAlignment="1">
      <alignment vertical="center"/>
    </xf>
    <xf numFmtId="0" fontId="4" fillId="2" borderId="1" xfId="1" applyFill="1" applyBorder="1" applyAlignment="1">
      <alignment vertical="center"/>
    </xf>
    <xf numFmtId="0" fontId="4" fillId="2" borderId="11" xfId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2" xfId="0" applyBorder="1" applyAlignment="1">
      <alignment vertical="center"/>
    </xf>
    <xf numFmtId="0" fontId="6" fillId="3" borderId="0" xfId="2"/>
  </cellXfs>
  <cellStyles count="3">
    <cellStyle name="Gut" xfId="2" builtinId="26"/>
    <cellStyle name="Standard" xfId="0" builtinId="0"/>
    <cellStyle name="Überschrift 3" xfId="1" builtinId="1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66FF-8D99-446B-A8F2-BEADBE5359A3}">
  <sheetPr>
    <pageSetUpPr fitToPage="1"/>
  </sheetPr>
  <dimension ref="A1:F119"/>
  <sheetViews>
    <sheetView topLeftCell="A107" zoomScale="130" zoomScaleNormal="130" workbookViewId="0">
      <selection activeCell="F118" sqref="F118"/>
    </sheetView>
  </sheetViews>
  <sheetFormatPr baseColWidth="10" defaultRowHeight="15" x14ac:dyDescent="0.25"/>
  <cols>
    <col min="1" max="1" width="26.7109375" style="46" customWidth="1"/>
    <col min="2" max="2" width="20.5703125" style="44" customWidth="1"/>
    <col min="3" max="3" width="33" style="46" customWidth="1"/>
    <col min="4" max="4" width="12.7109375" style="46" customWidth="1"/>
  </cols>
  <sheetData>
    <row r="1" spans="1:6" x14ac:dyDescent="0.25">
      <c r="A1" s="23" t="s">
        <v>0</v>
      </c>
      <c r="B1" s="48" t="s">
        <v>145</v>
      </c>
      <c r="C1" s="24" t="s">
        <v>122</v>
      </c>
      <c r="D1" s="25" t="s">
        <v>2</v>
      </c>
      <c r="F1">
        <v>0</v>
      </c>
    </row>
    <row r="2" spans="1:6" x14ac:dyDescent="0.25">
      <c r="A2" s="79" t="s">
        <v>3</v>
      </c>
      <c r="B2" s="80"/>
      <c r="C2" s="81"/>
      <c r="D2" s="82"/>
      <c r="F2">
        <v>0</v>
      </c>
    </row>
    <row r="3" spans="1:6" x14ac:dyDescent="0.25">
      <c r="A3" s="26" t="s">
        <v>43</v>
      </c>
      <c r="B3" s="49" t="s">
        <v>146</v>
      </c>
      <c r="C3" s="5" t="s">
        <v>109</v>
      </c>
      <c r="D3" s="27">
        <v>2</v>
      </c>
      <c r="E3">
        <v>0.12</v>
      </c>
      <c r="F3">
        <f>D3*E3</f>
        <v>0.24</v>
      </c>
    </row>
    <row r="4" spans="1:6" x14ac:dyDescent="0.25">
      <c r="A4" s="28" t="s">
        <v>147</v>
      </c>
      <c r="B4" s="54" t="s">
        <v>106</v>
      </c>
      <c r="C4" s="9" t="s">
        <v>109</v>
      </c>
      <c r="D4" s="29">
        <v>7</v>
      </c>
      <c r="E4">
        <v>2.3999999999999998E-3</v>
      </c>
      <c r="F4">
        <f t="shared" ref="F4:F48" si="0">D4*E4</f>
        <v>1.6799999999999999E-2</v>
      </c>
    </row>
    <row r="5" spans="1:6" x14ac:dyDescent="0.25">
      <c r="A5" s="30" t="s">
        <v>159</v>
      </c>
      <c r="B5" s="55"/>
      <c r="C5" s="8"/>
      <c r="D5" s="31"/>
      <c r="F5">
        <v>0</v>
      </c>
    </row>
    <row r="6" spans="1:6" x14ac:dyDescent="0.25">
      <c r="A6" s="26" t="s">
        <v>44</v>
      </c>
      <c r="B6" s="49" t="s">
        <v>148</v>
      </c>
      <c r="C6" s="5" t="s">
        <v>109</v>
      </c>
      <c r="D6" s="27">
        <v>1</v>
      </c>
      <c r="E6">
        <v>1.6799999999999999E-2</v>
      </c>
      <c r="F6">
        <f t="shared" si="0"/>
        <v>1.6799999999999999E-2</v>
      </c>
    </row>
    <row r="7" spans="1:6" x14ac:dyDescent="0.25">
      <c r="A7" s="28" t="s">
        <v>166</v>
      </c>
      <c r="B7" s="54" t="s">
        <v>105</v>
      </c>
      <c r="C7" s="9" t="s">
        <v>109</v>
      </c>
      <c r="D7" s="29">
        <v>10</v>
      </c>
      <c r="E7">
        <v>1.9199999999999998E-2</v>
      </c>
      <c r="F7">
        <f t="shared" si="0"/>
        <v>0.19199999999999998</v>
      </c>
    </row>
    <row r="8" spans="1:6" x14ac:dyDescent="0.25">
      <c r="A8" s="30" t="s">
        <v>167</v>
      </c>
      <c r="B8" s="55"/>
      <c r="C8" s="8"/>
      <c r="D8" s="31"/>
      <c r="F8">
        <v>0</v>
      </c>
    </row>
    <row r="9" spans="1:6" x14ac:dyDescent="0.25">
      <c r="A9" s="26" t="s">
        <v>168</v>
      </c>
      <c r="B9" s="49" t="s">
        <v>169</v>
      </c>
      <c r="C9" s="5" t="s">
        <v>109</v>
      </c>
      <c r="D9" s="27">
        <v>1</v>
      </c>
      <c r="E9">
        <v>5.2799999999999993E-2</v>
      </c>
      <c r="F9">
        <f t="shared" si="0"/>
        <v>5.2799999999999993E-2</v>
      </c>
    </row>
    <row r="10" spans="1:6" x14ac:dyDescent="0.25">
      <c r="A10" s="26" t="s">
        <v>46</v>
      </c>
      <c r="B10" s="49" t="s">
        <v>170</v>
      </c>
      <c r="C10" s="5" t="s">
        <v>109</v>
      </c>
      <c r="D10" s="27">
        <v>1</v>
      </c>
      <c r="E10">
        <v>5.1599999999999993E-2</v>
      </c>
      <c r="F10">
        <f t="shared" si="0"/>
        <v>5.1599999999999993E-2</v>
      </c>
    </row>
    <row r="11" spans="1:6" x14ac:dyDescent="0.25">
      <c r="A11" s="26" t="s">
        <v>171</v>
      </c>
      <c r="B11" s="49" t="s">
        <v>172</v>
      </c>
      <c r="C11" s="5" t="s">
        <v>109</v>
      </c>
      <c r="D11" s="27">
        <v>1</v>
      </c>
      <c r="E11">
        <v>1.6799999999999999E-2</v>
      </c>
      <c r="F11">
        <f t="shared" si="0"/>
        <v>1.6799999999999999E-2</v>
      </c>
    </row>
    <row r="12" spans="1:6" x14ac:dyDescent="0.25">
      <c r="A12" s="26" t="s">
        <v>47</v>
      </c>
      <c r="B12" s="49" t="s">
        <v>149</v>
      </c>
      <c r="C12" s="5" t="s">
        <v>109</v>
      </c>
      <c r="D12" s="27">
        <v>1</v>
      </c>
      <c r="E12">
        <v>3.7199999999999997E-2</v>
      </c>
      <c r="F12">
        <f t="shared" si="0"/>
        <v>3.7199999999999997E-2</v>
      </c>
    </row>
    <row r="13" spans="1:6" x14ac:dyDescent="0.25">
      <c r="A13" s="26" t="s">
        <v>165</v>
      </c>
      <c r="B13" s="49" t="s">
        <v>103</v>
      </c>
      <c r="C13" s="5" t="s">
        <v>109</v>
      </c>
      <c r="D13" s="27">
        <v>3</v>
      </c>
      <c r="E13">
        <v>4.3199999999999995E-2</v>
      </c>
      <c r="F13">
        <f t="shared" si="0"/>
        <v>0.12959999999999999</v>
      </c>
    </row>
    <row r="14" spans="1:6" x14ac:dyDescent="0.25">
      <c r="A14" s="26" t="s">
        <v>164</v>
      </c>
      <c r="B14" s="49" t="s">
        <v>163</v>
      </c>
      <c r="C14" s="5" t="s">
        <v>109</v>
      </c>
      <c r="D14" s="27">
        <v>1</v>
      </c>
      <c r="E14">
        <v>4.6800000000000001E-2</v>
      </c>
      <c r="F14">
        <f t="shared" si="0"/>
        <v>4.6800000000000001E-2</v>
      </c>
    </row>
    <row r="15" spans="1:6" x14ac:dyDescent="0.25">
      <c r="A15" s="26" t="s">
        <v>48</v>
      </c>
      <c r="B15" s="49" t="s">
        <v>150</v>
      </c>
      <c r="C15" s="5" t="s">
        <v>109</v>
      </c>
      <c r="D15" s="27">
        <v>1</v>
      </c>
      <c r="E15">
        <v>1.3199999999999998E-2</v>
      </c>
      <c r="F15">
        <f t="shared" si="0"/>
        <v>1.3199999999999998E-2</v>
      </c>
    </row>
    <row r="16" spans="1:6" x14ac:dyDescent="0.25">
      <c r="A16" s="26" t="s">
        <v>152</v>
      </c>
      <c r="B16" s="49" t="s">
        <v>154</v>
      </c>
      <c r="C16" s="5" t="s">
        <v>153</v>
      </c>
      <c r="D16" s="27">
        <v>4</v>
      </c>
      <c r="E16">
        <v>1.0799999999999999E-2</v>
      </c>
      <c r="F16">
        <f t="shared" si="0"/>
        <v>4.3199999999999995E-2</v>
      </c>
    </row>
    <row r="17" spans="1:6" x14ac:dyDescent="0.25">
      <c r="A17" s="26" t="s">
        <v>173</v>
      </c>
      <c r="B17" s="49" t="s">
        <v>158</v>
      </c>
      <c r="C17" s="5" t="s">
        <v>109</v>
      </c>
      <c r="D17" s="27">
        <v>3</v>
      </c>
      <c r="F17">
        <v>0</v>
      </c>
    </row>
    <row r="18" spans="1:6" x14ac:dyDescent="0.25">
      <c r="A18" s="26" t="s">
        <v>160</v>
      </c>
      <c r="B18" s="49" t="s">
        <v>102</v>
      </c>
      <c r="C18" s="5" t="s">
        <v>109</v>
      </c>
      <c r="D18" s="27">
        <v>2</v>
      </c>
      <c r="E18">
        <v>5.1599999999999993E-2</v>
      </c>
      <c r="F18">
        <f t="shared" si="0"/>
        <v>0.10319999999999999</v>
      </c>
    </row>
    <row r="19" spans="1:6" x14ac:dyDescent="0.25">
      <c r="A19" s="26" t="s">
        <v>161</v>
      </c>
      <c r="B19" s="49" t="s">
        <v>151</v>
      </c>
      <c r="C19" s="5" t="s">
        <v>109</v>
      </c>
      <c r="D19" s="27">
        <v>4</v>
      </c>
      <c r="E19">
        <v>5.1599999999999993E-2</v>
      </c>
      <c r="F19">
        <f t="shared" si="0"/>
        <v>0.20639999999999997</v>
      </c>
    </row>
    <row r="20" spans="1:6" x14ac:dyDescent="0.25">
      <c r="A20" s="79" t="s">
        <v>49</v>
      </c>
      <c r="B20" s="80"/>
      <c r="C20" s="81"/>
      <c r="D20" s="82"/>
      <c r="F20">
        <v>0</v>
      </c>
    </row>
    <row r="21" spans="1:6" x14ac:dyDescent="0.25">
      <c r="A21" s="26" t="s">
        <v>50</v>
      </c>
      <c r="B21" s="49" t="s">
        <v>106</v>
      </c>
      <c r="C21" s="5" t="s">
        <v>162</v>
      </c>
      <c r="D21" s="27">
        <v>5</v>
      </c>
      <c r="E21">
        <v>0.14660000000000001</v>
      </c>
      <c r="F21">
        <f t="shared" si="0"/>
        <v>0.7330000000000001</v>
      </c>
    </row>
    <row r="22" spans="1:6" x14ac:dyDescent="0.25">
      <c r="A22" s="79" t="s">
        <v>5</v>
      </c>
      <c r="B22" s="80"/>
      <c r="C22" s="81"/>
      <c r="D22" s="82"/>
      <c r="F22">
        <v>0</v>
      </c>
    </row>
    <row r="23" spans="1:6" x14ac:dyDescent="0.25">
      <c r="A23" s="28" t="s">
        <v>203</v>
      </c>
      <c r="B23" s="54" t="s">
        <v>113</v>
      </c>
      <c r="C23" s="9" t="s">
        <v>114</v>
      </c>
      <c r="D23" s="29">
        <v>22</v>
      </c>
      <c r="E23">
        <v>5.2799999999999993E-2</v>
      </c>
      <c r="F23">
        <f t="shared" si="0"/>
        <v>1.1615999999999997</v>
      </c>
    </row>
    <row r="24" spans="1:6" x14ac:dyDescent="0.25">
      <c r="A24" s="32" t="s">
        <v>205</v>
      </c>
      <c r="B24" s="56"/>
      <c r="C24" s="10"/>
      <c r="D24" s="34"/>
      <c r="F24">
        <v>0</v>
      </c>
    </row>
    <row r="25" spans="1:6" x14ac:dyDescent="0.25">
      <c r="A25" s="32" t="s">
        <v>204</v>
      </c>
      <c r="B25" s="56"/>
      <c r="C25" s="10"/>
      <c r="D25" s="34"/>
      <c r="F25">
        <v>0</v>
      </c>
    </row>
    <row r="26" spans="1:6" x14ac:dyDescent="0.25">
      <c r="A26" s="30" t="s">
        <v>206</v>
      </c>
      <c r="B26" s="55"/>
      <c r="C26" s="8"/>
      <c r="D26" s="31"/>
      <c r="F26">
        <v>0</v>
      </c>
    </row>
    <row r="27" spans="1:6" x14ac:dyDescent="0.25">
      <c r="A27" s="69" t="s">
        <v>215</v>
      </c>
      <c r="B27" s="55" t="s">
        <v>214</v>
      </c>
      <c r="C27" s="5" t="s">
        <v>114</v>
      </c>
      <c r="D27" s="31">
        <v>3</v>
      </c>
      <c r="E27">
        <v>5.6399999999999999E-2</v>
      </c>
      <c r="F27">
        <f t="shared" si="0"/>
        <v>0.16919999999999999</v>
      </c>
    </row>
    <row r="28" spans="1:6" x14ac:dyDescent="0.25">
      <c r="A28" s="30" t="s">
        <v>216</v>
      </c>
      <c r="B28" s="55" t="s">
        <v>217</v>
      </c>
      <c r="C28" s="5" t="s">
        <v>114</v>
      </c>
      <c r="D28" s="31">
        <v>1</v>
      </c>
      <c r="E28">
        <v>6.9599999999999995E-2</v>
      </c>
      <c r="F28">
        <f t="shared" si="0"/>
        <v>6.9599999999999995E-2</v>
      </c>
    </row>
    <row r="29" spans="1:6" x14ac:dyDescent="0.25">
      <c r="A29" s="26" t="s">
        <v>207</v>
      </c>
      <c r="B29" s="49" t="s">
        <v>115</v>
      </c>
      <c r="C29" s="5" t="s">
        <v>114</v>
      </c>
      <c r="D29" s="27">
        <v>3</v>
      </c>
      <c r="E29">
        <v>2.2799999999999997E-2</v>
      </c>
      <c r="F29">
        <f t="shared" si="0"/>
        <v>6.8399999999999989E-2</v>
      </c>
    </row>
    <row r="30" spans="1:6" x14ac:dyDescent="0.25">
      <c r="A30" s="28" t="s">
        <v>155</v>
      </c>
      <c r="B30" s="54" t="s">
        <v>158</v>
      </c>
      <c r="C30" s="9" t="s">
        <v>153</v>
      </c>
      <c r="D30" s="29">
        <v>20</v>
      </c>
      <c r="F30">
        <v>0</v>
      </c>
    </row>
    <row r="31" spans="1:6" x14ac:dyDescent="0.25">
      <c r="A31" s="32" t="s">
        <v>156</v>
      </c>
      <c r="B31" s="56"/>
      <c r="C31" s="10"/>
      <c r="D31" s="34"/>
      <c r="F31">
        <v>0</v>
      </c>
    </row>
    <row r="32" spans="1:6" x14ac:dyDescent="0.25">
      <c r="A32" s="30" t="s">
        <v>157</v>
      </c>
      <c r="B32" s="55"/>
      <c r="C32" s="8"/>
      <c r="D32" s="31"/>
      <c r="F32">
        <v>0</v>
      </c>
    </row>
    <row r="33" spans="1:6" x14ac:dyDescent="0.25">
      <c r="A33" s="30" t="s">
        <v>221</v>
      </c>
      <c r="B33" s="55" t="s">
        <v>220</v>
      </c>
      <c r="C33" s="5" t="s">
        <v>222</v>
      </c>
      <c r="D33" s="31">
        <v>2</v>
      </c>
      <c r="E33">
        <v>0.1452</v>
      </c>
      <c r="F33">
        <f t="shared" si="0"/>
        <v>0.29039999999999999</v>
      </c>
    </row>
    <row r="34" spans="1:6" x14ac:dyDescent="0.25">
      <c r="A34" s="26" t="s">
        <v>218</v>
      </c>
      <c r="B34" s="49" t="s">
        <v>143</v>
      </c>
      <c r="C34" s="5" t="s">
        <v>212</v>
      </c>
      <c r="D34" s="27">
        <v>3</v>
      </c>
      <c r="E34">
        <v>0.68</v>
      </c>
      <c r="F34">
        <f t="shared" si="0"/>
        <v>2.04</v>
      </c>
    </row>
    <row r="35" spans="1:6" x14ac:dyDescent="0.25">
      <c r="A35" s="26" t="s">
        <v>213</v>
      </c>
      <c r="B35" s="49" t="s">
        <v>211</v>
      </c>
      <c r="C35" s="5" t="s">
        <v>212</v>
      </c>
      <c r="D35" s="27">
        <v>1</v>
      </c>
      <c r="E35">
        <v>0.82</v>
      </c>
      <c r="F35">
        <f t="shared" si="0"/>
        <v>0.82</v>
      </c>
    </row>
    <row r="36" spans="1:6" x14ac:dyDescent="0.25">
      <c r="A36" s="26" t="s">
        <v>209</v>
      </c>
      <c r="B36" s="49" t="s">
        <v>210</v>
      </c>
      <c r="C36" s="5" t="s">
        <v>212</v>
      </c>
      <c r="D36" s="27">
        <v>3</v>
      </c>
      <c r="E36">
        <v>0.27</v>
      </c>
      <c r="F36">
        <f t="shared" si="0"/>
        <v>0.81</v>
      </c>
    </row>
    <row r="37" spans="1:6" x14ac:dyDescent="0.25">
      <c r="A37" s="79" t="s">
        <v>4</v>
      </c>
      <c r="B37" s="80"/>
      <c r="C37" s="81"/>
      <c r="D37" s="82"/>
      <c r="F37">
        <v>0</v>
      </c>
    </row>
    <row r="38" spans="1:6" x14ac:dyDescent="0.25">
      <c r="A38" s="26" t="s">
        <v>26</v>
      </c>
      <c r="B38" s="49" t="s">
        <v>174</v>
      </c>
      <c r="C38" s="5" t="s">
        <v>175</v>
      </c>
      <c r="D38" s="27">
        <v>1</v>
      </c>
      <c r="E38">
        <v>0.22</v>
      </c>
      <c r="F38">
        <f t="shared" si="0"/>
        <v>0.22</v>
      </c>
    </row>
    <row r="39" spans="1:6" x14ac:dyDescent="0.25">
      <c r="A39" s="26" t="s">
        <v>91</v>
      </c>
      <c r="B39" s="49" t="s">
        <v>90</v>
      </c>
      <c r="C39" s="5" t="s">
        <v>176</v>
      </c>
      <c r="D39" s="27">
        <v>5</v>
      </c>
      <c r="E39">
        <v>0.38</v>
      </c>
      <c r="F39">
        <f t="shared" si="0"/>
        <v>1.9</v>
      </c>
    </row>
    <row r="40" spans="1:6" x14ac:dyDescent="0.25">
      <c r="A40" s="28" t="s">
        <v>180</v>
      </c>
      <c r="B40" s="54" t="s">
        <v>182</v>
      </c>
      <c r="C40" s="10" t="s">
        <v>183</v>
      </c>
      <c r="D40" s="29">
        <v>12</v>
      </c>
      <c r="E40">
        <v>0.14560000000000001</v>
      </c>
      <c r="F40">
        <f t="shared" si="0"/>
        <v>1.7472000000000001</v>
      </c>
    </row>
    <row r="41" spans="1:6" x14ac:dyDescent="0.25">
      <c r="A41" s="30" t="s">
        <v>181</v>
      </c>
      <c r="B41" s="55"/>
      <c r="C41" s="8"/>
      <c r="D41" s="31"/>
      <c r="F41">
        <v>0</v>
      </c>
    </row>
    <row r="42" spans="1:6" x14ac:dyDescent="0.25">
      <c r="A42" s="26" t="s">
        <v>177</v>
      </c>
      <c r="B42" s="49" t="s">
        <v>178</v>
      </c>
      <c r="C42" s="66" t="s">
        <v>179</v>
      </c>
      <c r="D42" s="27">
        <v>1</v>
      </c>
      <c r="E42">
        <v>0.55200000000000005</v>
      </c>
      <c r="F42">
        <f t="shared" si="0"/>
        <v>0.55200000000000005</v>
      </c>
    </row>
    <row r="43" spans="1:6" x14ac:dyDescent="0.25">
      <c r="A43" s="26" t="s">
        <v>92</v>
      </c>
      <c r="B43" s="49" t="s">
        <v>131</v>
      </c>
      <c r="C43" s="5" t="s">
        <v>132</v>
      </c>
      <c r="D43" s="27">
        <v>1</v>
      </c>
      <c r="E43">
        <v>0.18720000000000001</v>
      </c>
      <c r="F43">
        <f t="shared" si="0"/>
        <v>0.18720000000000001</v>
      </c>
    </row>
    <row r="44" spans="1:6" x14ac:dyDescent="0.25">
      <c r="A44" s="26" t="s">
        <v>208</v>
      </c>
      <c r="B44" s="49" t="s">
        <v>158</v>
      </c>
      <c r="C44" s="5" t="s">
        <v>176</v>
      </c>
      <c r="D44" s="27">
        <v>1</v>
      </c>
      <c r="F44">
        <v>0</v>
      </c>
    </row>
    <row r="45" spans="1:6" x14ac:dyDescent="0.25">
      <c r="A45" s="26" t="s">
        <v>196</v>
      </c>
      <c r="B45" s="49" t="s">
        <v>131</v>
      </c>
      <c r="C45" s="5" t="s">
        <v>133</v>
      </c>
      <c r="D45" s="27">
        <v>1</v>
      </c>
      <c r="E45">
        <v>0.2964</v>
      </c>
      <c r="F45">
        <f t="shared" si="0"/>
        <v>0.2964</v>
      </c>
    </row>
    <row r="46" spans="1:6" x14ac:dyDescent="0.25">
      <c r="A46" s="26" t="s">
        <v>94</v>
      </c>
      <c r="B46" s="49" t="s">
        <v>138</v>
      </c>
      <c r="C46" s="5" t="s">
        <v>162</v>
      </c>
      <c r="D46" s="27">
        <v>1</v>
      </c>
      <c r="E46">
        <v>0.18</v>
      </c>
      <c r="F46">
        <f t="shared" si="0"/>
        <v>0.18</v>
      </c>
    </row>
    <row r="47" spans="1:6" x14ac:dyDescent="0.25">
      <c r="A47" s="28" t="s">
        <v>100</v>
      </c>
      <c r="B47" s="54" t="s">
        <v>131</v>
      </c>
      <c r="C47" s="9" t="s">
        <v>93</v>
      </c>
      <c r="D47" s="29">
        <v>8</v>
      </c>
      <c r="E47">
        <v>0.28079999999999999</v>
      </c>
      <c r="F47">
        <f t="shared" si="0"/>
        <v>2.2464</v>
      </c>
    </row>
    <row r="48" spans="1:6" ht="15.75" thickBot="1" x14ac:dyDescent="0.3">
      <c r="A48" s="71" t="s">
        <v>99</v>
      </c>
      <c r="B48" s="72"/>
      <c r="C48" s="73"/>
      <c r="D48" s="74"/>
    </row>
    <row r="49" spans="1:6" x14ac:dyDescent="0.25">
      <c r="A49"/>
      <c r="B49"/>
      <c r="C49"/>
      <c r="D49"/>
    </row>
    <row r="50" spans="1:6" x14ac:dyDescent="0.25">
      <c r="A50"/>
      <c r="B50"/>
      <c r="C50"/>
      <c r="D50"/>
    </row>
    <row r="51" spans="1:6" x14ac:dyDescent="0.25">
      <c r="A51"/>
      <c r="B51"/>
      <c r="C51"/>
      <c r="D51"/>
    </row>
    <row r="52" spans="1:6" x14ac:dyDescent="0.25">
      <c r="A52"/>
      <c r="B52"/>
      <c r="C52"/>
      <c r="D52"/>
    </row>
    <row r="53" spans="1:6" ht="15.75" thickBot="1" x14ac:dyDescent="0.3">
      <c r="A53"/>
      <c r="B53"/>
      <c r="C53"/>
      <c r="D53"/>
    </row>
    <row r="54" spans="1:6" x14ac:dyDescent="0.25">
      <c r="A54" s="23" t="s">
        <v>0</v>
      </c>
      <c r="B54" s="48"/>
      <c r="C54" s="24" t="s">
        <v>1</v>
      </c>
      <c r="D54" s="25" t="s">
        <v>2</v>
      </c>
      <c r="F54">
        <v>0</v>
      </c>
    </row>
    <row r="55" spans="1:6" x14ac:dyDescent="0.25">
      <c r="A55" s="76" t="s">
        <v>11</v>
      </c>
      <c r="B55" s="77"/>
      <c r="C55" s="77"/>
      <c r="D55" s="78"/>
      <c r="F55">
        <v>0</v>
      </c>
    </row>
    <row r="56" spans="1:6" x14ac:dyDescent="0.25">
      <c r="A56" s="26" t="s">
        <v>6</v>
      </c>
      <c r="B56" s="68" t="s">
        <v>191</v>
      </c>
      <c r="C56" s="3" t="s">
        <v>190</v>
      </c>
      <c r="D56" s="27">
        <v>1</v>
      </c>
      <c r="E56">
        <v>0.96</v>
      </c>
      <c r="F56">
        <f>E56*D56</f>
        <v>0.96</v>
      </c>
    </row>
    <row r="57" spans="1:6" ht="17.25" x14ac:dyDescent="0.25">
      <c r="A57" s="26" t="s">
        <v>253</v>
      </c>
      <c r="B57" s="75" t="s">
        <v>254</v>
      </c>
      <c r="C57" s="3" t="s">
        <v>255</v>
      </c>
      <c r="D57" s="27">
        <v>1</v>
      </c>
      <c r="E57">
        <v>1.7207999999999999</v>
      </c>
      <c r="F57">
        <f t="shared" ref="F57:F65" si="1">E57*D57</f>
        <v>1.7207999999999999</v>
      </c>
    </row>
    <row r="58" spans="1:6" x14ac:dyDescent="0.25">
      <c r="A58" s="26" t="s">
        <v>69</v>
      </c>
      <c r="B58" s="49" t="s">
        <v>185</v>
      </c>
      <c r="C58" s="3" t="s">
        <v>184</v>
      </c>
      <c r="D58" s="27">
        <v>1</v>
      </c>
      <c r="E58">
        <v>0.52</v>
      </c>
      <c r="F58">
        <f t="shared" si="1"/>
        <v>0.52</v>
      </c>
    </row>
    <row r="59" spans="1:6" x14ac:dyDescent="0.25">
      <c r="A59" s="26" t="s">
        <v>73</v>
      </c>
      <c r="B59" s="68" t="s">
        <v>187</v>
      </c>
      <c r="C59" s="66" t="s">
        <v>186</v>
      </c>
      <c r="D59" s="27">
        <v>1</v>
      </c>
      <c r="E59">
        <v>0.37440000000000001</v>
      </c>
      <c r="F59">
        <f t="shared" si="1"/>
        <v>0.37440000000000001</v>
      </c>
    </row>
    <row r="60" spans="1:6" x14ac:dyDescent="0.25">
      <c r="A60" s="26" t="s">
        <v>80</v>
      </c>
      <c r="B60" s="49" t="s">
        <v>79</v>
      </c>
      <c r="C60" s="3" t="s">
        <v>188</v>
      </c>
      <c r="D60" s="27">
        <v>1</v>
      </c>
      <c r="E60">
        <v>0.36</v>
      </c>
      <c r="F60">
        <f t="shared" si="1"/>
        <v>0.36</v>
      </c>
    </row>
    <row r="61" spans="1:6" x14ac:dyDescent="0.25">
      <c r="A61" s="26" t="s">
        <v>33</v>
      </c>
      <c r="B61" s="49" t="s">
        <v>78</v>
      </c>
      <c r="C61" s="3" t="s">
        <v>189</v>
      </c>
      <c r="D61" s="27">
        <v>1</v>
      </c>
      <c r="E61">
        <v>1.351</v>
      </c>
      <c r="F61">
        <f t="shared" si="1"/>
        <v>1.351</v>
      </c>
    </row>
    <row r="62" spans="1:6" x14ac:dyDescent="0.25">
      <c r="A62" s="58" t="s">
        <v>9</v>
      </c>
      <c r="B62" s="59"/>
      <c r="C62" s="60"/>
      <c r="D62" s="61"/>
      <c r="F62">
        <v>0</v>
      </c>
    </row>
    <row r="63" spans="1:6" x14ac:dyDescent="0.25">
      <c r="A63" s="26" t="s">
        <v>30</v>
      </c>
      <c r="B63" s="49" t="s">
        <v>117</v>
      </c>
      <c r="C63" s="5" t="s">
        <v>29</v>
      </c>
      <c r="D63" s="27">
        <v>23</v>
      </c>
      <c r="E63">
        <v>8.1600000000000006E-2</v>
      </c>
      <c r="F63">
        <f t="shared" si="1"/>
        <v>1.8768000000000002</v>
      </c>
    </row>
    <row r="64" spans="1:6" x14ac:dyDescent="0.25">
      <c r="A64" s="26" t="s">
        <v>81</v>
      </c>
      <c r="B64" s="49" t="s">
        <v>197</v>
      </c>
      <c r="C64" s="5" t="s">
        <v>198</v>
      </c>
      <c r="D64" s="27">
        <v>1</v>
      </c>
      <c r="E64">
        <v>0.32</v>
      </c>
      <c r="F64">
        <f t="shared" si="1"/>
        <v>0.32</v>
      </c>
    </row>
    <row r="65" spans="1:6" x14ac:dyDescent="0.25">
      <c r="A65" s="26" t="s">
        <v>17</v>
      </c>
      <c r="B65" s="67" t="s">
        <v>82</v>
      </c>
      <c r="C65" s="5" t="s">
        <v>162</v>
      </c>
      <c r="D65" s="27">
        <v>1</v>
      </c>
      <c r="E65">
        <v>2.12</v>
      </c>
      <c r="F65">
        <f t="shared" si="1"/>
        <v>2.12</v>
      </c>
    </row>
    <row r="66" spans="1:6" x14ac:dyDescent="0.25">
      <c r="A66" s="62" t="s">
        <v>10</v>
      </c>
      <c r="B66" s="63"/>
      <c r="C66" s="64"/>
      <c r="D66" s="65"/>
      <c r="F66">
        <v>0</v>
      </c>
    </row>
    <row r="67" spans="1:6" x14ac:dyDescent="0.25">
      <c r="A67" s="28" t="s">
        <v>242</v>
      </c>
      <c r="B67" s="54" t="s">
        <v>51</v>
      </c>
      <c r="C67" s="7" t="s">
        <v>126</v>
      </c>
      <c r="D67" s="29">
        <v>1</v>
      </c>
      <c r="E67" s="85">
        <v>0.17100000000000001</v>
      </c>
      <c r="F67">
        <f>E67</f>
        <v>0.17100000000000001</v>
      </c>
    </row>
    <row r="68" spans="1:6" x14ac:dyDescent="0.25">
      <c r="A68" s="32" t="s">
        <v>241</v>
      </c>
      <c r="B68" s="56"/>
      <c r="C68" s="10"/>
      <c r="D68" s="34"/>
      <c r="F68">
        <v>0</v>
      </c>
    </row>
    <row r="69" spans="1:6" x14ac:dyDescent="0.25">
      <c r="A69" s="26" t="s">
        <v>18</v>
      </c>
      <c r="B69" s="49" t="s">
        <v>117</v>
      </c>
      <c r="C69" s="3" t="s">
        <v>19</v>
      </c>
      <c r="D69" s="33">
        <v>1</v>
      </c>
      <c r="E69">
        <v>0.26</v>
      </c>
      <c r="F69">
        <f>E69*D69</f>
        <v>0.26</v>
      </c>
    </row>
    <row r="70" spans="1:6" x14ac:dyDescent="0.25">
      <c r="A70" s="26" t="s">
        <v>52</v>
      </c>
      <c r="B70" s="49" t="s">
        <v>117</v>
      </c>
      <c r="C70" s="3" t="s">
        <v>53</v>
      </c>
      <c r="D70" s="33">
        <v>1</v>
      </c>
      <c r="E70">
        <v>0.84</v>
      </c>
      <c r="F70">
        <f>E70*D70</f>
        <v>0.84</v>
      </c>
    </row>
    <row r="71" spans="1:6" x14ac:dyDescent="0.25">
      <c r="A71" s="26" t="s">
        <v>233</v>
      </c>
      <c r="B71" s="54" t="s">
        <v>51</v>
      </c>
      <c r="C71" s="7" t="s">
        <v>234</v>
      </c>
      <c r="D71" s="36">
        <v>1</v>
      </c>
      <c r="E71" s="85">
        <v>0.76919999999999999</v>
      </c>
      <c r="F71">
        <f>E71</f>
        <v>0.76919999999999999</v>
      </c>
    </row>
    <row r="72" spans="1:6" x14ac:dyDescent="0.25">
      <c r="A72" s="26" t="s">
        <v>235</v>
      </c>
      <c r="B72" s="54" t="s">
        <v>51</v>
      </c>
      <c r="C72" s="7" t="s">
        <v>121</v>
      </c>
      <c r="D72" s="36">
        <v>3</v>
      </c>
      <c r="F72">
        <v>0</v>
      </c>
    </row>
    <row r="73" spans="1:6" x14ac:dyDescent="0.25">
      <c r="A73" s="26" t="s">
        <v>231</v>
      </c>
      <c r="B73" s="54" t="s">
        <v>51</v>
      </c>
      <c r="C73" s="7" t="s">
        <v>232</v>
      </c>
      <c r="D73" s="36">
        <v>4</v>
      </c>
      <c r="F73">
        <v>0</v>
      </c>
    </row>
    <row r="74" spans="1:6" x14ac:dyDescent="0.25">
      <c r="A74" s="26" t="s">
        <v>229</v>
      </c>
      <c r="B74" s="54" t="s">
        <v>51</v>
      </c>
      <c r="C74" s="7" t="s">
        <v>230</v>
      </c>
      <c r="D74" s="33">
        <v>2</v>
      </c>
      <c r="F74">
        <v>0</v>
      </c>
    </row>
    <row r="75" spans="1:6" x14ac:dyDescent="0.25">
      <c r="A75" s="26" t="s">
        <v>54</v>
      </c>
      <c r="B75" s="49" t="s">
        <v>199</v>
      </c>
      <c r="C75" s="3" t="s">
        <v>200</v>
      </c>
      <c r="D75" s="33">
        <v>1</v>
      </c>
      <c r="E75">
        <v>0.13100000000000001</v>
      </c>
      <c r="F75">
        <f>E75*D75</f>
        <v>0.13100000000000001</v>
      </c>
    </row>
    <row r="76" spans="1:6" x14ac:dyDescent="0.25">
      <c r="A76" s="28" t="s">
        <v>245</v>
      </c>
      <c r="B76" s="56" t="s">
        <v>123</v>
      </c>
      <c r="C76" s="70" t="s">
        <v>243</v>
      </c>
      <c r="D76" s="29">
        <v>9</v>
      </c>
      <c r="F76">
        <v>0</v>
      </c>
    </row>
    <row r="77" spans="1:6" x14ac:dyDescent="0.25">
      <c r="A77" s="32" t="s">
        <v>244</v>
      </c>
      <c r="B77" s="56"/>
      <c r="C77" s="10"/>
      <c r="D77" s="34"/>
      <c r="F77">
        <v>0</v>
      </c>
    </row>
    <row r="78" spans="1:6" x14ac:dyDescent="0.25">
      <c r="A78" s="26" t="s">
        <v>239</v>
      </c>
      <c r="B78" s="49" t="s">
        <v>123</v>
      </c>
      <c r="C78" s="3" t="s">
        <v>240</v>
      </c>
      <c r="D78" s="36">
        <v>2</v>
      </c>
      <c r="E78" s="85">
        <f>3*1.2</f>
        <v>3.5999999999999996</v>
      </c>
      <c r="F78">
        <f>E78</f>
        <v>3.5999999999999996</v>
      </c>
    </row>
    <row r="79" spans="1:6" x14ac:dyDescent="0.25">
      <c r="A79" s="26" t="s">
        <v>249</v>
      </c>
      <c r="B79" s="49" t="s">
        <v>123</v>
      </c>
      <c r="C79" s="3" t="s">
        <v>251</v>
      </c>
      <c r="D79" s="36">
        <v>2</v>
      </c>
      <c r="F79">
        <v>0</v>
      </c>
    </row>
    <row r="80" spans="1:6" x14ac:dyDescent="0.25">
      <c r="A80" s="26" t="s">
        <v>249</v>
      </c>
      <c r="B80" s="49" t="s">
        <v>123</v>
      </c>
      <c r="C80" s="3" t="s">
        <v>252</v>
      </c>
      <c r="D80" s="36">
        <v>1</v>
      </c>
      <c r="F80">
        <v>0</v>
      </c>
    </row>
    <row r="81" spans="1:6" x14ac:dyDescent="0.25">
      <c r="A81" s="26" t="s">
        <v>248</v>
      </c>
      <c r="B81" s="49" t="s">
        <v>123</v>
      </c>
      <c r="C81" s="3" t="s">
        <v>247</v>
      </c>
      <c r="D81" s="36">
        <v>2</v>
      </c>
      <c r="F81">
        <v>0</v>
      </c>
    </row>
    <row r="82" spans="1:6" x14ac:dyDescent="0.25">
      <c r="A82" s="26" t="s">
        <v>250</v>
      </c>
      <c r="B82" s="49" t="s">
        <v>123</v>
      </c>
      <c r="C82" s="3" t="s">
        <v>246</v>
      </c>
      <c r="D82" s="36">
        <v>2</v>
      </c>
      <c r="F82">
        <v>0</v>
      </c>
    </row>
    <row r="83" spans="1:6" x14ac:dyDescent="0.25">
      <c r="A83" s="35" t="s">
        <v>238</v>
      </c>
      <c r="B83" s="49" t="s">
        <v>123</v>
      </c>
      <c r="C83" s="3" t="s">
        <v>237</v>
      </c>
      <c r="D83" s="36">
        <v>1</v>
      </c>
      <c r="E83" s="85">
        <v>3.18</v>
      </c>
      <c r="F83">
        <f>E83</f>
        <v>3.18</v>
      </c>
    </row>
    <row r="84" spans="1:6" x14ac:dyDescent="0.25">
      <c r="A84" s="35" t="s">
        <v>86</v>
      </c>
      <c r="B84" s="49" t="s">
        <v>123</v>
      </c>
      <c r="C84" s="3" t="s">
        <v>236</v>
      </c>
      <c r="D84" s="36">
        <v>1</v>
      </c>
      <c r="F84">
        <v>0</v>
      </c>
    </row>
    <row r="85" spans="1:6" x14ac:dyDescent="0.25">
      <c r="A85" s="26" t="s">
        <v>68</v>
      </c>
      <c r="B85" s="41" t="s">
        <v>225</v>
      </c>
      <c r="C85" s="3" t="s">
        <v>124</v>
      </c>
      <c r="D85" s="33">
        <v>1</v>
      </c>
      <c r="E85">
        <v>0.68</v>
      </c>
      <c r="F85">
        <f>E85*D85</f>
        <v>0.68</v>
      </c>
    </row>
    <row r="86" spans="1:6" x14ac:dyDescent="0.25">
      <c r="A86" s="26" t="s">
        <v>77</v>
      </c>
      <c r="B86" s="49" t="s">
        <v>224</v>
      </c>
      <c r="C86" s="5" t="s">
        <v>223</v>
      </c>
      <c r="D86" s="27">
        <v>1</v>
      </c>
      <c r="E86">
        <v>1.02</v>
      </c>
      <c r="F86">
        <f t="shared" ref="F86:F117" si="2">E86*D86</f>
        <v>1.02</v>
      </c>
    </row>
    <row r="87" spans="1:6" x14ac:dyDescent="0.25">
      <c r="A87" s="26" t="s">
        <v>57</v>
      </c>
      <c r="B87" s="41" t="s">
        <v>225</v>
      </c>
      <c r="C87" s="3" t="s">
        <v>226</v>
      </c>
      <c r="D87" s="27">
        <v>1</v>
      </c>
      <c r="E87">
        <v>0.22</v>
      </c>
      <c r="F87">
        <f t="shared" si="2"/>
        <v>0.22</v>
      </c>
    </row>
    <row r="88" spans="1:6" x14ac:dyDescent="0.25">
      <c r="A88" s="26" t="s">
        <v>60</v>
      </c>
      <c r="B88" s="49" t="s">
        <v>227</v>
      </c>
      <c r="C88" s="5" t="s">
        <v>188</v>
      </c>
      <c r="D88" s="27">
        <v>2</v>
      </c>
      <c r="E88">
        <v>0.28439999999999999</v>
      </c>
      <c r="F88">
        <f t="shared" si="2"/>
        <v>0.56879999999999997</v>
      </c>
    </row>
    <row r="89" spans="1:6" x14ac:dyDescent="0.25">
      <c r="A89" s="26" t="s">
        <v>61</v>
      </c>
      <c r="B89" s="49" t="s">
        <v>227</v>
      </c>
      <c r="C89" s="5" t="s">
        <v>189</v>
      </c>
      <c r="D89" s="27">
        <v>2</v>
      </c>
      <c r="E89">
        <v>0.624</v>
      </c>
      <c r="F89">
        <f t="shared" si="2"/>
        <v>1.248</v>
      </c>
    </row>
    <row r="90" spans="1:6" x14ac:dyDescent="0.25">
      <c r="A90" s="26" t="s">
        <v>58</v>
      </c>
      <c r="B90" s="49" t="s">
        <v>59</v>
      </c>
      <c r="C90" s="5" t="s">
        <v>202</v>
      </c>
      <c r="D90" s="27">
        <v>1</v>
      </c>
      <c r="E90">
        <v>0.41</v>
      </c>
      <c r="F90">
        <f t="shared" si="2"/>
        <v>0.41</v>
      </c>
    </row>
    <row r="91" spans="1:6" x14ac:dyDescent="0.25">
      <c r="A91" s="26" t="s">
        <v>55</v>
      </c>
      <c r="B91" s="49" t="s">
        <v>123</v>
      </c>
      <c r="C91" s="3" t="s">
        <v>228</v>
      </c>
      <c r="D91" s="33">
        <v>2</v>
      </c>
      <c r="E91">
        <v>0.55000000000000004</v>
      </c>
      <c r="F91">
        <f t="shared" si="2"/>
        <v>1.1000000000000001</v>
      </c>
    </row>
    <row r="92" spans="1:6" x14ac:dyDescent="0.25">
      <c r="A92" s="58" t="s">
        <v>98</v>
      </c>
      <c r="B92" s="57"/>
      <c r="C92" s="60"/>
      <c r="D92" s="61"/>
      <c r="F92">
        <v>0</v>
      </c>
    </row>
    <row r="93" spans="1:6" x14ac:dyDescent="0.25">
      <c r="A93" s="26" t="s">
        <v>219</v>
      </c>
      <c r="B93" s="49">
        <v>171050601</v>
      </c>
      <c r="C93" s="5" t="s">
        <v>201</v>
      </c>
      <c r="D93" s="27">
        <v>1</v>
      </c>
      <c r="E93">
        <v>19.187999999999999</v>
      </c>
      <c r="F93">
        <f t="shared" si="2"/>
        <v>19.187999999999999</v>
      </c>
    </row>
    <row r="94" spans="1:6" x14ac:dyDescent="0.25">
      <c r="A94" s="58" t="s">
        <v>83</v>
      </c>
      <c r="B94" s="57"/>
      <c r="C94" s="60"/>
      <c r="D94" s="61"/>
      <c r="F94">
        <v>0</v>
      </c>
    </row>
    <row r="95" spans="1:6" x14ac:dyDescent="0.25">
      <c r="A95" s="26" t="s">
        <v>76</v>
      </c>
      <c r="B95" s="67" t="s">
        <v>75</v>
      </c>
      <c r="C95" s="5" t="s">
        <v>162</v>
      </c>
      <c r="D95" s="27">
        <v>1</v>
      </c>
      <c r="E95">
        <v>1.0367999999999999</v>
      </c>
      <c r="F95">
        <f t="shared" si="2"/>
        <v>1.0367999999999999</v>
      </c>
    </row>
    <row r="96" spans="1:6" x14ac:dyDescent="0.25">
      <c r="A96" s="26" t="s">
        <v>74</v>
      </c>
      <c r="B96" s="49" t="s">
        <v>193</v>
      </c>
      <c r="C96" s="5" t="s">
        <v>195</v>
      </c>
      <c r="D96" s="27">
        <v>1</v>
      </c>
      <c r="E96">
        <v>2.0099999999999998</v>
      </c>
      <c r="F96">
        <f t="shared" si="2"/>
        <v>2.0099999999999998</v>
      </c>
    </row>
    <row r="97" spans="1:6" x14ac:dyDescent="0.25">
      <c r="A97" s="26" t="s">
        <v>86</v>
      </c>
      <c r="B97" s="67" t="s">
        <v>85</v>
      </c>
      <c r="C97" s="5" t="s">
        <v>194</v>
      </c>
      <c r="D97" s="27">
        <v>1</v>
      </c>
      <c r="E97">
        <v>7.56</v>
      </c>
      <c r="F97">
        <f t="shared" si="2"/>
        <v>7.56</v>
      </c>
    </row>
    <row r="98" spans="1:6" x14ac:dyDescent="0.25">
      <c r="A98" s="26" t="s">
        <v>72</v>
      </c>
      <c r="B98" s="49" t="s">
        <v>71</v>
      </c>
      <c r="C98" s="5" t="s">
        <v>162</v>
      </c>
      <c r="D98" s="27">
        <v>1</v>
      </c>
      <c r="E98">
        <v>0.99599999999999989</v>
      </c>
      <c r="F98">
        <f t="shared" si="2"/>
        <v>0.99599999999999989</v>
      </c>
    </row>
    <row r="99" spans="1:6" x14ac:dyDescent="0.25">
      <c r="A99" s="26" t="s">
        <v>70</v>
      </c>
      <c r="B99" s="68" t="s">
        <v>193</v>
      </c>
      <c r="C99" s="3" t="s">
        <v>192</v>
      </c>
      <c r="D99" s="27">
        <v>1</v>
      </c>
      <c r="E99">
        <v>3.59</v>
      </c>
      <c r="F99">
        <f t="shared" si="2"/>
        <v>3.59</v>
      </c>
    </row>
    <row r="100" spans="1:6" x14ac:dyDescent="0.25">
      <c r="A100" s="26" t="s">
        <v>30</v>
      </c>
      <c r="B100" s="49" t="s">
        <v>117</v>
      </c>
      <c r="C100" s="5" t="s">
        <v>64</v>
      </c>
      <c r="D100" s="27">
        <v>1</v>
      </c>
      <c r="E100">
        <v>23.2</v>
      </c>
      <c r="F100">
        <f t="shared" si="2"/>
        <v>23.2</v>
      </c>
    </row>
    <row r="101" spans="1:6" x14ac:dyDescent="0.25">
      <c r="A101" s="26" t="s">
        <v>30</v>
      </c>
      <c r="B101" s="49" t="s">
        <v>117</v>
      </c>
      <c r="C101" s="5" t="s">
        <v>67</v>
      </c>
      <c r="D101" s="27">
        <v>1</v>
      </c>
      <c r="E101">
        <v>6.95</v>
      </c>
      <c r="F101">
        <f t="shared" si="2"/>
        <v>6.95</v>
      </c>
    </row>
    <row r="102" spans="1:6" x14ac:dyDescent="0.25">
      <c r="A102" s="26" t="s">
        <v>30</v>
      </c>
      <c r="B102" s="49" t="s">
        <v>117</v>
      </c>
      <c r="C102" s="5" t="s">
        <v>66</v>
      </c>
      <c r="D102" s="27">
        <v>1</v>
      </c>
      <c r="E102">
        <v>4.9800000000000004</v>
      </c>
      <c r="F102">
        <f t="shared" si="2"/>
        <v>4.9800000000000004</v>
      </c>
    </row>
    <row r="103" spans="1:6" x14ac:dyDescent="0.25">
      <c r="A103" s="26" t="s">
        <v>30</v>
      </c>
      <c r="B103" s="49" t="s">
        <v>117</v>
      </c>
      <c r="C103" s="5" t="s">
        <v>56</v>
      </c>
      <c r="D103" s="27">
        <v>1</v>
      </c>
      <c r="E103">
        <v>42.108000000000004</v>
      </c>
      <c r="F103">
        <f t="shared" si="2"/>
        <v>42.108000000000004</v>
      </c>
    </row>
    <row r="104" spans="1:6" ht="15.75" thickBot="1" x14ac:dyDescent="0.3">
      <c r="A104" s="37" t="s">
        <v>30</v>
      </c>
      <c r="B104" s="50" t="s">
        <v>117</v>
      </c>
      <c r="C104" s="38" t="s">
        <v>65</v>
      </c>
      <c r="D104" s="39">
        <v>1</v>
      </c>
      <c r="E104">
        <v>4.74</v>
      </c>
      <c r="F104">
        <f t="shared" si="2"/>
        <v>4.74</v>
      </c>
    </row>
    <row r="105" spans="1:6" x14ac:dyDescent="0.25">
      <c r="A105"/>
      <c r="B105"/>
      <c r="C105"/>
      <c r="D105"/>
    </row>
    <row r="106" spans="1:6" x14ac:dyDescent="0.25">
      <c r="A106"/>
      <c r="B106"/>
      <c r="C106"/>
      <c r="D106"/>
    </row>
    <row r="107" spans="1:6" ht="15.75" thickBot="1" x14ac:dyDescent="0.3">
      <c r="A107"/>
      <c r="B107"/>
      <c r="C107"/>
      <c r="D107"/>
    </row>
    <row r="108" spans="1:6" x14ac:dyDescent="0.25">
      <c r="A108" s="23" t="s">
        <v>0</v>
      </c>
      <c r="B108" s="48"/>
      <c r="C108" s="24" t="s">
        <v>1</v>
      </c>
      <c r="D108" s="25" t="s">
        <v>2</v>
      </c>
    </row>
    <row r="109" spans="1:6" x14ac:dyDescent="0.25">
      <c r="A109" s="58" t="s">
        <v>84</v>
      </c>
      <c r="B109" s="57"/>
      <c r="C109" s="60"/>
      <c r="D109" s="61"/>
    </row>
    <row r="110" spans="1:6" x14ac:dyDescent="0.25">
      <c r="A110" s="26" t="s">
        <v>30</v>
      </c>
      <c r="B110" s="49" t="s">
        <v>117</v>
      </c>
      <c r="C110" s="5" t="s">
        <v>24</v>
      </c>
      <c r="D110" s="27">
        <v>1</v>
      </c>
      <c r="E110">
        <v>4.8499999999999996</v>
      </c>
      <c r="F110">
        <f t="shared" si="2"/>
        <v>4.8499999999999996</v>
      </c>
    </row>
    <row r="111" spans="1:6" x14ac:dyDescent="0.25">
      <c r="A111" s="26" t="s">
        <v>30</v>
      </c>
      <c r="B111" s="49" t="s">
        <v>117</v>
      </c>
      <c r="C111" s="5" t="s">
        <v>96</v>
      </c>
      <c r="D111" s="27">
        <v>4</v>
      </c>
      <c r="E111">
        <v>4.4399999999999995E-2</v>
      </c>
      <c r="F111">
        <f t="shared" si="2"/>
        <v>0.17759999999999998</v>
      </c>
    </row>
    <row r="112" spans="1:6" x14ac:dyDescent="0.25">
      <c r="A112" s="26" t="s">
        <v>30</v>
      </c>
      <c r="B112" s="49" t="s">
        <v>117</v>
      </c>
      <c r="C112" s="5" t="s">
        <v>97</v>
      </c>
      <c r="D112" s="27">
        <v>1</v>
      </c>
      <c r="E112">
        <v>9.3600000000000003E-2</v>
      </c>
      <c r="F112">
        <f t="shared" si="2"/>
        <v>9.3600000000000003E-2</v>
      </c>
    </row>
    <row r="113" spans="1:6" x14ac:dyDescent="0.25">
      <c r="A113" s="26" t="s">
        <v>30</v>
      </c>
      <c r="B113" s="49" t="s">
        <v>117</v>
      </c>
      <c r="C113" s="5" t="s">
        <v>95</v>
      </c>
      <c r="D113" s="27">
        <v>5</v>
      </c>
      <c r="E113">
        <v>7.0999999999999994E-2</v>
      </c>
      <c r="F113">
        <f t="shared" si="2"/>
        <v>0.35499999999999998</v>
      </c>
    </row>
    <row r="114" spans="1:6" x14ac:dyDescent="0.25">
      <c r="A114" s="26" t="s">
        <v>30</v>
      </c>
      <c r="B114" s="49" t="s">
        <v>117</v>
      </c>
      <c r="C114" s="5" t="s">
        <v>63</v>
      </c>
      <c r="D114" s="27">
        <v>38</v>
      </c>
      <c r="E114">
        <v>0.46</v>
      </c>
      <c r="F114">
        <f t="shared" si="2"/>
        <v>17.48</v>
      </c>
    </row>
    <row r="115" spans="1:6" x14ac:dyDescent="0.25">
      <c r="A115" s="26" t="s">
        <v>30</v>
      </c>
      <c r="B115" s="49" t="s">
        <v>117</v>
      </c>
      <c r="C115" s="5" t="s">
        <v>62</v>
      </c>
      <c r="D115" s="27">
        <v>38</v>
      </c>
      <c r="E115">
        <v>7.9200000000000007E-2</v>
      </c>
      <c r="F115">
        <f t="shared" si="2"/>
        <v>3.0096000000000003</v>
      </c>
    </row>
    <row r="116" spans="1:6" x14ac:dyDescent="0.25">
      <c r="A116" s="58" t="s">
        <v>87</v>
      </c>
      <c r="B116" s="57"/>
      <c r="C116" s="60"/>
      <c r="D116" s="61"/>
    </row>
    <row r="117" spans="1:6" ht="15.75" thickBot="1" x14ac:dyDescent="0.3">
      <c r="A117" s="37" t="s">
        <v>89</v>
      </c>
      <c r="B117" s="50" t="s">
        <v>117</v>
      </c>
      <c r="C117" s="38" t="s">
        <v>88</v>
      </c>
      <c r="D117" s="39">
        <v>1</v>
      </c>
      <c r="E117">
        <v>0.41040000000000004</v>
      </c>
      <c r="F117">
        <f t="shared" si="2"/>
        <v>0.41040000000000004</v>
      </c>
    </row>
    <row r="118" spans="1:6" x14ac:dyDescent="0.25">
      <c r="E118" t="s">
        <v>256</v>
      </c>
      <c r="F118">
        <f>SUM(F1:F117)</f>
        <v>181.19380000000004</v>
      </c>
    </row>
    <row r="119" spans="1:6" x14ac:dyDescent="0.25">
      <c r="E119" t="s">
        <v>257</v>
      </c>
      <c r="F119">
        <f>F118-F110-F104-F103-F102-F101-F97</f>
        <v>110.00580000000002</v>
      </c>
    </row>
  </sheetData>
  <mergeCells count="5">
    <mergeCell ref="A55:D55"/>
    <mergeCell ref="A2:D2"/>
    <mergeCell ref="A20:D20"/>
    <mergeCell ref="A22:D22"/>
    <mergeCell ref="A37:D37"/>
  </mergeCells>
  <pageMargins left="0.7" right="0.7" top="0.78740157499999996" bottom="0.78740157499999996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BF2D-E5F2-4AD8-9B01-627CC5AF686C}">
  <sheetPr>
    <pageSetUpPr fitToPage="1"/>
  </sheetPr>
  <dimension ref="A1:F48"/>
  <sheetViews>
    <sheetView tabSelected="1" topLeftCell="A18" zoomScale="145" zoomScaleNormal="145" workbookViewId="0">
      <selection activeCell="F38" sqref="F38"/>
    </sheetView>
  </sheetViews>
  <sheetFormatPr baseColWidth="10" defaultRowHeight="15" x14ac:dyDescent="0.25"/>
  <cols>
    <col min="1" max="1" width="18.7109375" style="46" customWidth="1"/>
    <col min="2" max="2" width="20.7109375" style="44" customWidth="1"/>
    <col min="3" max="3" width="34.7109375" style="46" customWidth="1"/>
    <col min="4" max="4" width="12.5703125" style="44" customWidth="1"/>
  </cols>
  <sheetData>
    <row r="1" spans="1:6" x14ac:dyDescent="0.25">
      <c r="A1" s="11" t="s">
        <v>0</v>
      </c>
      <c r="B1" s="40" t="s">
        <v>107</v>
      </c>
      <c r="C1" s="24" t="s">
        <v>122</v>
      </c>
      <c r="D1" s="12" t="s">
        <v>2</v>
      </c>
    </row>
    <row r="2" spans="1:6" x14ac:dyDescent="0.25">
      <c r="A2" s="79" t="s">
        <v>3</v>
      </c>
      <c r="B2" s="80"/>
      <c r="C2" s="81"/>
      <c r="D2" s="82"/>
    </row>
    <row r="3" spans="1:6" x14ac:dyDescent="0.25">
      <c r="A3" s="13" t="s">
        <v>21</v>
      </c>
      <c r="B3" s="41" t="s">
        <v>102</v>
      </c>
      <c r="C3" s="2" t="s">
        <v>109</v>
      </c>
      <c r="D3" s="14">
        <v>1</v>
      </c>
      <c r="E3">
        <v>0.12</v>
      </c>
      <c r="F3">
        <f>E3*D3</f>
        <v>0.12</v>
      </c>
    </row>
    <row r="4" spans="1:6" x14ac:dyDescent="0.25">
      <c r="A4" s="13" t="s">
        <v>22</v>
      </c>
      <c r="B4" s="41" t="s">
        <v>103</v>
      </c>
      <c r="C4" s="2" t="s">
        <v>109</v>
      </c>
      <c r="D4" s="14">
        <v>2</v>
      </c>
      <c r="E4">
        <v>4.3199999999999995E-2</v>
      </c>
      <c r="F4">
        <f t="shared" ref="F4:F28" si="0">E4*D4</f>
        <v>8.6399999999999991E-2</v>
      </c>
    </row>
    <row r="5" spans="1:6" x14ac:dyDescent="0.25">
      <c r="A5" s="13" t="s">
        <v>47</v>
      </c>
      <c r="B5" s="41" t="s">
        <v>104</v>
      </c>
      <c r="C5" s="2" t="s">
        <v>109</v>
      </c>
      <c r="D5" s="14">
        <v>1</v>
      </c>
      <c r="E5">
        <v>2.2799999999999997E-2</v>
      </c>
      <c r="F5">
        <f t="shared" si="0"/>
        <v>2.2799999999999997E-2</v>
      </c>
    </row>
    <row r="6" spans="1:6" x14ac:dyDescent="0.25">
      <c r="A6" s="13" t="s">
        <v>23</v>
      </c>
      <c r="B6" s="41" t="s">
        <v>105</v>
      </c>
      <c r="C6" s="2" t="s">
        <v>109</v>
      </c>
      <c r="D6" s="14">
        <v>2</v>
      </c>
      <c r="E6">
        <v>1.9199999999999998E-2</v>
      </c>
      <c r="F6">
        <f t="shared" si="0"/>
        <v>3.8399999999999997E-2</v>
      </c>
    </row>
    <row r="7" spans="1:6" x14ac:dyDescent="0.25">
      <c r="A7" s="13" t="s">
        <v>140</v>
      </c>
      <c r="B7" s="41" t="s">
        <v>106</v>
      </c>
      <c r="C7" s="2" t="s">
        <v>109</v>
      </c>
      <c r="D7" s="14">
        <v>2</v>
      </c>
      <c r="E7">
        <v>2.3999999999999998E-3</v>
      </c>
      <c r="F7">
        <f t="shared" si="0"/>
        <v>4.7999999999999996E-3</v>
      </c>
    </row>
    <row r="8" spans="1:6" x14ac:dyDescent="0.25">
      <c r="A8" s="79" t="s">
        <v>5</v>
      </c>
      <c r="B8" s="80"/>
      <c r="C8" s="81"/>
      <c r="D8" s="82"/>
    </row>
    <row r="9" spans="1:6" x14ac:dyDescent="0.25">
      <c r="A9" s="13" t="s">
        <v>40</v>
      </c>
      <c r="B9" s="41" t="s">
        <v>141</v>
      </c>
      <c r="C9" s="2" t="s">
        <v>114</v>
      </c>
      <c r="D9" s="15">
        <v>2</v>
      </c>
      <c r="E9">
        <v>4.4399999999999995E-2</v>
      </c>
      <c r="F9">
        <f t="shared" si="0"/>
        <v>8.879999999999999E-2</v>
      </c>
    </row>
    <row r="10" spans="1:6" x14ac:dyDescent="0.25">
      <c r="A10" s="13" t="s">
        <v>41</v>
      </c>
      <c r="B10" s="41" t="s">
        <v>142</v>
      </c>
      <c r="C10" s="2" t="s">
        <v>114</v>
      </c>
      <c r="D10" s="15">
        <v>2</v>
      </c>
      <c r="E10">
        <v>3.8399999999999997E-2</v>
      </c>
      <c r="F10">
        <f t="shared" si="0"/>
        <v>7.6799999999999993E-2</v>
      </c>
    </row>
    <row r="11" spans="1:6" x14ac:dyDescent="0.25">
      <c r="A11" s="16" t="s">
        <v>45</v>
      </c>
      <c r="B11" s="42" t="s">
        <v>113</v>
      </c>
      <c r="C11" s="6" t="s">
        <v>114</v>
      </c>
      <c r="D11" s="17">
        <v>8</v>
      </c>
      <c r="E11">
        <v>5.2799999999999993E-2</v>
      </c>
      <c r="F11">
        <f t="shared" si="0"/>
        <v>0.42239999999999994</v>
      </c>
    </row>
    <row r="12" spans="1:6" x14ac:dyDescent="0.25">
      <c r="A12" s="18" t="s">
        <v>144</v>
      </c>
      <c r="B12" s="43"/>
      <c r="C12" s="45"/>
      <c r="D12" s="19"/>
    </row>
    <row r="13" spans="1:6" x14ac:dyDescent="0.25">
      <c r="A13" s="13" t="s">
        <v>42</v>
      </c>
      <c r="B13" s="41" t="s">
        <v>143</v>
      </c>
      <c r="C13" s="5" t="s">
        <v>222</v>
      </c>
      <c r="D13" s="15">
        <v>2</v>
      </c>
      <c r="E13">
        <v>0.13319999999999999</v>
      </c>
      <c r="F13">
        <f t="shared" si="0"/>
        <v>0.26639999999999997</v>
      </c>
    </row>
    <row r="14" spans="1:6" x14ac:dyDescent="0.25">
      <c r="A14" s="79" t="s">
        <v>4</v>
      </c>
      <c r="B14" s="80"/>
      <c r="C14" s="81"/>
      <c r="D14" s="82"/>
    </row>
    <row r="15" spans="1:6" x14ac:dyDescent="0.25">
      <c r="A15" s="13" t="s">
        <v>35</v>
      </c>
      <c r="B15" s="41" t="s">
        <v>138</v>
      </c>
      <c r="C15" s="2" t="s">
        <v>139</v>
      </c>
      <c r="D15" s="15">
        <v>3</v>
      </c>
      <c r="E15">
        <v>0.24360000000000001</v>
      </c>
      <c r="F15">
        <f t="shared" si="0"/>
        <v>0.73080000000000001</v>
      </c>
    </row>
    <row r="16" spans="1:6" x14ac:dyDescent="0.25">
      <c r="A16" s="13" t="s">
        <v>37</v>
      </c>
      <c r="B16" s="41" t="s">
        <v>131</v>
      </c>
      <c r="C16" s="5" t="s">
        <v>132</v>
      </c>
      <c r="D16" s="15">
        <v>1</v>
      </c>
      <c r="E16">
        <v>0.18720000000000001</v>
      </c>
      <c r="F16">
        <f t="shared" si="0"/>
        <v>0.18720000000000001</v>
      </c>
    </row>
    <row r="17" spans="1:6" x14ac:dyDescent="0.25">
      <c r="A17" s="13" t="s">
        <v>36</v>
      </c>
      <c r="B17" s="41" t="s">
        <v>131</v>
      </c>
      <c r="C17" s="5" t="s">
        <v>133</v>
      </c>
      <c r="D17" s="15">
        <v>1</v>
      </c>
      <c r="E17">
        <v>0.2964</v>
      </c>
      <c r="F17">
        <f t="shared" si="0"/>
        <v>0.2964</v>
      </c>
    </row>
    <row r="18" spans="1:6" x14ac:dyDescent="0.25">
      <c r="A18" s="13" t="s">
        <v>13</v>
      </c>
      <c r="B18" s="41" t="s">
        <v>131</v>
      </c>
      <c r="C18" s="5" t="s">
        <v>93</v>
      </c>
      <c r="D18" s="15">
        <v>1</v>
      </c>
      <c r="E18">
        <v>0.28079999999999999</v>
      </c>
      <c r="F18">
        <f t="shared" si="0"/>
        <v>0.28079999999999999</v>
      </c>
    </row>
    <row r="19" spans="1:6" x14ac:dyDescent="0.25">
      <c r="A19" s="79" t="s">
        <v>101</v>
      </c>
      <c r="B19" s="80"/>
      <c r="C19" s="81"/>
      <c r="D19" s="82"/>
    </row>
    <row r="20" spans="1:6" x14ac:dyDescent="0.25">
      <c r="A20" s="13" t="s">
        <v>26</v>
      </c>
      <c r="B20" s="41" t="s">
        <v>117</v>
      </c>
      <c r="C20" s="3" t="s">
        <v>25</v>
      </c>
      <c r="D20" s="15">
        <v>1</v>
      </c>
      <c r="E20">
        <v>8.0399999999999991</v>
      </c>
      <c r="F20">
        <f t="shared" si="0"/>
        <v>8.0399999999999991</v>
      </c>
    </row>
    <row r="21" spans="1:6" x14ac:dyDescent="0.25">
      <c r="A21" s="79" t="s">
        <v>110</v>
      </c>
      <c r="B21" s="80"/>
      <c r="C21" s="81"/>
      <c r="D21" s="82"/>
    </row>
    <row r="22" spans="1:6" x14ac:dyDescent="0.25">
      <c r="A22" s="13" t="s">
        <v>7</v>
      </c>
      <c r="B22" s="41" t="s">
        <v>111</v>
      </c>
      <c r="C22" s="4" t="s">
        <v>109</v>
      </c>
      <c r="D22" s="15">
        <v>1</v>
      </c>
      <c r="E22">
        <v>0.23399999999999999</v>
      </c>
      <c r="F22">
        <f t="shared" si="0"/>
        <v>0.23399999999999999</v>
      </c>
    </row>
    <row r="23" spans="1:6" x14ac:dyDescent="0.25">
      <c r="A23" s="79" t="s">
        <v>9</v>
      </c>
      <c r="B23" s="80"/>
      <c r="C23" s="81"/>
      <c r="D23" s="82"/>
    </row>
    <row r="24" spans="1:6" x14ac:dyDescent="0.25">
      <c r="A24" s="13" t="s">
        <v>30</v>
      </c>
      <c r="B24" s="41" t="s">
        <v>117</v>
      </c>
      <c r="C24" s="3" t="s">
        <v>29</v>
      </c>
      <c r="D24" s="14">
        <v>4</v>
      </c>
      <c r="E24">
        <v>8.1600000000000006E-2</v>
      </c>
      <c r="F24">
        <f t="shared" si="0"/>
        <v>0.32640000000000002</v>
      </c>
    </row>
    <row r="25" spans="1:6" x14ac:dyDescent="0.25">
      <c r="A25" s="13" t="s">
        <v>31</v>
      </c>
      <c r="B25" s="41" t="s">
        <v>117</v>
      </c>
      <c r="C25" s="2" t="s">
        <v>32</v>
      </c>
      <c r="D25" s="14">
        <v>2</v>
      </c>
      <c r="E25">
        <v>0.2</v>
      </c>
      <c r="F25">
        <f t="shared" si="0"/>
        <v>0.4</v>
      </c>
    </row>
    <row r="26" spans="1:6" x14ac:dyDescent="0.25">
      <c r="A26" s="79" t="s">
        <v>10</v>
      </c>
      <c r="B26" s="80"/>
      <c r="C26" s="81"/>
      <c r="D26" s="82"/>
    </row>
    <row r="27" spans="1:6" x14ac:dyDescent="0.25">
      <c r="A27" s="13" t="s">
        <v>18</v>
      </c>
      <c r="B27" s="41" t="s">
        <v>225</v>
      </c>
      <c r="C27" s="3" t="s">
        <v>124</v>
      </c>
      <c r="D27" s="14">
        <v>1</v>
      </c>
      <c r="E27">
        <v>0.68</v>
      </c>
      <c r="F27">
        <f t="shared" si="0"/>
        <v>0.68</v>
      </c>
    </row>
    <row r="28" spans="1:6" x14ac:dyDescent="0.25">
      <c r="A28" s="13" t="s">
        <v>28</v>
      </c>
      <c r="B28" s="41" t="s">
        <v>51</v>
      </c>
      <c r="C28" s="3" t="s">
        <v>121</v>
      </c>
      <c r="D28" s="14">
        <v>1</v>
      </c>
      <c r="E28">
        <v>0.76919999999999999</v>
      </c>
      <c r="F28">
        <f t="shared" si="0"/>
        <v>0.76919999999999999</v>
      </c>
    </row>
    <row r="29" spans="1:6" x14ac:dyDescent="0.25">
      <c r="A29" s="13" t="s">
        <v>128</v>
      </c>
      <c r="B29" s="41" t="s">
        <v>123</v>
      </c>
      <c r="C29" s="3" t="s">
        <v>130</v>
      </c>
      <c r="D29" s="14">
        <v>2</v>
      </c>
      <c r="E29" s="85">
        <f>2*4.38</f>
        <v>8.76</v>
      </c>
      <c r="F29">
        <f>E29</f>
        <v>8.76</v>
      </c>
    </row>
    <row r="30" spans="1:6" x14ac:dyDescent="0.25">
      <c r="A30" s="13" t="s">
        <v>27</v>
      </c>
      <c r="B30" s="41" t="s">
        <v>123</v>
      </c>
      <c r="C30" s="3" t="s">
        <v>129</v>
      </c>
      <c r="D30" s="14">
        <v>2</v>
      </c>
    </row>
    <row r="31" spans="1:6" x14ac:dyDescent="0.25">
      <c r="A31" s="13" t="s">
        <v>27</v>
      </c>
      <c r="B31" s="41" t="s">
        <v>51</v>
      </c>
      <c r="C31" s="3" t="s">
        <v>127</v>
      </c>
      <c r="D31" s="14">
        <v>2</v>
      </c>
      <c r="E31">
        <v>2.16</v>
      </c>
      <c r="F31">
        <f t="shared" ref="F31:F37" si="1">E31*D31</f>
        <v>4.32</v>
      </c>
    </row>
    <row r="32" spans="1:6" x14ac:dyDescent="0.25">
      <c r="A32" s="13" t="s">
        <v>125</v>
      </c>
      <c r="B32" s="41" t="s">
        <v>51</v>
      </c>
      <c r="C32" s="3" t="s">
        <v>126</v>
      </c>
      <c r="D32" s="14">
        <v>3</v>
      </c>
      <c r="E32">
        <v>0.17100000000000001</v>
      </c>
      <c r="F32">
        <f t="shared" si="1"/>
        <v>0.51300000000000001</v>
      </c>
    </row>
    <row r="33" spans="1:6" x14ac:dyDescent="0.25">
      <c r="A33" s="79" t="s">
        <v>98</v>
      </c>
      <c r="B33" s="80"/>
      <c r="C33" s="81"/>
      <c r="D33" s="82"/>
    </row>
    <row r="34" spans="1:6" x14ac:dyDescent="0.25">
      <c r="A34" s="13" t="s">
        <v>33</v>
      </c>
      <c r="B34" s="41" t="s">
        <v>34</v>
      </c>
      <c r="C34" s="2" t="s">
        <v>134</v>
      </c>
      <c r="D34" s="15">
        <v>1</v>
      </c>
      <c r="E34">
        <v>1.2312000000000001</v>
      </c>
      <c r="F34">
        <f t="shared" si="1"/>
        <v>1.2312000000000001</v>
      </c>
    </row>
    <row r="35" spans="1:6" x14ac:dyDescent="0.25">
      <c r="A35" s="79"/>
      <c r="B35" s="80"/>
      <c r="C35" s="81"/>
      <c r="D35" s="82"/>
    </row>
    <row r="36" spans="1:6" x14ac:dyDescent="0.25">
      <c r="A36" s="13" t="s">
        <v>38</v>
      </c>
      <c r="B36" s="41" t="s">
        <v>135</v>
      </c>
      <c r="C36" s="3" t="s">
        <v>137</v>
      </c>
      <c r="D36" s="14">
        <v>1</v>
      </c>
      <c r="E36">
        <v>0.93599999999999994</v>
      </c>
      <c r="F36">
        <f t="shared" si="1"/>
        <v>0.93599999999999994</v>
      </c>
    </row>
    <row r="37" spans="1:6" ht="15.75" thickBot="1" x14ac:dyDescent="0.3">
      <c r="A37" s="20" t="s">
        <v>39</v>
      </c>
      <c r="B37" s="52" t="s">
        <v>136</v>
      </c>
      <c r="C37" s="21" t="s">
        <v>137</v>
      </c>
      <c r="D37" s="22">
        <v>1</v>
      </c>
      <c r="E37">
        <v>1.119</v>
      </c>
      <c r="F37">
        <f t="shared" si="1"/>
        <v>1.119</v>
      </c>
    </row>
    <row r="38" spans="1:6" x14ac:dyDescent="0.25">
      <c r="F38">
        <f>SUM(F1:F37)</f>
        <v>29.950800000000001</v>
      </c>
    </row>
    <row r="43" spans="1:6" x14ac:dyDescent="0.25">
      <c r="D43" s="47"/>
    </row>
    <row r="44" spans="1:6" x14ac:dyDescent="0.25">
      <c r="D44" s="47"/>
    </row>
    <row r="45" spans="1:6" x14ac:dyDescent="0.25">
      <c r="D45" s="47"/>
    </row>
    <row r="46" spans="1:6" x14ac:dyDescent="0.25">
      <c r="D46" s="47"/>
    </row>
    <row r="47" spans="1:6" x14ac:dyDescent="0.25">
      <c r="D47" s="47"/>
    </row>
    <row r="48" spans="1:6" x14ac:dyDescent="0.25">
      <c r="D48" s="47"/>
    </row>
  </sheetData>
  <mergeCells count="9">
    <mergeCell ref="A26:D26"/>
    <mergeCell ref="A33:D33"/>
    <mergeCell ref="A35:D35"/>
    <mergeCell ref="A2:D2"/>
    <mergeCell ref="A8:D8"/>
    <mergeCell ref="A14:D14"/>
    <mergeCell ref="A19:D19"/>
    <mergeCell ref="A21:D21"/>
    <mergeCell ref="A23:D2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3D04-902D-4A76-A8A9-5286D95EF606}">
  <sheetPr>
    <pageSetUpPr fitToPage="1"/>
  </sheetPr>
  <dimension ref="A1:F32"/>
  <sheetViews>
    <sheetView zoomScale="145" zoomScaleNormal="145" workbookViewId="0">
      <selection activeCell="J12" sqref="J12"/>
    </sheetView>
  </sheetViews>
  <sheetFormatPr baseColWidth="10" defaultRowHeight="15" x14ac:dyDescent="0.25"/>
  <cols>
    <col min="1" max="1" width="12.42578125" style="46" bestFit="1" customWidth="1"/>
    <col min="2" max="2" width="9.7109375" style="44" customWidth="1"/>
    <col min="3" max="3" width="30" style="46" bestFit="1" customWidth="1"/>
    <col min="4" max="4" width="12.7109375" style="44" customWidth="1"/>
  </cols>
  <sheetData>
    <row r="1" spans="1:6" x14ac:dyDescent="0.25">
      <c r="A1" s="23" t="s">
        <v>0</v>
      </c>
      <c r="B1" s="48" t="s">
        <v>107</v>
      </c>
      <c r="C1" s="24" t="s">
        <v>122</v>
      </c>
      <c r="D1" s="25" t="s">
        <v>2</v>
      </c>
    </row>
    <row r="2" spans="1:6" x14ac:dyDescent="0.25">
      <c r="A2" s="76" t="s">
        <v>3</v>
      </c>
      <c r="B2" s="77"/>
      <c r="C2" s="83"/>
      <c r="D2" s="84"/>
    </row>
    <row r="3" spans="1:6" x14ac:dyDescent="0.25">
      <c r="A3" s="26" t="s">
        <v>260</v>
      </c>
      <c r="B3" s="49" t="s">
        <v>103</v>
      </c>
      <c r="C3" s="5" t="s">
        <v>108</v>
      </c>
      <c r="D3" s="27">
        <v>3</v>
      </c>
      <c r="E3">
        <v>4.3199999999999995E-2</v>
      </c>
      <c r="F3">
        <f>E3*D3</f>
        <v>0.12959999999999999</v>
      </c>
    </row>
    <row r="4" spans="1:6" x14ac:dyDescent="0.25">
      <c r="A4" s="76" t="s">
        <v>5</v>
      </c>
      <c r="B4" s="77"/>
      <c r="C4" s="83"/>
      <c r="D4" s="84"/>
    </row>
    <row r="5" spans="1:6" x14ac:dyDescent="0.25">
      <c r="A5" s="26" t="s">
        <v>261</v>
      </c>
      <c r="B5" s="49" t="s">
        <v>113</v>
      </c>
      <c r="C5" s="5" t="s">
        <v>114</v>
      </c>
      <c r="D5" s="27">
        <v>3</v>
      </c>
      <c r="E5">
        <v>5.2799999999999993E-2</v>
      </c>
      <c r="F5">
        <f t="shared" ref="F4:F19" si="0">E5*D5</f>
        <v>0.15839999999999999</v>
      </c>
    </row>
    <row r="6" spans="1:6" x14ac:dyDescent="0.25">
      <c r="A6" s="26" t="s">
        <v>20</v>
      </c>
      <c r="B6" s="49" t="s">
        <v>115</v>
      </c>
      <c r="C6" s="5" t="s">
        <v>114</v>
      </c>
      <c r="D6" s="27">
        <v>1</v>
      </c>
      <c r="E6">
        <v>2.2799999999999997E-2</v>
      </c>
      <c r="F6">
        <f t="shared" si="0"/>
        <v>2.2799999999999997E-2</v>
      </c>
    </row>
    <row r="7" spans="1:6" x14ac:dyDescent="0.25">
      <c r="A7" s="26" t="s">
        <v>12</v>
      </c>
      <c r="B7" s="49" t="s">
        <v>116</v>
      </c>
      <c r="C7" s="5" t="s">
        <v>222</v>
      </c>
      <c r="D7" s="27">
        <v>1</v>
      </c>
      <c r="E7">
        <v>0.34799999999999998</v>
      </c>
      <c r="F7">
        <f t="shared" si="0"/>
        <v>0.34799999999999998</v>
      </c>
    </row>
    <row r="8" spans="1:6" x14ac:dyDescent="0.25">
      <c r="A8" s="76" t="s">
        <v>4</v>
      </c>
      <c r="B8" s="77"/>
      <c r="C8" s="83"/>
      <c r="D8" s="84"/>
    </row>
    <row r="9" spans="1:6" x14ac:dyDescent="0.25">
      <c r="A9" s="26" t="s">
        <v>8</v>
      </c>
      <c r="B9" s="49" t="s">
        <v>117</v>
      </c>
      <c r="C9" s="5" t="s">
        <v>14</v>
      </c>
      <c r="D9" s="27">
        <v>1</v>
      </c>
      <c r="E9">
        <v>0.18720000000000001</v>
      </c>
      <c r="F9">
        <f t="shared" si="0"/>
        <v>0.18720000000000001</v>
      </c>
    </row>
    <row r="10" spans="1:6" x14ac:dyDescent="0.25">
      <c r="A10" s="26" t="s">
        <v>13</v>
      </c>
      <c r="B10" s="49" t="s">
        <v>117</v>
      </c>
      <c r="C10" s="5" t="s">
        <v>15</v>
      </c>
      <c r="D10" s="27">
        <v>1</v>
      </c>
      <c r="E10">
        <v>0.28079999999999999</v>
      </c>
      <c r="F10">
        <f t="shared" si="0"/>
        <v>0.28079999999999999</v>
      </c>
    </row>
    <row r="11" spans="1:6" x14ac:dyDescent="0.25">
      <c r="A11" s="26" t="s">
        <v>258</v>
      </c>
      <c r="B11" s="49" t="s">
        <v>117</v>
      </c>
      <c r="C11" s="5" t="s">
        <v>259</v>
      </c>
      <c r="D11" s="27">
        <v>1</v>
      </c>
      <c r="E11">
        <v>0.2964</v>
      </c>
      <c r="F11">
        <f t="shared" si="0"/>
        <v>0.2964</v>
      </c>
    </row>
    <row r="12" spans="1:6" x14ac:dyDescent="0.25">
      <c r="A12" s="76" t="s">
        <v>101</v>
      </c>
      <c r="B12" s="77"/>
      <c r="C12" s="83"/>
      <c r="D12" s="84"/>
    </row>
    <row r="13" spans="1:6" x14ac:dyDescent="0.25">
      <c r="A13" s="26" t="s">
        <v>6</v>
      </c>
      <c r="B13" s="49" t="s">
        <v>16</v>
      </c>
      <c r="C13" s="3" t="s">
        <v>112</v>
      </c>
      <c r="D13" s="27">
        <v>1</v>
      </c>
      <c r="E13">
        <v>4.5599999999999996</v>
      </c>
      <c r="F13">
        <f t="shared" si="0"/>
        <v>4.5599999999999996</v>
      </c>
    </row>
    <row r="14" spans="1:6" x14ac:dyDescent="0.25">
      <c r="A14" s="76" t="s">
        <v>110</v>
      </c>
      <c r="B14" s="77"/>
      <c r="C14" s="83"/>
      <c r="D14" s="84"/>
    </row>
    <row r="15" spans="1:6" x14ac:dyDescent="0.25">
      <c r="A15" s="26" t="s">
        <v>7</v>
      </c>
      <c r="B15" s="49" t="s">
        <v>111</v>
      </c>
      <c r="C15" s="5" t="s">
        <v>109</v>
      </c>
      <c r="D15" s="27">
        <v>1</v>
      </c>
      <c r="E15">
        <v>0.23399999999999999</v>
      </c>
      <c r="F15">
        <f t="shared" si="0"/>
        <v>0.23399999999999999</v>
      </c>
    </row>
    <row r="16" spans="1:6" x14ac:dyDescent="0.25">
      <c r="A16" s="76" t="s">
        <v>10</v>
      </c>
      <c r="B16" s="77"/>
      <c r="C16" s="83"/>
      <c r="D16" s="84"/>
    </row>
    <row r="17" spans="1:6" x14ac:dyDescent="0.25">
      <c r="A17" s="26" t="s">
        <v>262</v>
      </c>
      <c r="B17" s="49" t="s">
        <v>51</v>
      </c>
      <c r="C17" s="3" t="s">
        <v>118</v>
      </c>
      <c r="D17" s="33">
        <v>2</v>
      </c>
      <c r="E17">
        <v>0.17100000000000001</v>
      </c>
      <c r="F17">
        <f t="shared" si="0"/>
        <v>0.34200000000000003</v>
      </c>
    </row>
    <row r="18" spans="1:6" x14ac:dyDescent="0.25">
      <c r="A18" s="26" t="s">
        <v>119</v>
      </c>
      <c r="B18" s="49" t="s">
        <v>51</v>
      </c>
      <c r="C18" s="3" t="s">
        <v>120</v>
      </c>
      <c r="D18" s="33">
        <v>1</v>
      </c>
    </row>
    <row r="19" spans="1:6" ht="15.75" thickBot="1" x14ac:dyDescent="0.3">
      <c r="A19" s="37" t="s">
        <v>18</v>
      </c>
      <c r="B19" s="50" t="s">
        <v>117</v>
      </c>
      <c r="C19" s="21" t="s">
        <v>19</v>
      </c>
      <c r="D19" s="53">
        <v>1</v>
      </c>
      <c r="E19">
        <v>0.26</v>
      </c>
      <c r="F19">
        <f t="shared" si="0"/>
        <v>0.26</v>
      </c>
    </row>
    <row r="20" spans="1:6" x14ac:dyDescent="0.25">
      <c r="A20" s="1"/>
      <c r="B20" s="1"/>
      <c r="C20" s="1"/>
      <c r="D20" s="1"/>
      <c r="F20">
        <f>SUM(F3:F19)</f>
        <v>6.8191999999999995</v>
      </c>
    </row>
    <row r="21" spans="1:6" x14ac:dyDescent="0.25">
      <c r="A21" s="1"/>
      <c r="B21" s="1"/>
      <c r="C21" s="1"/>
      <c r="D21" s="1"/>
    </row>
    <row r="22" spans="1:6" x14ac:dyDescent="0.25">
      <c r="A22" s="51"/>
      <c r="C22" s="44"/>
      <c r="D22" s="51"/>
    </row>
    <row r="27" spans="1:6" x14ac:dyDescent="0.25">
      <c r="D27" s="47"/>
    </row>
    <row r="28" spans="1:6" x14ac:dyDescent="0.25">
      <c r="D28" s="47"/>
    </row>
    <row r="29" spans="1:6" x14ac:dyDescent="0.25">
      <c r="D29" s="47"/>
    </row>
    <row r="30" spans="1:6" x14ac:dyDescent="0.25">
      <c r="D30" s="47"/>
    </row>
    <row r="31" spans="1:6" x14ac:dyDescent="0.25">
      <c r="D31" s="47"/>
    </row>
    <row r="32" spans="1:6" x14ac:dyDescent="0.25">
      <c r="D32" s="47"/>
    </row>
  </sheetData>
  <mergeCells count="6">
    <mergeCell ref="A16:D16"/>
    <mergeCell ref="A2:D2"/>
    <mergeCell ref="A4:D4"/>
    <mergeCell ref="A8:D8"/>
    <mergeCell ref="A12:D12"/>
    <mergeCell ref="A14:D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EURO_DOKU</vt:lpstr>
      <vt:lpstr>DIL_DOKU</vt:lpstr>
      <vt:lpstr>USB_TO_RS232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2017-12-26T22:59:56Z</dcterms:modified>
</cp:coreProperties>
</file>