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050" windowWidth="20520" windowHeight="4095" tabRatio="984" firstSheet="4" activeTab="20"/>
  </bookViews>
  <sheets>
    <sheet name="Mahad Wedding" sheetId="4" r:id="rId1"/>
    <sheet name="Bin Alam Printing" sheetId="1" r:id="rId2"/>
    <sheet name="PDP" sheetId="2" r:id="rId3"/>
    <sheet name="Waqar Boutique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</sheets>
  <calcPr calcId="145621"/>
</workbook>
</file>

<file path=xl/calcChain.xml><?xml version="1.0" encoding="utf-8"?>
<calcChain xmlns="http://schemas.openxmlformats.org/spreadsheetml/2006/main"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D57" i="2" l="1"/>
  <c r="D56" i="2"/>
  <c r="D55" i="2"/>
  <c r="E270" i="2"/>
  <c r="E120" i="2"/>
  <c r="C4" i="2"/>
  <c r="E27" i="4" l="1"/>
  <c r="E27" i="2"/>
  <c r="E27" i="3"/>
  <c r="E27" i="5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5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91" i="5" s="1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C42" i="5" s="1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3" l="1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C44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D48" i="2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5" i="19" l="1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55" i="21" s="1"/>
  <c r="F55" i="21" s="1"/>
  <c r="D49" i="2"/>
  <c r="D52" i="2"/>
  <c r="D48" i="2"/>
  <c r="F57" i="2"/>
  <c r="F56" i="2"/>
  <c r="D57" i="1"/>
  <c r="F57" i="1" s="1"/>
  <c r="D56" i="1"/>
  <c r="F56" i="1" s="1"/>
  <c r="D55" i="1"/>
  <c r="D59" i="1"/>
  <c r="F59" i="1" s="1"/>
  <c r="D48" i="1"/>
  <c r="D52" i="1"/>
  <c r="F57" i="3" l="1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<sst xmlns="http://schemas.openxmlformats.org/spreadsheetml/2006/main" count="2861" uniqueCount="149">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</sst>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</cellStyleXfs>
  <cellXfs count="52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6">
    <cellStyle name="Accent3" xfId="4" builtinId="37"/>
    <cellStyle name="Calculation" xfId="2" builtinId="22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148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93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x14ac:dyDescent="0.25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workbookViewId="0">
      <selection activeCell="I59" sqref="I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147</v>
      </c>
      <c r="B1" s="47"/>
      <c r="C1" s="47"/>
      <c r="D1" s="47"/>
      <c r="E1" s="47"/>
      <c r="F1" s="47"/>
      <c r="G1" s="47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Boutique'!C4+Sheet5!C4+Sheet6!C4+Sheet7!C4+Sheet8!C4+Sheet9!C4+Sheet10!C4+Sheet11!C4+Sheet12!C4+Sheet13!C4+Sheet14!C4+Sheet15!C4+Sheet16!C4+Sheet17!C4+Sheet18!C4+Sheet19!C4+Sheet20!C4</f>
        <v>355000</v>
      </c>
      <c r="D4" s="2">
        <f>D72</f>
        <v>118000</v>
      </c>
      <c r="E4" s="2">
        <f>D4-C4</f>
        <v>-237000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Boutique'!C5+Sheet5!C5+Sheet6!C5+Sheet7!C5+Sheet8!C5+Sheet9!C5+Sheet10!C5+Sheet11!C5+Sheet12!C5+Sheet13!C5+Sheet14!C5+Sheet15!C5+Sheet16!C5+Sheet17!C5+Sheet18!C5+Sheet19!C5+Sheet20!C5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Boutique'!D5+Sheet5!D5+Sheet6!D5+Sheet7!D5+Sheet8!D5+Sheet9!D5+Sheet10!D5+Sheet11!D5+Sheet12!D5+Sheet13!D5+Sheet14!D5+Sheet15!D5+Sheet16!D5+Sheet17!D5+Sheet18!D5+Sheet19!D5+Sheet20!D5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Boutique'!C7+Sheet5!C7+Sheet6!C7+Sheet7!C7+Sheet8!C7+Sheet9!C7+Sheet10!C7+Sheet11!C7+Sheet12!C7+Sheet13!C7+Sheet14!C7+Sheet15!C7+Sheet16!C7+Sheet17!C7+Sheet18!C7+Sheet19!C7+Sheet20!C7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Boutique'!C8+Sheet5!C8+Sheet6!C8+Sheet7!C8+Sheet8!C8+Sheet9!C8+Sheet10!C8+Sheet11!C8+Sheet12!C8+Sheet13!C8+Sheet14!C8+Sheet15!C8+Sheet16!C8+Sheet17!C8+Sheet18!C8+Sheet19!C8+Sheet20!C8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Boutique'!D8+Sheet5!D8+Sheet6!D8+Sheet7!D8+Sheet8!D8+Sheet9!D8+Sheet10!D8+Sheet11!D8+Sheet12!D8+Sheet13!D8+Sheet14!D8+Sheet15!D8+Sheet16!D8+Sheet17!D8+Sheet18!D8+Sheet19!D8+Sheet20!D8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Boutique'!C10+Sheet5!C10+Sheet6!C10+Sheet7!C10+Sheet8!C10+Sheet9!C10+Sheet10!C10+Sheet11!C10+Sheet12!C10+Sheet13!C10+Sheet14!C10+Sheet15!C10+Sheet16!C10+Sheet17!C10+Sheet18!C10+Sheet19!C10+Sheet20!C10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Boutique'!C11+Sheet5!C11+Sheet6!C11+Sheet7!C11+Sheet8!C11+Sheet9!C11+Sheet10!C11+Sheet11!C11+Sheet12!C11+Sheet13!C11+Sheet14!C11+Sheet15!C11+Sheet16!C11+Sheet17!C11+Sheet18!C11+Sheet19!C11+Sheet20!C11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Boutique'!D11+Sheet5!D11+Sheet6!D11+Sheet7!D11+Sheet8!D11+Sheet9!D11+Sheet10!D11+Sheet11!D11+Sheet12!D11+Sheet13!D11+Sheet14!D11+Sheet15!D11+Sheet16!D11+Sheet17!D11+Sheet18!D11+Sheet19!D11+Sheet20!D11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355000</v>
      </c>
      <c r="D13" s="24">
        <f>SUM(D4:D12)</f>
        <v>118000</v>
      </c>
      <c r="E13" s="24">
        <f>SUM(E4:E11)</f>
        <v>-237000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Boutique'!C16+Sheet5!C16+Sheet6!C16+Sheet7!C16+Sheet8!C16+Sheet9!C16+Sheet10!C16+Sheet11!C16+Sheet12!C16+Sheet13!C16+Sheet14!C16+Sheet15!C16+Sheet16!C16+Sheet17!C16+Sheet18!C16+Sheet19!C16+Sheet20!C16</f>
        <v>8930</v>
      </c>
      <c r="D16" s="2">
        <f>E112</f>
        <v>3300</v>
      </c>
      <c r="E16" s="2">
        <f t="shared" ref="E16:E27" si="0">C16-D16</f>
        <v>5630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Boutique'!C17+Sheet5!C17+Sheet6!C17+Sheet7!C17+Sheet8!C17+Sheet9!C17+Sheet10!C17+Sheet11!C17+Sheet12!C17+Sheet13!C17+Sheet14!C17+Sheet15!C17+Sheet16!C17+Sheet17!C17+Sheet18!C17+Sheet19!C17+Sheet20!C17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Boutique'!C18+Sheet5!C18+Sheet6!C18+Sheet7!C18+Sheet8!C18+Sheet9!C18+Sheet10!C18+Sheet11!C18+Sheet12!C18+Sheet13!C18+Sheet14!C18+Sheet15!C18+Sheet16!C18+Sheet17!C18+Sheet18!C18+Sheet19!C18+Sheet20!C18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Boutique'!C19+Sheet5!C19+Sheet6!C19+Sheet7!C19+Sheet8!C19+Sheet9!C19+Sheet10!C19+Sheet11!C19+Sheet12!C19+Sheet13!C19+Sheet14!C19+Sheet15!C19+Sheet16!C19+Sheet17!C19+Sheet18!C19+Sheet19!C19+Sheet20!C19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Boutique'!C20+Sheet5!C20+Sheet6!C20+Sheet7!C20+Sheet8!C20+Sheet9!C20+Sheet10!C20+Sheet11!C20+Sheet12!C20+Sheet13!C20+Sheet14!C20+Sheet15!C20+Sheet16!C20+Sheet17!C20+Sheet18!C20+Sheet19!C20+Sheet20!C20</f>
        <v>22000</v>
      </c>
      <c r="D20" s="2">
        <f>E134</f>
        <v>10500</v>
      </c>
      <c r="E20" s="2">
        <f t="shared" si="0"/>
        <v>11500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Boutique'!C21+Sheet5!C21+Sheet6!C21+Sheet7!C21+Sheet8!C21+Sheet9!C21+Sheet10!C21+Sheet11!C21+Sheet12!C21+Sheet13!C21+Sheet14!C21+Sheet15!C21+Sheet16!C21+Sheet17!C21+Sheet18!C21+Sheet19!C21+Sheet20!C21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Boutique'!C22+Sheet5!C22+Sheet6!C22+Sheet7!C22+Sheet8!C22+Sheet9!C22+Sheet10!C22+Sheet11!C22+Sheet12!C22+Sheet13!C22+Sheet14!C22+Sheet15!C22+Sheet16!C22+Sheet17!C22+Sheet18!C22+Sheet19!C22+Sheet20!C22</f>
        <v>13000</v>
      </c>
      <c r="D22" s="2">
        <f>E316</f>
        <v>3000</v>
      </c>
      <c r="E22" s="2">
        <f t="shared" si="0"/>
        <v>10000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Boutique'!C23+Sheet5!C23+Sheet6!C23+Sheet7!C23+Sheet8!C23+Sheet9!C23+Sheet10!C23+Sheet11!C23+Sheet12!C23+Sheet13!C23+Sheet14!C23+Sheet15!C23+Sheet16!C23+Sheet17!C23+Sheet18!C23+Sheet19!C23+Sheet20!C23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Boutique'!C24+Sheet5!C24+Sheet6!C24+Sheet7!C24+Sheet8!C24+Sheet9!C24+Sheet10!C24+Sheet11!C24+Sheet12!C24+Sheet13!C24+Sheet14!C24+Sheet15!C24+Sheet16!C24+Sheet17!C24+Sheet18!C24+Sheet19!C24+Sheet20!C24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Boutique'!C25+Sheet5!C25+Sheet6!C25+Sheet7!C25+Sheet8!C25+Sheet9!C25+Sheet10!C25+Sheet11!C25+Sheet12!C25+Sheet13!C25+Sheet14!C25+Sheet15!C25+Sheet16!C25+Sheet17!C25+Sheet18!C25+Sheet19!C25+Sheet20!C25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Boutique'!C26+Sheet5!C26+Sheet6!C26+Sheet7!C26+Sheet8!C26+Sheet9!C26+Sheet10!C26+Sheet11!C26+Sheet12!C26+Sheet13!C26+Sheet14!C26+Sheet15!C26+Sheet16!C26+Sheet17!C26+Sheet18!C26+Sheet19!C26+Sheet20!C26</f>
        <v>11600</v>
      </c>
      <c r="D26" s="2">
        <f>E157</f>
        <v>795</v>
      </c>
      <c r="E26" s="2">
        <f t="shared" si="0"/>
        <v>10805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Boutique'!C27+Sheet5!C27+Sheet6!C27+Sheet7!C27+Sheet8!C27+Sheet9!C27+Sheet10!C27+Sheet11!C27+Sheet12!C27+Sheet13!C27+Sheet14!C27+Sheet15!C27+Sheet16!C27+Sheet17!C27+Sheet18!C27+Sheet19!C27+Sheet20!C27</f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150665</v>
      </c>
      <c r="D40" s="12">
        <f>SUM(D16:D39)</f>
        <v>69910</v>
      </c>
      <c r="E40" s="20">
        <f>C40-D40</f>
        <v>80755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204335</v>
      </c>
      <c r="D42" s="12">
        <f>D13-D40</f>
        <v>48090</v>
      </c>
      <c r="E42" s="12">
        <f>SUM(E4:E11,E16:E26)</f>
        <v>-156745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5108.375</v>
      </c>
      <c r="D44" s="13">
        <f>D42*0.025</f>
        <v>1202.25</v>
      </c>
      <c r="E44" s="13">
        <f>C44-D44</f>
        <v>3906.125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199226.625</v>
      </c>
      <c r="D45" s="14">
        <f>D42-SUM(D43:D44)</f>
        <v>46887.75</v>
      </c>
      <c r="E45" s="14">
        <f>SUM(E42:E44)</f>
        <v>-152838.875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28132.649999999998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19692.854999999996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8439.7949999999983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18755.100000000002</v>
      </c>
      <c r="E51" s="2"/>
      <c r="F51" s="2"/>
      <c r="G51" s="2"/>
    </row>
    <row r="52" spans="1:7" x14ac:dyDescent="0.25">
      <c r="B52" s="2"/>
      <c r="C52" s="2"/>
      <c r="D52" s="16">
        <f>D47+D51</f>
        <v>46887.75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48" t="s">
        <v>36</v>
      </c>
      <c r="G54" s="48"/>
    </row>
    <row r="55" spans="1:7" x14ac:dyDescent="0.25">
      <c r="A55" t="s">
        <v>37</v>
      </c>
      <c r="B55" s="2"/>
      <c r="C55" s="2"/>
      <c r="D55" s="13">
        <f>'Mahad Wedding'!D55+'Bin Alam Printing'!D55+PDP!D55+'Waqar Boutique'!D55+Sheet5!D55+Sheet6!D55+Sheet7!D55+Sheet8!D55+Sheet9!D55+Sheet10!D55+Sheet11!D55+Sheet12!D55+Sheet13!D55+Sheet14!D55+Sheet15!D55+Sheet16!D55+Sheet17!D55+Sheet18!D55+Sheet19!D55+Sheet20!D55</f>
        <v>5460.8125</v>
      </c>
      <c r="E55" s="2">
        <f>'Mahad Wedding'!E55+'Bin Alam Printing'!E55+PDP!E55+'Waqar Boutique'!E55+Sheet5!E55+Sheet6!E55+Sheet7!E55+Sheet8!E55+Sheet9!E55+Sheet10!E55+Sheet11!E55+Sheet12!E55+Sheet13!E55+Sheet14!E55+Sheet15!E55+Sheet16!E55+Sheet17!E55+Sheet18!E55+Sheet19!E55+Sheet20!E55</f>
        <v>2506</v>
      </c>
      <c r="F55" s="13">
        <f>D55-E55</f>
        <v>2954.8125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Boutique'!D56+Sheet5!D56+Sheet6!D56+Sheet7!D56+Sheet8!D56+Sheet9!D56+Sheet10!D56+Sheet11!D56+Sheet12!D56+Sheet13!D56+Sheet14!D56+Sheet15!D56+Sheet16!D56+Sheet17!D56+Sheet18!D56+Sheet19!D56+Sheet20!D56</f>
        <v>5460.8125</v>
      </c>
      <c r="E56" s="2">
        <f>'Mahad Wedding'!E56+'Bin Alam Printing'!E56+PDP!E56+'Waqar Boutique'!E56+Sheet5!E56+Sheet6!E56+Sheet7!E56+Sheet8!E56+Sheet9!E56+Sheet10!E56+Sheet11!E56+Sheet12!E56+Sheet13!E56+Sheet14!E56+Sheet15!E56+Sheet16!E56+Sheet17!E56+Sheet18!E56+Sheet19!E56+Sheet20!E56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2954.8125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Boutique'!D57+Sheet5!D57+Sheet6!D57+Sheet7!D57+Sheet8!D57+Sheet9!D57+Sheet10!D57+Sheet11!D57+Sheet12!D57+Sheet13!D57+Sheet14!D57+Sheet15!D57+Sheet16!D57+Sheet17!D57+Sheet18!D57+Sheet19!D57+Sheet20!D57</f>
        <v>5460.8125</v>
      </c>
      <c r="E57" s="2">
        <f>'Mahad Wedding'!E57+'Bin Alam Printing'!E57+PDP!E57+'Waqar Boutique'!E57+Sheet5!E57+Sheet6!E57+Sheet7!E57+Sheet8!E57+Sheet9!E57+Sheet10!E57+Sheet11!E57+Sheet12!E57+Sheet13!E57+Sheet14!E57+Sheet15!E57+Sheet16!E57+Sheet17!E57+Sheet18!E57+Sheet19!E57+Sheet20!E57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2954.8125</v>
      </c>
      <c r="G57" s="2"/>
    </row>
    <row r="58" spans="1:7" x14ac:dyDescent="0.25">
      <c r="A58" t="s">
        <v>77</v>
      </c>
      <c r="D58" s="13">
        <f>'Mahad Wedding'!D58+'Bin Alam Printing'!D58+PDP!D58+'Waqar Boutique'!D58+Sheet5!D58+Sheet6!D58+Sheet7!D58+Sheet8!D58+Sheet9!D58+Sheet10!D58+Sheet11!D58+Sheet12!D58+Sheet13!D58+Sheet14!D58+Sheet15!D58+Sheet16!D58+Sheet17!D58+Sheet18!D58+Sheet19!D58+Sheet20!D58</f>
        <v>0</v>
      </c>
      <c r="E58" s="2">
        <f>'Mahad Wedding'!E58+'Bin Alam Printing'!E58+PDP!E58+'Waqar Boutique'!E58+Sheet5!E58+Sheet6!E58+Sheet7!E58+Sheet8!E58+Sheet9!E58+Sheet10!E58+Sheet11!E58+Sheet12!E58+Sheet13!E58+Sheet14!E58+Sheet15!E58+Sheet16!E58+Sheet17!E58+Sheet18!E58+Sheet19!E58+Sheet20!E58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0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Boutique'!D58+Sheet5!D58+Sheet6!D58+Sheet7!D58+Sheet8!D58+Sheet9!D58+Sheet10!D58+Sheet11!D58+Sheet12!D58+Sheet13!D58+Sheet14!D58+Sheet15!D58+Sheet16!D58+Sheet17!D58+Sheet18!D58+Sheet19!D58+Sheet20!D58</f>
        <v>2372.6625000000004</v>
      </c>
      <c r="E59" s="2">
        <f>'Mahad Wedding'!E59+'Bin Alam Printing'!E59+PDP!E59+'Waqar Boutique'!E58+Sheet5!E58+Sheet6!E58+Sheet7!E58+Sheet8!E58+Sheet9!E58+Sheet10!E58+Sheet11!E58+Sheet12!E58+Sheet13!E58+Sheet14!E58+Sheet15!E58+Sheet16!E58+Sheet17!E58+Sheet18!E58+Sheet19!E58+Sheet20!E58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18755.099999999999</v>
      </c>
      <c r="E60" s="24">
        <f>SUM(E55:E59)</f>
        <v>10024</v>
      </c>
      <c r="F60" s="23">
        <f>SUM(F55:F59)</f>
        <v>8731.1</v>
      </c>
      <c r="G60" s="2"/>
    </row>
    <row r="62" spans="1:7" ht="18.75" x14ac:dyDescent="0.3">
      <c r="A62" s="49" t="s">
        <v>41</v>
      </c>
      <c r="B62" s="49"/>
      <c r="C62" s="49"/>
      <c r="D62" s="49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Boutique'!D64+Sheet5!D64+Sheet6!D64+Sheet7!D64+Sheet8!D64+Sheet9!D64+Sheet10!D64+Sheet11!D64+Sheet12!D64+Sheet13!D64+Sheet14!D64+Sheet15!D64+Sheet16!D64+Sheet17!D64+Sheet18!D64+Sheet19!D64+Sheet20!D64</f>
        <v>48000</v>
      </c>
    </row>
    <row r="65" spans="1:4" x14ac:dyDescent="0.25">
      <c r="B65" s="2"/>
      <c r="C65" s="2"/>
      <c r="D65" s="2">
        <f>'Mahad Wedding'!D65+'Bin Alam Printing'!D65+PDP!D65+'Waqar Boutique'!D65+Sheet5!D65+Sheet6!D65+Sheet7!D65+Sheet8!D65+Sheet9!D65+Sheet10!D65+Sheet11!D65+Sheet12!D65+Sheet13!D65+Sheet14!D65+Sheet15!D65+Sheet16!D65+Sheet17!D65+Sheet18!D65+Sheet19!D65+Sheet20!D65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Boutique'!D66+Sheet5!D66+Sheet6!D66+Sheet7!D66+Sheet8!D66+Sheet9!D66+Sheet10!D66+Sheet11!D66+Sheet12!D66+Sheet13!D66+Sheet14!D66+Sheet15!D66+Sheet16!D66+Sheet17!D66+Sheet18!D66+Sheet19!D66+Sheet20!D66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Boutique'!D67+Sheet5!D67+Sheet6!D67+Sheet7!D67+Sheet8!D67+Sheet9!D67+Sheet10!D67+Sheet11!D67+Sheet12!D67+Sheet13!D67+Sheet14!D67+Sheet15!D67+Sheet16!D67+Sheet17!D67+Sheet18!D67+Sheet19!D67+Sheet20!D67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Boutique'!D68+Sheet5!D68+Sheet6!D68+Sheet7!D68+Sheet8!D68+Sheet9!D68+Sheet10!D68+Sheet11!D68+Sheet12!D68+Sheet13!D68+Sheet14!D68+Sheet15!D68+Sheet16!D68+Sheet17!D68+Sheet18!D68+Sheet19!D68+Sheet20!D68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Boutique'!D69+Sheet5!D69+Sheet6!D69+Sheet7!D69+Sheet8!D69+Sheet9!D69+Sheet10!D69+Sheet11!D69+Sheet12!D69+Sheet13!D69+Sheet14!D69+Sheet15!D69+Sheet16!D69+Sheet17!D69+Sheet18!D69+Sheet19!D69+Sheet20!D69</f>
        <v>0</v>
      </c>
    </row>
    <row r="70" spans="1:4" x14ac:dyDescent="0.25">
      <c r="B70" s="2"/>
      <c r="C70" s="2"/>
      <c r="D70" s="2">
        <f>'Mahad Wedding'!D70+'Bin Alam Printing'!D70+PDP!D70+'Waqar Boutique'!D70+Sheet5!D70+Sheet6!D70+Sheet7!D70+Sheet8!D70+Sheet9!D70+Sheet10!D70+Sheet11!D70+Sheet12!D70+Sheet13!D70+Sheet14!D70+Sheet15!D70+Sheet16!D70+Sheet17!D70+Sheet18!D70+Sheet19!D70+Sheet20!D70</f>
        <v>0</v>
      </c>
    </row>
    <row r="71" spans="1:4" x14ac:dyDescent="0.25">
      <c r="B71" s="2"/>
      <c r="C71" s="2"/>
      <c r="D71" s="2">
        <f>'Mahad Wedding'!D71+'Bin Alam Printing'!D71+PDP!D71+'Waqar Boutique'!D71+Sheet5!D71+Sheet6!D71+Sheet7!D71+Sheet8!D71+Sheet9!D71+Sheet10!D71+Sheet11!D71+Sheet12!D71+Sheet13!D71+Sheet14!D71+Sheet15!D71+Sheet16!D71+Sheet17!D71+Sheet18!D71+Sheet19!D71+Sheet20!D71</f>
        <v>0</v>
      </c>
    </row>
    <row r="72" spans="1:4" x14ac:dyDescent="0.25">
      <c r="A72" s="26" t="s">
        <v>46</v>
      </c>
      <c r="B72" s="20"/>
      <c r="C72" s="2"/>
      <c r="D72" s="20">
        <f>SUM(D64:D71)</f>
        <v>118000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Boutique'!D73+Sheet5!D73+Sheet6!D73+Sheet7!D73+Sheet8!D73+Sheet9!D73+Sheet10!D73+Sheet11!D73+Sheet12!D73+Sheet13!D73+Sheet14!D73+Sheet15!D73+Sheet16!D73+Sheet17!D73+Sheet18!D73+Sheet19!D73+Sheet20!D73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Boutique'!D74+Sheet5!D74+Sheet6!D74+Sheet7!D74+Sheet8!D74+Sheet9!D74+Sheet10!D74+Sheet11!D74+Sheet12!D74+Sheet13!D74+Sheet14!D74+Sheet15!D74+Sheet16!D74+Sheet17!D74+Sheet18!D74+Sheet19!D74+Sheet20!D74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Boutique'!D75+Sheet5!D75+Sheet6!D75+Sheet7!D75+Sheet8!D75+Sheet9!D75+Sheet10!D75+Sheet11!D75+Sheet12!D75+Sheet13!D75+Sheet14!D75+Sheet15!D75+Sheet16!D75+Sheet17!D75+Sheet18!D75+Sheet19!D75+Sheet20!D75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Boutique'!D76+Sheet5!D76+Sheet6!D76+Sheet7!D76+Sheet8!D76+Sheet9!D76+Sheet10!D76+Sheet11!D76+Sheet12!D76+Sheet13!D76+Sheet14!D76+Sheet15!D76+Sheet16!D76+Sheet17!D76+Sheet18!D76+Sheet19!D76+Sheet20!D76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Boutique'!D77+Sheet5!D77+Sheet6!D77+Sheet7!D77+Sheet8!D77+Sheet9!D77+Sheet10!D77+Sheet11!D77+Sheet12!D77+Sheet13!D77+Sheet14!D77+Sheet15!D77+Sheet16!D77+Sheet17!D77+Sheet18!D77+Sheet19!D77+Sheet20!D77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Boutique'!D78+Sheet5!D78+Sheet6!D78+Sheet7!D78+Sheet8!D78+Sheet9!D78+Sheet10!D78+Sheet11!D78+Sheet12!D78+Sheet13!D78+Sheet14!D78+Sheet15!D78+Sheet16!D78+Sheet17!D78+Sheet18!D78+Sheet19!D78+Sheet20!D78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Boutique'!D79+Sheet5!D79+Sheet6!D79+Sheet7!D79+Sheet8!D79+Sheet9!D79+Sheet10!D79+Sheet11!D79+Sheet12!D79+Sheet13!D79+Sheet14!D79+Sheet15!D79+Sheet16!D79+Sheet17!D79+Sheet18!D79+Sheet19!D79+Sheet20!D79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Boutique'!D80+Sheet5!D80+Sheet6!D80+Sheet7!D80+Sheet8!D80+Sheet9!D80+Sheet10!D80+Sheet11!D80+Sheet12!D80+Sheet13!D80+Sheet14!D80+Sheet15!D80+Sheet16!D80+Sheet17!D80+Sheet18!D80+Sheet19!D80+Sheet20!D80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Boutique'!D82+Sheet5!D82+Sheet6!D82+Sheet7!D82+Sheet8!D82+Sheet9!D82+Sheet10!D82+Sheet11!D82+Sheet12!D82+Sheet13!D82+Sheet14!D82+Sheet15!D82+Sheet16!D82+Sheet17!D82+Sheet18!D82+Sheet19!D82+Sheet20!D82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Boutique'!D83+Sheet5!D83+Sheet6!D83+Sheet7!D83+Sheet8!D83+Sheet9!D83+Sheet10!D83+Sheet11!D83+Sheet12!D83+Sheet13!D83+Sheet14!D83+Sheet15!D83+Sheet16!D83+Sheet17!D83+Sheet18!D83+Sheet19!D83+Sheet20!D83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Boutique'!D84+Sheet5!D84+Sheet6!D84+Sheet7!D84+Sheet8!D84+Sheet9!D84+Sheet10!D84+Sheet11!D84+Sheet12!D84+Sheet13!D84+Sheet14!D84+Sheet15!D84+Sheet16!D84+Sheet17!D84+Sheet18!D84+Sheet19!D84+Sheet20!D84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Boutique'!D85+Sheet5!D85+Sheet6!D85+Sheet7!D85+Sheet8!D85+Sheet9!D85+Sheet10!D85+Sheet11!D85+Sheet12!D85+Sheet13!D85+Sheet14!D85+Sheet15!D85+Sheet16!D85+Sheet17!D85+Sheet18!D85+Sheet19!D85+Sheet20!D85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Boutique'!D86+Sheet5!D86+Sheet6!D86+Sheet7!D86+Sheet8!D86+Sheet9!D86+Sheet10!D86+Sheet11!D86+Sheet12!D86+Sheet13!D86+Sheet14!D86+Sheet15!D86+Sheet16!D86+Sheet17!D86+Sheet18!D86+Sheet19!D86+Sheet20!D86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Boutique'!D87+Sheet5!D87+Sheet6!D87+Sheet7!D87+Sheet8!D87+Sheet9!D87+Sheet10!D87+Sheet11!D87+Sheet12!D87+Sheet13!D87+Sheet14!D87+Sheet15!D87+Sheet16!D87+Sheet17!D87+Sheet18!D87+Sheet19!D87+Sheet20!D87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Boutique'!D88+Sheet5!D88+Sheet6!D88+Sheet7!D88+Sheet8!D88+Sheet9!D88+Sheet10!D88+Sheet11!D88+Sheet12!D88+Sheet13!D88+Sheet14!D88+Sheet15!D88+Sheet16!D88+Sheet17!D88+Sheet18!D88+Sheet19!D88+Sheet20!D88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Boutique'!D89+Sheet5!D89+Sheet6!D89+Sheet7!D89+Sheet8!D89+Sheet9!D89+Sheet10!D89+Sheet11!D89+Sheet12!D89+Sheet13!D89+Sheet14!D89+Sheet15!D89+Sheet16!D89+Sheet17!D89+Sheet18!D89+Sheet19!D89+Sheet20!D89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118000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Boutique'!E96+Sheet5!E96+Sheet6!E96+Sheet7!E96+Sheet8!E96+Sheet9!E96+Sheet10!E96+Sheet11!E96+Sheet12!E96+Sheet13!E96+Sheet14!E96+Sheet15!E96+Sheet16!E96+Sheet17!E96+Sheet18!E96+Sheet19!E96+Sheet20!E96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Boutique'!E97+Sheet5!E97+Sheet6!E97+Sheet7!E97+Sheet8!E97+Sheet9!E97+Sheet10!E97+Sheet11!E97+Sheet12!E97+Sheet13!E97+Sheet14!E97+Sheet15!E97+Sheet16!E97+Sheet17!E97+Sheet18!E97+Sheet19!E97+Sheet20!E97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Boutique'!E98+Sheet5!E98+Sheet6!E98+Sheet7!E98+Sheet8!E98+Sheet9!E98+Sheet10!E98+Sheet11!E98+Sheet12!E98+Sheet13!E98+Sheet14!E98+Sheet15!E98+Sheet16!E98+Sheet17!E98+Sheet18!E98+Sheet19!E98+Sheet20!E98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Boutique'!E99+Sheet5!E99+Sheet6!E99+Sheet7!E99+Sheet8!E99+Sheet9!E99+Sheet10!E99+Sheet11!E99+Sheet12!E99+Sheet13!E99+Sheet14!E99+Sheet15!E99+Sheet16!E99+Sheet17!E99+Sheet18!E99+Sheet19!E99+Sheet20!E99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Boutique'!E100+Sheet5!E100+Sheet6!E100+Sheet7!E100+Sheet8!E100+Sheet9!E100+Sheet10!E100+Sheet11!E100+Sheet12!E100+Sheet13!E100+Sheet14!E100+Sheet15!E100+Sheet16!E100+Sheet17!E100+Sheet18!E100+Sheet19!E100+Sheet20!E100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Boutique'!E101+Sheet5!E101+Sheet6!E101+Sheet7!E101+Sheet8!E101+Sheet9!E101+Sheet10!E101+Sheet11!E101+Sheet12!E101+Sheet13!E101+Sheet14!E101+Sheet15!E101+Sheet16!E101+Sheet17!E101+Sheet18!E101+Sheet19!E101+Sheet20!E101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Boutique'!E102+Sheet5!E102+Sheet6!E102+Sheet7!E102+Sheet8!E102+Sheet9!E102+Sheet10!E102+Sheet11!E102+Sheet12!E102+Sheet13!E102+Sheet14!E102+Sheet15!E102+Sheet16!E102+Sheet17!E102+Sheet18!E102+Sheet19!E102+Sheet20!E102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Boutique'!E103+Sheet5!E103+Sheet6!E103+Sheet7!E103+Sheet8!E103+Sheet9!E103+Sheet10!E103+Sheet11!E103+Sheet12!E103+Sheet13!E103+Sheet14!E103+Sheet15!E103+Sheet16!E103+Sheet17!E103+Sheet18!E103+Sheet19!E103+Sheet20!E103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Boutique'!E104+Sheet5!E104+Sheet6!E104+Sheet7!E104+Sheet8!E104+Sheet9!E104+Sheet10!E104+Sheet11!E104+Sheet12!E104+Sheet13!E104+Sheet14!E104+Sheet15!E104+Sheet16!E104+Sheet17!E104+Sheet18!E104+Sheet19!E104+Sheet20!E104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Boutique'!E105+Sheet5!E105+Sheet6!E105+Sheet7!E105+Sheet8!E105+Sheet9!E105+Sheet10!E105+Sheet11!E105+Sheet12!E105+Sheet13!E105+Sheet14!E105+Sheet15!E105+Sheet16!E105+Sheet17!E105+Sheet18!E105+Sheet19!E105+Sheet20!E105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Boutique'!E106+Sheet5!E106+Sheet6!E106+Sheet7!E106+Sheet8!E106+Sheet9!E106+Sheet10!E106+Sheet11!E106+Sheet12!E106+Sheet13!E106+Sheet14!E106+Sheet15!E106+Sheet16!E106+Sheet17!E106+Sheet18!E106+Sheet19!E106+Sheet20!E106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Boutique'!E107+Sheet5!E107+Sheet6!E107+Sheet7!E107+Sheet8!E107+Sheet9!E107+Sheet10!E107+Sheet11!E107+Sheet12!E107+Sheet13!E107+Sheet14!E107+Sheet15!E107+Sheet16!E107+Sheet17!E107+Sheet18!E107+Sheet19!E107+Sheet20!E107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Boutique'!E108+Sheet5!E108+Sheet6!E108+Sheet7!E108+Sheet8!E108+Sheet9!E108+Sheet10!E108+Sheet11!E108+Sheet12!E108+Sheet13!E108+Sheet14!E108+Sheet15!E108+Sheet16!E108+Sheet17!E108+Sheet18!E108+Sheet19!E108+Sheet20!E108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Boutique'!E109+Sheet5!E109+Sheet6!E109+Sheet7!E109+Sheet8!E109+Sheet9!E109+Sheet10!E109+Sheet11!E109+Sheet12!E109+Sheet13!E109+Sheet14!E109+Sheet15!E109+Sheet16!E109+Sheet17!E109+Sheet18!E109+Sheet19!E109+Sheet20!E109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Boutique'!E110+Sheet5!E110+Sheet6!E110+Sheet7!E110+Sheet8!E110+Sheet9!E110+Sheet10!E110+Sheet11!E110+Sheet12!E110+Sheet13!E110+Sheet14!E110+Sheet15!E110+Sheet16!E110+Sheet17!E110+Sheet18!E110+Sheet19!E110+Sheet20!E110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Boutique'!E111+Sheet5!E111+Sheet6!E111+Sheet7!E111+Sheet8!E111+Sheet9!E111+Sheet10!E111+Sheet11!E111+Sheet12!E111+Sheet13!E111+Sheet14!E111+Sheet15!E111+Sheet16!E111+Sheet17!E111+Sheet18!E111+Sheet19!E111+Sheet20!E111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Boutique'!E118+Sheet5!E118+Sheet6!E118+Sheet7!E118+Sheet8!E118+Sheet9!E118+Sheet10!E118+Sheet11!E118+Sheet12!E118+Sheet13!E118+Sheet14!E118+Sheet15!E118+Sheet16!E118+Sheet17!E118+Sheet18!E118+Sheet19!E118+Sheet20!E118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Boutique'!E119+Sheet5!E119+Sheet6!E119+Sheet7!E119+Sheet8!E119+Sheet9!E119+Sheet10!E119+Sheet11!E119+Sheet12!E119+Sheet13!E119+Sheet14!E119+Sheet15!E119+Sheet16!E119+Sheet17!E119+Sheet18!E119+Sheet19!E119+Sheet20!E119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Boutique'!E120+Sheet5!E120+Sheet6!E120+Sheet7!E120+Sheet8!E120+Sheet9!E120+Sheet10!E120+Sheet11!E120+Sheet12!E120+Sheet13!E120+Sheet14!E120+Sheet15!E120+Sheet16!E120+Sheet17!E120+Sheet18!E120+Sheet19!E120+Sheet20!E120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Boutique'!E121+Sheet5!E121+Sheet6!E121+Sheet7!E121+Sheet8!E121+Sheet9!E121+Sheet10!E121+Sheet11!E121+Sheet12!E121+Sheet13!E121+Sheet14!E121+Sheet15!E121+Sheet16!E121+Sheet17!E121+Sheet18!E121+Sheet19!E121+Sheet20!E121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Boutique'!E122+Sheet5!E122+Sheet6!E122+Sheet7!E122+Sheet8!E122+Sheet9!E122+Sheet10!E122+Sheet11!E122+Sheet12!E122+Sheet13!E122+Sheet14!E122+Sheet15!E122+Sheet16!E122+Sheet17!E122+Sheet18!E122+Sheet19!E122+Sheet20!E122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Boutique'!E123+Sheet5!E123+Sheet6!E123+Sheet7!E123+Sheet8!E123+Sheet9!E123+Sheet10!E123+Sheet11!E123+Sheet12!E123+Sheet13!E123+Sheet14!E123+Sheet15!E123+Sheet16!E123+Sheet17!E123+Sheet18!E123+Sheet19!E123+Sheet20!E123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Boutique'!E124+Sheet5!E124+Sheet6!E124+Sheet7!E124+Sheet8!E124+Sheet9!E124+Sheet10!E124+Sheet11!E124+Sheet12!E124+Sheet13!E124+Sheet14!E124+Sheet15!E124+Sheet16!E124+Sheet17!E124+Sheet18!E124+Sheet19!E124+Sheet20!E124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Boutique'!E125+Sheet5!E125+Sheet6!E125+Sheet7!E125+Sheet8!E125+Sheet9!E125+Sheet10!E125+Sheet11!E125+Sheet12!E125+Sheet13!E125+Sheet14!E125+Sheet15!E125+Sheet16!E125+Sheet17!E125+Sheet18!E125+Sheet19!E125+Sheet20!E125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Boutique'!E126+Sheet5!E126+Sheet6!E126+Sheet7!E126+Sheet8!E126+Sheet9!E126+Sheet10!E126+Sheet11!E126+Sheet12!E126+Sheet13!E126+Sheet14!E126+Sheet15!E126+Sheet16!E126+Sheet17!E126+Sheet18!E126+Sheet19!E126+Sheet20!E126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Boutique'!E127+Sheet5!E127+Sheet6!E127+Sheet7!E127+Sheet8!E127+Sheet9!E127+Sheet10!E127+Sheet11!E127+Sheet12!E127+Sheet13!E127+Sheet14!E127+Sheet15!E127+Sheet16!E127+Sheet17!E127+Sheet18!E127+Sheet19!E127+Sheet20!E127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Boutique'!E128+Sheet5!E128+Sheet6!E128+Sheet7!E128+Sheet8!E128+Sheet9!E128+Sheet10!E128+Sheet11!E128+Sheet12!E128+Sheet13!E128+Sheet14!E128+Sheet15!E128+Sheet16!E128+Sheet17!E128+Sheet18!E128+Sheet19!E128+Sheet20!E128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Boutique'!E129+Sheet5!E129+Sheet6!E129+Sheet7!E129+Sheet8!E129+Sheet9!E129+Sheet10!E129+Sheet11!E129+Sheet12!E129+Sheet13!E129+Sheet14!E129+Sheet15!E129+Sheet16!E129+Sheet17!E129+Sheet18!E129+Sheet19!E129+Sheet20!E129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Boutique'!E130+Sheet5!E130+Sheet6!E130+Sheet7!E130+Sheet8!E130+Sheet9!E130+Sheet10!E130+Sheet11!E130+Sheet12!E130+Sheet13!E130+Sheet14!E130+Sheet15!E130+Sheet16!E130+Sheet17!E130+Sheet18!E130+Sheet19!E130+Sheet20!E130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Boutique'!E131+Sheet5!E131+Sheet6!E131+Sheet7!E131+Sheet8!E131+Sheet9!E131+Sheet10!E131+Sheet11!E131+Sheet12!E131+Sheet13!E131+Sheet14!E131+Sheet15!E131+Sheet16!E131+Sheet17!E131+Sheet18!E131+Sheet19!E131+Sheet20!E131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Boutique'!E132+Sheet5!E132+Sheet6!E132+Sheet7!E132+Sheet8!E132+Sheet9!E132+Sheet10!E132+Sheet11!E132+Sheet12!E132+Sheet13!E132+Sheet14!E132+Sheet15!E132+Sheet16!E132+Sheet17!E132+Sheet18!E132+Sheet19!E132+Sheet20!E132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Boutique'!E133+Sheet5!E133+Sheet6!E133+Sheet7!E133+Sheet8!E133+Sheet9!E133+Sheet10!E133+Sheet11!E133+Sheet12!E133+Sheet13!E133+Sheet14!E133+Sheet15!E133+Sheet16!E133+Sheet17!E133+Sheet18!E133+Sheet19!E133+Sheet20!E133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Boutique'!E141+Sheet5!E141+Sheet6!E141+Sheet7!E141+Sheet8!E141+Sheet9!E141+Sheet10!E141+Sheet11!E141+Sheet12!E141+Sheet13!E141+Sheet14!E141+Sheet15!E141+Sheet16!E141+Sheet17!E141+Sheet18!E141+Sheet19!E141+Sheet20!E141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Boutique'!E142+Sheet5!E142+Sheet6!E142+Sheet7!E142+Sheet8!E142+Sheet9!E142+Sheet10!E142+Sheet11!E142+Sheet12!E142+Sheet13!E142+Sheet14!E142+Sheet15!E142+Sheet16!E142+Sheet17!E142+Sheet18!E142+Sheet19!E142+Sheet20!E142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Boutique'!E143+Sheet5!E143+Sheet6!E143+Sheet7!E143+Sheet8!E143+Sheet9!E143+Sheet10!E143+Sheet11!E143+Sheet12!E143+Sheet13!E143+Sheet14!E143+Sheet15!E143+Sheet16!E143+Sheet17!E143+Sheet18!E143+Sheet19!E143+Sheet20!E143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Boutique'!E144+Sheet5!E144+Sheet6!E144+Sheet7!E144+Sheet8!E144+Sheet9!E144+Sheet10!E144+Sheet11!E144+Sheet12!E144+Sheet13!E144+Sheet14!E144+Sheet15!E144+Sheet16!E144+Sheet17!E144+Sheet18!E144+Sheet19!E144+Sheet20!E144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Boutique'!E145+Sheet5!E145+Sheet6!E145+Sheet7!E145+Sheet8!E145+Sheet9!E145+Sheet10!E145+Sheet11!E145+Sheet12!E145+Sheet13!E145+Sheet14!E145+Sheet15!E145+Sheet16!E145+Sheet17!E145+Sheet18!E145+Sheet19!E145+Sheet20!E145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Boutique'!E146+Sheet5!E146+Sheet6!E146+Sheet7!E146+Sheet8!E146+Sheet9!E146+Sheet10!E146+Sheet11!E146+Sheet12!E146+Sheet13!E146+Sheet14!E146+Sheet15!E146+Sheet16!E146+Sheet17!E146+Sheet18!E146+Sheet19!E146+Sheet20!E146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Boutique'!E147+Sheet5!E147+Sheet6!E147+Sheet7!E147+Sheet8!E147+Sheet9!E147+Sheet10!E147+Sheet11!E147+Sheet12!E147+Sheet13!E147+Sheet14!E147+Sheet15!E147+Sheet16!E147+Sheet17!E147+Sheet18!E147+Sheet19!E147+Sheet20!E147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Boutique'!E148+Sheet5!E148+Sheet6!E148+Sheet7!E148+Sheet8!E148+Sheet9!E148+Sheet10!E148+Sheet11!E148+Sheet12!E148+Sheet13!E148+Sheet14!E148+Sheet15!E148+Sheet16!E148+Sheet17!E148+Sheet18!E148+Sheet19!E148+Sheet20!E148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Boutique'!E149+Sheet5!E149+Sheet6!E149+Sheet7!E149+Sheet8!E149+Sheet9!E149+Sheet10!E149+Sheet11!E149+Sheet12!E149+Sheet13!E149+Sheet14!E149+Sheet15!E149+Sheet16!E149+Sheet17!E149+Sheet18!E149+Sheet19!E149+Sheet20!E149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Boutique'!E150+Sheet5!E150+Sheet6!E150+Sheet7!E150+Sheet8!E150+Sheet9!E150+Sheet10!E150+Sheet11!E150+Sheet12!E150+Sheet13!E150+Sheet14!E150+Sheet15!E150+Sheet16!E150+Sheet17!E150+Sheet18!E150+Sheet19!E150+Sheet20!E150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Boutique'!E151+Sheet5!E151+Sheet6!E151+Sheet7!E151+Sheet8!E151+Sheet9!E151+Sheet10!E151+Sheet11!E151+Sheet12!E151+Sheet13!E151+Sheet14!E151+Sheet15!E151+Sheet16!E151+Sheet17!E151+Sheet18!E151+Sheet19!E151+Sheet20!E151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Boutique'!E152+Sheet5!E152+Sheet6!E152+Sheet7!E152+Sheet8!E152+Sheet9!E152+Sheet10!E152+Sheet11!E152+Sheet12!E152+Sheet13!E152+Sheet14!E152+Sheet15!E152+Sheet16!E152+Sheet17!E152+Sheet18!E152+Sheet19!E152+Sheet20!E152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Boutique'!E153+Sheet5!E153+Sheet6!E153+Sheet7!E153+Sheet8!E153+Sheet9!E153+Sheet10!E153+Sheet11!E153+Sheet12!E153+Sheet13!E153+Sheet14!E153+Sheet15!E153+Sheet16!E153+Sheet17!E153+Sheet18!E153+Sheet19!E153+Sheet20!E153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Boutique'!E154+Sheet5!E154+Sheet6!E154+Sheet7!E154+Sheet8!E154+Sheet9!E154+Sheet10!E154+Sheet11!E154+Sheet12!E154+Sheet13!E154+Sheet14!E154+Sheet15!E154+Sheet16!E154+Sheet17!E154+Sheet18!E154+Sheet19!E154+Sheet20!E154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Boutique'!E155+Sheet5!E155+Sheet6!E155+Sheet7!E155+Sheet8!E155+Sheet9!E155+Sheet10!E155+Sheet11!E155+Sheet12!E155+Sheet13!E155+Sheet14!E155+Sheet15!E155+Sheet16!E155+Sheet17!E155+Sheet18!E155+Sheet19!E155+Sheet20!E155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Boutique'!E156+Sheet5!E156+Sheet6!E156+Sheet7!E156+Sheet8!E156+Sheet9!E156+Sheet10!E156+Sheet11!E156+Sheet12!E156+Sheet13!E156+Sheet14!E156+Sheet15!E156+Sheet16!E156+Sheet17!E156+Sheet18!E156+Sheet19!E156+Sheet20!E156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Boutique'!E162+Sheet5!E162+Sheet6!E162+Sheet7!E162+Sheet8!E162+Sheet9!E162+Sheet10!E162+Sheet11!E162+Sheet12!E162+Sheet13!E162+Sheet14!E162+Sheet15!E162+Sheet16!E162+Sheet17!E162+Sheet18!E162+Sheet19!E162+Sheet20!E162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Boutique'!E163+Sheet5!E163+Sheet6!E163+Sheet7!E163+Sheet8!E163+Sheet9!E163+Sheet10!E163+Sheet11!E163+Sheet12!E163+Sheet13!E163+Sheet14!E163+Sheet15!E163+Sheet16!E163+Sheet17!E163+Sheet18!E163+Sheet19!E163+Sheet20!E163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Boutique'!E164+Sheet5!E164+Sheet6!E164+Sheet7!E164+Sheet8!E164+Sheet9!E164+Sheet10!E164+Sheet11!E164+Sheet12!E164+Sheet13!E164+Sheet14!E164+Sheet15!E164+Sheet16!E164+Sheet17!E164+Sheet18!E164+Sheet19!E164+Sheet20!E164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Boutique'!E165+Sheet5!E165+Sheet6!E165+Sheet7!E165+Sheet8!E165+Sheet9!E165+Sheet10!E165+Sheet11!E165+Sheet12!E165+Sheet13!E165+Sheet14!E165+Sheet15!E165+Sheet16!E165+Sheet17!E165+Sheet18!E165+Sheet19!E165+Sheet20!E165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Boutique'!E166+Sheet5!E166+Sheet6!E166+Sheet7!E166+Sheet8!E166+Sheet9!E166+Sheet10!E166+Sheet11!E166+Sheet12!E166+Sheet13!E166+Sheet14!E166+Sheet15!E166+Sheet16!E166+Sheet17!E166+Sheet18!E166+Sheet19!E166+Sheet20!E166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Boutique'!E167+Sheet5!E167+Sheet6!E167+Sheet7!E167+Sheet8!E167+Sheet9!E167+Sheet10!E167+Sheet11!E167+Sheet12!E167+Sheet13!E167+Sheet14!E167+Sheet15!E167+Sheet16!E167+Sheet17!E167+Sheet18!E167+Sheet19!E167+Sheet20!E167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Boutique'!E168+Sheet5!E168+Sheet6!E168+Sheet7!E168+Sheet8!E168+Sheet9!E168+Sheet10!E168+Sheet11!E168+Sheet12!E168+Sheet13!E168+Sheet14!E168+Sheet15!E168+Sheet16!E168+Sheet17!E168+Sheet18!E168+Sheet19!E168+Sheet20!E168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Boutique'!E169+Sheet5!E169+Sheet6!E169+Sheet7!E169+Sheet8!E169+Sheet9!E169+Sheet10!E169+Sheet11!E169+Sheet12!E169+Sheet13!E169+Sheet14!E169+Sheet15!E169+Sheet16!E169+Sheet17!E169+Sheet18!E169+Sheet19!E169+Sheet20!E169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Boutique'!E170+Sheet5!E170+Sheet6!E170+Sheet7!E170+Sheet8!E170+Sheet9!E170+Sheet10!E170+Sheet11!E170+Sheet12!E170+Sheet13!E170+Sheet14!E170+Sheet15!E170+Sheet16!E170+Sheet17!E170+Sheet18!E170+Sheet19!E170+Sheet20!E170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Boutique'!E171+Sheet5!E171+Sheet6!E171+Sheet7!E171+Sheet8!E171+Sheet9!E171+Sheet10!E171+Sheet11!E171+Sheet12!E171+Sheet13!E171+Sheet14!E171+Sheet15!E171+Sheet16!E171+Sheet17!E171+Sheet18!E171+Sheet19!E171+Sheet20!E171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Boutique'!E172+Sheet5!E172+Sheet6!E172+Sheet7!E172+Sheet8!E172+Sheet9!E172+Sheet10!E172+Sheet11!E172+Sheet12!E172+Sheet13!E172+Sheet14!E172+Sheet15!E172+Sheet16!E172+Sheet17!E172+Sheet18!E172+Sheet19!E172+Sheet20!E172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Boutique'!E173+Sheet5!E173+Sheet6!E173+Sheet7!E173+Sheet8!E173+Sheet9!E173+Sheet10!E173+Sheet11!E173+Sheet12!E173+Sheet13!E173+Sheet14!E173+Sheet15!E173+Sheet16!E173+Sheet17!E173+Sheet18!E173+Sheet19!E173+Sheet20!E173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Boutique'!E174+Sheet5!E174+Sheet6!E174+Sheet7!E174+Sheet8!E174+Sheet9!E174+Sheet10!E174+Sheet11!E174+Sheet12!E174+Sheet13!E174+Sheet14!E174+Sheet15!E174+Sheet16!E174+Sheet17!E174+Sheet18!E174+Sheet19!E174+Sheet20!E174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Boutique'!E175+Sheet5!E175+Sheet6!E175+Sheet7!E175+Sheet8!E175+Sheet9!E175+Sheet10!E175+Sheet11!E175+Sheet12!E175+Sheet13!E175+Sheet14!E175+Sheet15!E175+Sheet16!E175+Sheet17!E175+Sheet18!E175+Sheet19!E175+Sheet20!E175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Boutique'!E176+Sheet5!E176+Sheet6!E176+Sheet7!E176+Sheet8!E176+Sheet9!E176+Sheet10!E176+Sheet11!E176+Sheet12!E176+Sheet13!E176+Sheet14!E176+Sheet15!E176+Sheet16!E176+Sheet17!E176+Sheet18!E176+Sheet19!E176+Sheet20!E176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Boutique'!E177+Sheet5!E177+Sheet6!E177+Sheet7!E177+Sheet8!E177+Sheet9!E177+Sheet10!E177+Sheet11!E177+Sheet12!E177+Sheet13!E177+Sheet14!E177+Sheet15!E177+Sheet16!E177+Sheet17!E177+Sheet18!E177+Sheet19!E177+Sheet20!E177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Boutique'!E187+Sheet5!E187+Sheet6!E187+Sheet7!E187+Sheet8!E187+Sheet9!E187+Sheet10!E187+Sheet11!E187+Sheet12!E187+Sheet13!E187+Sheet14!E187+Sheet15!E187+Sheet16!E187+Sheet17!E187+Sheet18!E187+Sheet19!E187+Sheet20!E187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Boutique'!E188+Sheet5!E188+Sheet6!E188+Sheet7!E188+Sheet8!E188+Sheet9!E188+Sheet10!E188+Sheet11!E188+Sheet12!E188+Sheet13!E188+Sheet14!E188+Sheet15!E188+Sheet16!E188+Sheet17!E188+Sheet18!E188+Sheet19!E188+Sheet20!E188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Boutique'!E189+Sheet5!E189+Sheet6!E189+Sheet7!E189+Sheet8!E189+Sheet9!E189+Sheet10!E189+Sheet11!E189+Sheet12!E189+Sheet13!E189+Sheet14!E189+Sheet15!E189+Sheet16!E189+Sheet17!E189+Sheet18!E189+Sheet19!E189+Sheet20!E189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Boutique'!E190+Sheet5!E190+Sheet6!E190+Sheet7!E190+Sheet8!E190+Sheet9!E190+Sheet10!E190+Sheet11!E190+Sheet12!E190+Sheet13!E190+Sheet14!E190+Sheet15!E190+Sheet16!E190+Sheet17!E190+Sheet18!E190+Sheet19!E190+Sheet20!E190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Boutique'!E191+Sheet5!E191+Sheet6!E191+Sheet7!E191+Sheet8!E191+Sheet9!E191+Sheet10!E191+Sheet11!E191+Sheet12!E191+Sheet13!E191+Sheet14!E191+Sheet15!E191+Sheet16!E191+Sheet17!E191+Sheet18!E191+Sheet19!E191+Sheet20!E191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Boutique'!E192+Sheet5!E192+Sheet6!E192+Sheet7!E192+Sheet8!E192+Sheet9!E192+Sheet10!E192+Sheet11!E192+Sheet12!E192+Sheet13!E192+Sheet14!E192+Sheet15!E192+Sheet16!E192+Sheet17!E192+Sheet18!E192+Sheet19!E192+Sheet20!E192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Boutique'!E193+Sheet5!E193+Sheet6!E193+Sheet7!E193+Sheet8!E193+Sheet9!E193+Sheet10!E193+Sheet11!E193+Sheet12!E193+Sheet13!E193+Sheet14!E193+Sheet15!E193+Sheet16!E193+Sheet17!E193+Sheet18!E193+Sheet19!E193+Sheet20!E193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Boutique'!E194+Sheet5!E194+Sheet6!E194+Sheet7!E194+Sheet8!E194+Sheet9!E194+Sheet10!E194+Sheet11!E194+Sheet12!E194+Sheet13!E194+Sheet14!E194+Sheet15!E194+Sheet16!E194+Sheet17!E194+Sheet18!E194+Sheet19!E194+Sheet20!E194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Boutique'!E195+Sheet5!E195+Sheet6!E195+Sheet7!E195+Sheet8!E195+Sheet9!E195+Sheet10!E195+Sheet11!E195+Sheet12!E195+Sheet13!E195+Sheet14!E195+Sheet15!E195+Sheet16!E195+Sheet17!E195+Sheet18!E195+Sheet19!E195+Sheet20!E195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Boutique'!E196+Sheet5!E196+Sheet6!E196+Sheet7!E196+Sheet8!E196+Sheet9!E196+Sheet10!E196+Sheet11!E196+Sheet12!E196+Sheet13!E196+Sheet14!E196+Sheet15!E196+Sheet16!E196+Sheet17!E196+Sheet18!E196+Sheet19!E196+Sheet20!E196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Boutique'!E197+Sheet5!E197+Sheet6!E197+Sheet7!E197+Sheet8!E197+Sheet9!E197+Sheet10!E197+Sheet11!E197+Sheet12!E197+Sheet13!E197+Sheet14!E197+Sheet15!E197+Sheet16!E197+Sheet17!E197+Sheet18!E197+Sheet19!E197+Sheet20!E197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Boutique'!E198+Sheet5!E198+Sheet6!E198+Sheet7!E198+Sheet8!E198+Sheet9!E198+Sheet10!E198+Sheet11!E198+Sheet12!E198+Sheet13!E198+Sheet14!E198+Sheet15!E198+Sheet16!E198+Sheet17!E198+Sheet18!E198+Sheet19!E198+Sheet20!E198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Boutique'!E199+Sheet5!E199+Sheet6!E199+Sheet7!E199+Sheet8!E199+Sheet9!E199+Sheet10!E199+Sheet11!E199+Sheet12!E199+Sheet13!E199+Sheet14!E199+Sheet15!E199+Sheet16!E199+Sheet17!E199+Sheet18!E199+Sheet19!E199+Sheet20!E199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Boutique'!E200+Sheet5!E200+Sheet6!E200+Sheet7!E200+Sheet8!E200+Sheet9!E200+Sheet10!E200+Sheet11!E200+Sheet12!E200+Sheet13!E200+Sheet14!E200+Sheet15!E200+Sheet16!E200+Sheet17!E200+Sheet18!E200+Sheet19!E200+Sheet20!E200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Boutique'!E201+Sheet5!E201+Sheet6!E201+Sheet7!E201+Sheet8!E201+Sheet9!E201+Sheet10!E201+Sheet11!E201+Sheet12!E201+Sheet13!E201+Sheet14!E201+Sheet15!E201+Sheet16!E201+Sheet17!E201+Sheet18!E201+Sheet19!E201+Sheet20!E201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Boutique'!E202+Sheet5!E202+Sheet6!E202+Sheet7!E202+Sheet8!E202+Sheet9!E202+Sheet10!E202+Sheet11!E202+Sheet12!E202+Sheet13!E202+Sheet14!E202+Sheet15!E202+Sheet16!E202+Sheet17!E202+Sheet18!E202+Sheet19!E202+Sheet20!E202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Boutique'!E208+Sheet5!E208+Sheet6!E208+Sheet7!E208+Sheet8!E208+Sheet9!E208+Sheet10!E208+Sheet11!E208+Sheet12!E208+Sheet13!E208+Sheet14!E208+Sheet15!E208+Sheet16!E208+Sheet17!E208+Sheet18!E208+Sheet19!E208+Sheet20!E208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Boutique'!E209+Sheet5!E209+Sheet6!E209+Sheet7!E209+Sheet8!E209+Sheet9!E209+Sheet10!E209+Sheet11!E209+Sheet12!E209+Sheet13!E209+Sheet14!E209+Sheet15!E209+Sheet16!E209+Sheet17!E209+Sheet18!E209+Sheet19!E209+Sheet20!E209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Boutique'!E210+Sheet5!E210+Sheet6!E210+Sheet7!E210+Sheet8!E210+Sheet9!E210+Sheet10!E210+Sheet11!E210+Sheet12!E210+Sheet13!E210+Sheet14!E210+Sheet15!E210+Sheet16!E210+Sheet17!E210+Sheet18!E210+Sheet19!E210+Sheet20!E210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Boutique'!E211+Sheet5!E211+Sheet6!E211+Sheet7!E211+Sheet8!E211+Sheet9!E211+Sheet10!E211+Sheet11!E211+Sheet12!E211+Sheet13!E211+Sheet14!E211+Sheet15!E211+Sheet16!E211+Sheet17!E211+Sheet18!E211+Sheet19!E211+Sheet20!E211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Boutique'!E212+Sheet5!E212+Sheet6!E212+Sheet7!E212+Sheet8!E212+Sheet9!E212+Sheet10!E212+Sheet11!E212+Sheet12!E212+Sheet13!E212+Sheet14!E212+Sheet15!E212+Sheet16!E212+Sheet17!E212+Sheet18!E212+Sheet19!E212+Sheet20!E212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Boutique'!E213+Sheet5!E213+Sheet6!E213+Sheet7!E213+Sheet8!E213+Sheet9!E213+Sheet10!E213+Sheet11!E213+Sheet12!E213+Sheet13!E213+Sheet14!E213+Sheet15!E213+Sheet16!E213+Sheet17!E213+Sheet18!E213+Sheet19!E213+Sheet20!E213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Boutique'!E214+Sheet5!E214+Sheet6!E214+Sheet7!E214+Sheet8!E214+Sheet9!E214+Sheet10!E214+Sheet11!E214+Sheet12!E214+Sheet13!E214+Sheet14!E214+Sheet15!E214+Sheet16!E214+Sheet17!E214+Sheet18!E214+Sheet19!E214+Sheet20!E214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Boutique'!E215+Sheet5!E215+Sheet6!E215+Sheet7!E215+Sheet8!E215+Sheet9!E215+Sheet10!E215+Sheet11!E215+Sheet12!E215+Sheet13!E215+Sheet14!E215+Sheet15!E215+Sheet16!E215+Sheet17!E215+Sheet18!E215+Sheet19!E215+Sheet20!E215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Boutique'!E216+Sheet5!E216+Sheet6!E216+Sheet7!E216+Sheet8!E216+Sheet9!E216+Sheet10!E216+Sheet11!E216+Sheet12!E216+Sheet13!E216+Sheet14!E216+Sheet15!E216+Sheet16!E216+Sheet17!E216+Sheet18!E216+Sheet19!E216+Sheet20!E216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Boutique'!E217+Sheet5!E217+Sheet6!E217+Sheet7!E217+Sheet8!E217+Sheet9!E217+Sheet10!E217+Sheet11!E217+Sheet12!E217+Sheet13!E217+Sheet14!E217+Sheet15!E217+Sheet16!E217+Sheet17!E217+Sheet18!E217+Sheet19!E217+Sheet20!E217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Boutique'!E218+Sheet5!E218+Sheet6!E218+Sheet7!E218+Sheet8!E218+Sheet9!E218+Sheet10!E218+Sheet11!E218+Sheet12!E218+Sheet13!E218+Sheet14!E218+Sheet15!E218+Sheet16!E218+Sheet17!E218+Sheet18!E218+Sheet19!E218+Sheet20!E218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Boutique'!E219+Sheet5!E219+Sheet6!E219+Sheet7!E219+Sheet8!E219+Sheet9!E219+Sheet10!E219+Sheet11!E219+Sheet12!E219+Sheet13!E219+Sheet14!E219+Sheet15!E219+Sheet16!E219+Sheet17!E219+Sheet18!E219+Sheet19!E219+Sheet20!E219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Boutique'!E220+Sheet5!E220+Sheet6!E220+Sheet7!E220+Sheet8!E220+Sheet9!E220+Sheet10!E220+Sheet11!E220+Sheet12!E220+Sheet13!E220+Sheet14!E220+Sheet15!E220+Sheet16!E220+Sheet17!E220+Sheet18!E220+Sheet19!E220+Sheet20!E220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Boutique'!E221+Sheet5!E221+Sheet6!E221+Sheet7!E221+Sheet8!E221+Sheet9!E221+Sheet10!E221+Sheet11!E221+Sheet12!E221+Sheet13!E221+Sheet14!E221+Sheet15!E221+Sheet16!E221+Sheet17!E221+Sheet18!E221+Sheet19!E221+Sheet20!E221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Boutique'!E222+Sheet5!E222+Sheet6!E222+Sheet7!E222+Sheet8!E222+Sheet9!E222+Sheet10!E222+Sheet11!E222+Sheet12!E222+Sheet13!E222+Sheet14!E222+Sheet15!E222+Sheet16!E222+Sheet17!E222+Sheet18!E222+Sheet19!E222+Sheet20!E222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Boutique'!E223+Sheet5!E223+Sheet6!E223+Sheet7!E223+Sheet8!E223+Sheet9!E223+Sheet10!E223+Sheet11!E223+Sheet12!E223+Sheet13!E223+Sheet14!E223+Sheet15!E223+Sheet16!E223+Sheet17!E223+Sheet18!E223+Sheet19!E223+Sheet20!E223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Boutique'!E233+Sheet5!E233+Sheet6!E233+Sheet7!E233+Sheet8!E233+Sheet9!E233+Sheet10!E233+Sheet11!E233+Sheet12!E233+Sheet13!E233+Sheet14!E233+Sheet15!E233+Sheet16!E233+Sheet17!E233+Sheet18!E233+Sheet19!E233+Sheet20!E233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Boutique'!E234+Sheet5!E234+Sheet6!E234+Sheet7!E234+Sheet8!E234+Sheet9!E234+Sheet10!E234+Sheet11!E234+Sheet12!E234+Sheet13!E234+Sheet14!E234+Sheet15!E234+Sheet16!E234+Sheet17!E234+Sheet18!E234+Sheet19!E234+Sheet20!E234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Boutique'!E235+Sheet5!E235+Sheet6!E235+Sheet7!E235+Sheet8!E235+Sheet9!E235+Sheet10!E235+Sheet11!E235+Sheet12!E235+Sheet13!E235+Sheet14!E235+Sheet15!E235+Sheet16!E235+Sheet17!E235+Sheet18!E235+Sheet19!E235+Sheet20!E235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Boutique'!E236+Sheet5!E236+Sheet6!E236+Sheet7!E236+Sheet8!E236+Sheet9!E236+Sheet10!E236+Sheet11!E236+Sheet12!E236+Sheet13!E236+Sheet14!E236+Sheet15!E236+Sheet16!E236+Sheet17!E236+Sheet18!E236+Sheet19!E236+Sheet20!E236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Boutique'!E237+Sheet5!E237+Sheet6!E237+Sheet7!E237+Sheet8!E237+Sheet9!E237+Sheet10!E237+Sheet11!E237+Sheet12!E237+Sheet13!E237+Sheet14!E237+Sheet15!E237+Sheet16!E237+Sheet17!E237+Sheet18!E237+Sheet19!E237+Sheet20!E237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Boutique'!E238+Sheet5!E238+Sheet6!E238+Sheet7!E238+Sheet8!E238+Sheet9!E238+Sheet10!E238+Sheet11!E238+Sheet12!E238+Sheet13!E238+Sheet14!E238+Sheet15!E238+Sheet16!E238+Sheet17!E238+Sheet18!E238+Sheet19!E238+Sheet20!E238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Boutique'!E239+Sheet5!E239+Sheet6!E239+Sheet7!E239+Sheet8!E239+Sheet9!E239+Sheet10!E239+Sheet11!E239+Sheet12!E239+Sheet13!E239+Sheet14!E239+Sheet15!E239+Sheet16!E239+Sheet17!E239+Sheet18!E239+Sheet19!E239+Sheet20!E239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Boutique'!E240+Sheet5!E240+Sheet6!E240+Sheet7!E240+Sheet8!E240+Sheet9!E240+Sheet10!E240+Sheet11!E240+Sheet12!E240+Sheet13!E240+Sheet14!E240+Sheet15!E240+Sheet16!E240+Sheet17!E240+Sheet18!E240+Sheet19!E240+Sheet20!E240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Boutique'!E241+Sheet5!E241+Sheet6!E241+Sheet7!E241+Sheet8!E241+Sheet9!E241+Sheet10!E241+Sheet11!E241+Sheet12!E241+Sheet13!E241+Sheet14!E241+Sheet15!E241+Sheet16!E241+Sheet17!E241+Sheet18!E241+Sheet19!E241+Sheet20!E241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Boutique'!E242+Sheet5!E242+Sheet6!E242+Sheet7!E242+Sheet8!E242+Sheet9!E242+Sheet10!E242+Sheet11!E242+Sheet12!E242+Sheet13!E242+Sheet14!E242+Sheet15!E242+Sheet16!E242+Sheet17!E242+Sheet18!E242+Sheet19!E242+Sheet20!E242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Boutique'!E243+Sheet5!E243+Sheet6!E243+Sheet7!E243+Sheet8!E243+Sheet9!E243+Sheet10!E243+Sheet11!E243+Sheet12!E243+Sheet13!E243+Sheet14!E243+Sheet15!E243+Sheet16!E243+Sheet17!E243+Sheet18!E243+Sheet19!E243+Sheet20!E243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Boutique'!E244+Sheet5!E244+Sheet6!E244+Sheet7!E244+Sheet8!E244+Sheet9!E244+Sheet10!E244+Sheet11!E244+Sheet12!E244+Sheet13!E244+Sheet14!E244+Sheet15!E244+Sheet16!E244+Sheet17!E244+Sheet18!E244+Sheet19!E244+Sheet20!E244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Boutique'!E245+Sheet5!E245+Sheet6!E245+Sheet7!E245+Sheet8!E245+Sheet9!E245+Sheet10!E245+Sheet11!E245+Sheet12!E245+Sheet13!E245+Sheet14!E245+Sheet15!E245+Sheet16!E245+Sheet17!E245+Sheet18!E245+Sheet19!E245+Sheet20!E245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Boutique'!E246+Sheet5!E246+Sheet6!E246+Sheet7!E246+Sheet8!E246+Sheet9!E246+Sheet10!E246+Sheet11!E246+Sheet12!E246+Sheet13!E246+Sheet14!E246+Sheet15!E246+Sheet16!E246+Sheet17!E246+Sheet18!E246+Sheet19!E246+Sheet20!E246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Boutique'!E247+Sheet5!E247+Sheet6!E247+Sheet7!E247+Sheet8!E247+Sheet9!E247+Sheet10!E247+Sheet11!E247+Sheet12!E247+Sheet13!E247+Sheet14!E247+Sheet15!E247+Sheet16!E247+Sheet17!E247+Sheet18!E247+Sheet19!E247+Sheet20!E247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Boutique'!E248+Sheet5!E248+Sheet6!E248+Sheet7!E248+Sheet8!E248+Sheet9!E248+Sheet10!E248+Sheet11!E248+Sheet12!E248+Sheet13!E248+Sheet14!E248+Sheet15!E248+Sheet16!E248+Sheet17!E248+Sheet18!E248+Sheet19!E248+Sheet20!E248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Boutique'!E254+Sheet5!E254+Sheet6!E254+Sheet7!E254+Sheet8!E254+Sheet9!E254+Sheet10!E254+Sheet11!E254+Sheet12!E254+Sheet13!E254+Sheet14!E254+Sheet15!E254+Sheet16!E254+Sheet17!E254+Sheet18!E254+Sheet19!E254+Sheet20!E254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Boutique'!E255+Sheet5!E255+Sheet6!E255+Sheet7!E255+Sheet8!E255+Sheet9!E255+Sheet10!E255+Sheet11!E255+Sheet12!E255+Sheet13!E255+Sheet14!E255+Sheet15!E255+Sheet16!E255+Sheet17!E255+Sheet18!E255+Sheet19!E255+Sheet20!E255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Boutique'!E256+Sheet5!E256+Sheet6!E256+Sheet7!E256+Sheet8!E256+Sheet9!E256+Sheet10!E256+Sheet11!E256+Sheet12!E256+Sheet13!E256+Sheet14!E256+Sheet15!E256+Sheet16!E256+Sheet17!E256+Sheet18!E256+Sheet19!E256+Sheet20!E256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Boutique'!E257+Sheet5!E257+Sheet6!E257+Sheet7!E257+Sheet8!E257+Sheet9!E257+Sheet10!E257+Sheet11!E257+Sheet12!E257+Sheet13!E257+Sheet14!E257+Sheet15!E257+Sheet16!E257+Sheet17!E257+Sheet18!E257+Sheet19!E257+Sheet20!E257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Boutique'!E258+Sheet5!E258+Sheet6!E258+Sheet7!E258+Sheet8!E258+Sheet9!E258+Sheet10!E258+Sheet11!E258+Sheet12!E258+Sheet13!E258+Sheet14!E258+Sheet15!E258+Sheet16!E258+Sheet17!E258+Sheet18!E258+Sheet19!E258+Sheet20!E258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Boutique'!E259+Sheet5!E259+Sheet6!E259+Sheet7!E259+Sheet8!E259+Sheet9!E259+Sheet10!E259+Sheet11!E259+Sheet12!E259+Sheet13!E259+Sheet14!E259+Sheet15!E259+Sheet16!E259+Sheet17!E259+Sheet18!E259+Sheet19!E259+Sheet20!E259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Boutique'!E260+Sheet5!E260+Sheet6!E260+Sheet7!E260+Sheet8!E260+Sheet9!E260+Sheet10!E260+Sheet11!E260+Sheet12!E260+Sheet13!E260+Sheet14!E260+Sheet15!E260+Sheet16!E260+Sheet17!E260+Sheet18!E260+Sheet19!E260+Sheet20!E260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Boutique'!E261+Sheet5!E261+Sheet6!E261+Sheet7!E261+Sheet8!E261+Sheet9!E261+Sheet10!E261+Sheet11!E261+Sheet12!E261+Sheet13!E261+Sheet14!E261+Sheet15!E261+Sheet16!E261+Sheet17!E261+Sheet18!E261+Sheet19!E261+Sheet20!E261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Boutique'!E262+Sheet5!E262+Sheet6!E262+Sheet7!E262+Sheet8!E262+Sheet9!E262+Sheet10!E262+Sheet11!E262+Sheet12!E262+Sheet13!E262+Sheet14!E262+Sheet15!E262+Sheet16!E262+Sheet17!E262+Sheet18!E262+Sheet19!E262+Sheet20!E262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Boutique'!E263+Sheet5!E263+Sheet6!E263+Sheet7!E263+Sheet8!E263+Sheet9!E263+Sheet10!E263+Sheet11!E263+Sheet12!E263+Sheet13!E263+Sheet14!E263+Sheet15!E263+Sheet16!E263+Sheet17!E263+Sheet18!E263+Sheet19!E263+Sheet20!E263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Boutique'!E264+Sheet5!E264+Sheet6!E264+Sheet7!E264+Sheet8!E264+Sheet9!E264+Sheet10!E264+Sheet11!E264+Sheet12!E264+Sheet13!E264+Sheet14!E264+Sheet15!E264+Sheet16!E264+Sheet17!E264+Sheet18!E264+Sheet19!E264+Sheet20!E264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Boutique'!E265+Sheet5!E265+Sheet6!E265+Sheet7!E265+Sheet8!E265+Sheet9!E265+Sheet10!E265+Sheet11!E265+Sheet12!E265+Sheet13!E265+Sheet14!E265+Sheet15!E265+Sheet16!E265+Sheet17!E265+Sheet18!E265+Sheet19!E265+Sheet20!E265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Boutique'!E266+Sheet5!E266+Sheet6!E266+Sheet7!E266+Sheet8!E266+Sheet9!E266+Sheet10!E266+Sheet11!E266+Sheet12!E266+Sheet13!E266+Sheet14!E266+Sheet15!E266+Sheet16!E266+Sheet17!E266+Sheet18!E266+Sheet19!E266+Sheet20!E266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Boutique'!E267+Sheet5!E267+Sheet6!E267+Sheet7!E267+Sheet8!E267+Sheet9!E267+Sheet10!E267+Sheet11!E267+Sheet12!E267+Sheet13!E267+Sheet14!E267+Sheet15!E267+Sheet16!E267+Sheet17!E267+Sheet18!E267+Sheet19!E267+Sheet20!E267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Boutique'!E268+Sheet5!E268+Sheet6!E268+Sheet7!E268+Sheet8!E268+Sheet9!E268+Sheet10!E268+Sheet11!E268+Sheet12!E268+Sheet13!E268+Sheet14!E268+Sheet15!E268+Sheet16!E268+Sheet17!E268+Sheet18!E268+Sheet19!E268+Sheet20!E268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Boutique'!E269+Sheet5!E269+Sheet6!E269+Sheet7!E269+Sheet8!E269+Sheet9!E269+Sheet10!E269+Sheet11!E269+Sheet12!E269+Sheet13!E269+Sheet14!E269+Sheet15!E269+Sheet16!E269+Sheet17!E269+Sheet18!E269+Sheet19!E269+Sheet20!E269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Boutique'!E279+Sheet5!E279+Sheet6!E279+Sheet7!E279+Sheet8!E279+Sheet9!E279+Sheet10!E279+Sheet11!E279+Sheet12!E279+Sheet13!E279+Sheet14!E279+Sheet15!E279+Sheet16!E279+Sheet17!E279+Sheet18!E279+Sheet19!E279+Sheet20!E279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Boutique'!E280+Sheet5!E280+Sheet6!E280+Sheet7!E280+Sheet8!E280+Sheet9!E280+Sheet10!E280+Sheet11!E280+Sheet12!E280+Sheet13!E280+Sheet14!E280+Sheet15!E280+Sheet16!E280+Sheet17!E280+Sheet18!E280+Sheet19!E280+Sheet20!E280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Boutique'!E281+Sheet5!E281+Sheet6!E281+Sheet7!E281+Sheet8!E281+Sheet9!E281+Sheet10!E281+Sheet11!E281+Sheet12!E281+Sheet13!E281+Sheet14!E281+Sheet15!E281+Sheet16!E281+Sheet17!E281+Sheet18!E281+Sheet19!E281+Sheet20!E281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Boutique'!E282+Sheet5!E282+Sheet6!E282+Sheet7!E282+Sheet8!E282+Sheet9!E282+Sheet10!E282+Sheet11!E282+Sheet12!E282+Sheet13!E282+Sheet14!E282+Sheet15!E282+Sheet16!E282+Sheet17!E282+Sheet18!E282+Sheet19!E282+Sheet20!E282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Boutique'!E283+Sheet5!E283+Sheet6!E283+Sheet7!E283+Sheet8!E283+Sheet9!E283+Sheet10!E283+Sheet11!E283+Sheet12!E283+Sheet13!E283+Sheet14!E283+Sheet15!E283+Sheet16!E283+Sheet17!E283+Sheet18!E283+Sheet19!E283+Sheet20!E283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Boutique'!E284+Sheet5!E284+Sheet6!E284+Sheet7!E284+Sheet8!E284+Sheet9!E284+Sheet10!E284+Sheet11!E284+Sheet12!E284+Sheet13!E284+Sheet14!E284+Sheet15!E284+Sheet16!E284+Sheet17!E284+Sheet18!E284+Sheet19!E284+Sheet20!E284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Boutique'!E285+Sheet5!E285+Sheet6!E285+Sheet7!E285+Sheet8!E285+Sheet9!E285+Sheet10!E285+Sheet11!E285+Sheet12!E285+Sheet13!E285+Sheet14!E285+Sheet15!E285+Sheet16!E285+Sheet17!E285+Sheet18!E285+Sheet19!E285+Sheet20!E285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Boutique'!E286+Sheet5!E286+Sheet6!E286+Sheet7!E286+Sheet8!E286+Sheet9!E286+Sheet10!E286+Sheet11!E286+Sheet12!E286+Sheet13!E286+Sheet14!E286+Sheet15!E286+Sheet16!E286+Sheet17!E286+Sheet18!E286+Sheet19!E286+Sheet20!E286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Boutique'!E287+Sheet5!E287+Sheet6!E287+Sheet7!E287+Sheet8!E287+Sheet9!E287+Sheet10!E287+Sheet11!E287+Sheet12!E287+Sheet13!E287+Sheet14!E287+Sheet15!E287+Sheet16!E287+Sheet17!E287+Sheet18!E287+Sheet19!E287+Sheet20!E287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Boutique'!E288+Sheet5!E288+Sheet6!E288+Sheet7!E288+Sheet8!E288+Sheet9!E288+Sheet10!E288+Sheet11!E288+Sheet12!E288+Sheet13!E288+Sheet14!E288+Sheet15!E288+Sheet16!E288+Sheet17!E288+Sheet18!E288+Sheet19!E288+Sheet20!E288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Boutique'!E289+Sheet5!E289+Sheet6!E289+Sheet7!E289+Sheet8!E289+Sheet9!E289+Sheet10!E289+Sheet11!E289+Sheet12!E289+Sheet13!E289+Sheet14!E289+Sheet15!E289+Sheet16!E289+Sheet17!E289+Sheet18!E289+Sheet19!E289+Sheet20!E289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Boutique'!E290+Sheet5!E290+Sheet6!E290+Sheet7!E290+Sheet8!E290+Sheet9!E290+Sheet10!E290+Sheet11!E290+Sheet12!E290+Sheet13!E290+Sheet14!E290+Sheet15!E290+Sheet16!E290+Sheet17!E290+Sheet18!E290+Sheet19!E290+Sheet20!E290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Boutique'!E291+Sheet5!E291+Sheet6!E291+Sheet7!E291+Sheet8!E291+Sheet9!E291+Sheet10!E291+Sheet11!E291+Sheet12!E291+Sheet13!E291+Sheet14!E291+Sheet15!E291+Sheet16!E291+Sheet17!E291+Sheet18!E291+Sheet19!E291+Sheet20!E291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Boutique'!E292+Sheet5!E292+Sheet6!E292+Sheet7!E292+Sheet8!E292+Sheet9!E292+Sheet10!E292+Sheet11!E292+Sheet12!E292+Sheet13!E292+Sheet14!E292+Sheet15!E292+Sheet16!E292+Sheet17!E292+Sheet18!E292+Sheet19!E292+Sheet20!E292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Boutique'!E293+Sheet5!E293+Sheet6!E293+Sheet7!E293+Sheet8!E293+Sheet9!E293+Sheet10!E293+Sheet11!E293+Sheet12!E293+Sheet13!E293+Sheet14!E293+Sheet15!E293+Sheet16!E293+Sheet17!E293+Sheet18!E293+Sheet19!E293+Sheet20!E293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Boutique'!E294+Sheet5!E294+Sheet6!E294+Sheet7!E294+Sheet8!E294+Sheet9!E294+Sheet10!E294+Sheet11!E294+Sheet12!E294+Sheet13!E294+Sheet14!E294+Sheet15!E294+Sheet16!E294+Sheet17!E294+Sheet18!E294+Sheet19!E294+Sheet20!E294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Boutique'!E300+Sheet5!E300+Sheet6!E300+Sheet7!E300+Sheet8!E300+Sheet9!E300+Sheet10!E300+Sheet11!E300+Sheet12!E300+Sheet13!E300+Sheet14!E300+Sheet15!E300+Sheet16!E300+Sheet17!E300+Sheet18!E300+Sheet19!E300+Sheet20!E300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Boutique'!E301+Sheet5!E301+Sheet6!E301+Sheet7!E301+Sheet8!E301+Sheet9!E301+Sheet10!E301+Sheet11!E301+Sheet12!E301+Sheet13!E301+Sheet14!E301+Sheet15!E301+Sheet16!E301+Sheet17!E301+Sheet18!E301+Sheet19!E301+Sheet20!E301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Boutique'!E302+Sheet5!E302+Sheet6!E302+Sheet7!E302+Sheet8!E302+Sheet9!E302+Sheet10!E302+Sheet11!E302+Sheet12!E302+Sheet13!E302+Sheet14!E302+Sheet15!E302+Sheet16!E302+Sheet17!E302+Sheet18!E302+Sheet19!E302+Sheet20!E302</f>
        <v>0</v>
      </c>
    </row>
    <row r="303" spans="2:5" x14ac:dyDescent="0.25">
      <c r="E303" s="2">
        <f>'Mahad Wedding'!E303+'Bin Alam Printing'!E303+PDP!E303+'Waqar Boutique'!E303+Sheet5!E303+Sheet6!E303+Sheet7!E303+Sheet8!E303+Sheet9!E303+Sheet10!E303+Sheet11!E303+Sheet12!E303+Sheet13!E303+Sheet14!E303+Sheet15!E303+Sheet16!E303+Sheet17!E303+Sheet18!E303+Sheet19!E303+Sheet20!E303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Boutique'!E304+Sheet5!E304+Sheet6!E304+Sheet7!E304+Sheet8!E304+Sheet9!E304+Sheet10!E304+Sheet11!E304+Sheet12!E304+Sheet13!E304+Sheet14!E304+Sheet15!E304+Sheet16!E304+Sheet17!E304+Sheet18!E304+Sheet19!E304+Sheet20!E304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Boutique'!E305+Sheet5!E305+Sheet6!E305+Sheet7!E305+Sheet8!E305+Sheet9!E305+Sheet10!E305+Sheet11!E305+Sheet12!E305+Sheet13!E305+Sheet14!E305+Sheet15!E305+Sheet16!E305+Sheet17!E305+Sheet18!E305+Sheet19!E305+Sheet20!E305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Boutique'!E306+Sheet5!E306+Sheet6!E306+Sheet7!E306+Sheet8!E306+Sheet9!E306+Sheet10!E306+Sheet11!E306+Sheet12!E306+Sheet13!E306+Sheet14!E306+Sheet15!E306+Sheet16!E306+Sheet17!E306+Sheet18!E306+Sheet19!E306+Sheet20!E306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Boutique'!E307+Sheet5!E307+Sheet6!E307+Sheet7!E307+Sheet8!E307+Sheet9!E307+Sheet10!E307+Sheet11!E307+Sheet12!E307+Sheet13!E307+Sheet14!E307+Sheet15!E307+Sheet16!E307+Sheet17!E307+Sheet18!E307+Sheet19!E307+Sheet20!E307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Boutique'!E308+Sheet5!E308+Sheet6!E308+Sheet7!E308+Sheet8!E308+Sheet9!E308+Sheet10!E308+Sheet11!E308+Sheet12!E308+Sheet13!E308+Sheet14!E308+Sheet15!E308+Sheet16!E308+Sheet17!E308+Sheet18!E308+Sheet19!E308+Sheet20!E308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Boutique'!E309+Sheet5!E309+Sheet6!E309+Sheet7!E309+Sheet8!E309+Sheet9!E309+Sheet10!E309+Sheet11!E309+Sheet12!E309+Sheet13!E309+Sheet14!E309+Sheet15!E309+Sheet16!E309+Sheet17!E309+Sheet18!E309+Sheet19!E309+Sheet20!E309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Boutique'!E310+Sheet5!E310+Sheet6!E310+Sheet7!E310+Sheet8!E310+Sheet9!E310+Sheet10!E310+Sheet11!E310+Sheet12!E310+Sheet13!E310+Sheet14!E310+Sheet15!E310+Sheet16!E310+Sheet17!E310+Sheet18!E310+Sheet19!E310+Sheet20!E310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Boutique'!E311+Sheet5!E311+Sheet6!E311+Sheet7!E311+Sheet8!E311+Sheet9!E311+Sheet10!E311+Sheet11!E311+Sheet12!E311+Sheet13!E311+Sheet14!E311+Sheet15!E311+Sheet16!E311+Sheet17!E311+Sheet18!E311+Sheet19!E311+Sheet20!E311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Boutique'!E312+Sheet5!E312+Sheet6!E312+Sheet7!E312+Sheet8!E312+Sheet9!E312+Sheet10!E312+Sheet11!E312+Sheet12!E312+Sheet13!E312+Sheet14!E312+Sheet15!E312+Sheet16!E312+Sheet17!E312+Sheet18!E312+Sheet19!E312+Sheet20!E312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Boutique'!E313+Sheet5!E313+Sheet6!E313+Sheet7!E313+Sheet8!E313+Sheet9!E313+Sheet10!E313+Sheet11!E313+Sheet12!E313+Sheet13!E313+Sheet14!E313+Sheet15!E313+Sheet16!E313+Sheet17!E313+Sheet18!E313+Sheet19!E313+Sheet20!E313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Boutique'!E314+Sheet5!E314+Sheet6!E314+Sheet7!E314+Sheet8!E314+Sheet9!E314+Sheet10!E314+Sheet11!E314+Sheet12!E314+Sheet13!E314+Sheet14!E314+Sheet15!E314+Sheet16!E314+Sheet17!E314+Sheet18!E314+Sheet19!E314+Sheet20!E314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Boutique'!E315+Sheet5!E315+Sheet6!E315+Sheet7!E315+Sheet8!E315+Sheet9!E315+Sheet10!E315+Sheet11!E315+Sheet12!E315+Sheet13!E315+Sheet14!E315+Sheet15!E315+Sheet16!E315+Sheet17!E315+Sheet18!E315+Sheet19!E315+Sheet20!E315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3000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Boutique'!E325+Sheet5!E325+Sheet6!E325+Sheet7!E325+Sheet8!E325+Sheet9!E325+Sheet10!E325+Sheet11!E325+Sheet12!E325+Sheet13!E325+Sheet14!E325+Sheet15!E325+Sheet16!E325+Sheet17!E325+Sheet18!E325+Sheet19!E325+Sheet20!E325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Boutique'!E326+Sheet5!E326+Sheet6!E326+Sheet7!E326+Sheet8!E326+Sheet9!E326+Sheet10!E326+Sheet11!E326+Sheet12!E326+Sheet13!E326+Sheet14!E326+Sheet15!E326+Sheet16!E326+Sheet17!E326+Sheet18!E326+Sheet19!E326+Sheet20!E326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Boutique'!E327+Sheet5!E327+Sheet6!E327+Sheet7!E327+Sheet8!E327+Sheet9!E327+Sheet10!E327+Sheet11!E327+Sheet12!E327+Sheet13!E327+Sheet14!E327+Sheet15!E327+Sheet16!E327+Sheet17!E327+Sheet18!E327+Sheet19!E327+Sheet20!E327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Boutique'!E328+Sheet5!E328+Sheet6!E328+Sheet7!E328+Sheet8!E328+Sheet9!E328+Sheet10!E328+Sheet11!E328+Sheet12!E328+Sheet13!E328+Sheet14!E328+Sheet15!E328+Sheet16!E328+Sheet17!E328+Sheet18!E328+Sheet19!E328+Sheet20!E328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Boutique'!E329+Sheet5!E329+Sheet6!E329+Sheet7!E329+Sheet8!E329+Sheet9!E329+Sheet10!E329+Sheet11!E329+Sheet12!E329+Sheet13!E329+Sheet14!E329+Sheet15!E329+Sheet16!E329+Sheet17!E329+Sheet18!E329+Sheet19!E329+Sheet20!E329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Boutique'!E330+Sheet5!E330+Sheet6!E330+Sheet7!E330+Sheet8!E330+Sheet9!E330+Sheet10!E330+Sheet11!E330+Sheet12!E330+Sheet13!E330+Sheet14!E330+Sheet15!E330+Sheet16!E330+Sheet17!E330+Sheet18!E330+Sheet19!E330+Sheet20!E330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Boutique'!E331+Sheet5!E331+Sheet6!E331+Sheet7!E331+Sheet8!E331+Sheet9!E331+Sheet10!E331+Sheet11!E331+Sheet12!E331+Sheet13!E331+Sheet14!E331+Sheet15!E331+Sheet16!E331+Sheet17!E331+Sheet18!E331+Sheet19!E331+Sheet20!E331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Boutique'!E332+Sheet5!E332+Sheet6!E332+Sheet7!E332+Sheet8!E332+Sheet9!E332+Sheet10!E332+Sheet11!E332+Sheet12!E332+Sheet13!E332+Sheet14!E332+Sheet15!E332+Sheet16!E332+Sheet17!E332+Sheet18!E332+Sheet19!E332+Sheet20!E332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Boutique'!E333+Sheet5!E333+Sheet6!E333+Sheet7!E333+Sheet8!E333+Sheet9!E333+Sheet10!E333+Sheet11!E333+Sheet12!E333+Sheet13!E333+Sheet14!E333+Sheet15!E333+Sheet16!E333+Sheet17!E333+Sheet18!E333+Sheet19!E333+Sheet20!E333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Boutique'!E334+Sheet5!E334+Sheet6!E334+Sheet7!E334+Sheet8!E334+Sheet9!E334+Sheet10!E334+Sheet11!E334+Sheet12!E334+Sheet13!E334+Sheet14!E334+Sheet15!E334+Sheet16!E334+Sheet17!E334+Sheet18!E334+Sheet19!E334+Sheet20!E334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Boutique'!E335+Sheet5!E335+Sheet6!E335+Sheet7!E335+Sheet8!E335+Sheet9!E335+Sheet10!E335+Sheet11!E335+Sheet12!E335+Sheet13!E335+Sheet14!E335+Sheet15!E335+Sheet16!E335+Sheet17!E335+Sheet18!E335+Sheet19!E335+Sheet20!E335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Boutique'!E336+Sheet5!E336+Sheet6!E336+Sheet7!E336+Sheet8!E336+Sheet9!E336+Sheet10!E336+Sheet11!E336+Sheet12!E336+Sheet13!E336+Sheet14!E336+Sheet15!E336+Sheet16!E336+Sheet17!E336+Sheet18!E336+Sheet19!E336+Sheet20!E336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Boutique'!E337+Sheet5!E337+Sheet6!E337+Sheet7!E337+Sheet8!E337+Sheet9!E337+Sheet10!E337+Sheet11!E337+Sheet12!E337+Sheet13!E337+Sheet14!E337+Sheet15!E337+Sheet16!E337+Sheet17!E337+Sheet18!E337+Sheet19!E337+Sheet20!E337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Boutique'!E338+Sheet5!E338+Sheet6!E338+Sheet7!E338+Sheet8!E338+Sheet9!E338+Sheet10!E338+Sheet11!E338+Sheet12!E338+Sheet13!E338+Sheet14!E338+Sheet15!E338+Sheet16!E338+Sheet17!E338+Sheet18!E338+Sheet19!E338+Sheet20!E338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Boutique'!E339+Sheet5!E339+Sheet6!E339+Sheet7!E339+Sheet8!E339+Sheet9!E339+Sheet10!E339+Sheet11!E339+Sheet12!E339+Sheet13!E339+Sheet14!E339+Sheet15!E339+Sheet16!E339+Sheet17!E339+Sheet18!E339+Sheet19!E339+Sheet20!E339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Boutique'!E340+Sheet5!E340+Sheet6!E340+Sheet7!E340+Sheet8!E340+Sheet9!E340+Sheet10!E340+Sheet11!E340+Sheet12!E340+Sheet13!E340+Sheet14!E340+Sheet15!E340+Sheet16!E340+Sheet17!E340+Sheet18!E340+Sheet19!E340+Sheet20!E340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Boutique'!E346+Sheet5!E346+Sheet6!E346+Sheet7!E346+Sheet8!E346+Sheet9!E346+Sheet10!E346+Sheet11!E346+Sheet12!E346+Sheet13!E346+Sheet14!E346+Sheet15!E346+Sheet16!E346+Sheet17!E346+Sheet18!E346+Sheet19!E346+Sheet20!E346</f>
        <v>11500</v>
      </c>
    </row>
    <row r="347" spans="2:5" x14ac:dyDescent="0.25">
      <c r="E347" s="2">
        <f>'Mahad Wedding'!E347+'Bin Alam Printing'!E347+PDP!E347+'Waqar Boutique'!E347+Sheet5!E347+Sheet6!E347+Sheet7!E347+Sheet8!E347+Sheet9!E347+Sheet10!E347+Sheet11!E347+Sheet12!E347+Sheet13!E347+Sheet14!E347+Sheet15!E347+Sheet16!E347+Sheet17!E347+Sheet18!E347+Sheet19!E347+Sheet20!E347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Boutique'!E348+Sheet5!E348+Sheet6!E348+Sheet7!E348+Sheet8!E348+Sheet9!E348+Sheet10!E348+Sheet11!E348+Sheet12!E348+Sheet13!E348+Sheet14!E348+Sheet15!E348+Sheet16!E348+Sheet17!E348+Sheet18!E348+Sheet19!E348+Sheet20!E348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Boutique'!E349+Sheet5!E349+Sheet6!E349+Sheet7!E349+Sheet8!E349+Sheet9!E349+Sheet10!E349+Sheet11!E349+Sheet12!E349+Sheet13!E349+Sheet14!E349+Sheet15!E349+Sheet16!E349+Sheet17!E349+Sheet18!E349+Sheet19!E349+Sheet20!E349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Boutique'!E350+Sheet5!E350+Sheet6!E350+Sheet7!E350+Sheet8!E350+Sheet9!E350+Sheet10!E350+Sheet11!E350+Sheet12!E350+Sheet13!E350+Sheet14!E350+Sheet15!E350+Sheet16!E350+Sheet17!E350+Sheet18!E350+Sheet19!E350+Sheet20!E350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Boutique'!E351+Sheet5!E351+Sheet6!E351+Sheet7!E351+Sheet8!E351+Sheet9!E351+Sheet10!E351+Sheet11!E351+Sheet12!E351+Sheet13!E351+Sheet14!E351+Sheet15!E351+Sheet16!E351+Sheet17!E351+Sheet18!E351+Sheet19!E351+Sheet20!E351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Boutique'!E352+Sheet5!E352+Sheet6!E352+Sheet7!E352+Sheet8!E352+Sheet9!E352+Sheet10!E352+Sheet11!E352+Sheet12!E352+Sheet13!E352+Sheet14!E352+Sheet15!E352+Sheet16!E352+Sheet17!E352+Sheet18!E352+Sheet19!E352+Sheet20!E352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Boutique'!E353+Sheet5!E353+Sheet6!E353+Sheet7!E353+Sheet8!E353+Sheet9!E353+Sheet10!E353+Sheet11!E353+Sheet12!E353+Sheet13!E353+Sheet14!E353+Sheet15!E353+Sheet16!E353+Sheet17!E353+Sheet18!E353+Sheet19!E353+Sheet20!E353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Boutique'!E354+Sheet5!E354+Sheet6!E354+Sheet7!E354+Sheet8!E354+Sheet9!E354+Sheet10!E354+Sheet11!E354+Sheet12!E354+Sheet13!E354+Sheet14!E354+Sheet15!E354+Sheet16!E354+Sheet17!E354+Sheet18!E354+Sheet19!E354+Sheet20!E354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Boutique'!E355+Sheet5!E355+Sheet6!E355+Sheet7!E355+Sheet8!E355+Sheet9!E355+Sheet10!E355+Sheet11!E355+Sheet12!E355+Sheet13!E355+Sheet14!E355+Sheet15!E355+Sheet16!E355+Sheet17!E355+Sheet18!E355+Sheet19!E355+Sheet20!E355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Boutique'!E356+Sheet5!E356+Sheet6!E356+Sheet7!E356+Sheet8!E356+Sheet9!E356+Sheet10!E356+Sheet11!E356+Sheet12!E356+Sheet13!E356+Sheet14!E356+Sheet15!E356+Sheet16!E356+Sheet17!E356+Sheet18!E356+Sheet19!E356+Sheet20!E356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Boutique'!E357+Sheet5!E357+Sheet6!E357+Sheet7!E357+Sheet8!E357+Sheet9!E357+Sheet10!E357+Sheet11!E357+Sheet12!E357+Sheet13!E357+Sheet14!E357+Sheet15!E357+Sheet16!E357+Sheet17!E357+Sheet18!E357+Sheet19!E357+Sheet20!E357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Boutique'!E358+Sheet5!E358+Sheet6!E358+Sheet7!E358+Sheet8!E358+Sheet9!E358+Sheet10!E358+Sheet11!E358+Sheet12!E358+Sheet13!E358+Sheet14!E358+Sheet15!E358+Sheet16!E358+Sheet17!E358+Sheet18!E358+Sheet19!E358+Sheet20!E358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Boutique'!E359+Sheet5!E359+Sheet6!E359+Sheet7!E359+Sheet8!E359+Sheet9!E359+Sheet10!E359+Sheet11!E359+Sheet12!E359+Sheet13!E359+Sheet14!E359+Sheet15!E359+Sheet16!E359+Sheet17!E359+Sheet18!E359+Sheet19!E359+Sheet20!E359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Boutique'!E360+Sheet5!E360+Sheet6!E360+Sheet7!E360+Sheet8!E360+Sheet9!E360+Sheet10!E360+Sheet11!E360+Sheet12!E360+Sheet13!E360+Sheet14!E360+Sheet15!E360+Sheet16!E360+Sheet17!E360+Sheet18!E360+Sheet19!E360+Sheet20!E360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Boutique'!E361+Sheet5!E361+Sheet6!E361+Sheet7!E361+Sheet8!E361+Sheet9!E361+Sheet10!E361+Sheet11!E361+Sheet12!E361+Sheet13!E361+Sheet14!E361+Sheet15!E361+Sheet16!E361+Sheet17!E361+Sheet18!E361+Sheet19!E361+Sheet20!E361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Normal="100" workbookViewId="0">
      <selection activeCell="A58" sqref="A58:XFD58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109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</row>
    <row r="4" spans="1:7" x14ac:dyDescent="0.25">
      <c r="A4" s="34" t="s">
        <v>114</v>
      </c>
      <c r="B4" s="29">
        <v>1</v>
      </c>
      <c r="C4">
        <f>75000+45000</f>
        <v>120000</v>
      </c>
      <c r="D4" s="2">
        <f>D72</f>
        <v>60000</v>
      </c>
      <c r="E4" s="2">
        <f>D4-C4</f>
        <v>-60000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120000</v>
      </c>
      <c r="D13" s="30">
        <f>SUM(D4:D12)</f>
        <v>60000</v>
      </c>
      <c r="E13" s="30">
        <f>SUM(E4:E11)</f>
        <v>-60000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3000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36245</v>
      </c>
      <c r="E40" s="29">
        <f>C40-D40</f>
        <v>-1745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23755</v>
      </c>
      <c r="E42" s="12">
        <f>SUM(E4:E11,E16:E26)</f>
        <v>-61745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593.875</v>
      </c>
      <c r="E44" s="13">
        <f>C44-D44</f>
        <v>1543.625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23161.125</v>
      </c>
      <c r="E45" s="14">
        <f>SUM(E42:E44)</f>
        <v>-60201.375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13896.674999999999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9727.6724999999988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4169.0024999999996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9264.4500000000007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23161.125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D51/3</f>
        <v>3088.15</v>
      </c>
      <c r="E55" s="2">
        <v>0</v>
      </c>
      <c r="F55" s="13">
        <f>D55-E55</f>
        <v>3088.15</v>
      </c>
      <c r="G55" s="2"/>
    </row>
    <row r="56" spans="1:7" x14ac:dyDescent="0.25">
      <c r="A56" s="2" t="s">
        <v>38</v>
      </c>
      <c r="B56" s="2"/>
      <c r="C56" s="2"/>
      <c r="D56" s="13">
        <f>D51/3</f>
        <v>3088.15</v>
      </c>
      <c r="E56" s="2">
        <v>0</v>
      </c>
      <c r="F56" s="13">
        <f t="shared" ref="F56:F57" si="1">D56-E56</f>
        <v>3088.15</v>
      </c>
      <c r="G56" s="2"/>
    </row>
    <row r="57" spans="1:7" x14ac:dyDescent="0.25">
      <c r="A57" s="2" t="s">
        <v>39</v>
      </c>
      <c r="B57" s="2"/>
      <c r="C57" s="2"/>
      <c r="D57" s="13">
        <f>D51/3</f>
        <v>3088.15</v>
      </c>
      <c r="E57" s="2">
        <v>0</v>
      </c>
      <c r="F57" s="13">
        <f t="shared" si="1"/>
        <v>3088.15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9264.4500000000007</v>
      </c>
      <c r="E60" s="30">
        <f>SUM(E55:E59)</f>
        <v>0</v>
      </c>
      <c r="F60" s="23">
        <f>SUM(F55:F59)</f>
        <v>9264.4500000000007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60000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60000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3000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145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6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Mahad Wedding</vt:lpstr>
      <vt:lpstr>Bin Alam Printing</vt:lpstr>
      <vt:lpstr>PDP</vt:lpstr>
      <vt:lpstr>Waqar Boutique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2014-08-09T15:53:40Z</dcterms:modified>
</cp:coreProperties>
</file>