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050" windowWidth="20520" windowHeight="4095" tabRatio="984" activeTab="2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</sheets>
  <calcPr calcId="145621"/>
</workbook>
</file>

<file path=xl/calcChain.xml><?xml version="1.0" encoding="utf-8"?>
<calcChain xmlns="http://schemas.openxmlformats.org/spreadsheetml/2006/main">
  <c r="K3" i="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5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5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83" i="2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E178" i="5"/>
  <c r="E157" i="5"/>
  <c r="D26" i="5" s="1"/>
  <c r="E26" i="5" s="1"/>
  <c r="E134" i="5"/>
  <c r="E112" i="5"/>
  <c r="D90" i="5"/>
  <c r="D91" i="5" s="1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7" i="5"/>
  <c r="E17" i="5" s="1"/>
  <c r="D16" i="5"/>
  <c r="E16" i="5" s="1"/>
  <c r="C13" i="5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D7" i="2"/>
  <c r="E7" i="2" s="1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C42" i="5" l="1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0" i="5"/>
  <c r="E4" i="5"/>
  <c r="D10" i="5"/>
  <c r="E10" i="5" s="1"/>
  <c r="D40" i="5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D48" i="2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D52" i="21" l="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55" i="21" s="1"/>
  <c r="F55" i="21" s="1"/>
  <c r="D49" i="2"/>
  <c r="D52" i="2"/>
  <c r="D48" i="2"/>
  <c r="F56" i="2"/>
  <c r="D57" i="1"/>
  <c r="F57" i="1" s="1"/>
  <c r="D56" i="1"/>
  <c r="F56" i="1" s="1"/>
  <c r="D55" i="1"/>
  <c r="D59" i="1"/>
  <c r="F59" i="1" s="1"/>
  <c r="D48" i="1"/>
  <c r="D52" i="1"/>
  <c r="F57" i="3" l="1"/>
  <c r="D57" i="21"/>
  <c r="F57" i="21" s="1"/>
  <c r="F56" i="3"/>
  <c r="D56" i="21"/>
  <c r="F56" i="21" s="1"/>
  <c r="F58" i="3"/>
  <c r="D59" i="21"/>
  <c r="F59" i="21" s="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<sst xmlns="http://schemas.openxmlformats.org/spreadsheetml/2006/main" count="2865" uniqueCount="153">
  <si>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</si>
  <si>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</si>
  <si>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</si>
  <si>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</si>
  <si>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</si>
  <si>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</si>
  <si>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</si>
  <si>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</si>
  <si>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</si>
  <si>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</si>
  <si>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</si>
  <si>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</si>
  <si>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</si>
  <si>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</si>
  <si>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</si>
  <si>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</si>
  <si>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</si>
  <si>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</si>
  <si>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</si>
  <si>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</si>
  <si>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</si>
  <si>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</si>
  <si>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</si>
  <si>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</si>
  <si>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</si>
  <si>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</si>
  <si>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</si>
  <si>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</si>
  <si>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</si>
  <si>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</si>
  <si>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</si>
  <si>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</si>
  <si>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</si>
  <si>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</si>
  <si>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</si>
  <si>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</si>
  <si>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</si>
  <si>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</si>
  <si>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</si>
  <si>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</si>
  <si>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</si>
  <si>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</si>
  <si>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</si>
  <si>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</si>
  <si>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</si>
  <si>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</si>
  <si>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</si>
  <si>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</si>
  <si>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</si>
  <si>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</si>
  <si>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</si>
  <si>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</si>
  <si>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</si>
  <si>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</si>
  <si>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</si>
  <si>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</si>
  <si>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</si>
  <si>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</si>
  <si>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</si>
  <si>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</si>
  <si>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</si>
  <si>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</si>
  <si>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</si>
  <si>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</si>
  <si>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</si>
  <si>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</si>
  <si>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</si>
  <si>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</si>
  <si>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</si>
  <si>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</si>
  <si>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</si>
  <si>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</si>
  <si>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</si>
  <si>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</si>
  <si>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</si>
  <si>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</si>
  <si>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</si>
  <si>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Sara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</si>
  <si>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</si>
  <si>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</si>
  <si>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</si>
  <si>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</si>
  <si>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</si>
  <si>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</si>
  <si>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</si>
  <si>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</si>
  <si>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</si>
  <si>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</si>
  <si>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</si>
  <si>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</si>
  <si>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</si>
  <si>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</si>
  <si>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</si>
  <si>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</si>
  <si>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</si>
  <si>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</si>
  <si>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</si>
  <si>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</si>
  <si>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</si>
  <si>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</si>
  <si>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</si>
  <si>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</si>
  <si>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</si>
  <si>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</si>
  <si>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</si>
  <si>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</si>
  <si>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</si>
  <si>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</si>
  <si>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</si>
  <si>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</si>
  <si>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</si>
  <si>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</si>
  <si>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</si>
  <si>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</si>
  <si>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</si>
  <si>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</si>
  <si>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</si>
  <si>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</si>
  <si>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</si>
  <si>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</si>
  <si>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</si>
  <si>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</si>
  <si>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</si>
  <si>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</si>
  <si>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</si>
  <si>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</si>
  <si>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</si>
  <si>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</si>
  <si>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</si>
  <si>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</si>
  <si>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</si>
  <si>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</si>
  <si>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</si>
  <si>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</si>
  <si>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</si>
  <si>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</si>
  <si>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</si>
  <si>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</si>
  <si>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</si>
  <si>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</si>
  <si>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</si>
  <si>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</si>
  <si>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</si>
  <si>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</si>
  <si>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</si>
  <si>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</si>
  <si>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</si>
  <si>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</si>
  <si>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</si>
  <si>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</si>
  <si>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</si>
  <si>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</si>
  <si>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Amount to be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</si>
</sst>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</cellStyleXfs>
  <cellXfs count="52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6">
    <cellStyle name="Accent3" xfId="4" builtinId="37"/>
    <cellStyle name="Calculation" xfId="2" builtinId="22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6" t="s">
        <v>148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91</v>
      </c>
      <c r="G3" s="42" t="s">
        <v>92</v>
      </c>
    </row>
    <row r="4" spans="1:7" x14ac:dyDescent="0.25">
      <c r="A4" s="34" t="s">
        <v>111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84</v>
      </c>
      <c r="C96" s="2" t="s">
        <v>81</v>
      </c>
      <c r="D96" s="2" t="s">
        <v>78</v>
      </c>
      <c r="E96" s="2">
        <f>500+200</f>
        <v>700</v>
      </c>
      <c r="F96" s="2"/>
      <c r="G96" s="2"/>
    </row>
    <row r="97" spans="1:7" x14ac:dyDescent="0.25">
      <c r="A97" s="2"/>
      <c r="B97" s="2" t="s">
        <v>85</v>
      </c>
      <c r="C97" s="2" t="s">
        <v>82</v>
      </c>
      <c r="D97" s="2" t="s">
        <v>80</v>
      </c>
      <c r="E97" s="2">
        <f>200+200</f>
        <v>400</v>
      </c>
      <c r="F97" s="2"/>
      <c r="G97" s="2"/>
    </row>
    <row r="98" spans="1:7" x14ac:dyDescent="0.25">
      <c r="A98" s="2"/>
      <c r="B98" s="2" t="s">
        <v>85</v>
      </c>
      <c r="C98" s="2" t="s">
        <v>83</v>
      </c>
      <c r="D98" s="2" t="s">
        <v>79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86</v>
      </c>
      <c r="C118" s="2" t="s">
        <v>87</v>
      </c>
      <c r="D118" s="2" t="s">
        <v>88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 t="s">
        <v>78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0" t="s">
        <v>93</v>
      </c>
      <c r="B1" s="51"/>
      <c r="C1" s="51"/>
      <c r="D1" s="51"/>
      <c r="E1" s="51"/>
      <c r="F1" s="51"/>
      <c r="G1" s="5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2" t="s">
        <v>92</v>
      </c>
    </row>
    <row r="4" spans="1:7" x14ac:dyDescent="0.25">
      <c r="A4" s="34" t="s">
        <v>112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100</v>
      </c>
      <c r="B65" t="s">
        <v>95</v>
      </c>
      <c r="D65" s="2">
        <v>25000</v>
      </c>
      <c r="E65" s="2"/>
      <c r="F65" s="2"/>
      <c r="G65" s="2"/>
    </row>
    <row r="66" spans="1:7" x14ac:dyDescent="0.25">
      <c r="A66" s="2" t="s">
        <v>101</v>
      </c>
      <c r="B66" t="s">
        <v>97</v>
      </c>
      <c r="D66" s="2"/>
      <c r="E66" s="2"/>
      <c r="F66" s="2"/>
      <c r="G66" s="2"/>
    </row>
    <row r="67" spans="1:7" x14ac:dyDescent="0.25">
      <c r="A67" s="2"/>
      <c r="B67" t="s">
        <v>98</v>
      </c>
      <c r="D67" s="2"/>
      <c r="E67" s="2"/>
      <c r="F67" s="2"/>
      <c r="G67" s="2"/>
    </row>
    <row r="68" spans="1:7" x14ac:dyDescent="0.25">
      <c r="A68" s="2"/>
      <c r="B68" t="s">
        <v>99</v>
      </c>
      <c r="C68" s="2"/>
      <c r="D68" s="2"/>
      <c r="E68" s="2"/>
      <c r="F68" s="2"/>
      <c r="G68" s="2"/>
    </row>
    <row r="69" spans="1:7" x14ac:dyDescent="0.25">
      <c r="A69" s="2" t="s">
        <v>102</v>
      </c>
      <c r="B69" s="2" t="s">
        <v>103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94</v>
      </c>
      <c r="B74" t="s">
        <v>96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85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107</v>
      </c>
      <c r="C118" s="2" t="s">
        <v>87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108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106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I59" sqref="I5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46" t="s">
        <v>147</v>
      </c>
      <c r="B1" s="47"/>
      <c r="C1" s="47"/>
      <c r="D1" s="47"/>
      <c r="E1" s="47"/>
      <c r="F1" s="47"/>
      <c r="G1" s="47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Consultancy'!C4+Sheet6!C4+Sheet7!C4+Sheet8!C4+Sheet9!C4+Sheet10!C4+Sheet11!C4+Sheet12!C4+Sheet13!C4+Sheet14!C4+Sheet15!C4+Sheet16!C4+Sheet17!C4+Sheet18!C4+Sheet19!C4+Sheet20!C4</f>
        <v>642000</v>
      </c>
      <c r="D4" s="2">
        <f>D72</f>
        <v>118000</v>
      </c>
      <c r="E4" s="2">
        <f>D4-C4</f>
        <v>-524000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Consultancy'!C7+Sheet6!C7+Sheet7!C7+Sheet8!C7+Sheet9!C7+Sheet10!C7+Sheet11!C7+Sheet12!C7+Sheet13!C7+Sheet14!C7+Sheet15!C7+Sheet16!C7+Sheet17!C7+Sheet18!C7+Sheet19!C7+Sheet20!C7</f>
        <v>0</v>
      </c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118000</v>
      </c>
      <c r="E13" s="24">
        <f>SUM(E4:E11)</f>
        <v>-524000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Consultancy'!C16+Sheet6!C16+Sheet7!C16+Sheet8!C16+Sheet9!C16+Sheet10!C16+Sheet11!C16+Sheet12!C16+Sheet13!C16+Sheet14!C16+Sheet15!C16+Sheet16!C16+Sheet17!C16+Sheet18!C16+Sheet19!C16+Sheet20!C16</f>
        <v>13930</v>
      </c>
      <c r="D16" s="2">
        <f>E112</f>
        <v>3300</v>
      </c>
      <c r="E16" s="2">
        <f t="shared" ref="E16:E27" si="0">C16-D16</f>
        <v>10630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Consultancy'!C17+Sheet6!C17+Sheet7!C17+Sheet8!C17+Sheet9!C17+Sheet10!C17+Sheet11!C17+Sheet12!C17+Sheet13!C17+Sheet14!C17+Sheet15!C17+Sheet16!C17+Sheet17!C17+Sheet18!C17+Sheet19!C17+Sheet20!C17</f>
        <v>5635</v>
      </c>
      <c r="D17" s="2">
        <f>E203</f>
        <v>515</v>
      </c>
      <c r="E17" s="2">
        <f t="shared" si="0"/>
        <v>5120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Consultancy'!C20+Sheet6!C20+Sheet7!C20+Sheet8!C20+Sheet9!C20+Sheet10!C20+Sheet11!C20+Sheet12!C20+Sheet13!C20+Sheet14!C20+Sheet15!C20+Sheet16!C20+Sheet17!C20+Sheet18!C20+Sheet19!C20+Sheet20!C20</f>
        <v>47000</v>
      </c>
      <c r="D20" s="2">
        <f>E134</f>
        <v>10500</v>
      </c>
      <c r="E20" s="2">
        <f t="shared" si="0"/>
        <v>36500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Consultancy'!C22+Sheet6!C22+Sheet7!C22+Sheet8!C22+Sheet9!C22+Sheet10!C22+Sheet11!C22+Sheet12!C22+Sheet13!C22+Sheet14!C22+Sheet15!C22+Sheet16!C22+Sheet17!C22+Sheet18!C22+Sheet19!C22+Sheet20!C22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133</v>
      </c>
      <c r="B24" s="20">
        <v>11</v>
      </c>
      <c r="C24" s="2">
        <f>'Mahad Wedding'!C24+'Bin Alam Printing'!C24+PDP!C24+'Waqar Boutique'!C24+'Zernaab Consultancy'!C24+Sheet6!C24+Sheet7!C24+Sheet8!C24+Sheet9!C24+Sheet10!C24+Sheet11!C24+Sheet12!C24+Sheet13!C24+Sheet14!C24+Sheet15!C24+Sheet16!C24+Sheet17!C24+Sheet18!C24+Sheet19!C24+Sheet20!C24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Consultancy'!C26+Sheet6!C26+Sheet7!C26+Sheet8!C26+Sheet9!C26+Sheet10!C26+Sheet11!C26+Sheet12!C26+Sheet13!C26+Sheet14!C26+Sheet15!C26+Sheet16!C26+Sheet17!C26+Sheet18!C26+Sheet19!C26+Sheet20!C26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104</v>
      </c>
      <c r="B27" s="20">
        <v>15</v>
      </c>
      <c r="C27" s="2">
        <f>'Mahad Wedding'!C27+'Bin Alam Printing'!C27+PDP!C27+'Waqar Boutique'!C27+'Zernaab Consultancy'!C27+Sheet6!C27+Sheet7!C27+Sheet8!C27+Sheet9!C27+Sheet10!C27+Sheet11!C27+Sheet12!C27+Sheet13!C27+Sheet14!C27+Sheet15!C27+Sheet16!C27+Sheet17!C27+Sheet18!C27+Sheet19!C27+Sheet20!C27</f>
        <v>77000</v>
      </c>
      <c r="D27" s="2">
        <f>E362</f>
        <v>11500</v>
      </c>
      <c r="E27" s="2">
        <f t="shared" si="0"/>
        <v>65500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72410</v>
      </c>
      <c r="E40" s="20">
        <f>C40-D40</f>
        <v>183255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45590</v>
      </c>
      <c r="E42" s="12">
        <f>SUM(E4:E11,E16:E26)</f>
        <v>-406245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1139.75</v>
      </c>
      <c r="E44" s="13">
        <f>C44-D44</f>
        <v>8518.625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44450.25</v>
      </c>
      <c r="E45" s="14">
        <f>SUM(E42:E44)</f>
        <v>-397726.375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26670.149999999998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18669.104999999996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8001.0449999999992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17780.100000000002</v>
      </c>
      <c r="E51" s="2"/>
      <c r="F51" s="2"/>
      <c r="G51" s="2"/>
    </row>
    <row r="52" spans="1:7" x14ac:dyDescent="0.25">
      <c r="B52" s="2"/>
      <c r="C52" s="2"/>
      <c r="D52" s="16">
        <f>D47+D51</f>
        <v>44450.25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48" t="s">
        <v>36</v>
      </c>
      <c r="G54" s="48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Consultancy'!D55+Sheet6!D55+Sheet7!D55+Sheet8!D55+Sheet9!D55+Sheet10!D55+Sheet11!D55+Sheet12!D55+Sheet13!D55+Sheet14!D55+Sheet15!D55+Sheet16!D55+Sheet17!D55+Sheet18!D55+Sheet19!D55+Sheet20!D55</f>
        <v>5135.8125</v>
      </c>
      <c r="E55" s="2">
        <f>'Mahad Wedding'!E55+'Bin Alam Printing'!E55+PDP!E55+'Waqar Boutique'!E55+'Zernaab Consultancy'!E55+Sheet6!E55+Sheet7!E55+Sheet8!E55+Sheet9!E55+Sheet10!E55+Sheet11!E55+Sheet12!E55+Sheet13!E55+Sheet14!E55+Sheet15!E55+Sheet16!E55+Sheet17!E55+Sheet18!E55+Sheet19!E55+Sheet20!E55</f>
        <v>2506</v>
      </c>
      <c r="F55" s="13">
        <f>D55-E55</f>
        <v>2629.8125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Consultancy'!D56+Sheet6!D56+Sheet7!D56+Sheet8!D56+Sheet9!D56+Sheet10!D56+Sheet11!D56+Sheet12!D56+Sheet13!D56+Sheet14!D56+Sheet15!D56+Sheet16!D56+Sheet17!D56+Sheet18!D56+Sheet19!D56+Sheet20!D56</f>
        <v>5135.8125</v>
      </c>
      <c r="E56" s="2">
        <f>'Mahad Wedding'!E56+'Bin Alam Printing'!E56+PDP!E56+'Waqar Boutique'!E56+'Zernaab Consultancy'!E56+Sheet6!E56+Sheet7!E56+Sheet8!E56+Sheet9!E56+Sheet10!E56+Sheet11!E56+Sheet12!E56+Sheet13!E56+Sheet14!E56+Sheet15!E56+Sheet16!E56+Sheet17!E56+Sheet18!E56+Sheet19!E56+Sheet20!E56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2629.8125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Consultancy'!D57+Sheet6!D57+Sheet7!D57+Sheet8!D57+Sheet9!D57+Sheet10!D57+Sheet11!D57+Sheet12!D57+Sheet13!D57+Sheet14!D57+Sheet15!D57+Sheet16!D57+Sheet17!D57+Sheet18!D57+Sheet19!D57+Sheet20!D57</f>
        <v>5135.8125</v>
      </c>
      <c r="E57" s="2">
        <f>'Mahad Wedding'!E57+'Bin Alam Printing'!E57+PDP!E57+'Waqar Boutique'!E57+'Zernaab Consultancy'!E57+Sheet6!E57+Sheet7!E57+Sheet8!E57+Sheet9!E57+Sheet10!E57+Sheet11!E57+Sheet12!E57+Sheet13!E57+Sheet14!E57+Sheet15!E57+Sheet16!E57+Sheet17!E57+Sheet18!E57+Sheet19!E57+Sheet20!E57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2629.8125</v>
      </c>
      <c r="G57" s="2"/>
    </row>
    <row r="58" spans="1:7" x14ac:dyDescent="0.25">
      <c r="A58" t="s">
        <v>77</v>
      </c>
      <c r="D58" s="13">
        <f>'Mahad Wedding'!D58+'Bin Alam Printing'!D58+PDP!D58+'Waqar Boutique'!D58+'Zernaab Consultancy'!D58+Sheet6!D58+Sheet7!D58+Sheet8!D58+Sheet9!D58+Sheet10!D58+Sheet11!D58+Sheet12!D58+Sheet13!D58+Sheet14!D58+Sheet15!D58+Sheet16!D58+Sheet17!D58+Sheet18!D58+Sheet19!D58+Sheet20!D58</f>
        <v>0</v>
      </c>
      <c r="E58" s="2">
        <f>'Mahad Wedding'!E58+'Bin Alam Printing'!E58+PDP!E58+'Waqar Boutique'!E58+'Zernaab Consultancy'!E58+Sheet6!E58+Sheet7!E58+Sheet8!E58+Sheet9!E58+Sheet10!E58+Sheet11!E58+Sheet12!E58+Sheet13!E58+Sheet14!E58+Sheet15!E58+Sheet16!E58+Sheet17!E58+Sheet18!E58+Sheet19!E58+Sheet20!E58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0</v>
      </c>
      <c r="G58" s="2"/>
    </row>
    <row r="59" spans="1:7" x14ac:dyDescent="0.25">
      <c r="A59" t="s">
        <v>90</v>
      </c>
      <c r="B59" s="2"/>
      <c r="C59" s="2"/>
      <c r="D59" s="13">
        <f>'Mahad Wedding'!D59+'Bin Alam Printing'!D59+PDP!D59+'Waqar Boutique'!D58+'Zernaab Consultancy'!D58+Sheet6!D58+Sheet7!D58+Sheet8!D58+Sheet9!D58+Sheet10!D58+Sheet11!D58+Sheet12!D58+Sheet13!D58+Sheet14!D58+Sheet15!D58+Sheet16!D58+Sheet17!D58+Sheet18!D58+Sheet19!D58+Sheet20!D58</f>
        <v>2372.6625000000004</v>
      </c>
      <c r="E59" s="2">
        <f>'Mahad Wedding'!E59+'Bin Alam Printing'!E59+PDP!E59+'Waqar Boutique'!E58+'Zernaab Consultancy'!E58+Sheet6!E58+Sheet7!E58+Sheet8!E58+Sheet9!E58+Sheet10!E58+Sheet11!E58+Sheet12!E58+Sheet13!E58+Sheet14!E58+Sheet15!E58+Sheet16!E58+Sheet17!E58+Sheet18!E58+Sheet19!E58+Sheet20!E58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17780.099999999999</v>
      </c>
      <c r="E60" s="24">
        <f>SUM(E55:E59)</f>
        <v>10024</v>
      </c>
      <c r="F60" s="23">
        <f>SUM(F55:F59)</f>
        <v>7756.1</v>
      </c>
      <c r="G60" s="2"/>
    </row>
    <row r="62" spans="1:7" ht="18.75" x14ac:dyDescent="0.3">
      <c r="A62" s="49" t="s">
        <v>41</v>
      </c>
      <c r="B62" s="49"/>
      <c r="C62" s="49"/>
      <c r="D62" s="49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Consultancy'!D64+Sheet6!D64+Sheet7!D64+Sheet8!D64+Sheet9!D64+Sheet10!D64+Sheet11!D64+Sheet12!D64+Sheet13!D64+Sheet14!D64+Sheet15!D64+Sheet16!D64+Sheet17!D64+Sheet18!D64+Sheet19!D64+Sheet20!D64</f>
        <v>48000</v>
      </c>
    </row>
    <row r="65" spans="1:4" x14ac:dyDescent="0.25">
      <c r="B65" s="2"/>
      <c r="C65" s="2"/>
      <c r="D65" s="2">
        <f>'Mahad Wedding'!D65+'Bin Alam Printing'!D65+PDP!D65+'Waqar Boutique'!D65+'Zernaab Consultancy'!D65+Sheet6!D65+Sheet7!D65+Sheet8!D65+Sheet9!D65+Sheet10!D65+Sheet11!D65+Sheet12!D65+Sheet13!D65+Sheet14!D65+Sheet15!D65+Sheet16!D65+Sheet17!D65+Sheet18!D65+Sheet19!D65+Sheet20!D65</f>
        <v>45000</v>
      </c>
    </row>
    <row r="66" spans="1:4" x14ac:dyDescent="0.25">
      <c r="B66" s="2"/>
      <c r="C66" s="2"/>
      <c r="D66" s="2">
        <f>'Mahad Wedding'!D66+'Bin Alam Printing'!D66+PDP!D66+'Waqar Boutique'!D66+'Zernaab Consultancy'!D66+Sheet6!D66+Sheet7!D66+Sheet8!D66+Sheet9!D66+Sheet10!D66+Sheet11!D66+Sheet12!D66+Sheet13!D66+Sheet14!D66+Sheet15!D66+Sheet16!D66+Sheet17!D66+Sheet18!D66+Sheet19!D66+Sheet20!D66</f>
        <v>10000</v>
      </c>
    </row>
    <row r="67" spans="1:4" x14ac:dyDescent="0.25">
      <c r="B67" s="2"/>
      <c r="C67" s="2"/>
      <c r="D67" s="2">
        <f>'Mahad Wedding'!D67+'Bin Alam Printing'!D67+PDP!D67+'Waqar Boutique'!D67+'Zernaab Consultancy'!D67+Sheet6!D67+Sheet7!D67+Sheet8!D67+Sheet9!D67+Sheet10!D67+Sheet11!D67+Sheet12!D67+Sheet13!D67+Sheet14!D67+Sheet15!D67+Sheet16!D67+Sheet17!D67+Sheet18!D67+Sheet19!D67+Sheet20!D67</f>
        <v>5000</v>
      </c>
    </row>
    <row r="68" spans="1:4" x14ac:dyDescent="0.25">
      <c r="B68" s="2"/>
      <c r="C68" s="2"/>
      <c r="D68" s="2">
        <f>'Mahad Wedding'!D68+'Bin Alam Printing'!D68+PDP!D68+'Waqar Boutique'!D68+'Zernaab Consultancy'!D68+Sheet6!D68+Sheet7!D68+Sheet8!D68+Sheet9!D68+Sheet10!D68+Sheet11!D68+Sheet12!D68+Sheet13!D68+Sheet14!D68+Sheet15!D68+Sheet16!D68+Sheet17!D68+Sheet18!D68+Sheet19!D68+Sheet20!D68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Boutique'!D69+'Zernaab Consultancy'!D69+Sheet6!D69+Sheet7!D69+Sheet8!D69+Sheet9!D69+Sheet10!D69+Sheet11!D69+Sheet12!D69+Sheet13!D69+Sheet14!D69+Sheet15!D69+Sheet16!D69+Sheet17!D69+Sheet18!D69+Sheet19!D69+Sheet20!D69</f>
        <v>0</v>
      </c>
    </row>
    <row r="70" spans="1:4" x14ac:dyDescent="0.25">
      <c r="B70" s="2"/>
      <c r="C70" s="2"/>
      <c r="D70" s="2">
        <f>'Mahad Wedding'!D70+'Bin Alam Printing'!D70+PDP!D70+'Waqar Boutique'!D70+'Zernaab Consultancy'!D70+Sheet6!D70+Sheet7!D70+Sheet8!D70+Sheet9!D70+Sheet10!D70+Sheet11!D70+Sheet12!D70+Sheet13!D70+Sheet14!D70+Sheet15!D70+Sheet16!D70+Sheet17!D70+Sheet18!D70+Sheet19!D70+Sheet20!D70</f>
        <v>0</v>
      </c>
    </row>
    <row r="71" spans="1:4" x14ac:dyDescent="0.25">
      <c r="B71" s="2"/>
      <c r="C71" s="2"/>
      <c r="D71" s="2">
        <f>'Mahad Wedding'!D71+'Bin Alam Printing'!D71+PDP!D71+'Waqar Boutique'!D71+'Zernaab Consultancy'!D71+Sheet6!D71+Sheet7!D71+Sheet8!D71+Sheet9!D71+Sheet10!D71+Sheet11!D71+Sheet12!D71+Sheet13!D71+Sheet14!D71+Sheet15!D71+Sheet16!D71+Sheet17!D71+Sheet18!D71+Sheet19!D71+Sheet20!D71</f>
        <v>0</v>
      </c>
    </row>
    <row r="72" spans="1:4" x14ac:dyDescent="0.25">
      <c r="A72" s="26" t="s">
        <v>46</v>
      </c>
      <c r="B72" s="20"/>
      <c r="C72" s="2"/>
      <c r="D72" s="20">
        <f>SUM(D64:D71)</f>
        <v>118000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Consultancy'!D74+Sheet6!D74+Sheet7!D74+Sheet8!D74+Sheet9!D74+Sheet10!D74+Sheet11!D74+Sheet12!D74+Sheet13!D74+Sheet14!D74+Sheet15!D74+Sheet16!D74+Sheet17!D74+Sheet18!D74+Sheet19!D74+Sheet20!D74</f>
        <v>0</v>
      </c>
    </row>
    <row r="75" spans="1:4" x14ac:dyDescent="0.25">
      <c r="B75" s="2"/>
      <c r="C75" s="2"/>
      <c r="D75" s="2">
        <f>'Mahad Wedding'!D75+'Bin Alam Printing'!D75+PDP!D75+'Waqar Boutique'!D75+'Zernaab Consultancy'!D75+Sheet6!D75+Sheet7!D75+Sheet8!D75+Sheet9!D75+Sheet10!D75+Sheet11!D75+Sheet12!D75+Sheet13!D75+Sheet14!D75+Sheet15!D75+Sheet16!D75+Sheet17!D75+Sheet18!D75+Sheet19!D75+Sheet20!D75</f>
        <v>0</v>
      </c>
    </row>
    <row r="76" spans="1:4" x14ac:dyDescent="0.25">
      <c r="B76" s="2"/>
      <c r="C76" s="2"/>
      <c r="D76" s="2">
        <f>'Mahad Wedding'!D76+'Bin Alam Printing'!D76+PDP!D76+'Waqar Boutique'!D76+'Zernaab Consultancy'!D76+Sheet6!D76+Sheet7!D76+Sheet8!D76+Sheet9!D76+Sheet10!D76+Sheet11!D76+Sheet12!D76+Sheet13!D76+Sheet14!D76+Sheet15!D76+Sheet16!D76+Sheet17!D76+Sheet18!D76+Sheet19!D76+Sheet20!D76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Boutique'!D77+'Zernaab Consultancy'!D77+Sheet6!D77+Sheet7!D77+Sheet8!D77+Sheet9!D77+Sheet10!D77+Sheet11!D77+Sheet12!D77+Sheet13!D77+Sheet14!D77+Sheet15!D77+Sheet16!D77+Sheet17!D77+Sheet18!D77+Sheet19!D77+Sheet20!D77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Boutique'!D78+'Zernaab Consultancy'!D78+Sheet6!D78+Sheet7!D78+Sheet8!D78+Sheet9!D78+Sheet10!D78+Sheet11!D78+Sheet12!D78+Sheet13!D78+Sheet14!D78+Sheet15!D78+Sheet16!D78+Sheet17!D78+Sheet18!D78+Sheet19!D78+Sheet20!D78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118000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Consultancy'!E103+Sheet6!E103+Sheet7!E103+Sheet8!E103+Sheet9!E103+Sheet10!E103+Sheet11!E103+Sheet12!E103+Sheet13!E103+Sheet14!E103+Sheet15!E103+Sheet16!E103+Sheet17!E103+Sheet18!E103+Sheet19!E103+Sheet20!E103</f>
        <v>0</v>
      </c>
    </row>
    <row r="104" spans="2:5" x14ac:dyDescent="0.25">
      <c r="E104" s="2">
        <f>'Mahad Wedding'!E104+'Bin Alam Printing'!E104+PDP!E104+'Waqar Boutique'!E104+'Zernaab Consultancy'!E104+Sheet6!E104+Sheet7!E104+Sheet8!E104+Sheet9!E104+Sheet10!E104+Sheet11!E104+Sheet12!E104+Sheet13!E104+Sheet14!E104+Sheet15!E104+Sheet16!E104+Sheet17!E104+Sheet18!E104+Sheet19!E104+Sheet20!E104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3300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Consultancy'!E118+Sheet6!E118+Sheet7!E118+Sheet8!E118+Sheet9!E118+Sheet10!E118+Sheet11!E118+Sheet12!E118+Sheet13!E118+Sheet14!E118+Sheet15!E118+Sheet16!E118+Sheet17!E118+Sheet18!E118+Sheet19!E118+Sheet20!E118</f>
        <v>7000</v>
      </c>
    </row>
    <row r="119" spans="2:5" x14ac:dyDescent="0.25">
      <c r="E119" s="2">
        <f>'Mahad Wedding'!E119+'Bin Alam Printing'!E119+PDP!E119+'Waqar Boutique'!E119+'Zernaab Consultancy'!E119+Sheet6!E119+Sheet7!E119+Sheet8!E119+Sheet9!E119+Sheet10!E119+Sheet11!E119+Sheet12!E119+Sheet13!E119+Sheet14!E119+Sheet15!E119+Sheet16!E119+Sheet17!E119+Sheet18!E119+Sheet19!E119+Sheet20!E119</f>
        <v>500</v>
      </c>
    </row>
    <row r="120" spans="2:5" x14ac:dyDescent="0.25">
      <c r="E120" s="2">
        <f>'Mahad Wedding'!E120+'Bin Alam Printing'!E120+PDP!E120+'Waqar Boutique'!E120+'Zernaab Consultancy'!E120+Sheet6!E120+Sheet7!E120+Sheet8!E120+Sheet9!E120+Sheet10!E120+Sheet11!E120+Sheet12!E120+Sheet13!E120+Sheet14!E120+Sheet15!E120+Sheet16!E120+Sheet17!E120+Sheet18!E120+Sheet19!E120+Sheet20!E120</f>
        <v>3000</v>
      </c>
    </row>
    <row r="121" spans="2:5" x14ac:dyDescent="0.25">
      <c r="E121" s="2">
        <f>'Mahad Wedding'!E121+'Bin Alam Printing'!E121+PDP!E121+'Waqar Boutique'!E121+'Zernaab Consultancy'!E121+Sheet6!E121+Sheet7!E121+Sheet8!E121+Sheet9!E121+Sheet10!E121+Sheet11!E121+Sheet12!E121+Sheet13!E121+Sheet14!E121+Sheet15!E121+Sheet16!E121+Sheet17!E121+Sheet18!E121+Sheet19!E121+Sheet20!E121</f>
        <v>0</v>
      </c>
    </row>
    <row r="122" spans="2:5" x14ac:dyDescent="0.25">
      <c r="E122" s="2">
        <f>'Mahad Wedding'!E122+'Bin Alam Printing'!E122+PDP!E122+'Waqar Boutique'!E122+'Zernaab Consultancy'!E122+Sheet6!E122+Sheet7!E122+Sheet8!E122+Sheet9!E122+Sheet10!E122+Sheet11!E122+Sheet12!E122+Sheet13!E122+Sheet14!E122+Sheet15!E122+Sheet16!E122+Sheet17!E122+Sheet18!E122+Sheet19!E122+Sheet20!E122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Boutique'!E123+'Zernaab Consultancy'!E123+Sheet6!E123+Sheet7!E123+Sheet8!E123+Sheet9!E123+Sheet10!E123+Sheet11!E123+Sheet12!E123+Sheet13!E123+Sheet14!E123+Sheet15!E123+Sheet16!E123+Sheet17!E123+Sheet18!E123+Sheet19!E123+Sheet20!E123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10500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Consultancy'!E187+Sheet6!E187+Sheet7!E187+Sheet8!E187+Sheet9!E187+Sheet10!E187+Sheet11!E187+Sheet12!E187+Sheet13!E187+Sheet14!E187+Sheet15!E187+Sheet16!E187+Sheet17!E187+Sheet18!E187+Sheet19!E187+Sheet20!E187</f>
        <v>515</v>
      </c>
    </row>
    <row r="188" spans="2:5" x14ac:dyDescent="0.25">
      <c r="E188" s="2">
        <f>'Mahad Wedding'!E188+'Bin Alam Printing'!E188+PDP!E188+'Waqar Boutique'!E188+'Zernaab Consultancy'!E188+Sheet6!E188+Sheet7!E188+Sheet8!E188+Sheet9!E188+Sheet10!E188+Sheet11!E188+Sheet12!E188+Sheet13!E188+Sheet14!E188+Sheet15!E188+Sheet16!E188+Sheet17!E188+Sheet18!E188+Sheet19!E188+Sheet20!E188</f>
        <v>0</v>
      </c>
    </row>
    <row r="189" spans="2:5" x14ac:dyDescent="0.25">
      <c r="E189" s="2">
        <f>'Mahad Wedding'!E189+'Bin Alam Printing'!E189+PDP!E189+'Waqar Boutique'!E189+'Zernaab Consultancy'!E189+Sheet6!E189+Sheet7!E189+Sheet8!E189+Sheet9!E189+Sheet10!E189+Sheet11!E189+Sheet12!E189+Sheet13!E189+Sheet14!E189+Sheet15!E189+Sheet16!E189+Sheet17!E189+Sheet18!E189+Sheet19!E189+Sheet20!E189</f>
        <v>0</v>
      </c>
    </row>
    <row r="190" spans="2:5" x14ac:dyDescent="0.25">
      <c r="E190" s="2">
        <f>'Mahad Wedding'!E190+'Bin Alam Printing'!E190+PDP!E190+'Waqar Boutique'!E190+'Zernaab Consultancy'!E190+Sheet6!E190+Sheet7!E190+Sheet8!E190+Sheet9!E190+Sheet10!E190+Sheet11!E190+Sheet12!E190+Sheet13!E190+Sheet14!E190+Sheet15!E190+Sheet16!E190+Sheet17!E190+Sheet18!E190+Sheet19!E190+Sheet20!E190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515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Boutique'!E209+'Zernaab Consultancy'!E209+Sheet6!E209+Sheet7!E209+Sheet8!E209+Sheet9!E209+Sheet10!E209+Sheet11!E209+Sheet12!E209+Sheet13!E209+Sheet14!E209+Sheet15!E209+Sheet16!E209+Sheet17!E209+Sheet18!E209+Sheet19!E209+Sheet20!E209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134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Consultancy'!E302+Sheet6!E302+Sheet7!E302+Sheet8!E302+Sheet9!E302+Sheet10!E302+Sheet11!E302+Sheet12!E302+Sheet13!E302+Sheet14!E302+Sheet15!E302+Sheet16!E302+Sheet17!E302+Sheet18!E302+Sheet19!E302+Sheet20!E302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105</v>
      </c>
    </row>
    <row r="345" spans="2:5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Consultancy'!E346+Sheet6!E346+Sheet7!E346+Sheet8!E346+Sheet9!E346+Sheet10!E346+Sheet11!E346+Sheet12!E346+Sheet13!E346+Sheet14!E346+Sheet15!E346+Sheet16!E346+Sheet17!E346+Sheet18!E346+Sheet19!E346+Sheet20!E346</f>
        <v>11500</v>
      </c>
    </row>
    <row r="347" spans="2:5" x14ac:dyDescent="0.25">
      <c r="E347" s="2">
        <f>'Mahad Wedding'!E347+'Bin Alam Printing'!E347+PDP!E347+'Waqar Boutique'!E347+'Zernaab Consultancy'!E347+Sheet6!E347+Sheet7!E347+Sheet8!E347+Sheet9!E347+Sheet10!E347+Sheet11!E347+Sheet12!E347+Sheet13!E347+Sheet14!E347+Sheet15!E347+Sheet16!E347+Sheet17!E347+Sheet18!E347+Sheet19!E347+Sheet20!E347</f>
        <v>0</v>
      </c>
    </row>
    <row r="348" spans="2:5" x14ac:dyDescent="0.25">
      <c r="E348" s="2">
        <f>'Mahad Wedding'!E348+'Bin Alam Printing'!E348+PDP!E348+'Waqar Boutique'!E348+'Zernaab Consultancy'!E348+Sheet6!E348+Sheet7!E348+Sheet8!E348+Sheet9!E348+Sheet10!E348+Sheet11!E348+Sheet12!E348+Sheet13!E348+Sheet14!E348+Sheet15!E348+Sheet16!E348+Sheet17!E348+Sheet18!E348+Sheet19!E348+Sheet20!E348</f>
        <v>0</v>
      </c>
    </row>
    <row r="349" spans="2:5" x14ac:dyDescent="0.25">
      <c r="E349" s="2">
        <f>'Mahad Wedding'!E349+'Bin Alam Printing'!E349+PDP!E349+'Waqar Boutique'!E349+'Zernaab Consultancy'!E349+Sheet6!E349+Sheet7!E349+Sheet8!E349+Sheet9!E349+Sheet10!E349+Sheet11!E349+Sheet12!E349+Sheet13!E349+Sheet14!E349+Sheet15!E349+Sheet16!E349+Sheet17!E349+Sheet18!E349+Sheet19!E349+Sheet20!E349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Boutique'!E350+'Zernaab Consultancy'!E350+Sheet6!E350+Sheet7!E350+Sheet8!E350+Sheet9!E350+Sheet10!E350+Sheet11!E350+Sheet12!E350+Sheet13!E350+Sheet14!E350+Sheet15!E350+Sheet16!E350+Sheet17!E350+Sheet18!E350+Sheet19!E350+Sheet20!E350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Boutique'!E351+'Zernaab Consultancy'!E351+Sheet6!E351+Sheet7!E351+Sheet8!E351+Sheet9!E351+Sheet10!E351+Sheet11!E351+Sheet12!E351+Sheet13!E351+Sheet14!E351+Sheet15!E351+Sheet16!E351+Sheet17!E351+Sheet18!E351+Sheet19!E351+Sheet20!E351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topLeftCell="A352" zoomScaleNormal="100" workbookViewId="0">
      <selection activeCell="J4" sqref="J4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11" ht="28.5" x14ac:dyDescent="0.45">
      <c r="A1" s="50" t="s">
        <v>109</v>
      </c>
      <c r="B1" s="51"/>
      <c r="C1" s="51"/>
      <c r="D1" s="51"/>
      <c r="E1" s="51"/>
      <c r="F1" s="51"/>
      <c r="G1" s="51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  <c r="J2" t="s">
        <v>152</v>
      </c>
    </row>
    <row r="3" spans="1:11" ht="18.75" x14ac:dyDescent="0.3">
      <c r="A3" s="33" t="s">
        <v>5</v>
      </c>
      <c r="B3" s="2"/>
      <c r="C3" s="2"/>
      <c r="D3" s="2"/>
      <c r="E3" s="2"/>
      <c r="F3" s="41" t="s">
        <v>91</v>
      </c>
      <c r="G3" s="43" t="s">
        <v>110</v>
      </c>
      <c r="J3" t="s">
        <v>37</v>
      </c>
      <c r="K3">
        <f>E302</f>
        <v>2500</v>
      </c>
    </row>
    <row r="4" spans="1:11" x14ac:dyDescent="0.25">
      <c r="A4" s="34" t="s">
        <v>114</v>
      </c>
      <c r="B4" s="29">
        <v>1</v>
      </c>
      <c r="C4">
        <f>75000+45000</f>
        <v>120000</v>
      </c>
      <c r="D4" s="2">
        <f>D72</f>
        <v>60000</v>
      </c>
      <c r="E4" s="2">
        <f>D4-C4</f>
        <v>-60000</v>
      </c>
      <c r="F4" s="2"/>
      <c r="G4" s="3"/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11" x14ac:dyDescent="0.25">
      <c r="A12" s="35"/>
      <c r="B12" s="29"/>
      <c r="C12" s="2"/>
      <c r="D12" s="2"/>
      <c r="E12" s="2"/>
      <c r="F12" s="2"/>
      <c r="G12" s="3"/>
    </row>
    <row r="13" spans="1:11" x14ac:dyDescent="0.25">
      <c r="A13" s="35" t="s">
        <v>13</v>
      </c>
      <c r="B13" s="29"/>
      <c r="C13" s="30">
        <f>SUM(C4:C12)</f>
        <v>120000</v>
      </c>
      <c r="D13" s="30">
        <f>SUM(D4:D12)</f>
        <v>60000</v>
      </c>
      <c r="E13" s="30">
        <f>SUM(E4:E11)</f>
        <v>-60000</v>
      </c>
      <c r="F13" s="29"/>
      <c r="G13" s="9"/>
    </row>
    <row r="14" spans="1:11" x14ac:dyDescent="0.25">
      <c r="A14" s="35"/>
      <c r="B14" s="29"/>
      <c r="C14" s="2"/>
      <c r="D14" s="2"/>
      <c r="E14" s="2"/>
      <c r="F14" s="2"/>
      <c r="G14" s="3"/>
    </row>
    <row r="15" spans="1:11" x14ac:dyDescent="0.25">
      <c r="A15" s="33" t="s">
        <v>14</v>
      </c>
      <c r="B15" s="29"/>
      <c r="C15" s="2"/>
      <c r="D15" s="2"/>
      <c r="E15" s="2"/>
      <c r="F15" s="2"/>
      <c r="G15" s="3"/>
    </row>
    <row r="16" spans="1:11" x14ac:dyDescent="0.25">
      <c r="A16" s="36" t="s">
        <v>15</v>
      </c>
      <c r="B16" s="29">
        <v>4</v>
      </c>
      <c r="C16" s="2">
        <v>2000</v>
      </c>
      <c r="D16" s="2">
        <f>E112</f>
        <v>1500</v>
      </c>
      <c r="E16" s="2">
        <f t="shared" ref="E16:E27" si="0">C16-D16</f>
        <v>500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133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38745</v>
      </c>
      <c r="E40" s="29">
        <f>C40-D40</f>
        <v>-4245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21255</v>
      </c>
      <c r="E42" s="12">
        <f>SUM(E4:E11,E16:E26)</f>
        <v>-64245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531.375</v>
      </c>
      <c r="E44" s="13">
        <f>C44-D44</f>
        <v>1606.125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20723.625</v>
      </c>
      <c r="E45" s="14">
        <f>SUM(E42:E44)</f>
        <v>-62638.875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12434.174999999999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8703.9224999999988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3730.2524999999996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8289.4500000000007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20723.625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D51/3</f>
        <v>2763.15</v>
      </c>
      <c r="E55" s="2">
        <v>0</v>
      </c>
      <c r="F55" s="13">
        <f>D55-E55</f>
        <v>2763.15</v>
      </c>
      <c r="G55" s="2"/>
    </row>
    <row r="56" spans="1:7" x14ac:dyDescent="0.25">
      <c r="A56" s="2" t="s">
        <v>38</v>
      </c>
      <c r="B56" s="2"/>
      <c r="C56" s="2"/>
      <c r="D56" s="13">
        <f>D51/3</f>
        <v>2763.15</v>
      </c>
      <c r="E56" s="2">
        <v>0</v>
      </c>
      <c r="F56" s="13">
        <f t="shared" ref="F56:F57" si="1">D56-E56</f>
        <v>2763.15</v>
      </c>
      <c r="G56" s="2"/>
    </row>
    <row r="57" spans="1:7" x14ac:dyDescent="0.25">
      <c r="A57" s="2" t="s">
        <v>39</v>
      </c>
      <c r="B57" s="2"/>
      <c r="C57" s="2"/>
      <c r="D57" s="13">
        <f>D51/3</f>
        <v>2763.15</v>
      </c>
      <c r="E57" s="2">
        <v>0</v>
      </c>
      <c r="F57" s="13">
        <f t="shared" si="1"/>
        <v>2763.15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8289.4500000000007</v>
      </c>
      <c r="E60" s="30">
        <f>SUM(E55:E59)</f>
        <v>0</v>
      </c>
      <c r="F60" s="23">
        <f>SUM(F55:F59)</f>
        <v>8289.4500000000007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113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115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60000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60000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116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117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116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84</v>
      </c>
      <c r="D99" s="2"/>
      <c r="E99" s="2">
        <v>500</v>
      </c>
      <c r="F99" s="2"/>
      <c r="G99" s="2"/>
    </row>
    <row r="100" spans="1:7" x14ac:dyDescent="0.25">
      <c r="A100" s="2"/>
      <c r="B100" s="2" t="s">
        <v>118</v>
      </c>
      <c r="C100" s="2" t="s">
        <v>119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120</v>
      </c>
      <c r="C101" s="2" t="s">
        <v>116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121</v>
      </c>
      <c r="C102" s="2" t="s">
        <v>116</v>
      </c>
      <c r="D102" s="2"/>
      <c r="E102" s="2">
        <v>50</v>
      </c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143</v>
      </c>
      <c r="C118" t="s">
        <v>144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129</v>
      </c>
      <c r="C119" t="s">
        <v>142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86</v>
      </c>
      <c r="C120" t="s">
        <v>87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126</v>
      </c>
      <c r="E141">
        <v>150</v>
      </c>
      <c r="F141" s="2"/>
      <c r="G141" s="2"/>
    </row>
    <row r="142" spans="1:7" x14ac:dyDescent="0.25">
      <c r="A142" s="2"/>
      <c r="B142" s="2"/>
      <c r="C142" t="s">
        <v>127</v>
      </c>
      <c r="E142">
        <v>200</v>
      </c>
      <c r="F142" s="2"/>
      <c r="G142" s="2"/>
    </row>
    <row r="143" spans="1:7" x14ac:dyDescent="0.25">
      <c r="A143" s="2"/>
      <c r="B143" s="2"/>
      <c r="C143" t="s">
        <v>122</v>
      </c>
      <c r="E143">
        <v>70</v>
      </c>
      <c r="F143" s="2"/>
      <c r="G143" s="2"/>
    </row>
    <row r="144" spans="1:7" x14ac:dyDescent="0.25">
      <c r="A144" s="2"/>
      <c r="B144" s="2"/>
      <c r="C144" t="s">
        <v>123</v>
      </c>
      <c r="E144">
        <v>50</v>
      </c>
      <c r="F144" s="2"/>
      <c r="G144" s="2"/>
    </row>
    <row r="145" spans="1:7" x14ac:dyDescent="0.25">
      <c r="A145" s="2"/>
      <c r="B145" s="2"/>
      <c r="C145" t="s">
        <v>124</v>
      </c>
      <c r="E145">
        <v>180</v>
      </c>
      <c r="F145" s="2"/>
      <c r="G145" s="2"/>
    </row>
    <row r="146" spans="1:7" x14ac:dyDescent="0.25">
      <c r="A146" s="2"/>
      <c r="B146" s="2"/>
      <c r="C146" t="s">
        <v>125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132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141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140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130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131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128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135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136</v>
      </c>
      <c r="C300" s="2" t="s">
        <v>137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138</v>
      </c>
      <c r="C301" s="2" t="s">
        <v>139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151</v>
      </c>
      <c r="C302" s="2" t="s">
        <v>150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D64" sqref="D6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0" t="s">
        <v>145</v>
      </c>
      <c r="B1" s="51"/>
      <c r="C1" s="51"/>
      <c r="D1" s="51"/>
      <c r="E1" s="51"/>
      <c r="F1" s="51"/>
      <c r="G1" s="5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5" t="s">
        <v>146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29" workbookViewId="0">
      <selection activeCell="K40" sqref="K40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149</v>
      </c>
      <c r="B4" s="29">
        <v>1</v>
      </c>
      <c r="C4" s="2">
        <f>150000+25000+112000</f>
        <v>287000</v>
      </c>
      <c r="D4" s="2">
        <f>D72</f>
        <v>0</v>
      </c>
      <c r="E4" s="2">
        <f>D4-C4</f>
        <v>-287000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287000</v>
      </c>
      <c r="D13" s="30">
        <f>SUM(D4:D12)</f>
        <v>0</v>
      </c>
      <c r="E13" s="30">
        <f>SUM(E4:E11)</f>
        <v>-287000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0</v>
      </c>
      <c r="E20" s="2">
        <f t="shared" si="0"/>
        <v>25000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65000</v>
      </c>
      <c r="D27" s="2">
        <f>E362</f>
        <v>0</v>
      </c>
      <c r="E27" s="2">
        <f t="shared" si="0"/>
        <v>65000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0</v>
      </c>
      <c r="E40" s="29">
        <f>C40-D40</f>
        <v>105000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0</v>
      </c>
      <c r="E42" s="12">
        <f>SUM(E4:E11,E16:E26)</f>
        <v>-247000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0</v>
      </c>
      <c r="E44" s="13">
        <f>C44-D44</f>
        <v>4550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0</v>
      </c>
      <c r="E45" s="14">
        <f>SUM(E42:E44)</f>
        <v>-242450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46" t="s">
        <v>0</v>
      </c>
      <c r="B1" s="47"/>
      <c r="C1" s="47"/>
      <c r="D1" s="47"/>
      <c r="E1" s="47"/>
      <c r="F1" s="47"/>
      <c r="G1" s="4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48" t="s">
        <v>36</v>
      </c>
      <c r="G54" s="4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49" t="s">
        <v>41</v>
      </c>
      <c r="B62" s="49"/>
      <c r="C62" s="49"/>
      <c r="D62" s="4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Mahad Wedding</vt:lpstr>
      <vt:lpstr>Bin Alam Printing</vt:lpstr>
      <vt:lpstr>PDP</vt:lpstr>
      <vt:lpstr>Waqar Boutique</vt:lpstr>
      <vt:lpstr>Zernaab Consultancy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2014-08-10T15:48:23Z</dcterms:modified>
</cp:coreProperties>
</file>