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1" activeTab="4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K18" i="5" l="1"/>
  <c r="E57" i="2" l="1"/>
  <c r="E56" i="2"/>
  <c r="E55" i="2"/>
  <c r="E58" i="5"/>
  <c r="E57" i="5"/>
  <c r="E56" i="5"/>
  <c r="E55" i="5"/>
  <c r="M15" i="22" l="1"/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D20" i="2" s="1"/>
  <c r="E20" i="2" s="1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<sst xmlns="http://schemas.openxmlformats.org/spreadsheetml/2006/main" count="2952" uniqueCount="220">
  <si>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</si>
  <si>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</si>
  <si>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</si>
  <si>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</si>
  <si>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</si>
  <si>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</si>
  <si>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</si>
  <si>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</si>
  <si>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</si>
  <si>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</si>
  <si>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</si>
  <si>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</si>
  <si>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</si>
  <si>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</si>
  <si>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</si>
  <si>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</si>
  <si>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</si>
  <si>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</si>
  <si>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</si>
  <si>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</si>
  <si>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</si>
  <si>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</si>
  <si>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</si>
  <si>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</si>
  <si>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</si>
  <si>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</si>
  <si>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</si>
  <si>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</si>
  <si>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</si>
  <si>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</si>
  <si>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</si>
  <si>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</si>
  <si>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</si>
  <si>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</si>
  <si>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</si>
  <si>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</si>
  <si>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</si>
  <si>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</si>
  <si>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</si>
  <si>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</si>
  <si>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</si>
  <si>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</si>
  <si>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</si>
  <si>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</si>
  <si>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</si>
  <si>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</si>
  <si>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</si>
  <si>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</si>
  <si>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</si>
  <si>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</si>
  <si>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</si>
  <si>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</si>
  <si>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</si>
  <si>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</si>
  <si>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</si>
  <si>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</si>
  <si>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</si>
  <si>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</si>
  <si>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</si>
  <si>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</si>
  <si>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</si>
  <si>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</si>
  <si>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</si>
  <si>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</si>
  <si>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</si>
  <si>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</si>
  <si>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</si>
  <si>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</si>
  <si>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</si>
  <si>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</si>
  <si>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</si>
  <si>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</si>
  <si>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</si>
  <si>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</si>
  <si>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</si>
  <si>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</si>
  <si>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</si>
  <si>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</si>
  <si>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</si>
  <si>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</si>
  <si>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</si>
  <si>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</si>
  <si>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</si>
  <si>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</si>
  <si>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</si>
  <si>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</si>
  <si>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</si>
  <si>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</si>
  <si>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</si>
  <si>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</si>
  <si>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</si>
  <si>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</si>
  <si>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</si>
  <si>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</si>
  <si>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</si>
  <si>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</si>
  <si>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</si>
  <si>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</si>
  <si>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</si>
  <si>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</si>
  <si>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</si>
  <si>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</si>
  <si>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</si>
  <si>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</si>
  <si>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</si>
  <si>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</si>
  <si>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</si>
  <si>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</si>
  <si>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</si>
  <si>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</si>
  <si>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</si>
  <si>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</si>
  <si>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</si>
  <si>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</si>
  <si>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</si>
  <si>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</si>
  <si>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</si>
  <si>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</si>
  <si>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</si>
  <si>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</si>
  <si>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</si>
  <si>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</si>
  <si>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</si>
  <si>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</si>
  <si>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</si>
  <si>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</si>
  <si>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</si>
  <si>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</si>
  <si>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</si>
  <si>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</si>
  <si>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</si>
  <si>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</si>
  <si>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</si>
  <si>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</si>
  <si>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</si>
  <si>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</si>
  <si>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</si>
  <si>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</si>
  <si>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</si>
  <si>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</si>
  <si>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</si>
  <si>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</si>
  <si>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</si>
  <si>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</si>
  <si>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</si>
  <si>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</si>
  <si>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</si>
  <si>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</si>
  <si>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</si>
  <si>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</si>
  <si>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</si>
  <si>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</si>
  <si>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</si>
  <si>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</si>
  <si>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</si>
  <si>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</si>
  <si>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</si>
  <si>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</si>
  <si>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</si>
  <si>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</si>
  <si>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</si>
  <si>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</si>
  <si>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</si>
  <si>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</si>
  <si>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</si>
  <si>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</si>
  <si>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</si>
  <si>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</si>
  <si>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</si>
  <si>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</si>
  <si>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</si>
  <si>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</si>
  <si>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</si>
  <si>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</si>
  <si>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</si>
  <si>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</si>
  <si>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</si>
  <si>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</si>
  <si>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</si>
  <si>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</si>
  <si>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</si>
  <si>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</si>
  <si>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</si>
  <si>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</si>
  <si>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</si>
  <si>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</si>
  <si>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</si>
  <si>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</si>
  <si>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</si>
  <si>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</si>
  <si>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</si>
  <si>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</si>
  <si>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</si>
  <si>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</si>
  <si>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</si>
  <si>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</si>
  <si>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</si>
  <si>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</si>
  <si>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</si>
  <si>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</si>
  <si>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</si>
  <si>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</si>
  <si>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</si>
  <si>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</si>
  <si>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</si>
  <si>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</si>
  <si>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</si>
  <si>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</si>
  <si>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</si>
  <si>
    <t>Online support</t>
  </si>
  <si>
    <t xml:space="preserve">Cash </t>
  </si>
  <si>
    <t xml:space="preserve">Online support </t>
  </si>
  <si>
    <t>$18 paid by Mr Nabeel</t>
  </si>
  <si>
    <t>Remainng Shoot payment</t>
  </si>
  <si>
    <t>online support</t>
  </si>
  <si>
    <t xml:space="preserve">Web developer </t>
  </si>
  <si>
    <t>Hashim online support</t>
  </si>
  <si>
    <t>online</t>
  </si>
  <si>
    <t>petrol fashion show</t>
  </si>
  <si>
    <t>Mudasir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</si>
</sst>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147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8" sqref="E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92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1167</v>
      </c>
      <c r="F55" s="13">
        <f>D55-E55</f>
        <v>-0.41249999999990905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1167</v>
      </c>
      <c r="F56" s="13">
        <f t="shared" ref="F56:F59" si="1">D56-E56</f>
        <v>-0.41249999999990905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1167</v>
      </c>
      <c r="F57" s="13">
        <f t="shared" si="1"/>
        <v>-0.41249999999990905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4801</v>
      </c>
      <c r="F60" s="23">
        <f>SUM(F55:F59)</f>
        <v>-134.64999999999964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146</v>
      </c>
      <c r="B1" s="59"/>
      <c r="C1" s="59"/>
      <c r="D1" s="59"/>
      <c r="E1" s="59"/>
      <c r="F1" s="59"/>
      <c r="G1" s="59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555200</v>
      </c>
      <c r="E4" s="2">
        <f>D4-C4</f>
        <v>-86800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113000</v>
      </c>
      <c r="E7" s="2">
        <f>D7-C7</f>
        <v>113000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668200</v>
      </c>
      <c r="E13" s="24">
        <f>SUM(E4:E11)</f>
        <v>26200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76200</v>
      </c>
      <c r="E20" s="2">
        <f t="shared" si="0"/>
        <v>-29200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50150</v>
      </c>
      <c r="E23" s="2">
        <f t="shared" si="0"/>
        <v>-31650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97800</v>
      </c>
      <c r="E27" s="2">
        <f t="shared" si="0"/>
        <v>-20800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267310</v>
      </c>
      <c r="E40" s="20">
        <f>C40-D40</f>
        <v>-11645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400890</v>
      </c>
      <c r="E42" s="12">
        <f>SUM(E4:E11,E16:E26)</f>
        <v>35355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10022.25</v>
      </c>
      <c r="E44" s="13">
        <f>C44-D44</f>
        <v>-363.875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390867.75</v>
      </c>
      <c r="E45" s="14">
        <f>SUM(E42:E44)</f>
        <v>34991.125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234520.65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164164.45499999999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70356.194999999992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156347.1</v>
      </c>
      <c r="E51" s="2"/>
      <c r="F51" s="2"/>
      <c r="G51" s="2"/>
    </row>
    <row r="52" spans="1:7" x14ac:dyDescent="0.25">
      <c r="B52" s="2"/>
      <c r="C52" s="2"/>
      <c r="D52" s="16">
        <f>D47+D51</f>
        <v>390867.75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60" t="s">
        <v>36</v>
      </c>
      <c r="G54" s="60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41808.8125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41989</v>
      </c>
      <c r="F55" s="13">
        <f>D55-E55</f>
        <v>-180.1875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41808.8125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41989</v>
      </c>
      <c r="F56" s="13">
        <f t="shared" ref="F56:F58" si="1">D56-E56</f>
        <v>-180.1875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41808.8125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41989</v>
      </c>
      <c r="F57" s="13">
        <f t="shared" si="1"/>
        <v>-180.1875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28548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28728</v>
      </c>
      <c r="F58" s="13">
        <f t="shared" si="1"/>
        <v>-180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156347.1</v>
      </c>
      <c r="E60" s="24">
        <f>SUM(E55:E59)</f>
        <v>157201</v>
      </c>
      <c r="F60" s="23">
        <f>SUM(F55:F59)</f>
        <v>-853.89999999999964</v>
      </c>
      <c r="G60" s="2"/>
    </row>
    <row r="62" spans="1:7" ht="18.75" x14ac:dyDescent="0.3">
      <c r="A62" s="61" t="s">
        <v>41</v>
      </c>
      <c r="B62" s="61"/>
      <c r="C62" s="61"/>
      <c r="D62" s="61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85000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555200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78000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16000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5000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668200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15000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76200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42600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7550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50150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30000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97800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2" workbookViewId="0">
      <selection activeCell="F20" sqref="F20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144664.45499999999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24127.194999999992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168791.64999999997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164164.45499999999</v>
      </c>
      <c r="C10" s="51"/>
      <c r="D10" s="51" t="s">
        <v>158</v>
      </c>
      <c r="E10" s="51">
        <f>Aggregate!D49</f>
        <v>70356.194999999992</v>
      </c>
      <c r="J10" t="s">
        <v>191</v>
      </c>
      <c r="L10" s="51">
        <v>-225</v>
      </c>
    </row>
    <row r="11" spans="1:13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  <c r="J16" t="s">
        <v>206</v>
      </c>
      <c r="L16" s="51">
        <v>-1000</v>
      </c>
    </row>
    <row r="17" spans="4:12" x14ac:dyDescent="0.25">
      <c r="D17" s="51" t="s">
        <v>206</v>
      </c>
      <c r="E17" s="51">
        <v>-1000</v>
      </c>
    </row>
    <row r="18" spans="4:12" x14ac:dyDescent="0.25">
      <c r="D18" s="51" t="s">
        <v>207</v>
      </c>
      <c r="E18" s="51">
        <v>-500</v>
      </c>
    </row>
    <row r="19" spans="4:12" x14ac:dyDescent="0.25">
      <c r="D19" s="51"/>
    </row>
    <row r="21" spans="4:12" x14ac:dyDescent="0.25">
      <c r="J21" s="15" t="s">
        <v>190</v>
      </c>
      <c r="L21" s="15">
        <f>SUM(L6:L20)</f>
        <v>1314</v>
      </c>
    </row>
    <row r="39" spans="1:5" x14ac:dyDescent="0.25">
      <c r="A39" s="47" t="s">
        <v>40</v>
      </c>
      <c r="B39" s="54">
        <f>SUM(B10:B38)</f>
        <v>144664.45499999999</v>
      </c>
      <c r="D39" s="47" t="s">
        <v>40</v>
      </c>
      <c r="E39" s="54">
        <f>SUM(E10:E38)</f>
        <v>24127.194999999992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K76" zoomScaleNormal="100" workbookViewId="0">
      <selection activeCell="E121" sqref="E12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108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38000</v>
      </c>
      <c r="E7" s="2">
        <f>D7-C7</f>
        <v>38000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13500</v>
      </c>
      <c r="E20" s="2">
        <f t="shared" si="0"/>
        <v>-3500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44245</v>
      </c>
      <c r="E40" s="29">
        <f>C40-D40</f>
        <v>-9745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f>8155+2733</f>
        <v>10888</v>
      </c>
      <c r="F55" s="13">
        <f>D55-E55</f>
        <v>0.1499999999996362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f>8155+2733</f>
        <v>10888</v>
      </c>
      <c r="F56" s="13">
        <f t="shared" ref="F56:F57" si="1">D56-E56</f>
        <v>0.1499999999996362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f>8155+2733</f>
        <v>10888</v>
      </c>
      <c r="F57" s="13">
        <f t="shared" si="1"/>
        <v>0.1499999999996362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32664</v>
      </c>
      <c r="F60" s="23">
        <f>SUM(F55:F59)</f>
        <v>0.44999999999890861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 t="s">
        <v>213</v>
      </c>
      <c r="C76" s="2"/>
      <c r="D76" s="2">
        <v>16000</v>
      </c>
      <c r="E76" s="2"/>
      <c r="F76" s="2"/>
      <c r="G76" s="2"/>
    </row>
    <row r="77" spans="1:7" x14ac:dyDescent="0.25">
      <c r="A77" s="2"/>
      <c r="B77" s="2" t="s">
        <v>213</v>
      </c>
      <c r="C77" s="2"/>
      <c r="D77" s="2">
        <v>4000</v>
      </c>
      <c r="E77" s="2"/>
      <c r="F77" s="2"/>
      <c r="G77" s="2"/>
    </row>
    <row r="78" spans="1:7" x14ac:dyDescent="0.25">
      <c r="A78" s="2"/>
      <c r="B78" s="2" t="s">
        <v>214</v>
      </c>
      <c r="C78" s="2"/>
      <c r="D78" s="2">
        <v>5000</v>
      </c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38000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57" t="s">
        <v>216</v>
      </c>
      <c r="C121" s="57" t="s">
        <v>215</v>
      </c>
      <c r="D121" s="39">
        <v>41940</v>
      </c>
      <c r="E121" s="48">
        <v>5000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13500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144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J14" sqref="J1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8" t="s">
        <v>0</v>
      </c>
      <c r="B1" s="59"/>
      <c r="C1" s="59"/>
      <c r="D1" s="59"/>
      <c r="E1" s="59"/>
      <c r="F1" s="59"/>
      <c r="G1" s="59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399200</v>
      </c>
      <c r="E4" s="2">
        <f>D4-C4</f>
        <v>112200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209</v>
      </c>
      <c r="B7" s="29">
        <v>2</v>
      </c>
      <c r="C7" s="2"/>
      <c r="D7" s="2">
        <f>D81</f>
        <v>75000</v>
      </c>
      <c r="E7" s="2">
        <f>D7-C7</f>
        <v>75000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J10" t="s">
        <v>210</v>
      </c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J11" t="s">
        <v>210</v>
      </c>
      <c r="K11" s="55">
        <v>-10000</v>
      </c>
    </row>
    <row r="12" spans="1:11" x14ac:dyDescent="0.25">
      <c r="A12" s="35"/>
      <c r="B12" s="29"/>
      <c r="C12" s="2"/>
      <c r="D12" s="2"/>
      <c r="E12" s="2"/>
      <c r="F12" s="2"/>
      <c r="G12" s="3"/>
      <c r="J12" t="s">
        <v>217</v>
      </c>
      <c r="K12" s="55">
        <v>-5000</v>
      </c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474200</v>
      </c>
      <c r="E13" s="30">
        <f>SUM(E4:E11)</f>
        <v>187200</v>
      </c>
      <c r="F13" s="29"/>
      <c r="G13" s="9"/>
      <c r="J13" t="s">
        <v>219</v>
      </c>
      <c r="K13" s="55">
        <v>-3000</v>
      </c>
    </row>
    <row r="14" spans="1:11" x14ac:dyDescent="0.25">
      <c r="A14" s="35"/>
      <c r="B14" s="29"/>
      <c r="C14" s="2"/>
      <c r="D14" s="2"/>
      <c r="E14" s="2"/>
      <c r="F14" s="2"/>
      <c r="G14" s="3"/>
      <c r="J14" t="s">
        <v>218</v>
      </c>
      <c r="K14" s="55">
        <v>-500</v>
      </c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11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11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  <c r="J18" t="s">
        <v>169</v>
      </c>
      <c r="K18">
        <f>SUM(K4:K17)</f>
        <v>6300</v>
      </c>
    </row>
    <row r="19" spans="1:11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11" x14ac:dyDescent="0.25">
      <c r="A20" s="37" t="s">
        <v>19</v>
      </c>
      <c r="B20" s="29">
        <v>5</v>
      </c>
      <c r="C20" s="2">
        <v>25000</v>
      </c>
      <c r="D20" s="2">
        <f>E134</f>
        <v>60700</v>
      </c>
      <c r="E20" s="2">
        <f t="shared" si="0"/>
        <v>-35700</v>
      </c>
      <c r="F20" s="2"/>
      <c r="G20" s="3"/>
    </row>
    <row r="21" spans="1:11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11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11" x14ac:dyDescent="0.25">
      <c r="A23" s="37" t="s">
        <v>22</v>
      </c>
      <c r="B23" s="29">
        <v>9</v>
      </c>
      <c r="C23" s="2"/>
      <c r="D23" s="2">
        <f>E224</f>
        <v>41850</v>
      </c>
      <c r="E23" s="2">
        <f t="shared" si="0"/>
        <v>-41850</v>
      </c>
      <c r="F23" s="2"/>
      <c r="G23" s="3"/>
    </row>
    <row r="24" spans="1:11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11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11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11" x14ac:dyDescent="0.25">
      <c r="A27" s="36" t="s">
        <v>103</v>
      </c>
      <c r="B27" s="29">
        <v>15</v>
      </c>
      <c r="C27" s="2">
        <v>65000</v>
      </c>
      <c r="D27" s="2">
        <f>E362</f>
        <v>86300</v>
      </c>
      <c r="E27" s="2">
        <f t="shared" si="0"/>
        <v>-21300</v>
      </c>
      <c r="F27" s="2"/>
      <c r="G27" s="3"/>
    </row>
    <row r="28" spans="1:11" x14ac:dyDescent="0.25">
      <c r="A28" s="36"/>
      <c r="B28" s="29"/>
      <c r="C28" s="2"/>
      <c r="D28" s="2"/>
      <c r="E28" s="2"/>
      <c r="F28" s="2"/>
      <c r="G28" s="3"/>
    </row>
    <row r="29" spans="1:11" x14ac:dyDescent="0.25">
      <c r="A29" s="36"/>
      <c r="B29" s="29"/>
      <c r="C29" s="2"/>
      <c r="D29" s="2"/>
      <c r="E29" s="2"/>
      <c r="F29" s="2"/>
      <c r="G29" s="3"/>
    </row>
    <row r="30" spans="1:11" x14ac:dyDescent="0.25">
      <c r="A30" s="36"/>
      <c r="B30" s="29"/>
      <c r="C30" s="2"/>
      <c r="D30" s="2"/>
      <c r="E30" s="2"/>
      <c r="F30" s="2"/>
      <c r="G30" s="3"/>
    </row>
    <row r="31" spans="1:11" x14ac:dyDescent="0.25">
      <c r="A31" s="36"/>
      <c r="B31" s="29"/>
      <c r="C31" s="2"/>
      <c r="D31" s="2"/>
      <c r="E31" s="2"/>
      <c r="F31" s="2"/>
      <c r="G31" s="3"/>
    </row>
    <row r="32" spans="1:11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189400</v>
      </c>
      <c r="E40" s="29">
        <f>C40-D40</f>
        <v>-84400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284800</v>
      </c>
      <c r="E42" s="12">
        <f>SUM(E4:E11,E16:E26)</f>
        <v>124100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7120</v>
      </c>
      <c r="E44" s="13">
        <f>C44-D44</f>
        <v>-2570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277680</v>
      </c>
      <c r="E45" s="14">
        <f>SUM(E42:E44)</f>
        <v>121530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166608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116625.59999999999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49982.400000000001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111072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277680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27768</v>
      </c>
      <c r="E55" s="2">
        <f>12953+14995</f>
        <v>27948</v>
      </c>
      <c r="F55" s="13">
        <f>D55-E55</f>
        <v>-180</v>
      </c>
      <c r="G55" s="2"/>
    </row>
    <row r="56" spans="1:7" x14ac:dyDescent="0.25">
      <c r="A56" s="2" t="s">
        <v>38</v>
      </c>
      <c r="B56" s="2"/>
      <c r="C56" s="2"/>
      <c r="D56" s="13">
        <f>D51/4</f>
        <v>27768</v>
      </c>
      <c r="E56" s="2">
        <f>12953+14995</f>
        <v>27948</v>
      </c>
      <c r="F56" s="13">
        <f t="shared" ref="F56:F58" si="1">D56-E56</f>
        <v>-180</v>
      </c>
      <c r="G56" s="2"/>
    </row>
    <row r="57" spans="1:7" x14ac:dyDescent="0.25">
      <c r="A57" s="2" t="s">
        <v>39</v>
      </c>
      <c r="B57" s="2"/>
      <c r="C57" s="2"/>
      <c r="D57" s="13">
        <f>D51/4</f>
        <v>27768</v>
      </c>
      <c r="E57" s="2">
        <f>12953+14995</f>
        <v>27948</v>
      </c>
      <c r="F57" s="13">
        <f t="shared" si="1"/>
        <v>-180</v>
      </c>
      <c r="G57" s="2"/>
    </row>
    <row r="58" spans="1:7" x14ac:dyDescent="0.25">
      <c r="A58" s="2" t="s">
        <v>181</v>
      </c>
      <c r="B58" s="2"/>
      <c r="C58" s="2"/>
      <c r="D58" s="13">
        <f>D51/4</f>
        <v>27768</v>
      </c>
      <c r="E58" s="2">
        <f>27948</f>
        <v>27948</v>
      </c>
      <c r="F58" s="13">
        <f t="shared" si="1"/>
        <v>-180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111072</v>
      </c>
      <c r="E60" s="30">
        <f>SUM(E55:E58)</f>
        <v>111792</v>
      </c>
      <c r="F60" s="23">
        <f>SUM(F55:F58)</f>
        <v>-720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75000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399200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 t="s">
        <v>209</v>
      </c>
      <c r="B74" s="2"/>
      <c r="C74" s="2"/>
      <c r="D74" s="2">
        <v>75000</v>
      </c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75000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474200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60700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40000</v>
      </c>
      <c r="F208" s="2"/>
      <c r="G208" s="2"/>
    </row>
    <row r="209" spans="1:7" x14ac:dyDescent="0.25">
      <c r="A209" s="2"/>
      <c r="B209" s="2" t="s">
        <v>211</v>
      </c>
      <c r="C209" s="2" t="s">
        <v>212</v>
      </c>
      <c r="D209" s="39">
        <v>41941</v>
      </c>
      <c r="E209" s="2">
        <v>1850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41850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30000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86300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E59" sqref="E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780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780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780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780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3120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2014-10-29T17:53:32Z</dcterms:modified>
</cp:coreProperties>
</file>