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110" windowWidth="20520" windowHeight="403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C4" i="22" l="1"/>
  <c r="E23" i="22"/>
  <c r="C5" i="22" s="1"/>
  <c r="C6" i="22" s="1"/>
  <c r="B23" i="22"/>
  <c r="E11" i="22"/>
  <c r="E10" i="22" l="1"/>
  <c r="B10" i="22"/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C42" i="5" l="1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<sst xmlns="http://schemas.openxmlformats.org/spreadsheetml/2006/main" count="2881" uniqueCount="165">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</sst>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9" t="s">
        <v>148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3" t="s">
        <v>93</v>
      </c>
      <c r="B1" s="54"/>
      <c r="C1" s="54"/>
      <c r="D1" s="54"/>
      <c r="E1" s="54"/>
      <c r="F1" s="54"/>
      <c r="G1" s="54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2" workbookViewId="0">
      <selection activeCell="D47" sqref="D47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9" t="s">
        <v>147</v>
      </c>
      <c r="B1" s="50"/>
      <c r="C1" s="50"/>
      <c r="D1" s="50"/>
      <c r="E1" s="50"/>
      <c r="F1" s="50"/>
      <c r="G1" s="50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138000</v>
      </c>
      <c r="E4" s="2">
        <f>D4-C4</f>
        <v>-504000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138000</v>
      </c>
      <c r="E13" s="24">
        <f>SUM(E4:E11)</f>
        <v>-504000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10500</v>
      </c>
      <c r="E20" s="2">
        <f t="shared" si="0"/>
        <v>36500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11500</v>
      </c>
      <c r="E27" s="2">
        <f t="shared" si="0"/>
        <v>65500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72410</v>
      </c>
      <c r="E40" s="20">
        <f>C40-D40</f>
        <v>183255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65590</v>
      </c>
      <c r="E42" s="12">
        <f>SUM(E4:E11,E16:E26)</f>
        <v>-386245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1639.75</v>
      </c>
      <c r="E44" s="13">
        <f>C44-D44</f>
        <v>8018.625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63950.25</v>
      </c>
      <c r="E45" s="14">
        <f>SUM(E42:E44)</f>
        <v>-378226.375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38370.15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26859.105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11511.045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25580.100000000002</v>
      </c>
      <c r="E51" s="2"/>
      <c r="F51" s="2"/>
      <c r="G51" s="2"/>
    </row>
    <row r="52" spans="1:7" x14ac:dyDescent="0.25">
      <c r="B52" s="2"/>
      <c r="C52" s="2"/>
      <c r="D52" s="16">
        <f>D47+D51</f>
        <v>63950.25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1" t="s">
        <v>36</v>
      </c>
      <c r="G54" s="51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7735.8125000000009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5229.8125000000009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7735.8125000000009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5229.8125000000009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7735.8125000000009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5229.8125000000009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Boutique'!D58+'Zernaab Consultancy'!D58+Sheet6!D58+Sheet7!D58+Sheet8!D58+Sheet9!D58+Sheet10!D58+Sheet11!D58+Sheet12!D58+Sheet13!D58+Sheet14!D58+Sheet15!D58+Sheet16!D58+Sheet17!D58+Sheet18!D58+Sheet19!D58+Sheet20!D58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25580.100000000006</v>
      </c>
      <c r="E60" s="24">
        <f>SUM(E55:E59)</f>
        <v>10024</v>
      </c>
      <c r="F60" s="23">
        <f>SUM(F55:F59)</f>
        <v>15556.100000000004</v>
      </c>
      <c r="G60" s="2"/>
    </row>
    <row r="62" spans="1:7" ht="18.75" x14ac:dyDescent="0.3">
      <c r="A62" s="52" t="s">
        <v>41</v>
      </c>
      <c r="B62" s="52"/>
      <c r="C62" s="52"/>
      <c r="D62" s="52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138000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138000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3" workbookViewId="0">
      <selection activeCell="H15" sqref="H15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17.42578125" customWidth="1"/>
    <col min="5" max="5" width="11.140625" customWidth="1"/>
  </cols>
  <sheetData>
    <row r="1" spans="1:5" ht="28.5" x14ac:dyDescent="0.45">
      <c r="A1" s="55" t="s">
        <v>154</v>
      </c>
    </row>
    <row r="3" spans="1:5" x14ac:dyDescent="0.25">
      <c r="B3" s="15" t="s">
        <v>155</v>
      </c>
    </row>
    <row r="4" spans="1:5" x14ac:dyDescent="0.25">
      <c r="A4" s="15" t="s">
        <v>156</v>
      </c>
      <c r="B4" s="56">
        <v>1</v>
      </c>
      <c r="C4" s="59">
        <f>B23</f>
        <v>24359.105</v>
      </c>
    </row>
    <row r="5" spans="1:5" x14ac:dyDescent="0.25">
      <c r="A5" s="15" t="s">
        <v>157</v>
      </c>
      <c r="B5" s="56">
        <v>2</v>
      </c>
      <c r="C5" s="59">
        <f>E23</f>
        <v>10457.045</v>
      </c>
    </row>
    <row r="6" spans="1:5" x14ac:dyDescent="0.25">
      <c r="A6" s="15"/>
      <c r="B6" s="56"/>
      <c r="C6" s="60">
        <f>SUM(C4:C5)</f>
        <v>34816.15</v>
      </c>
    </row>
    <row r="8" spans="1:5" x14ac:dyDescent="0.25">
      <c r="A8" s="47" t="s">
        <v>158</v>
      </c>
      <c r="B8" s="58"/>
      <c r="C8" s="58"/>
      <c r="D8" s="58" t="s">
        <v>47</v>
      </c>
    </row>
    <row r="9" spans="1:5" x14ac:dyDescent="0.25">
      <c r="A9" s="47" t="s">
        <v>159</v>
      </c>
      <c r="B9" s="56"/>
      <c r="C9" s="56"/>
      <c r="D9" s="58" t="s">
        <v>160</v>
      </c>
    </row>
    <row r="10" spans="1:5" x14ac:dyDescent="0.25">
      <c r="A10" t="s">
        <v>161</v>
      </c>
      <c r="B10" s="59">
        <f>Aggregate!D48</f>
        <v>26859.105</v>
      </c>
      <c r="D10" t="s">
        <v>161</v>
      </c>
      <c r="E10" s="59">
        <f>Aggregate!D49</f>
        <v>11511.045</v>
      </c>
    </row>
    <row r="11" spans="1:5" x14ac:dyDescent="0.25">
      <c r="A11" t="s">
        <v>163</v>
      </c>
      <c r="B11" s="57">
        <v>-2500</v>
      </c>
      <c r="D11" t="s">
        <v>162</v>
      </c>
      <c r="E11" s="57">
        <f>-500-20</f>
        <v>-520</v>
      </c>
    </row>
    <row r="12" spans="1:5" x14ac:dyDescent="0.25">
      <c r="D12" t="s">
        <v>164</v>
      </c>
      <c r="E12" s="57">
        <v>-534</v>
      </c>
    </row>
    <row r="23" spans="1:5" x14ac:dyDescent="0.25">
      <c r="A23" s="47" t="s">
        <v>40</v>
      </c>
      <c r="B23" s="60">
        <f>SUM(B10:B22)</f>
        <v>24359.105</v>
      </c>
      <c r="D23" s="47" t="s">
        <v>40</v>
      </c>
      <c r="E23" s="60">
        <f>SUM(E10:E22)</f>
        <v>10457.045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zoomScaleNormal="100" workbookViewId="0">
      <selection activeCell="D70" sqref="D70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3" t="s">
        <v>109</v>
      </c>
      <c r="B1" s="54"/>
      <c r="C1" s="54"/>
      <c r="D1" s="54"/>
      <c r="E1" s="54"/>
      <c r="F1" s="54"/>
      <c r="G1" s="54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80000</v>
      </c>
      <c r="E4" s="2">
        <f>D4-C4</f>
        <v>-40000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ht="18.75" x14ac:dyDescent="0.3">
      <c r="A13" s="35" t="s">
        <v>13</v>
      </c>
      <c r="B13" s="29"/>
      <c r="C13" s="30">
        <f>SUM(C4:C12)</f>
        <v>120000</v>
      </c>
      <c r="D13" s="30">
        <f>SUM(D4:D12)</f>
        <v>80000</v>
      </c>
      <c r="E13" s="30">
        <f>SUM(E4:E11)</f>
        <v>-40000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41255</v>
      </c>
      <c r="E42" s="12">
        <f>SUM(E4:E11,E16:E26)</f>
        <v>-44245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1031.375</v>
      </c>
      <c r="E44" s="13">
        <f>C44-D44</f>
        <v>1106.125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40223.625</v>
      </c>
      <c r="E45" s="14">
        <f>SUM(E42:E44)</f>
        <v>-43138.875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24134.174999999999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16893.922499999997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7240.2524999999996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16089.45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40223.625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D51/3</f>
        <v>5363.1500000000005</v>
      </c>
      <c r="E55" s="2">
        <v>0</v>
      </c>
      <c r="F55" s="13">
        <f>D55-E55</f>
        <v>5363.1500000000005</v>
      </c>
      <c r="G55" s="2"/>
    </row>
    <row r="56" spans="1:7" x14ac:dyDescent="0.25">
      <c r="A56" s="2" t="s">
        <v>38</v>
      </c>
      <c r="B56" s="2"/>
      <c r="C56" s="2"/>
      <c r="D56" s="13">
        <f>D51/3</f>
        <v>5363.1500000000005</v>
      </c>
      <c r="E56" s="2">
        <v>0</v>
      </c>
      <c r="F56" s="13">
        <f t="shared" ref="F56:F57" si="1">D56-E56</f>
        <v>5363.1500000000005</v>
      </c>
      <c r="G56" s="2"/>
    </row>
    <row r="57" spans="1:7" x14ac:dyDescent="0.25">
      <c r="A57" s="2" t="s">
        <v>39</v>
      </c>
      <c r="B57" s="2"/>
      <c r="C57" s="2"/>
      <c r="D57" s="13">
        <f>D51/3</f>
        <v>5363.1500000000005</v>
      </c>
      <c r="E57" s="2">
        <v>0</v>
      </c>
      <c r="F57" s="13">
        <f t="shared" si="1"/>
        <v>5363.1500000000005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16089.45</v>
      </c>
      <c r="E60" s="30">
        <f>SUM(E55:E59)</f>
        <v>0</v>
      </c>
      <c r="F60" s="23">
        <f>SUM(F55:F59)</f>
        <v>16089.45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80000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80000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3" t="s">
        <v>145</v>
      </c>
      <c r="B1" s="54"/>
      <c r="C1" s="54"/>
      <c r="D1" s="54"/>
      <c r="E1" s="54"/>
      <c r="F1" s="54"/>
      <c r="G1" s="54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H4" sqref="H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</row>
    <row r="4" spans="1:7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0</v>
      </c>
      <c r="E4" s="2">
        <f>D4-C4</f>
        <v>-287000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287000</v>
      </c>
      <c r="D13" s="30">
        <f>SUM(D4:D12)</f>
        <v>0</v>
      </c>
      <c r="E13" s="30">
        <f>SUM(E4:E11)</f>
        <v>-287000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0</v>
      </c>
      <c r="E20" s="2">
        <f t="shared" si="0"/>
        <v>25000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0</v>
      </c>
      <c r="E27" s="2">
        <f t="shared" si="0"/>
        <v>65000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0</v>
      </c>
      <c r="E40" s="29">
        <f>C40-D40</f>
        <v>105000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0</v>
      </c>
      <c r="E42" s="12">
        <f>SUM(E4:E11,E16:E26)</f>
        <v>-247000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0</v>
      </c>
      <c r="E44" s="13">
        <f>C44-D44</f>
        <v>4550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0</v>
      </c>
      <c r="E45" s="14">
        <f>SUM(E42:E44)</f>
        <v>-242450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9" t="s">
        <v>0</v>
      </c>
      <c r="B1" s="50"/>
      <c r="C1" s="50"/>
      <c r="D1" s="50"/>
      <c r="E1" s="50"/>
      <c r="F1" s="50"/>
      <c r="G1" s="5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1" t="s">
        <v>36</v>
      </c>
      <c r="G54" s="51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2" t="s">
        <v>41</v>
      </c>
      <c r="B62" s="52"/>
      <c r="C62" s="52"/>
      <c r="D62" s="52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2014-08-19T22:06:10Z</dcterms:modified>
</cp:coreProperties>
</file>