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5" activeTab="5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<sst xmlns="http://schemas.openxmlformats.org/spreadsheetml/2006/main" count="2938" uniqueCount="209">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</sst>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6" sqref="E5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9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611200</v>
      </c>
      <c r="E4" s="2">
        <f>D4-C4</f>
        <v>-30800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33000</v>
      </c>
      <c r="E7" s="2">
        <f>D7-C7</f>
        <v>33000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644200</v>
      </c>
      <c r="E13" s="24">
        <f>SUM(E4:E11)</f>
        <v>2200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71200</v>
      </c>
      <c r="E20" s="2">
        <f t="shared" si="0"/>
        <v>-24200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43300</v>
      </c>
      <c r="E23" s="2">
        <f t="shared" si="0"/>
        <v>-24800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102800</v>
      </c>
      <c r="E27" s="2">
        <f t="shared" si="0"/>
        <v>-25800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260460</v>
      </c>
      <c r="E40" s="20">
        <f>C40-D40</f>
        <v>-4795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383740</v>
      </c>
      <c r="E42" s="12">
        <f>SUM(E4:E11,E16:E26)</f>
        <v>23205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9593.5</v>
      </c>
      <c r="E44" s="13">
        <f>C44-D44</f>
        <v>64.875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374146.5</v>
      </c>
      <c r="E45" s="14">
        <f>SUM(E42:E44)</f>
        <v>23269.875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224487.9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157141.53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67346.37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149658.6</v>
      </c>
      <c r="E51" s="2"/>
      <c r="F51" s="2"/>
      <c r="G51" s="2"/>
    </row>
    <row r="52" spans="1:7" x14ac:dyDescent="0.25">
      <c r="B52" s="2"/>
      <c r="C52" s="2"/>
      <c r="D52" s="16">
        <f>D47+D51</f>
        <v>374146.5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40136.6875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23614</v>
      </c>
      <c r="F55" s="13">
        <f>D55-E55</f>
        <v>16522.6875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40136.6875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23614</v>
      </c>
      <c r="F56" s="13">
        <f t="shared" ref="F56:F58" si="1">D56-E56</f>
        <v>16522.6875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40136.6875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23614</v>
      </c>
      <c r="F57" s="13">
        <f t="shared" si="1"/>
        <v>16522.6875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26875.875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0</v>
      </c>
      <c r="F58" s="13">
        <f t="shared" si="1"/>
        <v>26875.875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149658.6</v>
      </c>
      <c r="E60" s="24">
        <f>SUM(E55:E59)</f>
        <v>73348</v>
      </c>
      <c r="F60" s="23">
        <f>SUM(F55:F59)</f>
        <v>76310.600000000006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66000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85000</v>
      </c>
    </row>
    <row r="72" spans="1:4" x14ac:dyDescent="0.25">
      <c r="A72" s="26" t="s">
        <v>46</v>
      </c>
      <c r="B72" s="20"/>
      <c r="C72" s="2"/>
      <c r="D72" s="20">
        <f>SUM(D64:D71)</f>
        <v>611200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3000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33000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644200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71200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37600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43300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35000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102800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19" sqref="D19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137641.53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21117.369999999995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158758.9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157141.53</v>
      </c>
      <c r="C10" s="51"/>
      <c r="D10" s="51" t="s">
        <v>158</v>
      </c>
      <c r="E10" s="51">
        <f>Aggregate!D49</f>
        <v>67346.37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</row>
    <row r="17" spans="4:12" x14ac:dyDescent="0.25">
      <c r="D17" s="51" t="s">
        <v>206</v>
      </c>
      <c r="E17" s="51">
        <v>-1000</v>
      </c>
    </row>
    <row r="18" spans="4:12" x14ac:dyDescent="0.25">
      <c r="D18" s="51" t="s">
        <v>207</v>
      </c>
      <c r="E18" s="51">
        <v>-500</v>
      </c>
    </row>
    <row r="19" spans="4:12" x14ac:dyDescent="0.25">
      <c r="D19" s="51"/>
    </row>
    <row r="21" spans="4:12" x14ac:dyDescent="0.25">
      <c r="J21" s="15" t="s">
        <v>190</v>
      </c>
      <c r="L21" s="15">
        <f>SUM(L6:L20)</f>
        <v>2314</v>
      </c>
    </row>
    <row r="39" spans="1:5" x14ac:dyDescent="0.25">
      <c r="A39" s="47" t="s">
        <v>40</v>
      </c>
      <c r="B39" s="54">
        <f>SUM(B10:B38)</f>
        <v>137641.53</v>
      </c>
      <c r="D39" s="47" t="s">
        <v>40</v>
      </c>
      <c r="E39" s="54">
        <f>SUM(E10:E38)</f>
        <v>21117.369999999995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59" zoomScaleNormal="100" workbookViewId="0">
      <selection activeCell="C76" sqref="C76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33000</v>
      </c>
      <c r="E7" s="2">
        <f>D7-C7</f>
        <v>33000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123000</v>
      </c>
      <c r="E13" s="30">
        <f>SUM(E4:E11)</f>
        <v>3000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v>8155</v>
      </c>
      <c r="F55" s="13">
        <f>D55-E55</f>
        <v>2733.1499999999996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v>8155</v>
      </c>
      <c r="F56" s="13">
        <f t="shared" ref="F56:F57" si="1">D56-E56</f>
        <v>2733.1499999999996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v>8155</v>
      </c>
      <c r="F57" s="13">
        <f t="shared" si="1"/>
        <v>2733.1499999999996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24465</v>
      </c>
      <c r="F60" s="23">
        <f>SUM(F55:F59)</f>
        <v>8199.4499999999989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>
        <v>16000</v>
      </c>
      <c r="E76" s="2"/>
      <c r="F76" s="2"/>
      <c r="G76" s="2"/>
    </row>
    <row r="77" spans="1:7" x14ac:dyDescent="0.25">
      <c r="A77" s="2"/>
      <c r="B77" s="2"/>
      <c r="C77" s="2"/>
      <c r="D77" s="2">
        <v>4000</v>
      </c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3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1" sqref="K11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455200</v>
      </c>
      <c r="E4" s="2">
        <f>D4-C4</f>
        <v>168200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455200</v>
      </c>
      <c r="E13" s="30">
        <f>SUM(E4:E11)</f>
        <v>168200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169</v>
      </c>
      <c r="K15">
        <f>SUM(K4:K14)</f>
        <v>24800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35000</v>
      </c>
      <c r="E23" s="2">
        <f t="shared" si="0"/>
        <v>-35000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91300</v>
      </c>
      <c r="E27" s="2">
        <f t="shared" si="0"/>
        <v>-26300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187550</v>
      </c>
      <c r="E40" s="29">
        <f>C40-D40</f>
        <v>-82550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267650</v>
      </c>
      <c r="E42" s="12">
        <f>SUM(E4:E11,E16:E26)</f>
        <v>111950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6691.25</v>
      </c>
      <c r="E44" s="13">
        <f>C44-D44</f>
        <v>-2141.25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260958.75</v>
      </c>
      <c r="E45" s="14">
        <f>SUM(E42:E44)</f>
        <v>109808.75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156575.25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109602.67499999999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46972.574999999997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104383.5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260958.75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26095.875</v>
      </c>
      <c r="E55" s="2">
        <v>12953</v>
      </c>
      <c r="F55" s="13">
        <f>D55-E55</f>
        <v>13142.875</v>
      </c>
      <c r="G55" s="2"/>
    </row>
    <row r="56" spans="1:7" x14ac:dyDescent="0.25">
      <c r="A56" s="2" t="s">
        <v>38</v>
      </c>
      <c r="B56" s="2"/>
      <c r="C56" s="2"/>
      <c r="D56" s="13">
        <f>D51/4</f>
        <v>26095.875</v>
      </c>
      <c r="E56" s="2">
        <v>12953</v>
      </c>
      <c r="F56" s="13">
        <f t="shared" ref="F56:F58" si="1">D56-E56</f>
        <v>13142.875</v>
      </c>
      <c r="G56" s="2"/>
    </row>
    <row r="57" spans="1:7" x14ac:dyDescent="0.25">
      <c r="A57" s="2" t="s">
        <v>39</v>
      </c>
      <c r="B57" s="2"/>
      <c r="C57" s="2"/>
      <c r="D57" s="13">
        <f>D51/4</f>
        <v>26095.875</v>
      </c>
      <c r="E57" s="2">
        <v>12953</v>
      </c>
      <c r="F57" s="13">
        <f t="shared" si="1"/>
        <v>13142.875</v>
      </c>
      <c r="G57" s="2"/>
    </row>
    <row r="58" spans="1:7" x14ac:dyDescent="0.25">
      <c r="A58" s="2" t="s">
        <v>181</v>
      </c>
      <c r="B58" s="2"/>
      <c r="C58" s="2"/>
      <c r="D58" s="13">
        <f>D51/4</f>
        <v>26095.875</v>
      </c>
      <c r="E58" s="2">
        <v>0</v>
      </c>
      <c r="F58" s="13">
        <f t="shared" si="1"/>
        <v>26095.875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104383.5</v>
      </c>
      <c r="E60" s="30">
        <f>SUM(E55:E58)</f>
        <v>38859</v>
      </c>
      <c r="F60" s="23">
        <f>SUM(F55:F58)</f>
        <v>65524.5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56000</v>
      </c>
      <c r="E70" s="2"/>
      <c r="F70" s="2"/>
      <c r="G70" s="2"/>
    </row>
    <row r="71" spans="1:7" x14ac:dyDescent="0.25">
      <c r="A71" s="2"/>
      <c r="B71" s="2"/>
      <c r="C71" s="2"/>
      <c r="D71" s="2">
        <v>75000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455200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455200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35000</v>
      </c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35000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35000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91300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5" workbookViewId="0">
      <selection activeCell="A66" sqref="A6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0</v>
      </c>
      <c r="F55" s="13">
        <f>D55-E55</f>
        <v>780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0</v>
      </c>
      <c r="F56" s="13">
        <f t="shared" ref="F56:F58" si="1">D56-E56</f>
        <v>780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0</v>
      </c>
      <c r="F57" s="13">
        <f t="shared" si="1"/>
        <v>780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0</v>
      </c>
      <c r="F58" s="13">
        <f t="shared" si="1"/>
        <v>780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0</v>
      </c>
      <c r="F60" s="23">
        <f>SUM(F55:F58)</f>
        <v>3120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2014-10-14T13:46:38Z</dcterms:modified>
</cp:coreProperties>
</file>