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an\Dropbox\GAMES\KSP\RP-0\"/>
    </mc:Choice>
  </mc:AlternateContent>
  <bookViews>
    <workbookView xWindow="0" yWindow="0" windowWidth="28800" windowHeight="12435"/>
  </bookViews>
  <sheets>
    <sheet name="Sheet1" sheetId="1" r:id="rId1"/>
    <sheet name="Sheet2" sheetId="2" r:id="rId2"/>
    <sheet name="Sample Return"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190" i="1" l="1"/>
  <c r="W191" i="1"/>
  <c r="W192" i="1"/>
  <c r="W193" i="1"/>
  <c r="D72" i="3" l="1"/>
  <c r="C54" i="3"/>
  <c r="C53" i="3"/>
  <c r="C43" i="3"/>
  <c r="B35" i="3"/>
  <c r="B34" i="3"/>
  <c r="B33" i="3"/>
  <c r="B32" i="3"/>
  <c r="B31" i="3"/>
  <c r="B30" i="3"/>
  <c r="B29" i="3"/>
  <c r="B25" i="3"/>
  <c r="B23" i="3"/>
  <c r="B22" i="3"/>
  <c r="B21" i="3"/>
  <c r="B20" i="3"/>
  <c r="B19" i="3"/>
  <c r="B18" i="3"/>
  <c r="B17" i="3"/>
  <c r="B16" i="3"/>
  <c r="B14" i="3"/>
  <c r="B12" i="3"/>
  <c r="B10" i="3"/>
  <c r="B8" i="3"/>
  <c r="B6" i="3"/>
  <c r="B5" i="3"/>
  <c r="B4" i="3"/>
  <c r="B3" i="3"/>
  <c r="S72" i="2"/>
  <c r="R54" i="2"/>
  <c r="R53" i="2"/>
  <c r="G103" i="1"/>
  <c r="X121" i="1" l="1"/>
  <c r="V121" i="1"/>
  <c r="U121" i="1"/>
  <c r="H96" i="1"/>
  <c r="H97" i="1"/>
  <c r="H98" i="1"/>
  <c r="H99" i="1"/>
  <c r="H100" i="1"/>
  <c r="H101" i="1"/>
  <c r="H102" i="1"/>
  <c r="H95" i="1"/>
  <c r="G96" i="1"/>
  <c r="G97" i="1"/>
  <c r="G98" i="1"/>
  <c r="G99" i="1"/>
  <c r="G100" i="1"/>
  <c r="G101" i="1"/>
  <c r="G102" i="1"/>
  <c r="G95" i="1"/>
  <c r="G136" i="1" l="1"/>
  <c r="H136" i="1"/>
  <c r="G122" i="1"/>
  <c r="G123" i="1"/>
  <c r="H123" i="1"/>
  <c r="G124" i="1"/>
  <c r="H124" i="1"/>
  <c r="G125" i="1"/>
  <c r="H125" i="1"/>
  <c r="G126" i="1"/>
  <c r="H126" i="1"/>
  <c r="G127" i="1"/>
  <c r="H127" i="1"/>
  <c r="G128" i="1"/>
  <c r="H128" i="1"/>
  <c r="G129" i="1"/>
  <c r="H129" i="1"/>
  <c r="G130" i="1"/>
  <c r="H130" i="1"/>
  <c r="G131" i="1"/>
  <c r="H131" i="1"/>
  <c r="G132" i="1"/>
  <c r="H132" i="1"/>
  <c r="G133" i="1"/>
  <c r="H133" i="1"/>
  <c r="G134" i="1"/>
  <c r="H134" i="1"/>
  <c r="G135" i="1"/>
  <c r="H135" i="1"/>
  <c r="G137" i="1"/>
  <c r="H137" i="1"/>
  <c r="G138" i="1"/>
  <c r="H138" i="1"/>
  <c r="H122" i="1" l="1"/>
  <c r="H154" i="1"/>
  <c r="G154" i="1"/>
  <c r="H118" i="1"/>
  <c r="G118" i="1"/>
  <c r="G139" i="1"/>
  <c r="H139" i="1"/>
  <c r="G140" i="1"/>
  <c r="H140" i="1"/>
  <c r="G143" i="1"/>
  <c r="H143" i="1"/>
  <c r="G144" i="1"/>
  <c r="H144" i="1"/>
  <c r="G145" i="1"/>
  <c r="H145" i="1"/>
  <c r="G141" i="1"/>
  <c r="H141" i="1"/>
  <c r="G146" i="1"/>
  <c r="H146" i="1"/>
  <c r="G147" i="1"/>
  <c r="H147" i="1"/>
  <c r="G148" i="1"/>
  <c r="H148" i="1"/>
  <c r="G149" i="1"/>
  <c r="H149" i="1"/>
  <c r="G150" i="1"/>
  <c r="H150" i="1"/>
  <c r="G151" i="1"/>
  <c r="H151" i="1"/>
  <c r="G152" i="1"/>
  <c r="H152" i="1"/>
  <c r="G153" i="1"/>
  <c r="H153" i="1"/>
  <c r="G155" i="1"/>
  <c r="H155" i="1"/>
  <c r="G156" i="1"/>
  <c r="H156" i="1"/>
  <c r="G157" i="1"/>
  <c r="H157" i="1"/>
  <c r="H142" i="1"/>
  <c r="G142" i="1"/>
  <c r="H104" i="1"/>
  <c r="H105" i="1"/>
  <c r="H106" i="1"/>
  <c r="H107" i="1"/>
  <c r="H108" i="1"/>
  <c r="H109" i="1"/>
  <c r="H110" i="1"/>
  <c r="H111" i="1"/>
  <c r="H112" i="1"/>
  <c r="H113" i="1"/>
  <c r="H114" i="1"/>
  <c r="H115" i="1"/>
  <c r="H116" i="1"/>
  <c r="H117" i="1"/>
  <c r="H119" i="1"/>
  <c r="H120" i="1"/>
  <c r="H103" i="1"/>
  <c r="G120" i="1" l="1"/>
  <c r="G104" i="1"/>
  <c r="G105" i="1"/>
  <c r="G106" i="1"/>
  <c r="G107" i="1"/>
  <c r="G108" i="1"/>
  <c r="G109" i="1"/>
  <c r="G110" i="1"/>
  <c r="G111" i="1"/>
  <c r="G112" i="1"/>
  <c r="G113" i="1"/>
  <c r="G114" i="1"/>
  <c r="G115" i="1"/>
  <c r="G116" i="1"/>
  <c r="G117" i="1"/>
  <c r="G119" i="1"/>
  <c r="G88" i="1"/>
  <c r="H88" i="1"/>
  <c r="G89" i="1"/>
  <c r="H89" i="1"/>
  <c r="G90" i="1"/>
  <c r="H90" i="1"/>
  <c r="G91" i="1"/>
  <c r="H91" i="1"/>
  <c r="G92" i="1"/>
  <c r="H92" i="1"/>
  <c r="G93" i="1"/>
  <c r="H93" i="1"/>
  <c r="G94" i="1"/>
  <c r="H94" i="1"/>
  <c r="H87" i="1"/>
  <c r="G87" i="1"/>
  <c r="G52" i="1"/>
  <c r="R43" i="2" l="1"/>
  <c r="Q35" i="2"/>
  <c r="Q34" i="2"/>
  <c r="Q33" i="2"/>
  <c r="Q32" i="2"/>
  <c r="Q31" i="2"/>
  <c r="Q30" i="2"/>
  <c r="Q29" i="2"/>
  <c r="Q25" i="2"/>
  <c r="Q23" i="2"/>
  <c r="Q22" i="2"/>
  <c r="Q21" i="2"/>
  <c r="Q20" i="2"/>
  <c r="Q19" i="2"/>
  <c r="Q18" i="2"/>
  <c r="Q17" i="2"/>
  <c r="Q16" i="2"/>
  <c r="Q14" i="2"/>
  <c r="Q12" i="2"/>
  <c r="Q10" i="2"/>
  <c r="Q6" i="2"/>
  <c r="Q5" i="2"/>
  <c r="Q4" i="2"/>
  <c r="Q3" i="2"/>
  <c r="F57" i="2"/>
  <c r="F50" i="2"/>
  <c r="F43" i="2"/>
  <c r="E4" i="2"/>
  <c r="E5" i="2"/>
  <c r="E6" i="2"/>
  <c r="E10" i="2"/>
  <c r="E12" i="2"/>
  <c r="E14" i="2"/>
  <c r="E16" i="2"/>
  <c r="E17" i="2"/>
  <c r="E18" i="2"/>
  <c r="E19" i="2"/>
  <c r="E20" i="2"/>
  <c r="E21" i="2"/>
  <c r="E22" i="2"/>
  <c r="E23" i="2"/>
  <c r="E25" i="2"/>
  <c r="E29" i="2"/>
  <c r="E30" i="2"/>
  <c r="E31" i="2"/>
  <c r="E32" i="2"/>
  <c r="E33" i="2"/>
  <c r="E34" i="2"/>
  <c r="E35" i="2"/>
  <c r="E3" i="2"/>
  <c r="H53" i="1"/>
  <c r="H54" i="1"/>
  <c r="H55" i="1"/>
  <c r="H56" i="1"/>
  <c r="H57" i="1"/>
  <c r="H58" i="1"/>
  <c r="H59" i="1"/>
  <c r="H60" i="1"/>
  <c r="H61" i="1"/>
  <c r="H62" i="1"/>
  <c r="H63" i="1"/>
  <c r="H64" i="1"/>
  <c r="H65" i="1"/>
  <c r="H66" i="1"/>
  <c r="H67" i="1"/>
  <c r="H68" i="1"/>
  <c r="H69" i="1"/>
  <c r="H70" i="1"/>
  <c r="H71" i="1"/>
  <c r="H72" i="1"/>
  <c r="H73" i="1"/>
  <c r="H74" i="1"/>
  <c r="H52" i="1"/>
  <c r="G53" i="1"/>
  <c r="G54" i="1"/>
  <c r="G55" i="1"/>
  <c r="G56" i="1"/>
  <c r="G57" i="1"/>
  <c r="G58" i="1"/>
  <c r="G59" i="1"/>
  <c r="G60" i="1"/>
  <c r="G61" i="1"/>
  <c r="G62" i="1"/>
  <c r="G63" i="1"/>
  <c r="G64" i="1"/>
  <c r="G65" i="1"/>
  <c r="G66" i="1"/>
  <c r="G67" i="1"/>
  <c r="G68" i="1"/>
  <c r="G69" i="1"/>
  <c r="G70" i="1"/>
  <c r="G71" i="1"/>
  <c r="G72" i="1"/>
  <c r="G73" i="1"/>
  <c r="G74" i="1"/>
  <c r="E8" i="2" s="1"/>
  <c r="Q8" i="2" l="1"/>
</calcChain>
</file>

<file path=xl/sharedStrings.xml><?xml version="1.0" encoding="utf-8"?>
<sst xmlns="http://schemas.openxmlformats.org/spreadsheetml/2006/main" count="2476" uniqueCount="799">
  <si>
    <t>name</t>
  </si>
  <si>
    <t>title</t>
  </si>
  <si>
    <t>group</t>
  </si>
  <si>
    <t>agent</t>
  </si>
  <si>
    <t>description</t>
  </si>
  <si>
    <t>synopsis</t>
  </si>
  <si>
    <t>completedMessage</t>
  </si>
  <si>
    <t>cancellable</t>
  </si>
  <si>
    <t>declinable</t>
  </si>
  <si>
    <t>maxCompletions</t>
  </si>
  <si>
    <t>maxSimultaneous</t>
  </si>
  <si>
    <t>deadline</t>
  </si>
  <si>
    <t>autoAccept</t>
  </si>
  <si>
    <t>targetBody</t>
  </si>
  <si>
    <t>prestige</t>
  </si>
  <si>
    <t>sortKey</t>
  </si>
  <si>
    <t>advanceFunds</t>
  </si>
  <si>
    <t>rewardScience</t>
  </si>
  <si>
    <t>rewardReputation</t>
  </si>
  <si>
    <t>rewardFunds</t>
  </si>
  <si>
    <t>failureReputation</t>
  </si>
  <si>
    <t>failureFunds</t>
  </si>
  <si>
    <t>First Launch</t>
  </si>
  <si>
    <t>Karman Line</t>
  </si>
  <si>
    <t>Milestones</t>
  </si>
  <si>
    <t>Suborbital Biological Sample</t>
  </si>
  <si>
    <t>Orbit &amp; Return</t>
  </si>
  <si>
    <t>Rendezvous</t>
  </si>
  <si>
    <t>NOTES</t>
  </si>
  <si>
    <t>RP-0</t>
  </si>
  <si>
    <t>First Communications Satellite</t>
  </si>
  <si>
    <t>Communications Test Satellite</t>
  </si>
  <si>
    <t>First Weather Satellite</t>
  </si>
  <si>
    <t>EarlySatellites</t>
  </si>
  <si>
    <t>TIROS-1</t>
  </si>
  <si>
    <t>Vanguard 1</t>
  </si>
  <si>
    <t>RemoteTech</t>
  </si>
  <si>
    <t>AdvSatellites</t>
  </si>
  <si>
    <t>Repeatable, GEO, GSO, Tundra, LOS over area</t>
  </si>
  <si>
    <t>Geostationary Communications Network</t>
  </si>
  <si>
    <t>Earth Observation Camera Satellites</t>
  </si>
  <si>
    <t>Earth Observation Science Satellites</t>
  </si>
  <si>
    <t>Interplanetary Space Satellites</t>
  </si>
  <si>
    <t>Commercial Satellites</t>
  </si>
  <si>
    <t>GTO, GSO, relinquish control</t>
  </si>
  <si>
    <t>Study of Interplanetary Space</t>
  </si>
  <si>
    <t>Various Science Experiments</t>
  </si>
  <si>
    <t>Tundra, Sun Sync, Molniya, Imaging</t>
  </si>
  <si>
    <t>GPS System</t>
  </si>
  <si>
    <t>GLONASS System</t>
  </si>
  <si>
    <t>Galileo System</t>
  </si>
  <si>
    <t>GPS or GLONASS</t>
  </si>
  <si>
    <t>GLONASS or GPS</t>
  </si>
  <si>
    <t>Upgrade to GPS/GLONASS</t>
  </si>
  <si>
    <t>Sounding</t>
  </si>
  <si>
    <t>CommercialSats</t>
  </si>
  <si>
    <t>X-Planes (Supersonic)</t>
  </si>
  <si>
    <t>X-Planes</t>
  </si>
  <si>
    <t>X-Planes (Low)</t>
  </si>
  <si>
    <t>X-Planes (High)</t>
  </si>
  <si>
    <t>Luna 16</t>
  </si>
  <si>
    <t>Lunokhod 1</t>
  </si>
  <si>
    <t>2 Repeats</t>
  </si>
  <si>
    <t>Flybys</t>
  </si>
  <si>
    <t>Mercury Flyby</t>
  </si>
  <si>
    <t>Venus Flyby</t>
  </si>
  <si>
    <t>Mars Flyby</t>
  </si>
  <si>
    <t>Phobos Flyby</t>
  </si>
  <si>
    <t>Deimos Flyby</t>
  </si>
  <si>
    <t>Jupiter Flyby</t>
  </si>
  <si>
    <t>Callisto Flyby</t>
  </si>
  <si>
    <t>Europa Flyby</t>
  </si>
  <si>
    <t>Ganymede Flyby</t>
  </si>
  <si>
    <t>Io Flyby</t>
  </si>
  <si>
    <t>Saturn Flyby</t>
  </si>
  <si>
    <t>Dione Flyby</t>
  </si>
  <si>
    <t>Enceladus Flyby</t>
  </si>
  <si>
    <t>Iapetus Flyby</t>
  </si>
  <si>
    <t>Mimas Flyby</t>
  </si>
  <si>
    <t>Rhea Flyby</t>
  </si>
  <si>
    <t>Tethys Flyby</t>
  </si>
  <si>
    <t>Titan Flyby</t>
  </si>
  <si>
    <t>Uranus Flyby</t>
  </si>
  <si>
    <t>Triton Flyby</t>
  </si>
  <si>
    <t>Neptune Flyby</t>
  </si>
  <si>
    <t>Pluto Flyby</t>
  </si>
  <si>
    <t>Charon Flyby</t>
  </si>
  <si>
    <t>Mercury Orbit</t>
  </si>
  <si>
    <t>Orbits</t>
  </si>
  <si>
    <t>Venus Orbit</t>
  </si>
  <si>
    <t>Mars Orbit</t>
  </si>
  <si>
    <t>Jupiter Orbit</t>
  </si>
  <si>
    <t>Saturn Orbit</t>
  </si>
  <si>
    <t>Uranus Orbit</t>
  </si>
  <si>
    <t>Neptune Orbit</t>
  </si>
  <si>
    <t>Pluto Orbit</t>
  </si>
  <si>
    <t>Landings</t>
  </si>
  <si>
    <t>Mercury Landing</t>
  </si>
  <si>
    <t>Venus Landing</t>
  </si>
  <si>
    <t>Mars Landing</t>
  </si>
  <si>
    <t>Phobos Landing</t>
  </si>
  <si>
    <t>Callisto Landing</t>
  </si>
  <si>
    <t>Europa Landing</t>
  </si>
  <si>
    <t>Ganymede Landing</t>
  </si>
  <si>
    <t>Io Landing</t>
  </si>
  <si>
    <t>Dione Landing</t>
  </si>
  <si>
    <t>Enceladus Landing</t>
  </si>
  <si>
    <t>Iapetus Landing</t>
  </si>
  <si>
    <t>Mimas Landing</t>
  </si>
  <si>
    <t>Rhea Landing</t>
  </si>
  <si>
    <t>Tethys Landing</t>
  </si>
  <si>
    <t>Triton Landing</t>
  </si>
  <si>
    <t>Pluto Landing</t>
  </si>
  <si>
    <t>Charon Landing</t>
  </si>
  <si>
    <t>Rovers</t>
  </si>
  <si>
    <t>Mercury Rover</t>
  </si>
  <si>
    <t>Venus Rover</t>
  </si>
  <si>
    <t>Mars Rover</t>
  </si>
  <si>
    <t>Callisto Rover</t>
  </si>
  <si>
    <t>Europa Rover</t>
  </si>
  <si>
    <t>Ganymede Rover</t>
  </si>
  <si>
    <t>Io Rover</t>
  </si>
  <si>
    <t>Dione Rover</t>
  </si>
  <si>
    <t>Enceladus Rover</t>
  </si>
  <si>
    <t>Iapetus Rover</t>
  </si>
  <si>
    <t>Mimas Rover</t>
  </si>
  <si>
    <t>Rhea Rover</t>
  </si>
  <si>
    <t>Tethys Rover</t>
  </si>
  <si>
    <t>Triton Rover</t>
  </si>
  <si>
    <t>Pluto Rover</t>
  </si>
  <si>
    <t>Charon Rover</t>
  </si>
  <si>
    <t>Mercury Sample Return</t>
  </si>
  <si>
    <t>Mars Sample Return</t>
  </si>
  <si>
    <t>Europa Sample Return</t>
  </si>
  <si>
    <t>Asteroid Sample Return</t>
  </si>
  <si>
    <t>SpaceStations</t>
  </si>
  <si>
    <t>First Space Station</t>
  </si>
  <si>
    <t>Lunar Space Station</t>
  </si>
  <si>
    <t>Martian Space Station</t>
  </si>
  <si>
    <t>Repeat</t>
  </si>
  <si>
    <t>HumanMilestones</t>
  </si>
  <si>
    <t>Break the Sound Barrier (Crewed)</t>
  </si>
  <si>
    <t>Pass the Karman Line (Crewed)</t>
  </si>
  <si>
    <t>Suborbital Flight (Crewed)</t>
  </si>
  <si>
    <t>Orbital Flight (Crewed)</t>
  </si>
  <si>
    <t>First Orbital Flight (Crewed)</t>
  </si>
  <si>
    <t>Orbital Flight with Two Crew</t>
  </si>
  <si>
    <t>First EVA</t>
  </si>
  <si>
    <t>HumanExploration</t>
  </si>
  <si>
    <t>Flyby Mercury (Crewed)</t>
  </si>
  <si>
    <t>Flyby Venus (Crewed)</t>
  </si>
  <si>
    <t>Flyby Mars (Crewed)</t>
  </si>
  <si>
    <t>Orbit Venus (Crewed)</t>
  </si>
  <si>
    <t>Orbit Mars (Crewed)</t>
  </si>
  <si>
    <t>Mars Landing (Crewed)</t>
  </si>
  <si>
    <t>Phobos Landing (Crewed)</t>
  </si>
  <si>
    <t>Asteroid Landing (Crewed)</t>
  </si>
  <si>
    <t>Flyby Jupiter (Crewed)</t>
  </si>
  <si>
    <t>Flyby Saturn (Crewed)</t>
  </si>
  <si>
    <t>Establish a Lunar Base</t>
  </si>
  <si>
    <t>Send First Crew to the Lunar Base</t>
  </si>
  <si>
    <t>Establish a Martian Base</t>
  </si>
  <si>
    <t>Send First Crew to the Martian Base</t>
  </si>
  <si>
    <t>Surface Base Crew Rotation</t>
  </si>
  <si>
    <t>Expand the Power Supply at Your Base</t>
  </si>
  <si>
    <t>Increase the Crew Capacity of Your Base</t>
  </si>
  <si>
    <t>Increase the Population of Your Base</t>
  </si>
  <si>
    <t>Resupply Your Base's Life Support</t>
  </si>
  <si>
    <t>SurfaceBases</t>
  </si>
  <si>
    <t>WeatherSats</t>
  </si>
  <si>
    <t>NIMBUS, Nimbus 3 had RTG</t>
  </si>
  <si>
    <t>TIROS-2 up (40-60 degrees)</t>
  </si>
  <si>
    <t>GPS</t>
  </si>
  <si>
    <t>GLONASS</t>
  </si>
  <si>
    <t>Galileo</t>
  </si>
  <si>
    <t>FirstComSat</t>
  </si>
  <si>
    <t>ComTestSat</t>
  </si>
  <si>
    <t>FirstWeatherSat</t>
  </si>
  <si>
    <t>FirstPolarSat</t>
  </si>
  <si>
    <t>FirstMolniyaSat</t>
  </si>
  <si>
    <t>FirstTundraSat</t>
  </si>
  <si>
    <t>FirstSunSyncSat</t>
  </si>
  <si>
    <t>RepeatComSats</t>
  </si>
  <si>
    <t>GeoComSatNetwork</t>
  </si>
  <si>
    <t>EOSCamera</t>
  </si>
  <si>
    <t>EOSScience</t>
  </si>
  <si>
    <t>InterplanetarySpaceSats</t>
  </si>
  <si>
    <t>CrewedFlightLow</t>
  </si>
  <si>
    <t>CrewedReachSpace</t>
  </si>
  <si>
    <t>CrewedSupersonic</t>
  </si>
  <si>
    <t>MoonLandingReturn</t>
  </si>
  <si>
    <t>MoonRover</t>
  </si>
  <si>
    <t>RepeatMoonLandingCrew</t>
  </si>
  <si>
    <t>MoonExtendedStayCrew</t>
  </si>
  <si>
    <t>MoonSpaceStation</t>
  </si>
  <si>
    <t>MarsSpaceStation</t>
  </si>
  <si>
    <t>CrewRotationStation</t>
  </si>
  <si>
    <t>ExtraCrewStation</t>
  </si>
  <si>
    <t>PowerModuleStation</t>
  </si>
  <si>
    <t>NewCrewStation</t>
  </si>
  <si>
    <t>LifeSupportStation</t>
  </si>
  <si>
    <t>MercuryFlybyCrew</t>
  </si>
  <si>
    <t>VenusOrbitCrew</t>
  </si>
  <si>
    <t>MarsOrbitCrew</t>
  </si>
  <si>
    <t>MarsLandingCrew</t>
  </si>
  <si>
    <t>PhobosLandingCrew</t>
  </si>
  <si>
    <t>AsteroidLandingCrew</t>
  </si>
  <si>
    <t>JupiterFlybyCrew</t>
  </si>
  <si>
    <t>SaturnFlybyCrew</t>
  </si>
  <si>
    <t>MoonBase</t>
  </si>
  <si>
    <t>MarsBase</t>
  </si>
  <si>
    <t>FirstCrewMoonBase</t>
  </si>
  <si>
    <t>FirstCrewMarsBase</t>
  </si>
  <si>
    <t>CrewRotationBase</t>
  </si>
  <si>
    <t>PowerSupplyBase</t>
  </si>
  <si>
    <t>CrewCapacityBase</t>
  </si>
  <si>
    <t>PopulationBase</t>
  </si>
  <si>
    <t>LifeSupportBase</t>
  </si>
  <si>
    <t>SecondGenWeather</t>
  </si>
  <si>
    <t>EarlyWeatherSats</t>
  </si>
  <si>
    <t>Replace a GPS Satellite</t>
  </si>
  <si>
    <t>GPSReplacement</t>
  </si>
  <si>
    <t>Replace a GLONASS Satellite</t>
  </si>
  <si>
    <t>GLONASSReplacement</t>
  </si>
  <si>
    <t>Replace a Galileo Satellite</t>
  </si>
  <si>
    <t>GalileoReplacement</t>
  </si>
  <si>
    <t>Replace a Sun Synchronous Weather Satellite</t>
  </si>
  <si>
    <t>SunSyncReplacement</t>
  </si>
  <si>
    <t>MoonExploration</t>
  </si>
  <si>
    <t>GROUP SORT</t>
  </si>
  <si>
    <t>Telstar, MEO</t>
  </si>
  <si>
    <t>Repeatable, MEO</t>
  </si>
  <si>
    <t>Congratulations on starting a new space program! For your first mission, you should launch your first vessel. Just design and build a vessel, roll it out to the pad (or runway if an airplane), and stage to take off! (And note all the records to break in the 'Active Contracts' tab. They update, so keep checking.)</t>
  </si>
  <si>
    <t>Launch a rocket or aircraft</t>
  </si>
  <si>
    <t>Federation Aeronautique Internationale</t>
  </si>
  <si>
    <t>false</t>
  </si>
  <si>
    <t>HomeWorld()</t>
  </si>
  <si>
    <t>Congratulations! Your space program is off to a great start. Now it is time for some "rocket science" as you need to continue to go higher, faster, and farther.</t>
  </si>
  <si>
    <t>The Karman line is the line at which the speed necessary to maintain altitude via lift is the same as the speed required for orbit. It's the traditional dividing line between the atmosphere and space (despite there being nonzero pressure well above it; Earth's atmosphere extends quite far indeed). We want you to send something above it!</t>
  </si>
  <si>
    <t>We have launched past the Karman Line and now our scientists are interested in seeing how animals react to space. Send a rocket into space with a Biological Sample on board and return them safely to Earth.</t>
  </si>
  <si>
    <t>Return a suborbital rocket safely to Earth</t>
  </si>
  <si>
    <t>Congratulations! You've reached space!</t>
  </si>
  <si>
    <t>Well Done! Our scientists are now studying the sample to see the reactions from the journey.</t>
  </si>
  <si>
    <t>minExpiry</t>
  </si>
  <si>
    <t>maxExpiry</t>
  </si>
  <si>
    <t>Launch the first satellite into orbit of Earth</t>
  </si>
  <si>
    <t>We need you to give Earth its first artificial satellite! Design, build, and launch a craft that will successfully place an object in orbit with a perigee of at least 150km. Once you're in orbit, don't forget to analyze the telemetry and record any other data for scientists to marvel over! You have a time limit, however, and your prestige is riding on the line. If you commit to this, however, your program will receive substantial funding to make the launch possible.</t>
  </si>
  <si>
    <t>Congratulations on placing Earth's first artificial satellite in orbit! Our sensors are receiving data from the craft and scientists are poring over the data.</t>
  </si>
  <si>
    <t>730  // 2 years</t>
  </si>
  <si>
    <t>REQUIRE_1</t>
  </si>
  <si>
    <t>REQUIRE_2</t>
  </si>
  <si>
    <t>SuborbitalReturn</t>
  </si>
  <si>
    <t>Reentry is brutally hot and dangerous. However, it can be survivable with the right technology and equipment. We want you to design, build, and launch a craft that can survive a reentry and make a soft landing or splashdown on Earth. Note that orbital-speed suborbital flights are acceptable as well. You may complete this contract up to three times.</t>
  </si>
  <si>
    <t>Recover a craft from an orbital-velocity descent</t>
  </si>
  <si>
    <t>Congratulations! The craft has survived reentry, and engineers are examining it very keenly indeed.</t>
  </si>
  <si>
    <t>true</t>
  </si>
  <si>
    <t>Random(1, 3)</t>
  </si>
  <si>
    <t>Random(40000, 60000)</t>
  </si>
  <si>
    <t>First Rendezvous</t>
  </si>
  <si>
    <t>First Docking</t>
  </si>
  <si>
    <t>Perform the First Rendezvous of two craft in space</t>
  </si>
  <si>
    <t>Congratulations! By accomplishing the first rendezvous, it opens up the possibilities of what we can do while in orbit.</t>
  </si>
  <si>
    <t>As crazy as the idea sounds, we want to have two separate spacecraft meet up in space. Using your knowledge of orbital mechanics, bring two craft to within 500 meters of each other while in orbit around Earth. Note that you only have a limited time to build and launch the vessels, so don't accept this contract until you are ready!</t>
  </si>
  <si>
    <t>Perform the first docking between two spacecraft. Note that you have only a limited time to build and launch the vessels, so don't accept this until you're ready!</t>
  </si>
  <si>
    <t>Perform the first Docking of two vessels in orbit of Earth</t>
  </si>
  <si>
    <t>Nice Work! We have achieved hard lock!</t>
  </si>
  <si>
    <t>Sounding Rocket (Medium)</t>
  </si>
  <si>
    <t>Sounding Rocket (High)</t>
  </si>
  <si>
    <t>Sounding Rocket (Low)</t>
  </si>
  <si>
    <t>SoundingRocketLow</t>
  </si>
  <si>
    <t>SoundingRocketMedium</t>
  </si>
  <si>
    <t>SoundingRocketHigh</t>
  </si>
  <si>
    <t>BreakSoundBarrier</t>
  </si>
  <si>
    <t>Now that we have accomplished the goal of putting a satellite in orbit, we need to increase their effectiveness. The first way we can do that is to generate power so we don't have to rely on only batteries. Launch a satellite that has solar power on it.</t>
  </si>
  <si>
    <t>Launch a solar powered satellite</t>
  </si>
  <si>
    <t>Success! This is an important step in increasing the usefulness of our satellites in orbit.</t>
  </si>
  <si>
    <t>First Solar Powered Satellite</t>
  </si>
  <si>
    <t>FirstSolarSat</t>
  </si>
  <si>
    <t>First Polar Orbit Satellite</t>
  </si>
  <si>
    <t>First Molniya Orbit Satellite</t>
  </si>
  <si>
    <t>First Sun-Synchronous Orbit Satellite</t>
  </si>
  <si>
    <t>First Tundra Orbit Satellite</t>
  </si>
  <si>
    <t>365  // 1 year</t>
  </si>
  <si>
    <t>Our communications around the globe are limited to line of sight because of the curvature of Earth. If we can launch a communications satellite into orbit, we can use it to transmit information to the opposite side of the world.</t>
  </si>
  <si>
    <t>Launch the first communication satllite</t>
  </si>
  <si>
    <t>Congratulations! Satellite communications will be how humans communicate across the globe with each other.</t>
  </si>
  <si>
    <t>We want to continue improving our knowledge of how communications work in space. Launch a new communications test satellite into the proper orbit.</t>
  </si>
  <si>
    <t>Launch a Communications Satellite</t>
  </si>
  <si>
    <t>Success! We are learning more about space communications with every launch.</t>
  </si>
  <si>
    <t>Atmospheric Analysis Satellite</t>
  </si>
  <si>
    <t>AtmoSat</t>
  </si>
  <si>
    <t>Vanguard 2</t>
  </si>
  <si>
    <t>Launch a Satellite to study the upper atmosphere</t>
  </si>
  <si>
    <t>Congratulations! The information returned from the satellite has allowed our scientists to make some more accurate predictions of the weather. Our next step is to get a camera into orbit.</t>
  </si>
  <si>
    <t>Launch a satellite into a Polar Orbit</t>
  </si>
  <si>
    <t>Mission Success! The satellite is orbiting at a high inclination and it is giving our scientists ideas of how we can use this type of orbit.</t>
  </si>
  <si>
    <t>A polar orbit is one in which a satellite passes above or nearly above both poles of the body being orbited on each revolution. It therefore has an inclination of (or very close to) 90 degrees to the equator. A satellite in a polar orbit will pass over the equator at a different longitude on each of its orbits. Place a satellite into a polar orbit so we can study the advantages in greater detail.</t>
  </si>
  <si>
    <t>A Molniya orbit is a type of highly elliptical orbit with an inclination of 63.4 degrees, an argument of perigee of −90 degrees and an orbital period of one half of a sidereal day. Place a satellite into a Molniya orbit.</t>
  </si>
  <si>
    <t>Launch a satellite into a Molniya Orbit</t>
  </si>
  <si>
    <t>Success! The Molniya orbit is highly eccentric and let's the satellite spend most of its time over the high latitudes.</t>
  </si>
  <si>
    <t>A Sun-synchronous orbit is a geocentric orbit that combines altitude and inclination in such a way that the satellite passes over any given point of the planet's surface at the same local solar time. Such an orbit can place a satellite in constant sunlight and is useful for imaging, spy, and weather satellites. Place a satellite into a Sun-synchronous orbit.</t>
  </si>
  <si>
    <t>Launch a satellite into a Sun-synchronous orbit</t>
  </si>
  <si>
    <t>Success! True sun-synchronous orbits are not possible in KSP due to the equatorial bulge not being present. However, this is similar to what these orbits are.</t>
  </si>
  <si>
    <t>A Tundra orbit is a highly elliptical geosynchronous orbit (note: not geostationary orbit) with a high inclination (usually near 63.4) and an orbital period of one sidereal day. A satellite placed in this orbit spends most of its time over a chosen area of the Earth, a phenomenon known as apogee dwell. The ground track of a satellite in a tundra orbit is a closed figure eight.\n\nPlace a satellite into a Tundra Orbit.</t>
  </si>
  <si>
    <t>Launch a satellite into a Tundra Orbit</t>
  </si>
  <si>
    <t>Success! The Tundra orbit is highly eccentric and let's the satellite spend most of its time over the high latitudes.</t>
  </si>
  <si>
    <t>A geostationary orbit is a circular orbit 35,786 km above the Earth's equator and following the direction of the Earth's rotation. An object in such an orbit has an orbital period equal to the Earth's rotational period and thus appears motionless, at a fixed position in the sky, to ground observers. \n\nLaunch a satellite into a Geostationary Orbit.</t>
  </si>
  <si>
    <t>Launch a satellite into a Geostationary Orbit</t>
  </si>
  <si>
    <t>Success! The Geostationary orbit is the most commonly used orbit for communications satellites and other observation satellites.</t>
  </si>
  <si>
    <t>EarlyComNetwork3</t>
  </si>
  <si>
    <t>Early Communications Network (3 Satellites)</t>
  </si>
  <si>
    <t>Early Communications Network (4 Satellites)</t>
  </si>
  <si>
    <t>EarlyComNetwork4</t>
  </si>
  <si>
    <t>NEEDS[RemoteTech]</t>
  </si>
  <si>
    <t>Congratulations! The network is up and transmitting, and our shake-out testing is complete!</t>
  </si>
  <si>
    <t>1095  // 3 years</t>
  </si>
  <si>
    <t>REQUIRE_3</t>
  </si>
  <si>
    <t>(INVERT)EarlyComNetwork3</t>
  </si>
  <si>
    <t>(INVERT)EarlyComNetwork4</t>
  </si>
  <si>
    <t>Mission control is tired of losing vessels and probes over the horizon, since they are rarely heard from again.  We need to find a way to stay in constant communication with our probes.\n\nBuild a communication network with four ComSats that has continuous connectivity to mission control.\n\nAlso, make sure to only accept either the three or four satellite version of this contract (it's impossible to complete both).</t>
  </si>
  <si>
    <t>Mission control is tired of losing vessels and probes over the horizon, since they are rarely heard from again.  We need to find a way to stay in constant communication with our probes.\n\nBuild a communication network with three ComSats that has continuous connectivity to mission control.\n\nAlso, make sure to only accept either the three or four satellite version of this contract (it's impossible to complete both).</t>
  </si>
  <si>
    <t>The Atmospheric Analysis Satellite that we launched was a good first step to understanding how the upper atmosphere affects the weather. However, our meteorologists want to see images of the clouds to better assess the situtation.\n\nLaunch our first official weather satellite into orbit.</t>
  </si>
  <si>
    <t>Launch the first weather satellite</t>
  </si>
  <si>
    <t>Success! The images provided from this satellite have proven that weather satellites can be extremely effective in helping meteorologists predict the weather.</t>
  </si>
  <si>
    <t>+- 8 degrees in each direction</t>
  </si>
  <si>
    <t>Launch a weather satellite into the proper orbit</t>
  </si>
  <si>
    <t>Success! The metorologists on Earth are thrilled with the results.</t>
  </si>
  <si>
    <t>(INVERT)SecondGenWeather</t>
  </si>
  <si>
    <t>EarlyWeatherSats minCount = 3</t>
  </si>
  <si>
    <t>SecondGenWeather minCount = 3</t>
  </si>
  <si>
    <t>GEOWeather</t>
  </si>
  <si>
    <t>Success! By placing the weather satellite in a geostationary orbit, we can see the movement and formations of the clouds.</t>
  </si>
  <si>
    <t>SunSyncWeather</t>
  </si>
  <si>
    <t>First Geostationary Satellite</t>
  </si>
  <si>
    <t>Sun Synchronous Weather Satellite</t>
  </si>
  <si>
    <t>Geostationary Weather Satellite</t>
  </si>
  <si>
    <t>first_OrbitRecover</t>
  </si>
  <si>
    <t>first_OrbitUncrewed</t>
  </si>
  <si>
    <t>first_KarmanUncrewed</t>
  </si>
  <si>
    <t>first_MoonImpact</t>
  </si>
  <si>
    <t>first_MoonOrbitUncrewed</t>
  </si>
  <si>
    <t>first_KarmanCrewed</t>
  </si>
  <si>
    <t>first_VenusFlybyCrewed</t>
  </si>
  <si>
    <t>first_MoonFlybyUncrewed</t>
  </si>
  <si>
    <t>first_spaceStation</t>
  </si>
  <si>
    <t>first_OrbitCrewed</t>
  </si>
  <si>
    <t>first_FirstFlight</t>
  </si>
  <si>
    <t>first_MoonLandingCrewed</t>
  </si>
  <si>
    <t>first_MarsFlybyCrewed</t>
  </si>
  <si>
    <t>first_GEOUncrewed</t>
  </si>
  <si>
    <t>first_MoonFlybyCrewed</t>
  </si>
  <si>
    <t>first_EVA</t>
  </si>
  <si>
    <t>first_Docking</t>
  </si>
  <si>
    <t>Polar orbiting weather satellites are launched in sun-syncronous orbits that allow them to observe the same area on Earth twice a day with the same general lighting. The images they can return are of much higher resolution than geostationary satellites because their orbit is much lower. Launch a sun-synchronous weather satellite into the proper orbit.</t>
  </si>
  <si>
    <t>Luanch a sun-synchronous weather satellite</t>
  </si>
  <si>
    <t>Success! The quality of the images returned are great!</t>
  </si>
  <si>
    <t>Replace a Geostationary Weather Satellite</t>
  </si>
  <si>
    <t>GEOWeatherReplacement</t>
  </si>
  <si>
    <t>One of our Geostationary weather satellites is beginning to have failures. Replace the satellite with a new one, and deorbit the existing satellite for bonus funds.</t>
  </si>
  <si>
    <t>Replace an aging Geostationary Weather Satellite</t>
  </si>
  <si>
    <t>Success! The new satellite is operating great!</t>
  </si>
  <si>
    <t>GEOWeatherReplacement cooldownDuration = 1095d  // 3 Years</t>
  </si>
  <si>
    <t>GEOWeather cooldownDuration = 1095d  // 3 Years</t>
  </si>
  <si>
    <t>One of our Sun-Synchronous weather satellites is beginning to have failures. Replace the satellite with a new one, and deorbit the existing satellite for bonus funds.</t>
  </si>
  <si>
    <t>Replace an aging Sun-Synchronous Weather Satellite</t>
  </si>
  <si>
    <t>SunSyncWeather cooldownDuration = 1095d  // 3 Years</t>
  </si>
  <si>
    <t>SunSyncReplacement cooldownDuration = 1095d  // 3 Years</t>
  </si>
  <si>
    <t>Design, build and fly a crewed aircraft or rocket to attain 350 meters per second.</t>
  </si>
  <si>
    <t>Fly a crewed craft to reach 350 m/s</t>
  </si>
  <si>
    <t>Boom! Congratulations, you have broken the sound barrier!</t>
  </si>
  <si>
    <t>The Karman line is the line at which the speed necessary to maintain altitude via lift is the same as the speed required for orbit. It's the traditional dividing line between the atmosphere and space (despite their being nonzero pressure well above it, Earth's atmosphere extends quite far indeed). We want you to send someone above it! Note that once you commit to human spaceflight, you have to follow through: this contract has a deadline, and you'll suffer quite the penalty to your budget and prestige if you don't succeed. Make sure you have time to research everything you'll need!</t>
  </si>
  <si>
    <t>Pass the Karman Line of 140 km with a crewed craft</t>
  </si>
  <si>
    <t>Congratulations! The first person as officially reached space!</t>
  </si>
  <si>
    <t>Send a crewed vessel on a suborbital flight</t>
  </si>
  <si>
    <t>Congratulations! The crew has returned safely and we put another person in space.</t>
  </si>
  <si>
    <t>(INVERT)first_OrbitCrewed</t>
  </si>
  <si>
    <t>Design, build, and launch into orbit a capsule that contains a human being, then return her/him alive and well to the surface of the Earth. You'll need to complete at least a single orbit (90 minutes) with a perigee above 150km. Note that once you commit to human spaceflight, you have to follow through: this contract has a deadline, and you'll suffer quite the penalty to your budget and prestige if you don't succeed. Make sure you have time to research everything you'll need!</t>
  </si>
  <si>
    <t>Send a person into orbit and return safely</t>
  </si>
  <si>
    <t>Mission Success! This is a most historic day, the first human to orbit the Earth has returned home safely!</t>
  </si>
  <si>
    <t>Repeat until Orbit Reached, Use existing contract</t>
  </si>
  <si>
    <t>HSFOrbitalLEO1Repeatable</t>
  </si>
  <si>
    <t>Repeat until 2 Crew Orbit, Use existing contract</t>
  </si>
  <si>
    <t>180 // 6 months</t>
  </si>
  <si>
    <t>HSFOrbitalLEO2Repeatable</t>
  </si>
  <si>
    <t>(INVERT)HSFOrbitalLEO2Repeatable</t>
  </si>
  <si>
    <t>Orbital Flight with at Least Three Crew</t>
  </si>
  <si>
    <t>HSFOrbitalLEO3Repeatable</t>
  </si>
  <si>
    <t>(INVERT)HSFOrbitalLEO3Repeatable</t>
  </si>
  <si>
    <t>Use existing contract</t>
  </si>
  <si>
    <t>Use existing, but change a little Only require flyby - Give bonus for Orbiting</t>
  </si>
  <si>
    <t>landingMoon</t>
  </si>
  <si>
    <t>Use existing contract, allow 4 repeats, stop when humans land</t>
  </si>
  <si>
    <t>Contract:</t>
  </si>
  <si>
    <t>CONTRACT_TYPE</t>
  </si>
  <si>
    <t>{</t>
  </si>
  <si>
    <t xml:space="preserve">name = </t>
  </si>
  <si>
    <t xml:space="preserve">title = </t>
  </si>
  <si>
    <t xml:space="preserve">group = </t>
  </si>
  <si>
    <t xml:space="preserve">agent = </t>
  </si>
  <si>
    <t xml:space="preserve">description = </t>
  </si>
  <si>
    <t xml:space="preserve">synopsis = </t>
  </si>
  <si>
    <t xml:space="preserve">completedMessage = </t>
  </si>
  <si>
    <t xml:space="preserve">sortKey = </t>
  </si>
  <si>
    <t xml:space="preserve">cancellable = </t>
  </si>
  <si>
    <t xml:space="preserve">declinable = </t>
  </si>
  <si>
    <t xml:space="preserve">autoAccept = </t>
  </si>
  <si>
    <t xml:space="preserve">minExpiry = </t>
  </si>
  <si>
    <t xml:space="preserve">maxExpiry = </t>
  </si>
  <si>
    <t xml:space="preserve">maxCompletions = </t>
  </si>
  <si>
    <t xml:space="preserve">maxSimultaneous = </t>
  </si>
  <si>
    <t xml:space="preserve">deadline = </t>
  </si>
  <si>
    <t xml:space="preserve">targetBody = </t>
  </si>
  <si>
    <t xml:space="preserve">prestige = </t>
  </si>
  <si>
    <t xml:space="preserve">advanceFunds = </t>
  </si>
  <si>
    <t xml:space="preserve">rewardScience = </t>
  </si>
  <si>
    <t xml:space="preserve">rewardReputation = </t>
  </si>
  <si>
    <t xml:space="preserve">rewardFunds = </t>
  </si>
  <si>
    <t xml:space="preserve">failureReputation = </t>
  </si>
  <si>
    <t xml:space="preserve">failureFunds = </t>
  </si>
  <si>
    <t>REQUIREMENT</t>
  </si>
  <si>
    <t>name = CompleteContract</t>
  </si>
  <si>
    <t>type = CompleteContract</t>
  </si>
  <si>
    <t>title = Complete @contractType Contract</t>
  </si>
  <si>
    <t>}</t>
  </si>
  <si>
    <t>Exceptional   // 1.5x</t>
  </si>
  <si>
    <t>Significant   // 1.25x</t>
  </si>
  <si>
    <t>Trivial       // 1.0x</t>
  </si>
  <si>
    <t>// ************ REQUIREMENTS ************</t>
  </si>
  <si>
    <t>Pass the Karman Line of 100 km with an uncrewed craft</t>
  </si>
  <si>
    <t>First Artificial Satellite</t>
  </si>
  <si>
    <t>10000.0 + @TestComSat/Orbit/minPeA*0.005</t>
  </si>
  <si>
    <t>It would be great for all humans if we could find a way to better predict the weather. One of the first steps in this is to understand the properties of the upper atmosphere. Insert a satellite with a Barometer on it to measure the values found.\n\nThis could be considered the first "Weather Satellite" and will open up new satellite opportunities.</t>
  </si>
  <si>
    <t>CrewedSuborbital</t>
  </si>
  <si>
    <t>Launch a crew on a suborbital mission and return safely to Earth.</t>
  </si>
  <si>
    <t>3000.0 + @VesselGroup/ReachAlt/minAltitude*0.01</t>
  </si>
  <si>
    <t>@advanceFunds</t>
  </si>
  <si>
    <t>@advanceFunds * 1.5</t>
  </si>
  <si>
    <t>Fly a single-person LEO Orbital mission.</t>
  </si>
  <si>
    <t>Launch a crewed single-person spacecraft into orbit for a routine mission (must complete @/NoOfOrbits Orbits) and return safely home.</t>
  </si>
  <si>
    <t>Crew alive and well after the mission--congratulations!</t>
  </si>
  <si>
    <t>1000 * (10 + (@NoOfOrbits / 10))</t>
  </si>
  <si>
    <t>1.0 * (10 + (@NoOfOrbits / 10))</t>
  </si>
  <si>
    <t>10.0 * (10 + (@NoOfOrbits / 10))</t>
  </si>
  <si>
    <t>Launch a crewed spacecraft capable of supporting at least two people into orbit for a routine mission (must orbit for @/DurationText days) and return safely home.</t>
  </si>
  <si>
    <t>Fly a two-person LEO Orbital mission.</t>
  </si>
  <si>
    <t>2500 * (13 + (@DurationText * 0.4) + ((@endApA / 100000) * 0.5))</t>
  </si>
  <si>
    <t>5.0 * (13 + (@DurationText * 0.4) + ((@endApA / 100000) * 0.5))</t>
  </si>
  <si>
    <t>15.0 * (1 + (4 * @DurationText / 10))</t>
  </si>
  <si>
    <t>Launch a crewed spacecraft capable of supporting at least three people into orbit for a routine mission (must orbit for @/DurationText days) and return safely home.</t>
  </si>
  <si>
    <t>Fly a three-person LEO Orbital mission.</t>
  </si>
  <si>
    <t>6000 * (8 + (@DurationText * 0.2))</t>
  </si>
  <si>
    <t>rewardReputation = 7.0 * (8 + (@DurationText * 0.2))</t>
  </si>
  <si>
    <t>rewardFunds = 6000 * (8 + (@DurationText * 0.2))</t>
  </si>
  <si>
    <t>failureReputation = 21.0 * (8 + (@DurationText * 0.2))</t>
  </si>
  <si>
    <t>Design, build, and launch into orbit a capsule that contains a human being, then perform a spacewalk, recording observations during the EVA and immediately transmitting them home. Finally, return her/him alive and well to the surface of the Earth. You'll need to complete at least a single orbit (90 minutes) with a perigee above 150km before you try the spacewalk.</t>
  </si>
  <si>
    <t>Perform a spacewalk during an orbital mission (with report), then return safe.</t>
  </si>
  <si>
    <t>A spacewalk, and then a safe return. Excellent work!</t>
  </si>
  <si>
    <t>Lunar Flyby (Uncrewed)</t>
  </si>
  <si>
    <t>Design and successfully launch a probe on a flyby of the Moon with a closest approach of no more than 5000 km, and successfully transmit or return some scientific data from the Moon's vicinity. You may complete this contract up to two times.</t>
  </si>
  <si>
    <t>We got some great observations during the flyby, the data are very interesting indeed...</t>
  </si>
  <si>
    <t>Moon</t>
  </si>
  <si>
    <t>Lunar Impactor (Uncrewed)</t>
  </si>
  <si>
    <t>Design and successfully launch a probe that impacts the surface of the Moon. Scientists at home will record their observations as a result of the impact. You may complete this contract up to three times.</t>
  </si>
  <si>
    <t>Impact the surface of the Moon with a probe</t>
  </si>
  <si>
    <t>Send a craft on a flyby of the Moon and receive data</t>
  </si>
  <si>
    <t>Congratulations on hitting the Moon! We're getting some great data here.</t>
  </si>
  <si>
    <t>Design and successfully launch a probe into lunar orbit (with a maximum periselene of 5000km) and successfully transmit or return some scientific data from the Moon's vicinity. You may complete this contract up to two times.</t>
  </si>
  <si>
    <t>Achieve lunar orbit and receive data</t>
  </si>
  <si>
    <t>Orbit confirmed, and we got some excellent new data!</t>
  </si>
  <si>
    <t>Lunar Orbiter (Uncrewed)</t>
  </si>
  <si>
    <t>Achieve a soft landing on the Moon and transmit Science</t>
  </si>
  <si>
    <t>Mission Success! You have safely landed on the Moon and returned valuable science data from the surface. We now know that it is possible for a crewed craft to land there safely as well.</t>
  </si>
  <si>
    <t>Design and successfully launch a craft that can achieve a soft landing on the Moon and return science data back to Earth. You may complete this mission up to 5 times.</t>
  </si>
  <si>
    <t>You have successfully landed on the Moon, but our scientists need to know more information about the elements that make up the surface. Send a craft to land and return to Earth with the science data.</t>
  </si>
  <si>
    <t>Launch a craft to achieve a soft landing on the Moon and return to Earth with the science</t>
  </si>
  <si>
    <t>Mission Success! You have safely landed on the Moon and returned valuable science data from the surface. The samples that you returned will be studied for a long time into the future.</t>
  </si>
  <si>
    <t>Lunar Landing (Uncrewed)</t>
  </si>
  <si>
    <t>Lunar Landing &amp; Sample Return (Uncrewed)</t>
  </si>
  <si>
    <t>Launch a rover and inspect 3 locations on the Moon</t>
  </si>
  <si>
    <t>Congratulations! Your rover took science readings from the areas that our scientists wanted to explore.</t>
  </si>
  <si>
    <t>A good way to explore more of the Moon is to send a rover to visit different places. Our scientists have picked three locations to inspect with a rover. You can complete this mission twice.\n\nDesign and successfully send a rover to the Moon and visit the marked waypoints.\n\nI recommend using the Waypoint Manager mod for better navigation.</t>
  </si>
  <si>
    <t>first_MoonLandingCrewed
invertRequirement = true</t>
  </si>
  <si>
    <t>Lunar Rover (Uncrewed)</t>
  </si>
  <si>
    <t>First Human Moon Landing</t>
  </si>
  <si>
    <t>Design, build, and launch a crewed spacecraft into lunar space (with a periselene under 5000km) and return safely to Earth. Note that once you commit to going to the Moon, you have to follow through: this contract has a deadline, and you'll suffer quite the penalty to your budget and prestige if you don't succeed. Make sure you have time to research everything you'll need!</t>
  </si>
  <si>
    <t>Crew alive and well after the mission--congratulations! The first humans to have seen the Moon from up close, this is an historic day!</t>
  </si>
  <si>
    <t>Fly a Crewed Lunar Orbit mission</t>
  </si>
  <si>
    <t>Design and launch a spacecraft with at least one crew member to orbit the Moon for at least 20 hours and return safely to Earth. This mission can be completed 2 times.</t>
  </si>
  <si>
    <t>Launch a crewed ship to Flyby the Moon</t>
  </si>
  <si>
    <t>We are ready to finally put Humans on the surface of the Moon! Good luck to you in your design and execution of this complex mission!\n\nYou must put at least one Human on the Moon and return them safely to the Earth.</t>
  </si>
  <si>
    <t>Congratulations! You have done it! Human beings have soot foot on another planetary body for the first time in our history. This is a monumental occasion and you should be proud of your achievement!</t>
  </si>
  <si>
    <t>Land a crew on the Moon and Return them safely to Earth</t>
  </si>
  <si>
    <t>Crewed Lunar Flyby</t>
  </si>
  <si>
    <t>Crewed Lunar Orbit</t>
  </si>
  <si>
    <t>HSFOrbitalMoonGenRepeatable</t>
  </si>
  <si>
    <t>Land a crew on a specific Biome on the Moon and Return safely to Earth</t>
  </si>
  <si>
    <t>Congratulations, the crew has returned safely from their mission on the Moon!</t>
  </si>
  <si>
    <t>Design and launch a spacecraft with at least one crew member to land on @/biome on the Moon. Explore the area for at least @/LandDur and then return safely to Earth. You can complete this contract 2 times.</t>
  </si>
  <si>
    <t>@rewardReputation * 1.5</t>
  </si>
  <si>
    <t>Crewed Targeted Moon Landing</t>
  </si>
  <si>
    <t>Crewed Moon Landing &amp; Rover Exploration</t>
  </si>
  <si>
    <t>Mission Success! You explored different parts of the Moon. Even now, people are losing interest in our trips to the Moon. What is next for us?</t>
  </si>
  <si>
    <t>Launch a craft with at least one Crew, land on the Moon, explore with a rover and return home safely</t>
  </si>
  <si>
    <t>Design and launch a spacecraft with at least one crew member to land on the Moon. This will be a targeted landing near a randomly generated waypoint. We will also require you to take a manned rover to explore an additional two waypoints. Once you have explored the waypoints, return safely to Earth. This mission can be completed 2 times.</t>
  </si>
  <si>
    <t>60000.0 * (2.75+(double(@/LandDur)/172800))</t>
  </si>
  <si>
    <t>200.0 * (2.75+(double(@/LandDur)/172800))</t>
  </si>
  <si>
    <t>Congratulations on the flyby! The data is coming in now.</t>
  </si>
  <si>
    <t>Venus</t>
  </si>
  <si>
    <t>Mars</t>
  </si>
  <si>
    <t>Mercury</t>
  </si>
  <si>
    <t>Jupiter</t>
  </si>
  <si>
    <t>Saturn</t>
  </si>
  <si>
    <t>Uranus</t>
  </si>
  <si>
    <t>Neptune</t>
  </si>
  <si>
    <t>Pluto</t>
  </si>
  <si>
    <t>Phobos</t>
  </si>
  <si>
    <t>Deimos</t>
  </si>
  <si>
    <t>Callisto</t>
  </si>
  <si>
    <t>Europa</t>
  </si>
  <si>
    <t>Ganymede</t>
  </si>
  <si>
    <t>Io</t>
  </si>
  <si>
    <t>Dione</t>
  </si>
  <si>
    <t>Enceladus</t>
  </si>
  <si>
    <t>Iapetus</t>
  </si>
  <si>
    <t>Mimas</t>
  </si>
  <si>
    <t>Rhea</t>
  </si>
  <si>
    <t>Tethys</t>
  </si>
  <si>
    <t>Titan</t>
  </si>
  <si>
    <t>Triton</t>
  </si>
  <si>
    <t>Charon</t>
  </si>
  <si>
    <t>3650  // 10 years</t>
  </si>
  <si>
    <t>5475  // 15 years</t>
  </si>
  <si>
    <t>1460  // 4 years</t>
  </si>
  <si>
    <t>1825  // 5 years</t>
  </si>
  <si>
    <t>// ************ PARAMETERS ************</t>
  </si>
  <si>
    <t>PARAMETER</t>
  </si>
  <si>
    <t>name = VesselGroup</t>
  </si>
  <si>
    <t>type = VesselParameterGroup</t>
  </si>
  <si>
    <t xml:space="preserve">PARAMETER </t>
  </si>
  <si>
    <t>name = Crewmembers</t>
  </si>
  <si>
    <t>type = HasCrew</t>
  </si>
  <si>
    <t>minCrew = 0</t>
  </si>
  <si>
    <t>maxCrew = 0</t>
  </si>
  <si>
    <t>title = Uncrewed</t>
  </si>
  <si>
    <t>hideChildren = true</t>
  </si>
  <si>
    <t>type = ReachState</t>
  </si>
  <si>
    <t>flybyVenus</t>
  </si>
  <si>
    <t>flybyMars</t>
  </si>
  <si>
    <t>flybyMercury</t>
  </si>
  <si>
    <t>flybyJupiter</t>
  </si>
  <si>
    <t>flybySaturn</t>
  </si>
  <si>
    <t>flybyUranus</t>
  </si>
  <si>
    <t>flybyNeptune</t>
  </si>
  <si>
    <t>flybyPluto</t>
  </si>
  <si>
    <t>flybyPhobos</t>
  </si>
  <si>
    <t>flybyDeimos</t>
  </si>
  <si>
    <t>flybyCallisto</t>
  </si>
  <si>
    <t>flybyEuropa</t>
  </si>
  <si>
    <t>flybyGanymede</t>
  </si>
  <si>
    <t>flybyIo</t>
  </si>
  <si>
    <t>flybyDione</t>
  </si>
  <si>
    <t>flybyEnceladus</t>
  </si>
  <si>
    <t>flybyIapetus</t>
  </si>
  <si>
    <t>flybyMimas</t>
  </si>
  <si>
    <t>flybyRhea</t>
  </si>
  <si>
    <t>flybyTethys</t>
  </si>
  <si>
    <t>flybyTitan</t>
  </si>
  <si>
    <t>flybyTriton</t>
  </si>
  <si>
    <t>flybyCharon</t>
  </si>
  <si>
    <t>Congratulations! We can continue to gather data from the new satellite.</t>
  </si>
  <si>
    <t>Congratulations! Our scientists have learned valuable information about the make-up of the atmosphere.</t>
  </si>
  <si>
    <t>7300  // 20 years</t>
  </si>
  <si>
    <t>Congratulations! Landing a probe on another planetary body in our system is no easy feat! The science gathered from this lander will unlock some of the secrets of our Solar System.</t>
  </si>
  <si>
    <t>landingVenus</t>
  </si>
  <si>
    <t>landingMars</t>
  </si>
  <si>
    <t>landingMercury</t>
  </si>
  <si>
    <t>landingPluto</t>
  </si>
  <si>
    <t>landingPhobos</t>
  </si>
  <si>
    <t>landingCallisto</t>
  </si>
  <si>
    <t>landingEuropa</t>
  </si>
  <si>
    <t>landingGanymede</t>
  </si>
  <si>
    <t>landingIo</t>
  </si>
  <si>
    <t>landingDione</t>
  </si>
  <si>
    <t>2920  // 8 years</t>
  </si>
  <si>
    <t>Congratulations! Our scientists can learn a lot more about the make-up of the planet by studying the physical samples that you have returned.</t>
  </si>
  <si>
    <t>landingEnceladus</t>
  </si>
  <si>
    <t>landingIapetus</t>
  </si>
  <si>
    <t>landingMimas</t>
  </si>
  <si>
    <t>landingRhea</t>
  </si>
  <si>
    <t>landingTethys</t>
  </si>
  <si>
    <t>landingCharon</t>
  </si>
  <si>
    <t>landingAsteroid</t>
  </si>
  <si>
    <t>Asteroid Landing</t>
  </si>
  <si>
    <t>SampleReturn</t>
  </si>
  <si>
    <t>Design and successfully launch an uncrewed probe that will soft land on an Asteroid and transmit a science report from the surface. This contract can be completed 2 times.</t>
  </si>
  <si>
    <t>Send an uncrewed probe to land on an asteroid</t>
  </si>
  <si>
    <t>Congratulations! Landing a probe on asteroid is not easy! The science gathered from this lander will unlock some of the secrets of our early Solar System.</t>
  </si>
  <si>
    <t>samplesVenus</t>
  </si>
  <si>
    <t>samplesMars</t>
  </si>
  <si>
    <t>samplesMercury</t>
  </si>
  <si>
    <t>samplesPluto</t>
  </si>
  <si>
    <t>samplesPhobos</t>
  </si>
  <si>
    <t>samplesCallisto</t>
  </si>
  <si>
    <t>samplesEuropa</t>
  </si>
  <si>
    <t>samplesGanymede</t>
  </si>
  <si>
    <t>samplesIo</t>
  </si>
  <si>
    <t>samplesDione</t>
  </si>
  <si>
    <t>samplesEnceladus</t>
  </si>
  <si>
    <t>samplesIapetus</t>
  </si>
  <si>
    <t>samplesMimas</t>
  </si>
  <si>
    <t>samplesRhea</t>
  </si>
  <si>
    <t>samplesTethys</t>
  </si>
  <si>
    <t>samplesTriton</t>
  </si>
  <si>
    <t>samplesCharon</t>
  </si>
  <si>
    <t>samplesAsteroid</t>
  </si>
  <si>
    <t>Venus Sample Return</t>
  </si>
  <si>
    <t>Pluto Sample Return</t>
  </si>
  <si>
    <t>Phobos Sample Return</t>
  </si>
  <si>
    <t>Callisto Sample Return</t>
  </si>
  <si>
    <t>Ganymede Sample Return</t>
  </si>
  <si>
    <t>Io Sample Return</t>
  </si>
  <si>
    <t>Dione Sample Return</t>
  </si>
  <si>
    <t>Enceladus Sample Return</t>
  </si>
  <si>
    <t>Iapetus Sample Return</t>
  </si>
  <si>
    <t>Mimas Sample Return</t>
  </si>
  <si>
    <t>Rhea Sample Return</t>
  </si>
  <si>
    <t>Tethys Sample Return</t>
  </si>
  <si>
    <t>Triton Sample Return</t>
  </si>
  <si>
    <t>Charon Sample Return</t>
  </si>
  <si>
    <t>landingTitan</t>
  </si>
  <si>
    <t>Titan Landing</t>
  </si>
  <si>
    <t>10950  // 30 years</t>
  </si>
  <si>
    <t>samplesTitan</t>
  </si>
  <si>
    <t>Titan Sample Return</t>
  </si>
  <si>
    <t>Congratulations, our rover has returned important scientific data.</t>
  </si>
  <si>
    <t>Titan Rover</t>
  </si>
  <si>
    <t>landingJupiter</t>
  </si>
  <si>
    <t>landingSaturn</t>
  </si>
  <si>
    <t>landingNeptune</t>
  </si>
  <si>
    <t>Communications Satellite</t>
  </si>
  <si>
    <t>orbitVenus</t>
  </si>
  <si>
    <t>orbitMars</t>
  </si>
  <si>
    <t>orbitMercury</t>
  </si>
  <si>
    <t>orbitJupiter</t>
  </si>
  <si>
    <t>orbitSaturn</t>
  </si>
  <si>
    <t>orbitUranus</t>
  </si>
  <si>
    <t>orbitNeptune</t>
  </si>
  <si>
    <t>orbitPluto</t>
  </si>
  <si>
    <t>probeVenus</t>
  </si>
  <si>
    <t>probeMars</t>
  </si>
  <si>
    <t>probeJupiter</t>
  </si>
  <si>
    <t>probeSaturn</t>
  </si>
  <si>
    <t>probeTitan</t>
  </si>
  <si>
    <t>probeUranus</t>
  </si>
  <si>
    <t>probeNeptune</t>
  </si>
  <si>
    <t>probePluto</t>
  </si>
  <si>
    <t>Venus Atmopsheric Probe</t>
  </si>
  <si>
    <t>Mars Atmopsheric Probe</t>
  </si>
  <si>
    <t>Jupiter Atmopsheric Probe</t>
  </si>
  <si>
    <t>Saturn Atmopsheric Probe</t>
  </si>
  <si>
    <t>Titan Atmopsheric Probe</t>
  </si>
  <si>
    <t>Uranus Atmopsheric Probe</t>
  </si>
  <si>
    <t>Neptune Atmopsheric Probe</t>
  </si>
  <si>
    <t>Pluto Atmopsheric Probe</t>
  </si>
  <si>
    <t>AtmoProbes</t>
  </si>
  <si>
    <t>roverVenus</t>
  </si>
  <si>
    <t>roverMars</t>
  </si>
  <si>
    <t>roverMercury</t>
  </si>
  <si>
    <t>roverPluto</t>
  </si>
  <si>
    <t>roverCallisto</t>
  </si>
  <si>
    <t>roverEuropa</t>
  </si>
  <si>
    <t>roverGanymede</t>
  </si>
  <si>
    <t>roverIo</t>
  </si>
  <si>
    <t>roverDione</t>
  </si>
  <si>
    <t>roverEnceladus</t>
  </si>
  <si>
    <t>roverIapetus</t>
  </si>
  <si>
    <t>roverMimas</t>
  </si>
  <si>
    <t>roverRhea</t>
  </si>
  <si>
    <t>roverTethys</t>
  </si>
  <si>
    <t>roverTitan</t>
  </si>
  <si>
    <t>roverTriton</t>
  </si>
  <si>
    <t>roverCharon</t>
  </si>
  <si>
    <t>Base Construction</t>
  </si>
  <si>
    <t>Flag Planting</t>
  </si>
  <si>
    <t>Grand Tours</t>
  </si>
  <si>
    <t>Stations</t>
  </si>
  <si>
    <t>Surveys</t>
  </si>
  <si>
    <t>type = CollectScience</t>
  </si>
  <si>
    <t>situation = LANDED</t>
  </si>
  <si>
    <t>situation = SPLASHED</t>
  </si>
  <si>
    <t>name = SurfaceScience</t>
  </si>
  <si>
    <t>situation = SrfLanded</t>
  </si>
  <si>
    <t>situation = SrfSplashed</t>
  </si>
  <si>
    <t>name = Landing</t>
  </si>
  <si>
    <t>diasbleOnStateChange = true</t>
  </si>
  <si>
    <t>recoveryMethod = Recover</t>
  </si>
  <si>
    <t>name = ReturnHome</t>
  </si>
  <si>
    <t>type = ReturnHome</t>
  </si>
  <si>
    <t>targetBody = HomeWorld()</t>
  </si>
  <si>
    <t>title = Return to Earth Safely with the Samples</t>
  </si>
  <si>
    <t>completeInSequence = true</t>
  </si>
  <si>
    <t>title = Gather Science while Landed and &lt;b&gt;&lt;color=white&gt;Return it home, DO NOT TRANSMIT&lt;/color&gt;&lt;/b&gt;</t>
  </si>
  <si>
    <t>Launch a space station and crew it for a month</t>
  </si>
  <si>
    <t>Congratulations! The first space station is still in orbit and your crew has safely returned home!</t>
  </si>
  <si>
    <t>landingTriton</t>
  </si>
  <si>
    <t>ScientificExploration</t>
  </si>
  <si>
    <t>Specifc types of orbits around Mars, Venus, Jupiter</t>
  </si>
  <si>
    <t>Design, build, and launch a space station into Earth orbit, then crew it for a month with at least two crew, and bring the crew safely home. Once you're done, you'll get missions to perform further crew rotations and resupply missions, as well as expansion or replacement missions.</t>
  </si>
  <si>
    <t>Design, build, and launch a space station into orbit of the Moon, then crew it for a month with at least two crew, and bring the crew safely home. Once you're done, you'll get missions to perform further crew rotations and resupply missions, as well as expansion or replacement missions.</t>
  </si>
  <si>
    <t>Launch a Space Station into Lunar Orbit and crew it for a month</t>
  </si>
  <si>
    <t>Launch a Space Station into Martian Orbit and crew it for a month</t>
  </si>
  <si>
    <t>Congratulations! Your space station is now in orbit around the Moon and the first crew has put it through the shake-out process.</t>
  </si>
  <si>
    <t>Design, build, and launch a space station into orbit of Mars and then crew it for a month with at least two crew, and bring the crew safely home. Once you're done, you'll get missions to perform further crew rotations and resupply missions, as well as expansion or replacement missions.\n\nDon't forget that the transfer window to Mars is often around 2 years. Make sure you bring enough Life Support to last long enough.</t>
  </si>
  <si>
    <t>Congratulations! Your space station is now in orbit around Mars and the first crew has put it through the shake-out process.</t>
  </si>
  <si>
    <t>(INVERT)GEOWeather</t>
  </si>
  <si>
    <t>Early Weather Satellite</t>
  </si>
  <si>
    <t>Second Generation Weather Satellite</t>
  </si>
  <si>
    <t>Our experience has given us a better understanding of the best orbits to use for weather satellites. Please launch a new weather satellite into the proper orbit that is sun synchronous.\n\nRemember that Sun Synchronous orbits are slightly retrograde.</t>
  </si>
  <si>
    <t>Launch a new weather satellite into the proper orbit</t>
  </si>
  <si>
    <t>Our scientists are once again requesting a new weather satellite. Please place one into the proper orbit to observe Earth. This contract can be completed up to 6 times.</t>
  </si>
  <si>
    <t>Launch a geostationary weather satellite to the marked area</t>
  </si>
  <si>
    <t>Geostationary satellites provide the best views of the clouds in specific areas for our meteorologists. Place a weather satellite in geostationary orbit near the marked area. This contract can be completed up to 6 times.</t>
  </si>
  <si>
    <t>NOAA</t>
  </si>
  <si>
    <t>GOES</t>
  </si>
  <si>
    <t>Our crew has been up on our Space Station for a extended stay. We want to continue our research, but need to bring that crew home. Send a new crew to your Space Station and bring the existing crew home.</t>
  </si>
  <si>
    <t>Rotate the Crew of @/targetVessel1</t>
  </si>
  <si>
    <t>Rotate the Crew of @/targetVessel1
genericTitle = Rotate the Crew of Your Space Station</t>
  </si>
  <si>
    <t>Mission Success! Our new crew has settled into the station and will continue our research and the old crew has returned home safely.</t>
  </si>
  <si>
    <t>180  // 6 months</t>
  </si>
  <si>
    <t>@/targetBody1</t>
  </si>
  <si>
    <t>@/targetVessel1.CrewCount() &gt;4 ? @/targetVessel1.CrewCount()*10000 : Random(40000, 60000.0)</t>
  </si>
  <si>
    <t>Random(Round(1,5))</t>
  </si>
  <si>
    <t>Random(Round(5000, 10000))</t>
  </si>
  <si>
    <t>@rewardReputation</t>
  </si>
  <si>
    <t>CrewRotationStation cooldownDuration = 90d</t>
  </si>
  <si>
    <t>Add More Crew Capacity to @/targetVessel1
genericTitle = Add More Crew Capacity to your Station</t>
  </si>
  <si>
    <t>Add more crew capacity to @/targetVessel1</t>
  </si>
  <si>
    <t>Our space station has gotten a little cramped and we want to be able to send more crew in the future. Send a module with more living space for your crew.</t>
  </si>
  <si>
    <t>Mission Success! @/targetVessel1 has more living space and has room for more crew!</t>
  </si>
  <si>
    <t>Random(Round(20000, 30000))</t>
  </si>
  <si>
    <t>ExtraCrewStation cooldownDuration = 730d</t>
  </si>
  <si>
    <t>Add a Power Module to @/targetVessel1
genericTitle = Add More Power Generation to your Station</t>
  </si>
  <si>
    <t>The power needs of our Space Station have grown and we need to be sure we will have enough power going forward. Please send a new module up to your space station in order to increase the Power Production.</t>
  </si>
  <si>
    <t>Add more power production to @/targetVessel1</t>
  </si>
  <si>
    <t>Mission Success! @/targetVessel1 now has enough power to support all of our needs.</t>
  </si>
  <si>
    <t>PowerModuleStation cooldownDuration = 730d</t>
  </si>
  <si>
    <t>Send a New Crew to @/targetVessel1
genericTitle = Send a New Crew to Your Station</t>
  </si>
  <si>
    <t>Through some fault of, well...yours, there is a station that is in orbit without any crew. Send a new crew to your space station.</t>
  </si>
  <si>
    <t>Send a new crew to @/targetVessel1</t>
  </si>
  <si>
    <t>Congratulations! The new crew is safely aboard your station awaiting further orders.</t>
  </si>
  <si>
    <t>NewCrewStation cooldownDuration = 120d minCount = 0</t>
  </si>
  <si>
    <t>Resupply the Life Support Resources on @/targetVessel1
genericTitle = Resupply the Life Support Resources on your Space Station</t>
  </si>
  <si>
    <t>Send a mission to resupply the Life Support Resources on @/targetVessel1</t>
  </si>
  <si>
    <t>Our Life Support Resources are getting low on our station and we need to send a resupply mission.</t>
  </si>
  <si>
    <t>Mission Success! You have resupplied @/targetVessel1 with enough Life Support for now. Be sure to monitor your stations to keep them in supply.</t>
  </si>
  <si>
    <t>Send a crewed vessel on a flyby of Venus</t>
  </si>
  <si>
    <t>Send a crewed vessel on a flyby of Mars</t>
  </si>
  <si>
    <t>Congratulations! Humans have laid their own eyes on Venus for the first time!</t>
  </si>
  <si>
    <t>Congratulations! Humans have laid their own eyes on Mars for the first time!</t>
  </si>
  <si>
    <t>Asteroid</t>
  </si>
  <si>
    <t>Design and successfully launch a craft that can carry at least two crew into orbit around Venus and return them safely to Earth.</t>
  </si>
  <si>
    <t>Design and successfully launch a craft that can carry at least two crew into orbit around Mars and return them safely to Earth.</t>
  </si>
  <si>
    <t>Send a crewed vessel into orbit of Venus</t>
  </si>
  <si>
    <t>Send a crewed vessel into orbit of Mars</t>
  </si>
  <si>
    <t>Congratulations! The crew has returned safely and have provided our scientists with information to study.</t>
  </si>
  <si>
    <t>We have sent uncrewed missions to our neighboring planet, Venus, but now we want to send Humans to explore. Design, build and launch a mission that sends at least two humans on a flyby of Venus and return them home safely to Earth.</t>
  </si>
  <si>
    <t>We have sent uncrewed missions to the Red Planet, Mars, but now we want to send Humans to explore. Design, build and launch a mission that sends at least two humans on a flyby of Mars and return them home safely to Earth.</t>
  </si>
  <si>
    <t>Design, build and launch a mission that sends at least two humans on a flyby of Mercury and return them home safely to Earth.</t>
  </si>
  <si>
    <t>Design, build and launch a mission that sends at least three humans on a flyby of Jupiter and return them home safely to Earth.</t>
  </si>
  <si>
    <t>Design, build and launch a mission that sends at least three humans on a flyby of Saturn and return them home safely to Earth.</t>
  </si>
  <si>
    <t>We want to put "Boots on the Ground" and explore the surface of Mars with humans. This mission will be the most ambitious, complex and expensive mission ever undertaken by our space agency.\n\nDesign a mission that will successfully land at least two humans on Mars, stay for at least 30 days and return safely to Earth.\n\nRemember that the typical Mars launch window is about 2 years, so plan your launches accordingly.</t>
  </si>
  <si>
    <t>Send a crewed vessel on a flyby of Mercury</t>
  </si>
  <si>
    <t>Send a crewed vessel on a flyby of Jupiter</t>
  </si>
  <si>
    <t>Send a crewed vessel on a flyby of Saturn</t>
  </si>
  <si>
    <t>Congratulations! Humans have laid their own eyes on Mercury for the first time!</t>
  </si>
  <si>
    <t>Congratulations! Humans have laid their own eyes on Jupiter for the first time!</t>
  </si>
  <si>
    <t>Congratulations! Humans have laid their own eyes on Saturn for the first time!</t>
  </si>
  <si>
    <t>Send a crew to land on the surface of Mars and return home safely</t>
  </si>
  <si>
    <t>Congratulations! Human beings have set foot on another planet in our Solar System. The monumental task that you have accomplished is something to be proud of!</t>
  </si>
  <si>
    <t>Some of our scientists and engineers believe that we should land humans on Phobos before trying to take on a landing of Mars. They expect landing on Phobos will be similar to how we landed on our own Moon.\n\nDesign a mission that will successfully land at least two humans on Phovos and return safely to Earth.\n\nRemember that the typical Mars launch window is about 2 years, so plan your launches accordingly.</t>
  </si>
  <si>
    <t>Send a crew to land on the surface of Phobos and return home safely</t>
  </si>
  <si>
    <t>Congratulations! Landing on Phobos is an amazing accomplishment!</t>
  </si>
  <si>
    <t>Design, build and launch a mission that sends at least two humans to land on an Asteroid return them home safely to Earth.</t>
  </si>
  <si>
    <t>Send a crew to land on an Asteroid</t>
  </si>
  <si>
    <t>Earth</t>
  </si>
  <si>
    <t>Success! Your brave crew has landed on an asteroid, maybe it is time to start exploiting them for their resources?</t>
  </si>
  <si>
    <t>Satellites</t>
  </si>
  <si>
    <t>Add a satellite to your Communications Network</t>
  </si>
  <si>
    <t>Congratulations! The new satellite will increase our overall communication coverage!</t>
  </si>
  <si>
    <t>Round(Random(10000, 20000))</t>
  </si>
  <si>
    <t>Round(Random(1,10))</t>
  </si>
  <si>
    <t>@advanceFunds * 1.33</t>
  </si>
  <si>
    <t>Add to your Communications Network. Design and launch a satellite into an orbit with the proper orbital parameters as outlined in the contract.\n\nThis contract can be completed as many times as you would like. The orbits will be randomly from Tundra, Geostationary, Molniya and Geosynchronous orbits.</t>
  </si>
  <si>
    <t>(INVERT) first_OrbitCrewed</t>
  </si>
  <si>
    <t>Our previous Communications Network is showing it's age. We want you to launch a Geostationary Communications Network to make sure that we have consistent coverage across the globe.</t>
  </si>
  <si>
    <t>Launch a 4 Satellite Geostationary Communications Network</t>
  </si>
  <si>
    <t>Launch a 3 satellite Communications Network</t>
  </si>
  <si>
    <t>Launch a 4 satellite Communications Network</t>
  </si>
  <si>
    <t>Congratulations! This new high-tech network is working great!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</si>
</sst>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rgb="FFFF0000"/>
      <name val="Calibri"/>
      <family val="2"/>
      <scheme val="minor"/>
    </font>
  </fonts>
  <fills count="5">
    <fill>
      <patternFill patternType="none"/>
    </fill>
    <fill>
      <patternFill patternType="gray125"/>
    </fill>
    <fill>
      <patternFill patternType="solid">
        <fgColor theme="8" tint="0.59999389629810485"/>
        <bgColor indexed="64"/>
      </patternFill>
    </fill>
    <fill>
      <patternFill patternType="solid">
        <fgColor theme="4" tint="0.39997558519241921"/>
        <bgColor indexed="64"/>
      </patternFill>
    </fill>
    <fill>
      <patternFill patternType="solid">
        <fgColor theme="9" tint="0.79998168889431442"/>
        <bgColor indexed="64"/>
      </patternFill>
    </fill>
  </fills>
  <borders count="2">
    <border>
      <left/>
      <right/>
      <top/>
      <bottom/>
      <diagonal/>
    </border>
    <border>
      <left style="thin">
        <color theme="4" tint="0.39997558519241921"/>
      </left>
      <right/>
      <top style="thin">
        <color theme="4" tint="0.39997558519241921"/>
      </top>
      <bottom style="thin">
        <color theme="4" tint="0.39997558519241921"/>
      </bottom>
      <diagonal/>
    </border>
  </borders>
  <cellStyleXfs count="1">
    <xf numFmtId="0" fontId="0" fillId="0" borderId="0"/>
  </cellStyleXfs>
  <cellXfs count="17">
    <xf numFmtId="0" fontId="0" fillId="0" borderId="0" xfId="0"/>
    <xf numFmtId="0" fontId="0" fillId="0" borderId="0" xfId="0" applyAlignment="1">
      <alignment horizontal="center"/>
    </xf>
    <xf numFmtId="0" fontId="0" fillId="0" borderId="0" xfId="0" applyAlignment="1">
      <alignment horizontal="left"/>
    </xf>
    <xf numFmtId="0" fontId="0" fillId="0" borderId="0" xfId="0" applyAlignment="1">
      <alignment shrinkToFit="1"/>
    </xf>
    <xf numFmtId="49" fontId="0" fillId="0" borderId="0" xfId="0" applyNumberFormat="1"/>
    <xf numFmtId="0" fontId="0" fillId="0" borderId="0" xfId="0" applyNumberFormat="1"/>
    <xf numFmtId="0" fontId="0" fillId="2" borderId="0" xfId="0" applyFill="1"/>
    <xf numFmtId="0" fontId="0" fillId="0" borderId="1" xfId="0" applyFont="1" applyBorder="1"/>
    <xf numFmtId="0" fontId="0" fillId="0" borderId="0" xfId="0" quotePrefix="1"/>
    <xf numFmtId="0" fontId="0" fillId="0" borderId="0" xfId="0" applyFont="1"/>
    <xf numFmtId="0" fontId="0" fillId="3" borderId="0" xfId="0" applyFill="1"/>
    <xf numFmtId="0" fontId="0" fillId="0" borderId="0" xfId="0" applyFont="1" applyBorder="1"/>
    <xf numFmtId="0" fontId="0" fillId="4" borderId="0" xfId="0" applyFill="1"/>
    <xf numFmtId="0" fontId="0" fillId="4" borderId="0" xfId="0" applyFont="1" applyFill="1"/>
    <xf numFmtId="0" fontId="0" fillId="0" borderId="0" xfId="0" applyFill="1"/>
    <xf numFmtId="0" fontId="0" fillId="0" borderId="0" xfId="0" applyAlignment="1"/>
    <xf numFmtId="0" fontId="1" fillId="0" borderId="0" xfId="0" applyFont="1"/>
  </cellXfs>
  <cellStyles count="1">
    <cellStyle name="Normal" xfId="0" builtinId="0"/>
  </cellStyles>
  <dxfs count="7">
    <dxf>
      <alignment horizontal="general" vertical="bottom" textRotation="0" wrapText="0" indent="0" justifyLastLine="0" shrinkToFit="1" readingOrder="0"/>
    </dxf>
    <dxf>
      <numFmt numFmtId="0" formatCode="General"/>
    </dxf>
    <dxf>
      <numFmt numFmtId="0" formatCode="General"/>
    </dxf>
    <dxf>
      <numFmt numFmtId="30" formatCode="@"/>
    </dxf>
    <dxf>
      <numFmt numFmtId="30" formatCode="@"/>
    </dxf>
    <dxf>
      <numFmt numFmtId="30" formatCode="@"/>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AC185" totalsRowShown="0">
  <autoFilter ref="A1:AC185">
    <filterColumn colId="2">
      <filters>
        <filter val="AdvSatellites"/>
        <filter val="EarlySatellites"/>
        <filter val="WeatherSats"/>
      </filters>
    </filterColumn>
  </autoFilter>
  <sortState ref="A2:AC187">
    <sortCondition ref="J1:J187"/>
  </sortState>
  <tableColumns count="29">
    <tableColumn id="2" name="name"/>
    <tableColumn id="1" name="title"/>
    <tableColumn id="3" name="group"/>
    <tableColumn id="4" name="GROUP SORT" dataDxfId="6"/>
    <tableColumn id="5" name="NOTES"/>
    <tableColumn id="6" name="agent"/>
    <tableColumn id="7" name="description"/>
    <tableColumn id="9" name="synopsis"/>
    <tableColumn id="10" name="completedMessage"/>
    <tableColumn id="11" name="sortKey"/>
    <tableColumn id="12" name="cancellable" dataDxfId="5"/>
    <tableColumn id="13" name="declinable" dataDxfId="4"/>
    <tableColumn id="14" name="autoAccept" dataDxfId="3"/>
    <tableColumn id="15" name="minExpiry" dataDxfId="2"/>
    <tableColumn id="16" name="maxExpiry" dataDxfId="1"/>
    <tableColumn id="17" name="maxCompletions"/>
    <tableColumn id="18" name="maxSimultaneous"/>
    <tableColumn id="19" name="deadline"/>
    <tableColumn id="20" name="targetBody"/>
    <tableColumn id="21" name="prestige"/>
    <tableColumn id="22" name="advanceFunds"/>
    <tableColumn id="23" name="rewardScience"/>
    <tableColumn id="24" name="rewardReputation"/>
    <tableColumn id="25" name="rewardFunds"/>
    <tableColumn id="26" name="failureReputation"/>
    <tableColumn id="27" name="failureFunds"/>
    <tableColumn id="28" name="REQUIRE_1"/>
    <tableColumn id="29" name="REQUIRE_2" dataDxfId="0"/>
    <tableColumn id="30" name="REQUIRE_3"/>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95"/>
  <sheetViews>
    <sheetView tabSelected="1" topLeftCell="A17" workbookViewId="0">
      <selection activeCell="B81" sqref="B81"/>
    </sheetView>
  </sheetViews>
  <sheetFormatPr defaultRowHeight="14.25" x14ac:dyDescent="0.45"/>
  <cols>
    <col min="1" max="1" width="25.265625" bestFit="1" customWidth="1"/>
    <col min="2" max="2" width="35.265625" customWidth="1"/>
    <col min="3" max="3" width="17.73046875" bestFit="1" customWidth="1"/>
    <col min="4" max="4" width="17.73046875" customWidth="1"/>
    <col min="5" max="5" width="14.73046875" style="1" customWidth="1"/>
    <col min="6" max="6" width="16.3984375" customWidth="1"/>
    <col min="7" max="7" width="8.1328125" customWidth="1"/>
    <col min="8" max="8" width="8.3984375" style="3" customWidth="1"/>
    <col min="9" max="9" width="10.73046875" customWidth="1"/>
    <col min="10" max="10" width="10" customWidth="1"/>
    <col min="11" max="11" width="9.86328125" customWidth="1"/>
    <col min="12" max="12" width="13.1328125" style="4" customWidth="1"/>
    <col min="13" max="13" width="12.3984375" style="4" customWidth="1"/>
    <col min="14" max="14" width="13.1328125" style="4" customWidth="1"/>
    <col min="15" max="15" width="12" style="5" customWidth="1"/>
    <col min="16" max="16" width="12.265625" style="5" customWidth="1"/>
    <col min="17" max="17" width="18.1328125" customWidth="1"/>
    <col min="18" max="18" width="19" customWidth="1"/>
    <col min="19" max="19" width="11" customWidth="1"/>
    <col min="20" max="20" width="12.86328125" customWidth="1"/>
    <col min="21" max="21" width="10.3984375" customWidth="1"/>
    <col min="22" max="22" width="15.73046875" customWidth="1"/>
    <col min="23" max="23" width="16.1328125" customWidth="1"/>
    <col min="24" max="24" width="19.265625" customWidth="1"/>
    <col min="25" max="25" width="14.73046875" customWidth="1"/>
    <col min="26" max="26" width="18.86328125" customWidth="1"/>
    <col min="27" max="27" width="14.265625" customWidth="1"/>
    <col min="28" max="29" width="12.86328125" customWidth="1"/>
  </cols>
  <sheetData>
    <row r="1" spans="1:29" x14ac:dyDescent="0.45">
      <c r="A1" t="s">
        <v>0</v>
      </c>
      <c r="B1" t="s">
        <v>1</v>
      </c>
      <c r="C1" t="s">
        <v>2</v>
      </c>
      <c r="D1" s="2" t="s">
        <v>229</v>
      </c>
      <c r="E1" t="s">
        <v>28</v>
      </c>
      <c r="F1" t="s">
        <v>3</v>
      </c>
      <c r="G1" t="s">
        <v>4</v>
      </c>
      <c r="H1" t="s">
        <v>5</v>
      </c>
      <c r="I1" t="s">
        <v>6</v>
      </c>
      <c r="J1" t="s">
        <v>15</v>
      </c>
      <c r="K1" s="4" t="s">
        <v>7</v>
      </c>
      <c r="L1" s="4" t="s">
        <v>8</v>
      </c>
      <c r="M1" s="4" t="s">
        <v>12</v>
      </c>
      <c r="N1" s="5" t="s">
        <v>243</v>
      </c>
      <c r="O1" s="5" t="s">
        <v>244</v>
      </c>
      <c r="P1" t="s">
        <v>9</v>
      </c>
      <c r="Q1" t="s">
        <v>10</v>
      </c>
      <c r="R1" t="s">
        <v>11</v>
      </c>
      <c r="S1" t="s">
        <v>13</v>
      </c>
      <c r="T1" t="s">
        <v>14</v>
      </c>
      <c r="U1" t="s">
        <v>16</v>
      </c>
      <c r="V1" t="s">
        <v>17</v>
      </c>
      <c r="W1" t="s">
        <v>18</v>
      </c>
      <c r="X1" t="s">
        <v>19</v>
      </c>
      <c r="Y1" t="s">
        <v>20</v>
      </c>
      <c r="Z1" t="s">
        <v>21</v>
      </c>
      <c r="AA1" t="s">
        <v>249</v>
      </c>
      <c r="AB1" t="s">
        <v>250</v>
      </c>
      <c r="AC1" t="s">
        <v>316</v>
      </c>
    </row>
    <row r="2" spans="1:29" hidden="1" x14ac:dyDescent="0.45">
      <c r="A2" s="12" t="s">
        <v>346</v>
      </c>
      <c r="B2" t="s">
        <v>22</v>
      </c>
      <c r="C2" t="s">
        <v>24</v>
      </c>
      <c r="D2" s="1">
        <v>10</v>
      </c>
      <c r="E2" t="s">
        <v>29</v>
      </c>
      <c r="F2" t="s">
        <v>234</v>
      </c>
      <c r="G2" t="s">
        <v>232</v>
      </c>
      <c r="H2" t="s">
        <v>233</v>
      </c>
      <c r="I2" t="s">
        <v>237</v>
      </c>
      <c r="J2">
        <v>100</v>
      </c>
      <c r="K2" s="4" t="s">
        <v>235</v>
      </c>
      <c r="L2" s="4" t="s">
        <v>235</v>
      </c>
      <c r="M2" s="4" t="s">
        <v>235</v>
      </c>
      <c r="N2" s="5">
        <v>0</v>
      </c>
      <c r="O2" s="5">
        <v>0</v>
      </c>
      <c r="P2">
        <v>1</v>
      </c>
      <c r="Q2">
        <v>1</v>
      </c>
      <c r="R2">
        <v>0</v>
      </c>
      <c r="S2" t="s">
        <v>236</v>
      </c>
      <c r="T2" t="s">
        <v>426</v>
      </c>
      <c r="U2">
        <v>1000</v>
      </c>
      <c r="V2">
        <v>0</v>
      </c>
      <c r="W2">
        <v>0</v>
      </c>
      <c r="X2">
        <v>500</v>
      </c>
      <c r="AB2" s="3"/>
    </row>
    <row r="3" spans="1:29" hidden="1" x14ac:dyDescent="0.45">
      <c r="A3" s="12" t="s">
        <v>338</v>
      </c>
      <c r="B3" t="s">
        <v>23</v>
      </c>
      <c r="C3" t="s">
        <v>24</v>
      </c>
      <c r="D3" s="1">
        <v>10</v>
      </c>
      <c r="E3" t="s">
        <v>29</v>
      </c>
      <c r="F3" t="s">
        <v>234</v>
      </c>
      <c r="G3" t="s">
        <v>238</v>
      </c>
      <c r="H3" t="s">
        <v>428</v>
      </c>
      <c r="I3" t="s">
        <v>241</v>
      </c>
      <c r="J3">
        <v>101</v>
      </c>
      <c r="K3" s="4" t="s">
        <v>235</v>
      </c>
      <c r="L3" s="4" t="s">
        <v>235</v>
      </c>
      <c r="M3" s="4" t="s">
        <v>235</v>
      </c>
      <c r="N3" s="5">
        <v>0</v>
      </c>
      <c r="O3" s="5">
        <v>0</v>
      </c>
      <c r="P3">
        <v>1</v>
      </c>
      <c r="Q3">
        <v>1</v>
      </c>
      <c r="R3">
        <v>0</v>
      </c>
      <c r="S3" t="s">
        <v>236</v>
      </c>
      <c r="T3" t="s">
        <v>426</v>
      </c>
      <c r="U3">
        <v>2000</v>
      </c>
      <c r="V3">
        <v>0</v>
      </c>
      <c r="W3">
        <v>10</v>
      </c>
      <c r="X3">
        <v>50000</v>
      </c>
      <c r="AA3" t="s">
        <v>346</v>
      </c>
      <c r="AB3" s="3"/>
    </row>
    <row r="4" spans="1:29" hidden="1" x14ac:dyDescent="0.45">
      <c r="A4" s="12" t="s">
        <v>251</v>
      </c>
      <c r="B4" t="s">
        <v>25</v>
      </c>
      <c r="C4" t="s">
        <v>24</v>
      </c>
      <c r="D4" s="1">
        <v>10</v>
      </c>
      <c r="E4"/>
      <c r="F4" t="s">
        <v>234</v>
      </c>
      <c r="G4" t="s">
        <v>239</v>
      </c>
      <c r="H4" t="s">
        <v>240</v>
      </c>
      <c r="I4" t="s">
        <v>242</v>
      </c>
      <c r="J4">
        <v>102</v>
      </c>
      <c r="K4" s="4" t="s">
        <v>235</v>
      </c>
      <c r="L4" s="4" t="s">
        <v>235</v>
      </c>
      <c r="M4" s="4" t="s">
        <v>235</v>
      </c>
      <c r="N4" s="5">
        <v>0</v>
      </c>
      <c r="O4" s="5">
        <v>0</v>
      </c>
      <c r="P4">
        <v>1</v>
      </c>
      <c r="Q4">
        <v>1</v>
      </c>
      <c r="R4">
        <v>0</v>
      </c>
      <c r="S4" t="s">
        <v>236</v>
      </c>
      <c r="T4" t="s">
        <v>426</v>
      </c>
      <c r="U4">
        <v>2000</v>
      </c>
      <c r="V4">
        <v>0</v>
      </c>
      <c r="W4">
        <v>5</v>
      </c>
      <c r="X4">
        <v>10000</v>
      </c>
      <c r="AA4" t="s">
        <v>338</v>
      </c>
      <c r="AB4" s="3"/>
    </row>
    <row r="5" spans="1:29" hidden="1" x14ac:dyDescent="0.45">
      <c r="A5" s="12" t="s">
        <v>337</v>
      </c>
      <c r="B5" t="s">
        <v>429</v>
      </c>
      <c r="C5" t="s">
        <v>24</v>
      </c>
      <c r="D5" s="1">
        <v>10</v>
      </c>
      <c r="E5" t="s">
        <v>29</v>
      </c>
      <c r="F5" t="s">
        <v>234</v>
      </c>
      <c r="G5" t="s">
        <v>246</v>
      </c>
      <c r="H5" t="s">
        <v>245</v>
      </c>
      <c r="I5" t="s">
        <v>247</v>
      </c>
      <c r="J5">
        <v>103</v>
      </c>
      <c r="K5" s="4" t="s">
        <v>235</v>
      </c>
      <c r="L5" s="4" t="s">
        <v>235</v>
      </c>
      <c r="M5" s="4" t="s">
        <v>235</v>
      </c>
      <c r="N5" s="5">
        <v>0</v>
      </c>
      <c r="O5" s="5">
        <v>0</v>
      </c>
      <c r="P5">
        <v>1</v>
      </c>
      <c r="Q5">
        <v>1</v>
      </c>
      <c r="R5" t="s">
        <v>248</v>
      </c>
      <c r="S5" t="s">
        <v>236</v>
      </c>
      <c r="T5" t="s">
        <v>424</v>
      </c>
      <c r="U5">
        <v>140000</v>
      </c>
      <c r="V5">
        <v>0</v>
      </c>
      <c r="W5">
        <v>150</v>
      </c>
      <c r="X5">
        <v>50000</v>
      </c>
      <c r="Y5">
        <v>150</v>
      </c>
      <c r="Z5">
        <v>180000</v>
      </c>
      <c r="AA5" t="s">
        <v>338</v>
      </c>
      <c r="AB5" s="3"/>
    </row>
    <row r="6" spans="1:29" hidden="1" x14ac:dyDescent="0.45">
      <c r="A6" s="12" t="s">
        <v>336</v>
      </c>
      <c r="B6" t="s">
        <v>26</v>
      </c>
      <c r="C6" t="s">
        <v>24</v>
      </c>
      <c r="D6" s="1">
        <v>10</v>
      </c>
      <c r="E6" t="s">
        <v>29</v>
      </c>
      <c r="F6" t="s">
        <v>234</v>
      </c>
      <c r="G6" t="s">
        <v>252</v>
      </c>
      <c r="H6" t="s">
        <v>253</v>
      </c>
      <c r="I6" t="s">
        <v>254</v>
      </c>
      <c r="J6">
        <v>104</v>
      </c>
      <c r="K6" s="4" t="s">
        <v>255</v>
      </c>
      <c r="L6" s="4" t="s">
        <v>255</v>
      </c>
      <c r="M6" s="4" t="s">
        <v>235</v>
      </c>
      <c r="N6" s="5">
        <v>0</v>
      </c>
      <c r="O6" s="5">
        <v>0</v>
      </c>
      <c r="P6">
        <v>3</v>
      </c>
      <c r="Q6">
        <v>1</v>
      </c>
      <c r="R6" t="s">
        <v>282</v>
      </c>
      <c r="S6" t="s">
        <v>236</v>
      </c>
      <c r="T6" t="s">
        <v>425</v>
      </c>
      <c r="U6">
        <v>50000</v>
      </c>
      <c r="V6" t="s">
        <v>256</v>
      </c>
      <c r="W6">
        <v>10</v>
      </c>
      <c r="X6" t="s">
        <v>257</v>
      </c>
      <c r="Y6">
        <v>10</v>
      </c>
      <c r="Z6">
        <v>15000</v>
      </c>
      <c r="AA6" t="s">
        <v>251</v>
      </c>
      <c r="AB6" s="3" t="s">
        <v>337</v>
      </c>
      <c r="AC6" t="s">
        <v>793</v>
      </c>
    </row>
    <row r="7" spans="1:29" hidden="1" x14ac:dyDescent="0.45">
      <c r="A7" s="12" t="s">
        <v>27</v>
      </c>
      <c r="B7" t="s">
        <v>258</v>
      </c>
      <c r="C7" t="s">
        <v>24</v>
      </c>
      <c r="D7" s="1">
        <v>10</v>
      </c>
      <c r="E7" t="s">
        <v>29</v>
      </c>
      <c r="F7" t="s">
        <v>234</v>
      </c>
      <c r="G7" t="s">
        <v>262</v>
      </c>
      <c r="H7" t="s">
        <v>260</v>
      </c>
      <c r="I7" t="s">
        <v>261</v>
      </c>
      <c r="J7">
        <v>105</v>
      </c>
      <c r="K7" s="4" t="s">
        <v>235</v>
      </c>
      <c r="L7" s="4" t="s">
        <v>235</v>
      </c>
      <c r="M7" s="4" t="s">
        <v>235</v>
      </c>
      <c r="N7" s="5">
        <v>0</v>
      </c>
      <c r="O7" s="5">
        <v>0</v>
      </c>
      <c r="P7">
        <v>1</v>
      </c>
      <c r="Q7">
        <v>1</v>
      </c>
      <c r="R7" t="s">
        <v>282</v>
      </c>
      <c r="S7" t="s">
        <v>236</v>
      </c>
      <c r="T7" t="s">
        <v>425</v>
      </c>
      <c r="U7">
        <v>250000</v>
      </c>
      <c r="V7">
        <v>0</v>
      </c>
      <c r="W7">
        <v>30</v>
      </c>
      <c r="X7">
        <v>50000</v>
      </c>
      <c r="Y7">
        <v>30</v>
      </c>
      <c r="Z7">
        <v>400000</v>
      </c>
      <c r="AA7" t="s">
        <v>345</v>
      </c>
      <c r="AB7" s="3"/>
    </row>
    <row r="8" spans="1:29" hidden="1" x14ac:dyDescent="0.45">
      <c r="A8" s="12" t="s">
        <v>352</v>
      </c>
      <c r="B8" t="s">
        <v>259</v>
      </c>
      <c r="C8" t="s">
        <v>24</v>
      </c>
      <c r="D8" s="1">
        <v>10</v>
      </c>
      <c r="E8" t="s">
        <v>29</v>
      </c>
      <c r="F8" t="s">
        <v>234</v>
      </c>
      <c r="G8" t="s">
        <v>263</v>
      </c>
      <c r="H8" t="s">
        <v>264</v>
      </c>
      <c r="I8" t="s">
        <v>265</v>
      </c>
      <c r="J8">
        <v>106</v>
      </c>
      <c r="K8" s="4" t="s">
        <v>235</v>
      </c>
      <c r="L8" s="4" t="s">
        <v>235</v>
      </c>
      <c r="M8" s="4" t="s">
        <v>235</v>
      </c>
      <c r="N8" s="5">
        <v>0</v>
      </c>
      <c r="O8" s="5">
        <v>0</v>
      </c>
      <c r="P8">
        <v>1</v>
      </c>
      <c r="Q8">
        <v>1</v>
      </c>
      <c r="R8" t="s">
        <v>282</v>
      </c>
      <c r="S8" t="s">
        <v>236</v>
      </c>
      <c r="T8" t="s">
        <v>425</v>
      </c>
      <c r="U8">
        <v>300000</v>
      </c>
      <c r="V8">
        <v>0</v>
      </c>
      <c r="W8">
        <v>80</v>
      </c>
      <c r="X8">
        <v>100000</v>
      </c>
      <c r="Y8">
        <v>80</v>
      </c>
      <c r="Z8">
        <v>450000</v>
      </c>
      <c r="AA8" t="s">
        <v>27</v>
      </c>
      <c r="AB8" s="3"/>
    </row>
    <row r="9" spans="1:29" hidden="1" x14ac:dyDescent="0.45">
      <c r="A9" s="12" t="s">
        <v>269</v>
      </c>
      <c r="B9" s="6" t="s">
        <v>268</v>
      </c>
      <c r="C9" t="s">
        <v>54</v>
      </c>
      <c r="D9" s="1">
        <v>20</v>
      </c>
      <c r="E9" t="s">
        <v>29</v>
      </c>
      <c r="H9"/>
      <c r="J9">
        <v>201</v>
      </c>
      <c r="K9" s="4"/>
      <c r="N9" s="5"/>
      <c r="P9"/>
      <c r="AB9" s="3"/>
    </row>
    <row r="10" spans="1:29" hidden="1" x14ac:dyDescent="0.45">
      <c r="A10" s="12" t="s">
        <v>270</v>
      </c>
      <c r="B10" s="6" t="s">
        <v>266</v>
      </c>
      <c r="C10" t="s">
        <v>54</v>
      </c>
      <c r="D10" s="1">
        <v>20</v>
      </c>
      <c r="E10" t="s">
        <v>29</v>
      </c>
      <c r="H10"/>
      <c r="J10">
        <v>202</v>
      </c>
      <c r="K10" s="4"/>
      <c r="N10" s="5"/>
      <c r="P10"/>
      <c r="AB10" s="3"/>
    </row>
    <row r="11" spans="1:29" hidden="1" x14ac:dyDescent="0.45">
      <c r="A11" s="12" t="s">
        <v>271</v>
      </c>
      <c r="B11" s="6" t="s">
        <v>267</v>
      </c>
      <c r="C11" t="s">
        <v>54</v>
      </c>
      <c r="D11" s="1">
        <v>20</v>
      </c>
      <c r="E11" t="s">
        <v>29</v>
      </c>
      <c r="H11"/>
      <c r="J11">
        <v>203</v>
      </c>
      <c r="K11" s="4"/>
      <c r="N11" s="5"/>
      <c r="P11"/>
      <c r="AB11" s="3"/>
    </row>
    <row r="12" spans="1:29" hidden="1" x14ac:dyDescent="0.45">
      <c r="A12" s="12" t="s">
        <v>189</v>
      </c>
      <c r="B12" s="6" t="s">
        <v>56</v>
      </c>
      <c r="C12" t="s">
        <v>57</v>
      </c>
      <c r="D12" s="1">
        <v>30</v>
      </c>
      <c r="E12" t="s">
        <v>29</v>
      </c>
      <c r="H12"/>
      <c r="J12">
        <v>301</v>
      </c>
      <c r="K12" s="4"/>
      <c r="N12" s="5"/>
      <c r="P12"/>
      <c r="AB12" s="3"/>
    </row>
    <row r="13" spans="1:29" hidden="1" x14ac:dyDescent="0.45">
      <c r="A13" s="12" t="s">
        <v>187</v>
      </c>
      <c r="B13" s="6" t="s">
        <v>58</v>
      </c>
      <c r="C13" t="s">
        <v>57</v>
      </c>
      <c r="D13" s="1">
        <v>30</v>
      </c>
      <c r="E13" t="s">
        <v>29</v>
      </c>
      <c r="H13"/>
      <c r="J13">
        <v>302</v>
      </c>
      <c r="K13" s="4"/>
      <c r="N13" s="5"/>
      <c r="P13"/>
      <c r="AB13" s="3"/>
    </row>
    <row r="14" spans="1:29" hidden="1" x14ac:dyDescent="0.45">
      <c r="A14" s="12" t="s">
        <v>188</v>
      </c>
      <c r="B14" s="6" t="s">
        <v>59</v>
      </c>
      <c r="C14" t="s">
        <v>57</v>
      </c>
      <c r="D14" s="1">
        <v>30</v>
      </c>
      <c r="E14" t="s">
        <v>29</v>
      </c>
      <c r="H14"/>
      <c r="J14">
        <v>303</v>
      </c>
      <c r="K14" s="4"/>
      <c r="N14" s="5"/>
      <c r="P14"/>
      <c r="AB14" s="3"/>
    </row>
    <row r="15" spans="1:29" x14ac:dyDescent="0.45">
      <c r="A15" s="12" t="s">
        <v>277</v>
      </c>
      <c r="B15" t="s">
        <v>276</v>
      </c>
      <c r="C15" t="s">
        <v>33</v>
      </c>
      <c r="D15" s="1">
        <v>40</v>
      </c>
      <c r="E15" t="s">
        <v>35</v>
      </c>
      <c r="F15" t="s">
        <v>234</v>
      </c>
      <c r="G15" t="s">
        <v>273</v>
      </c>
      <c r="H15" t="s">
        <v>274</v>
      </c>
      <c r="I15" t="s">
        <v>275</v>
      </c>
      <c r="J15">
        <v>400</v>
      </c>
      <c r="K15" s="4" t="s">
        <v>235</v>
      </c>
      <c r="L15" s="4" t="s">
        <v>235</v>
      </c>
      <c r="M15" s="4" t="s">
        <v>235</v>
      </c>
      <c r="N15" s="5">
        <v>0</v>
      </c>
      <c r="O15" s="5">
        <v>0</v>
      </c>
      <c r="P15">
        <v>1</v>
      </c>
      <c r="Q15">
        <v>1</v>
      </c>
      <c r="R15" t="s">
        <v>282</v>
      </c>
      <c r="S15" t="s">
        <v>236</v>
      </c>
      <c r="T15" t="s">
        <v>426</v>
      </c>
      <c r="U15">
        <v>5000</v>
      </c>
      <c r="V15">
        <v>0</v>
      </c>
      <c r="W15">
        <v>5</v>
      </c>
      <c r="X15">
        <v>15000</v>
      </c>
      <c r="Y15">
        <v>2</v>
      </c>
      <c r="Z15">
        <v>5000</v>
      </c>
      <c r="AA15" t="s">
        <v>337</v>
      </c>
      <c r="AB15" s="3"/>
    </row>
    <row r="16" spans="1:29" x14ac:dyDescent="0.45">
      <c r="A16" s="12" t="s">
        <v>175</v>
      </c>
      <c r="B16" t="s">
        <v>30</v>
      </c>
      <c r="C16" t="s">
        <v>33</v>
      </c>
      <c r="D16" s="1">
        <v>40</v>
      </c>
      <c r="E16" t="s">
        <v>230</v>
      </c>
      <c r="F16" t="s">
        <v>234</v>
      </c>
      <c r="G16" t="s">
        <v>283</v>
      </c>
      <c r="H16" t="s">
        <v>284</v>
      </c>
      <c r="I16" t="s">
        <v>285</v>
      </c>
      <c r="J16">
        <v>401</v>
      </c>
      <c r="K16" s="4" t="s">
        <v>235</v>
      </c>
      <c r="L16" s="4" t="s">
        <v>235</v>
      </c>
      <c r="M16" s="4" t="s">
        <v>235</v>
      </c>
      <c r="N16" s="5">
        <v>0</v>
      </c>
      <c r="O16" s="5">
        <v>0</v>
      </c>
      <c r="P16">
        <v>1</v>
      </c>
      <c r="Q16">
        <v>1</v>
      </c>
      <c r="R16" t="s">
        <v>282</v>
      </c>
      <c r="S16" t="s">
        <v>236</v>
      </c>
      <c r="T16" t="s">
        <v>426</v>
      </c>
      <c r="U16">
        <v>5000</v>
      </c>
      <c r="V16">
        <v>0</v>
      </c>
      <c r="W16">
        <v>5</v>
      </c>
      <c r="X16">
        <v>15000</v>
      </c>
      <c r="Y16">
        <v>2</v>
      </c>
      <c r="Z16">
        <v>5000</v>
      </c>
      <c r="AA16" t="s">
        <v>277</v>
      </c>
      <c r="AB16" s="3"/>
    </row>
    <row r="17" spans="1:29" x14ac:dyDescent="0.45">
      <c r="A17" s="12" t="s">
        <v>176</v>
      </c>
      <c r="B17" t="s">
        <v>31</v>
      </c>
      <c r="C17" t="s">
        <v>33</v>
      </c>
      <c r="D17" s="1">
        <v>40</v>
      </c>
      <c r="E17" t="s">
        <v>231</v>
      </c>
      <c r="G17" t="s">
        <v>286</v>
      </c>
      <c r="H17" t="s">
        <v>287</v>
      </c>
      <c r="I17" t="s">
        <v>288</v>
      </c>
      <c r="J17">
        <v>402</v>
      </c>
      <c r="K17" s="4" t="s">
        <v>255</v>
      </c>
      <c r="L17" s="4" t="s">
        <v>255</v>
      </c>
      <c r="M17" s="4" t="s">
        <v>235</v>
      </c>
      <c r="N17" s="5">
        <v>0</v>
      </c>
      <c r="O17" s="5">
        <v>0</v>
      </c>
      <c r="P17">
        <v>5</v>
      </c>
      <c r="Q17">
        <v>1</v>
      </c>
      <c r="R17" t="s">
        <v>282</v>
      </c>
      <c r="S17" t="s">
        <v>236</v>
      </c>
      <c r="T17" t="s">
        <v>426</v>
      </c>
      <c r="U17">
        <v>5000</v>
      </c>
      <c r="V17">
        <v>0</v>
      </c>
      <c r="W17">
        <v>5</v>
      </c>
      <c r="X17" t="s">
        <v>430</v>
      </c>
      <c r="Y17">
        <v>2</v>
      </c>
      <c r="Z17">
        <v>5000</v>
      </c>
      <c r="AA17" t="s">
        <v>175</v>
      </c>
      <c r="AB17" s="3" t="s">
        <v>317</v>
      </c>
      <c r="AC17" t="s">
        <v>318</v>
      </c>
    </row>
    <row r="18" spans="1:29" x14ac:dyDescent="0.45">
      <c r="A18" s="12" t="s">
        <v>290</v>
      </c>
      <c r="B18" t="s">
        <v>289</v>
      </c>
      <c r="C18" t="s">
        <v>33</v>
      </c>
      <c r="D18" s="1">
        <v>40</v>
      </c>
      <c r="E18" t="s">
        <v>291</v>
      </c>
      <c r="F18" t="s">
        <v>234</v>
      </c>
      <c r="G18" t="s">
        <v>431</v>
      </c>
      <c r="H18" t="s">
        <v>292</v>
      </c>
      <c r="I18" t="s">
        <v>293</v>
      </c>
      <c r="J18">
        <v>403</v>
      </c>
      <c r="K18" s="4" t="s">
        <v>235</v>
      </c>
      <c r="L18" s="4" t="s">
        <v>235</v>
      </c>
      <c r="M18" s="4" t="s">
        <v>235</v>
      </c>
      <c r="N18" s="5">
        <v>0</v>
      </c>
      <c r="O18" s="5">
        <v>0</v>
      </c>
      <c r="P18">
        <v>1</v>
      </c>
      <c r="Q18">
        <v>1</v>
      </c>
      <c r="R18" t="s">
        <v>282</v>
      </c>
      <c r="S18" t="s">
        <v>236</v>
      </c>
      <c r="T18" t="s">
        <v>426</v>
      </c>
      <c r="U18">
        <v>5000</v>
      </c>
      <c r="V18">
        <v>0</v>
      </c>
      <c r="W18">
        <v>5</v>
      </c>
      <c r="X18">
        <v>15000</v>
      </c>
      <c r="Y18">
        <v>2</v>
      </c>
      <c r="Z18">
        <v>5000</v>
      </c>
      <c r="AA18" t="s">
        <v>277</v>
      </c>
      <c r="AB18" s="3"/>
    </row>
    <row r="19" spans="1:29" x14ac:dyDescent="0.45">
      <c r="A19" s="12" t="s">
        <v>178</v>
      </c>
      <c r="B19" t="s">
        <v>278</v>
      </c>
      <c r="C19" t="s">
        <v>33</v>
      </c>
      <c r="D19" s="1">
        <v>40</v>
      </c>
      <c r="E19" s="8" t="s">
        <v>324</v>
      </c>
      <c r="F19" t="s">
        <v>234</v>
      </c>
      <c r="G19" t="s">
        <v>296</v>
      </c>
      <c r="H19" t="s">
        <v>294</v>
      </c>
      <c r="I19" t="s">
        <v>295</v>
      </c>
      <c r="J19">
        <v>404</v>
      </c>
      <c r="K19" s="4" t="s">
        <v>235</v>
      </c>
      <c r="L19" s="4" t="s">
        <v>235</v>
      </c>
      <c r="M19" s="4" t="s">
        <v>235</v>
      </c>
      <c r="N19" s="5">
        <v>0</v>
      </c>
      <c r="O19" s="5">
        <v>0</v>
      </c>
      <c r="P19">
        <v>1</v>
      </c>
      <c r="Q19">
        <v>1</v>
      </c>
      <c r="R19" t="s">
        <v>282</v>
      </c>
      <c r="S19" t="s">
        <v>236</v>
      </c>
      <c r="T19" t="s">
        <v>426</v>
      </c>
      <c r="U19">
        <v>5000</v>
      </c>
      <c r="V19">
        <v>0</v>
      </c>
      <c r="W19">
        <v>5</v>
      </c>
      <c r="X19">
        <v>15000</v>
      </c>
      <c r="Y19">
        <v>2</v>
      </c>
      <c r="Z19">
        <v>5000</v>
      </c>
      <c r="AA19" t="s">
        <v>337</v>
      </c>
      <c r="AB19" s="3"/>
    </row>
    <row r="20" spans="1:29" x14ac:dyDescent="0.45">
      <c r="A20" s="12" t="s">
        <v>179</v>
      </c>
      <c r="B20" t="s">
        <v>279</v>
      </c>
      <c r="C20" t="s">
        <v>33</v>
      </c>
      <c r="D20" s="1">
        <v>40</v>
      </c>
      <c r="E20"/>
      <c r="F20" t="s">
        <v>234</v>
      </c>
      <c r="G20" t="s">
        <v>297</v>
      </c>
      <c r="H20" t="s">
        <v>298</v>
      </c>
      <c r="I20" t="s">
        <v>299</v>
      </c>
      <c r="J20">
        <v>405</v>
      </c>
      <c r="K20" s="4" t="s">
        <v>235</v>
      </c>
      <c r="L20" s="4" t="s">
        <v>235</v>
      </c>
      <c r="M20" s="4" t="s">
        <v>235</v>
      </c>
      <c r="N20" s="5">
        <v>0</v>
      </c>
      <c r="O20" s="5">
        <v>0</v>
      </c>
      <c r="P20">
        <v>1</v>
      </c>
      <c r="Q20">
        <v>1</v>
      </c>
      <c r="R20" t="s">
        <v>282</v>
      </c>
      <c r="S20" t="s">
        <v>236</v>
      </c>
      <c r="T20" t="s">
        <v>426</v>
      </c>
      <c r="U20">
        <v>7500</v>
      </c>
      <c r="V20">
        <v>0</v>
      </c>
      <c r="W20">
        <v>5</v>
      </c>
      <c r="X20">
        <v>20000</v>
      </c>
      <c r="Y20">
        <v>2</v>
      </c>
      <c r="Z20">
        <v>5000</v>
      </c>
      <c r="AA20" t="s">
        <v>175</v>
      </c>
      <c r="AB20" s="3"/>
    </row>
    <row r="21" spans="1:29" x14ac:dyDescent="0.45">
      <c r="A21" s="12" t="s">
        <v>181</v>
      </c>
      <c r="B21" t="s">
        <v>280</v>
      </c>
      <c r="C21" t="s">
        <v>33</v>
      </c>
      <c r="D21" s="1">
        <v>40</v>
      </c>
      <c r="E21"/>
      <c r="F21" t="s">
        <v>234</v>
      </c>
      <c r="G21" t="s">
        <v>300</v>
      </c>
      <c r="H21" t="s">
        <v>301</v>
      </c>
      <c r="I21" t="s">
        <v>302</v>
      </c>
      <c r="J21">
        <v>406</v>
      </c>
      <c r="K21" s="4" t="s">
        <v>235</v>
      </c>
      <c r="L21" s="4" t="s">
        <v>235</v>
      </c>
      <c r="M21" s="4" t="s">
        <v>235</v>
      </c>
      <c r="N21" s="5">
        <v>0</v>
      </c>
      <c r="O21" s="5">
        <v>0</v>
      </c>
      <c r="P21">
        <v>1</v>
      </c>
      <c r="Q21">
        <v>1</v>
      </c>
      <c r="R21" t="s">
        <v>282</v>
      </c>
      <c r="S21" t="s">
        <v>236</v>
      </c>
      <c r="T21" t="s">
        <v>426</v>
      </c>
      <c r="U21">
        <v>7500</v>
      </c>
      <c r="V21">
        <v>0</v>
      </c>
      <c r="W21">
        <v>5</v>
      </c>
      <c r="X21">
        <v>20000</v>
      </c>
      <c r="Y21">
        <v>2</v>
      </c>
      <c r="Z21">
        <v>5000</v>
      </c>
      <c r="AA21" t="s">
        <v>178</v>
      </c>
      <c r="AB21" s="3"/>
    </row>
    <row r="22" spans="1:29" x14ac:dyDescent="0.45">
      <c r="A22" s="12" t="s">
        <v>180</v>
      </c>
      <c r="B22" t="s">
        <v>281</v>
      </c>
      <c r="C22" t="s">
        <v>33</v>
      </c>
      <c r="D22" s="1">
        <v>40</v>
      </c>
      <c r="E22"/>
      <c r="F22" t="s">
        <v>234</v>
      </c>
      <c r="G22" t="s">
        <v>303</v>
      </c>
      <c r="H22" t="s">
        <v>304</v>
      </c>
      <c r="I22" t="s">
        <v>305</v>
      </c>
      <c r="J22">
        <v>407</v>
      </c>
      <c r="K22" s="4" t="s">
        <v>235</v>
      </c>
      <c r="L22" s="4" t="s">
        <v>235</v>
      </c>
      <c r="M22" s="4" t="s">
        <v>235</v>
      </c>
      <c r="N22" s="5">
        <v>0</v>
      </c>
      <c r="O22" s="5">
        <v>0</v>
      </c>
      <c r="P22">
        <v>1</v>
      </c>
      <c r="Q22">
        <v>1</v>
      </c>
      <c r="R22" t="s">
        <v>282</v>
      </c>
      <c r="S22" t="s">
        <v>236</v>
      </c>
      <c r="T22" t="s">
        <v>426</v>
      </c>
      <c r="U22">
        <v>10000</v>
      </c>
      <c r="V22">
        <v>0</v>
      </c>
      <c r="W22">
        <v>10</v>
      </c>
      <c r="X22">
        <v>35000</v>
      </c>
      <c r="Y22">
        <v>5</v>
      </c>
      <c r="Z22">
        <v>15000</v>
      </c>
      <c r="AA22" t="s">
        <v>178</v>
      </c>
      <c r="AB22" s="3"/>
    </row>
    <row r="23" spans="1:29" x14ac:dyDescent="0.45">
      <c r="A23" s="12" t="s">
        <v>349</v>
      </c>
      <c r="B23" t="s">
        <v>333</v>
      </c>
      <c r="C23" t="s">
        <v>33</v>
      </c>
      <c r="D23" s="1">
        <v>40</v>
      </c>
      <c r="E23" t="s">
        <v>29</v>
      </c>
      <c r="F23" t="s">
        <v>234</v>
      </c>
      <c r="G23" t="s">
        <v>306</v>
      </c>
      <c r="H23" t="s">
        <v>307</v>
      </c>
      <c r="I23" t="s">
        <v>308</v>
      </c>
      <c r="J23">
        <v>408</v>
      </c>
      <c r="K23" s="4" t="s">
        <v>235</v>
      </c>
      <c r="L23" s="4" t="s">
        <v>235</v>
      </c>
      <c r="M23" s="4" t="s">
        <v>235</v>
      </c>
      <c r="N23" s="5">
        <v>0</v>
      </c>
      <c r="O23" s="5">
        <v>0</v>
      </c>
      <c r="P23">
        <v>1</v>
      </c>
      <c r="Q23">
        <v>1</v>
      </c>
      <c r="R23" t="s">
        <v>248</v>
      </c>
      <c r="S23" t="s">
        <v>236</v>
      </c>
      <c r="T23" t="s">
        <v>425</v>
      </c>
      <c r="U23">
        <v>10000</v>
      </c>
      <c r="V23">
        <v>0</v>
      </c>
      <c r="W23">
        <v>20</v>
      </c>
      <c r="X23">
        <v>50000</v>
      </c>
      <c r="Y23">
        <v>20</v>
      </c>
      <c r="Z23">
        <v>15000</v>
      </c>
      <c r="AA23" t="s">
        <v>277</v>
      </c>
      <c r="AB23" s="3" t="s">
        <v>178</v>
      </c>
      <c r="AC23" t="s">
        <v>343</v>
      </c>
    </row>
    <row r="24" spans="1:29" x14ac:dyDescent="0.45">
      <c r="A24" s="12" t="s">
        <v>309</v>
      </c>
      <c r="B24" t="s">
        <v>310</v>
      </c>
      <c r="C24" t="s">
        <v>33</v>
      </c>
      <c r="D24" s="1">
        <v>40</v>
      </c>
      <c r="E24" t="s">
        <v>313</v>
      </c>
      <c r="G24" t="s">
        <v>320</v>
      </c>
      <c r="H24" t="s">
        <v>796</v>
      </c>
      <c r="I24" t="s">
        <v>314</v>
      </c>
      <c r="J24">
        <v>409</v>
      </c>
      <c r="K24" s="4" t="s">
        <v>255</v>
      </c>
      <c r="L24" s="4" t="s">
        <v>255</v>
      </c>
      <c r="M24" s="4" t="s">
        <v>235</v>
      </c>
      <c r="N24" s="5">
        <v>0</v>
      </c>
      <c r="O24" s="5">
        <v>0</v>
      </c>
      <c r="P24">
        <v>1</v>
      </c>
      <c r="Q24">
        <v>1</v>
      </c>
      <c r="R24" t="s">
        <v>315</v>
      </c>
      <c r="S24" t="s">
        <v>236</v>
      </c>
      <c r="T24" t="s">
        <v>425</v>
      </c>
      <c r="U24">
        <v>100000</v>
      </c>
      <c r="V24">
        <v>0</v>
      </c>
      <c r="W24">
        <v>30</v>
      </c>
      <c r="X24">
        <v>300000</v>
      </c>
      <c r="AA24" t="s">
        <v>175</v>
      </c>
      <c r="AB24" s="3" t="s">
        <v>318</v>
      </c>
    </row>
    <row r="25" spans="1:29" x14ac:dyDescent="0.45">
      <c r="A25" s="12" t="s">
        <v>312</v>
      </c>
      <c r="B25" t="s">
        <v>311</v>
      </c>
      <c r="C25" t="s">
        <v>33</v>
      </c>
      <c r="D25" s="1">
        <v>40</v>
      </c>
      <c r="E25" t="s">
        <v>313</v>
      </c>
      <c r="G25" t="s">
        <v>319</v>
      </c>
      <c r="H25" t="s">
        <v>797</v>
      </c>
      <c r="I25" t="s">
        <v>314</v>
      </c>
      <c r="J25">
        <v>410</v>
      </c>
      <c r="K25" s="4" t="s">
        <v>255</v>
      </c>
      <c r="L25" s="4" t="s">
        <v>255</v>
      </c>
      <c r="M25" s="4" t="s">
        <v>235</v>
      </c>
      <c r="N25" s="5">
        <v>0</v>
      </c>
      <c r="O25" s="5">
        <v>0</v>
      </c>
      <c r="P25">
        <v>1</v>
      </c>
      <c r="Q25">
        <v>1</v>
      </c>
      <c r="R25" t="s">
        <v>315</v>
      </c>
      <c r="S25" t="s">
        <v>236</v>
      </c>
      <c r="T25" t="s">
        <v>425</v>
      </c>
      <c r="U25">
        <v>100000</v>
      </c>
      <c r="V25">
        <v>0</v>
      </c>
      <c r="W25">
        <v>30</v>
      </c>
      <c r="X25">
        <v>500000</v>
      </c>
      <c r="AA25" t="s">
        <v>175</v>
      </c>
      <c r="AB25" s="3" t="s">
        <v>317</v>
      </c>
    </row>
    <row r="26" spans="1:29" x14ac:dyDescent="0.45">
      <c r="A26" s="12" t="s">
        <v>177</v>
      </c>
      <c r="B26" t="s">
        <v>32</v>
      </c>
      <c r="C26" t="s">
        <v>169</v>
      </c>
      <c r="D26" s="1">
        <v>50</v>
      </c>
      <c r="E26" t="s">
        <v>34</v>
      </c>
      <c r="F26" t="s">
        <v>234</v>
      </c>
      <c r="G26" t="s">
        <v>321</v>
      </c>
      <c r="H26" t="s">
        <v>322</v>
      </c>
      <c r="I26" t="s">
        <v>323</v>
      </c>
      <c r="J26">
        <v>500</v>
      </c>
      <c r="K26" s="4" t="s">
        <v>235</v>
      </c>
      <c r="L26" s="4" t="s">
        <v>235</v>
      </c>
      <c r="M26" s="4" t="s">
        <v>235</v>
      </c>
      <c r="N26" s="5">
        <v>0</v>
      </c>
      <c r="O26" s="5">
        <v>0</v>
      </c>
      <c r="P26">
        <v>1</v>
      </c>
      <c r="Q26">
        <v>1</v>
      </c>
      <c r="R26" t="s">
        <v>282</v>
      </c>
      <c r="S26" t="s">
        <v>236</v>
      </c>
      <c r="T26" t="s">
        <v>426</v>
      </c>
      <c r="U26">
        <v>10000</v>
      </c>
      <c r="V26">
        <v>0</v>
      </c>
      <c r="W26">
        <v>10</v>
      </c>
      <c r="X26">
        <v>5000</v>
      </c>
      <c r="Y26">
        <v>10</v>
      </c>
      <c r="Z26">
        <v>25000</v>
      </c>
      <c r="AA26" t="s">
        <v>290</v>
      </c>
      <c r="AB26" s="3"/>
    </row>
    <row r="27" spans="1:29" x14ac:dyDescent="0.45">
      <c r="A27" s="12" t="s">
        <v>219</v>
      </c>
      <c r="B27" t="s">
        <v>715</v>
      </c>
      <c r="C27" t="s">
        <v>169</v>
      </c>
      <c r="D27" s="1">
        <v>50</v>
      </c>
      <c r="E27" t="s">
        <v>171</v>
      </c>
      <c r="G27" t="s">
        <v>719</v>
      </c>
      <c r="H27" t="s">
        <v>325</v>
      </c>
      <c r="I27" t="s">
        <v>326</v>
      </c>
      <c r="J27">
        <v>501</v>
      </c>
      <c r="K27" s="4" t="s">
        <v>255</v>
      </c>
      <c r="L27" s="4" t="s">
        <v>255</v>
      </c>
      <c r="M27" s="4" t="s">
        <v>235</v>
      </c>
      <c r="N27" s="5">
        <v>0</v>
      </c>
      <c r="O27" s="5">
        <v>0</v>
      </c>
      <c r="P27">
        <v>6</v>
      </c>
      <c r="Q27">
        <v>1</v>
      </c>
      <c r="R27" t="s">
        <v>282</v>
      </c>
      <c r="S27" t="s">
        <v>236</v>
      </c>
      <c r="T27" t="s">
        <v>426</v>
      </c>
      <c r="U27">
        <v>15000</v>
      </c>
      <c r="V27">
        <v>0</v>
      </c>
      <c r="W27">
        <v>10</v>
      </c>
      <c r="X27">
        <v>5000</v>
      </c>
      <c r="Y27">
        <v>10</v>
      </c>
      <c r="Z27">
        <v>25000</v>
      </c>
      <c r="AA27" t="s">
        <v>177</v>
      </c>
      <c r="AB27" s="3" t="s">
        <v>327</v>
      </c>
    </row>
    <row r="28" spans="1:29" x14ac:dyDescent="0.45">
      <c r="A28" s="12" t="s">
        <v>218</v>
      </c>
      <c r="B28" t="s">
        <v>716</v>
      </c>
      <c r="C28" t="s">
        <v>169</v>
      </c>
      <c r="D28" s="1">
        <v>50</v>
      </c>
      <c r="E28" t="s">
        <v>170</v>
      </c>
      <c r="G28" t="s">
        <v>717</v>
      </c>
      <c r="H28" t="s">
        <v>718</v>
      </c>
      <c r="I28" t="s">
        <v>326</v>
      </c>
      <c r="J28">
        <v>502</v>
      </c>
      <c r="K28" s="4" t="s">
        <v>255</v>
      </c>
      <c r="L28" s="4" t="s">
        <v>255</v>
      </c>
      <c r="M28" s="4" t="s">
        <v>235</v>
      </c>
      <c r="N28" s="5">
        <v>0</v>
      </c>
      <c r="O28" s="5">
        <v>0</v>
      </c>
      <c r="P28">
        <v>6</v>
      </c>
      <c r="Q28">
        <v>1</v>
      </c>
      <c r="R28" t="s">
        <v>282</v>
      </c>
      <c r="S28" t="s">
        <v>236</v>
      </c>
      <c r="T28" t="s">
        <v>426</v>
      </c>
      <c r="U28">
        <v>15000</v>
      </c>
      <c r="V28">
        <v>0</v>
      </c>
      <c r="W28">
        <v>10</v>
      </c>
      <c r="X28">
        <v>10000</v>
      </c>
      <c r="Y28">
        <v>10</v>
      </c>
      <c r="Z28">
        <v>30000</v>
      </c>
      <c r="AA28" t="s">
        <v>328</v>
      </c>
      <c r="AB28" t="s">
        <v>181</v>
      </c>
      <c r="AC28" t="s">
        <v>714</v>
      </c>
    </row>
    <row r="29" spans="1:29" x14ac:dyDescent="0.45">
      <c r="A29" s="12" t="s">
        <v>330</v>
      </c>
      <c r="B29" t="s">
        <v>335</v>
      </c>
      <c r="C29" t="s">
        <v>169</v>
      </c>
      <c r="D29" s="1">
        <v>50</v>
      </c>
      <c r="E29" t="s">
        <v>723</v>
      </c>
      <c r="G29" t="s">
        <v>721</v>
      </c>
      <c r="H29" t="s">
        <v>720</v>
      </c>
      <c r="I29" t="s">
        <v>331</v>
      </c>
      <c r="J29">
        <v>503</v>
      </c>
      <c r="K29" s="4" t="s">
        <v>255</v>
      </c>
      <c r="L29" s="4" t="s">
        <v>255</v>
      </c>
      <c r="M29" s="4" t="s">
        <v>235</v>
      </c>
      <c r="N29" s="5">
        <v>0</v>
      </c>
      <c r="O29" s="5">
        <v>0</v>
      </c>
      <c r="P29">
        <v>6</v>
      </c>
      <c r="Q29">
        <v>1</v>
      </c>
      <c r="R29" t="s">
        <v>282</v>
      </c>
      <c r="S29" t="s">
        <v>236</v>
      </c>
      <c r="T29" t="s">
        <v>425</v>
      </c>
      <c r="U29">
        <v>20000</v>
      </c>
      <c r="V29">
        <v>0</v>
      </c>
      <c r="W29">
        <v>15</v>
      </c>
      <c r="X29">
        <v>10000</v>
      </c>
      <c r="Y29">
        <v>15</v>
      </c>
      <c r="Z29">
        <v>25000</v>
      </c>
      <c r="AA29" t="s">
        <v>329</v>
      </c>
      <c r="AB29" s="3" t="s">
        <v>349</v>
      </c>
    </row>
    <row r="30" spans="1:29" x14ac:dyDescent="0.45">
      <c r="A30" s="12" t="s">
        <v>332</v>
      </c>
      <c r="B30" t="s">
        <v>334</v>
      </c>
      <c r="C30" t="s">
        <v>169</v>
      </c>
      <c r="D30" s="1">
        <v>50</v>
      </c>
      <c r="E30" t="s">
        <v>722</v>
      </c>
      <c r="G30" t="s">
        <v>353</v>
      </c>
      <c r="H30" t="s">
        <v>354</v>
      </c>
      <c r="I30" t="s">
        <v>355</v>
      </c>
      <c r="J30">
        <v>504</v>
      </c>
      <c r="K30" s="4" t="s">
        <v>255</v>
      </c>
      <c r="L30" s="4" t="s">
        <v>255</v>
      </c>
      <c r="M30" s="4" t="s">
        <v>235</v>
      </c>
      <c r="N30" s="5">
        <v>0</v>
      </c>
      <c r="O30" s="5">
        <v>0</v>
      </c>
      <c r="P30">
        <v>6</v>
      </c>
      <c r="Q30">
        <v>1</v>
      </c>
      <c r="R30" t="s">
        <v>282</v>
      </c>
      <c r="S30" t="s">
        <v>236</v>
      </c>
      <c r="T30" t="s">
        <v>425</v>
      </c>
      <c r="U30">
        <v>15000</v>
      </c>
      <c r="V30">
        <v>0</v>
      </c>
      <c r="W30">
        <v>10</v>
      </c>
      <c r="X30">
        <v>5000</v>
      </c>
      <c r="Y30">
        <v>10</v>
      </c>
      <c r="Z30">
        <v>25000</v>
      </c>
      <c r="AA30" t="s">
        <v>329</v>
      </c>
      <c r="AB30" s="3" t="s">
        <v>181</v>
      </c>
    </row>
    <row r="31" spans="1:29" x14ac:dyDescent="0.45">
      <c r="A31" s="16" t="s">
        <v>357</v>
      </c>
      <c r="B31" t="s">
        <v>356</v>
      </c>
      <c r="C31" t="s">
        <v>169</v>
      </c>
      <c r="D31" s="1">
        <v>50</v>
      </c>
      <c r="E31"/>
      <c r="G31" t="s">
        <v>358</v>
      </c>
      <c r="H31" t="s">
        <v>359</v>
      </c>
      <c r="I31" t="s">
        <v>360</v>
      </c>
      <c r="J31">
        <v>505</v>
      </c>
      <c r="K31" s="4" t="s">
        <v>255</v>
      </c>
      <c r="L31" s="4" t="s">
        <v>255</v>
      </c>
      <c r="M31" s="4" t="s">
        <v>235</v>
      </c>
      <c r="N31" s="5">
        <v>0</v>
      </c>
      <c r="O31" s="5">
        <v>0</v>
      </c>
      <c r="P31">
        <v>0</v>
      </c>
      <c r="Q31">
        <v>1</v>
      </c>
      <c r="R31" t="s">
        <v>282</v>
      </c>
      <c r="S31" t="s">
        <v>236</v>
      </c>
      <c r="T31" t="s">
        <v>426</v>
      </c>
      <c r="AA31" t="s">
        <v>362</v>
      </c>
      <c r="AB31" s="3" t="s">
        <v>361</v>
      </c>
    </row>
    <row r="32" spans="1:29" x14ac:dyDescent="0.45">
      <c r="A32" s="16" t="s">
        <v>227</v>
      </c>
      <c r="B32" t="s">
        <v>226</v>
      </c>
      <c r="C32" t="s">
        <v>169</v>
      </c>
      <c r="D32" s="1">
        <v>50</v>
      </c>
      <c r="E32"/>
      <c r="G32" t="s">
        <v>363</v>
      </c>
      <c r="H32" t="s">
        <v>364</v>
      </c>
      <c r="I32" t="s">
        <v>360</v>
      </c>
      <c r="J32">
        <v>506</v>
      </c>
      <c r="K32" s="4" t="s">
        <v>255</v>
      </c>
      <c r="L32" s="4" t="s">
        <v>255</v>
      </c>
      <c r="M32" s="4" t="s">
        <v>235</v>
      </c>
      <c r="N32" s="5">
        <v>0</v>
      </c>
      <c r="O32" s="5">
        <v>0</v>
      </c>
      <c r="P32">
        <v>0</v>
      </c>
      <c r="Q32">
        <v>1</v>
      </c>
      <c r="R32" t="s">
        <v>282</v>
      </c>
      <c r="S32" t="s">
        <v>236</v>
      </c>
      <c r="T32" t="s">
        <v>426</v>
      </c>
      <c r="AA32" t="s">
        <v>365</v>
      </c>
      <c r="AB32" s="3" t="s">
        <v>366</v>
      </c>
    </row>
    <row r="33" spans="1:29" hidden="1" x14ac:dyDescent="0.45">
      <c r="A33" s="12" t="s">
        <v>272</v>
      </c>
      <c r="B33" t="s">
        <v>141</v>
      </c>
      <c r="C33" t="s">
        <v>140</v>
      </c>
      <c r="D33" s="1">
        <v>60</v>
      </c>
      <c r="E33"/>
      <c r="F33" t="s">
        <v>234</v>
      </c>
      <c r="G33" t="s">
        <v>367</v>
      </c>
      <c r="H33" t="s">
        <v>368</v>
      </c>
      <c r="I33" t="s">
        <v>369</v>
      </c>
      <c r="J33">
        <v>600</v>
      </c>
      <c r="K33" s="4" t="s">
        <v>235</v>
      </c>
      <c r="L33" s="4" t="s">
        <v>235</v>
      </c>
      <c r="M33" s="4" t="s">
        <v>235</v>
      </c>
      <c r="N33" s="5">
        <v>0</v>
      </c>
      <c r="O33" s="5">
        <v>0</v>
      </c>
      <c r="P33">
        <v>1</v>
      </c>
      <c r="Q33">
        <v>1</v>
      </c>
      <c r="R33" t="s">
        <v>315</v>
      </c>
      <c r="S33" t="s">
        <v>236</v>
      </c>
      <c r="T33" t="s">
        <v>425</v>
      </c>
      <c r="U33">
        <v>10000</v>
      </c>
      <c r="V33">
        <v>0</v>
      </c>
      <c r="W33">
        <v>40</v>
      </c>
      <c r="X33">
        <v>35000</v>
      </c>
      <c r="Y33">
        <v>40</v>
      </c>
      <c r="Z33">
        <v>15000</v>
      </c>
      <c r="AA33" t="s">
        <v>346</v>
      </c>
      <c r="AB33" s="3"/>
    </row>
    <row r="34" spans="1:29" hidden="1" x14ac:dyDescent="0.45">
      <c r="A34" s="12" t="s">
        <v>341</v>
      </c>
      <c r="B34" t="s">
        <v>142</v>
      </c>
      <c r="C34" t="s">
        <v>140</v>
      </c>
      <c r="D34" s="1">
        <v>60</v>
      </c>
      <c r="E34"/>
      <c r="F34" t="s">
        <v>234</v>
      </c>
      <c r="G34" t="s">
        <v>370</v>
      </c>
      <c r="H34" t="s">
        <v>371</v>
      </c>
      <c r="I34" t="s">
        <v>372</v>
      </c>
      <c r="J34">
        <v>601</v>
      </c>
      <c r="K34" s="4" t="s">
        <v>235</v>
      </c>
      <c r="L34" s="4" t="s">
        <v>235</v>
      </c>
      <c r="M34" s="4" t="s">
        <v>235</v>
      </c>
      <c r="N34" s="5">
        <v>0</v>
      </c>
      <c r="O34" s="5">
        <v>0</v>
      </c>
      <c r="P34">
        <v>1</v>
      </c>
      <c r="Q34">
        <v>1</v>
      </c>
      <c r="R34" t="s">
        <v>315</v>
      </c>
      <c r="S34" t="s">
        <v>236</v>
      </c>
      <c r="T34" t="s">
        <v>425</v>
      </c>
      <c r="U34">
        <v>50000</v>
      </c>
      <c r="V34">
        <v>0</v>
      </c>
      <c r="W34">
        <v>70</v>
      </c>
      <c r="X34">
        <v>50000</v>
      </c>
      <c r="Y34">
        <v>70</v>
      </c>
      <c r="Z34">
        <v>110000</v>
      </c>
      <c r="AA34" t="s">
        <v>251</v>
      </c>
      <c r="AB34" s="3"/>
    </row>
    <row r="35" spans="1:29" hidden="1" x14ac:dyDescent="0.45">
      <c r="A35" s="12" t="s">
        <v>432</v>
      </c>
      <c r="B35" t="s">
        <v>143</v>
      </c>
      <c r="C35" t="s">
        <v>140</v>
      </c>
      <c r="D35" s="1">
        <v>60</v>
      </c>
      <c r="E35" s="10" t="s">
        <v>379</v>
      </c>
      <c r="G35" t="s">
        <v>433</v>
      </c>
      <c r="H35" t="s">
        <v>373</v>
      </c>
      <c r="I35" t="s">
        <v>374</v>
      </c>
      <c r="J35">
        <v>602</v>
      </c>
      <c r="K35" s="4" t="s">
        <v>255</v>
      </c>
      <c r="L35" s="4" t="s">
        <v>255</v>
      </c>
      <c r="M35" s="4" t="s">
        <v>235</v>
      </c>
      <c r="N35" s="5">
        <v>0</v>
      </c>
      <c r="O35" s="5">
        <v>0</v>
      </c>
      <c r="P35">
        <v>3</v>
      </c>
      <c r="Q35">
        <v>1</v>
      </c>
      <c r="R35" t="s">
        <v>282</v>
      </c>
      <c r="S35" t="s">
        <v>236</v>
      </c>
      <c r="T35" t="s">
        <v>425</v>
      </c>
      <c r="U35" t="s">
        <v>434</v>
      </c>
      <c r="V35" s="8">
        <v>0</v>
      </c>
      <c r="W35">
        <v>3</v>
      </c>
      <c r="X35" s="8" t="s">
        <v>435</v>
      </c>
      <c r="Y35">
        <v>3</v>
      </c>
      <c r="Z35" s="8" t="s">
        <v>436</v>
      </c>
      <c r="AA35" t="s">
        <v>341</v>
      </c>
      <c r="AB35" s="3" t="s">
        <v>375</v>
      </c>
    </row>
    <row r="36" spans="1:29" hidden="1" x14ac:dyDescent="0.45">
      <c r="A36" s="12" t="s">
        <v>345</v>
      </c>
      <c r="B36" t="s">
        <v>145</v>
      </c>
      <c r="C36" t="s">
        <v>140</v>
      </c>
      <c r="D36" s="1">
        <v>60</v>
      </c>
      <c r="E36"/>
      <c r="F36" t="s">
        <v>234</v>
      </c>
      <c r="G36" t="s">
        <v>376</v>
      </c>
      <c r="H36" t="s">
        <v>377</v>
      </c>
      <c r="I36" t="s">
        <v>378</v>
      </c>
      <c r="J36">
        <v>603</v>
      </c>
      <c r="K36" s="4" t="s">
        <v>235</v>
      </c>
      <c r="L36" s="4" t="s">
        <v>235</v>
      </c>
      <c r="M36" s="4" t="s">
        <v>235</v>
      </c>
      <c r="N36" s="5">
        <v>0</v>
      </c>
      <c r="O36" s="5">
        <v>0</v>
      </c>
      <c r="P36">
        <v>1</v>
      </c>
      <c r="Q36">
        <v>1</v>
      </c>
      <c r="R36" t="s">
        <v>315</v>
      </c>
      <c r="S36" t="s">
        <v>236</v>
      </c>
      <c r="T36" t="s">
        <v>424</v>
      </c>
      <c r="U36">
        <v>200000</v>
      </c>
      <c r="V36">
        <v>0</v>
      </c>
      <c r="W36">
        <v>200</v>
      </c>
      <c r="X36">
        <v>100000</v>
      </c>
      <c r="Y36">
        <v>200</v>
      </c>
      <c r="Z36">
        <v>330000</v>
      </c>
      <c r="AA36" t="s">
        <v>337</v>
      </c>
      <c r="AB36" s="3" t="s">
        <v>336</v>
      </c>
    </row>
    <row r="37" spans="1:29" hidden="1" x14ac:dyDescent="0.45">
      <c r="A37" s="12" t="s">
        <v>380</v>
      </c>
      <c r="B37" t="s">
        <v>144</v>
      </c>
      <c r="C37" t="s">
        <v>140</v>
      </c>
      <c r="D37" s="1">
        <v>60</v>
      </c>
      <c r="E37" s="10" t="s">
        <v>381</v>
      </c>
      <c r="G37" t="s">
        <v>438</v>
      </c>
      <c r="H37" t="s">
        <v>437</v>
      </c>
      <c r="I37" t="s">
        <v>439</v>
      </c>
      <c r="J37">
        <v>604</v>
      </c>
      <c r="K37" s="4" t="s">
        <v>255</v>
      </c>
      <c r="L37" s="4" t="s">
        <v>255</v>
      </c>
      <c r="M37" s="4" t="s">
        <v>235</v>
      </c>
      <c r="N37" s="5">
        <v>0</v>
      </c>
      <c r="O37" s="5">
        <v>0</v>
      </c>
      <c r="P37">
        <v>0</v>
      </c>
      <c r="Q37">
        <v>1</v>
      </c>
      <c r="R37" t="s">
        <v>382</v>
      </c>
      <c r="S37" t="s">
        <v>236</v>
      </c>
      <c r="T37" t="s">
        <v>425</v>
      </c>
      <c r="U37" t="s">
        <v>440</v>
      </c>
      <c r="V37">
        <v>0</v>
      </c>
      <c r="W37" t="s">
        <v>441</v>
      </c>
      <c r="X37" t="s">
        <v>440</v>
      </c>
      <c r="Y37" t="s">
        <v>442</v>
      </c>
      <c r="Z37" t="s">
        <v>436</v>
      </c>
      <c r="AA37" t="s">
        <v>345</v>
      </c>
      <c r="AB37" s="3" t="s">
        <v>384</v>
      </c>
    </row>
    <row r="38" spans="1:29" hidden="1" x14ac:dyDescent="0.45">
      <c r="A38" s="13" t="s">
        <v>383</v>
      </c>
      <c r="B38" t="s">
        <v>146</v>
      </c>
      <c r="C38" t="s">
        <v>140</v>
      </c>
      <c r="D38" s="1">
        <v>60</v>
      </c>
      <c r="E38" s="10" t="s">
        <v>388</v>
      </c>
      <c r="G38" t="s">
        <v>443</v>
      </c>
      <c r="H38" t="s">
        <v>444</v>
      </c>
      <c r="I38" t="s">
        <v>439</v>
      </c>
      <c r="J38">
        <v>605</v>
      </c>
      <c r="K38" s="4" t="s">
        <v>255</v>
      </c>
      <c r="L38" s="4" t="s">
        <v>255</v>
      </c>
      <c r="M38" s="4" t="s">
        <v>235</v>
      </c>
      <c r="N38" s="5">
        <v>0</v>
      </c>
      <c r="O38" s="5">
        <v>0</v>
      </c>
      <c r="P38">
        <v>0</v>
      </c>
      <c r="Q38">
        <v>1</v>
      </c>
      <c r="R38" t="s">
        <v>382</v>
      </c>
      <c r="S38" t="s">
        <v>236</v>
      </c>
      <c r="T38" t="s">
        <v>425</v>
      </c>
      <c r="U38" t="s">
        <v>445</v>
      </c>
      <c r="V38">
        <v>0</v>
      </c>
      <c r="W38" t="s">
        <v>446</v>
      </c>
      <c r="X38" t="s">
        <v>445</v>
      </c>
      <c r="Y38" t="s">
        <v>447</v>
      </c>
      <c r="Z38" t="s">
        <v>436</v>
      </c>
      <c r="AA38" t="s">
        <v>380</v>
      </c>
      <c r="AB38" s="3" t="s">
        <v>387</v>
      </c>
    </row>
    <row r="39" spans="1:29" hidden="1" x14ac:dyDescent="0.45">
      <c r="A39" s="12" t="s">
        <v>386</v>
      </c>
      <c r="B39" t="s">
        <v>385</v>
      </c>
      <c r="C39" t="s">
        <v>140</v>
      </c>
      <c r="D39" s="1">
        <v>60</v>
      </c>
      <c r="E39" s="10" t="s">
        <v>388</v>
      </c>
      <c r="G39" t="s">
        <v>448</v>
      </c>
      <c r="H39" t="s">
        <v>449</v>
      </c>
      <c r="I39" t="s">
        <v>439</v>
      </c>
      <c r="J39">
        <v>606</v>
      </c>
      <c r="K39" s="4" t="s">
        <v>255</v>
      </c>
      <c r="L39" s="4" t="s">
        <v>255</v>
      </c>
      <c r="M39" s="4" t="s">
        <v>235</v>
      </c>
      <c r="N39" s="5">
        <v>0</v>
      </c>
      <c r="O39" s="5">
        <v>0</v>
      </c>
      <c r="P39">
        <v>0</v>
      </c>
      <c r="Q39">
        <v>1</v>
      </c>
      <c r="R39" t="s">
        <v>382</v>
      </c>
      <c r="S39" t="s">
        <v>236</v>
      </c>
      <c r="T39" t="s">
        <v>425</v>
      </c>
      <c r="U39" t="s">
        <v>450</v>
      </c>
      <c r="V39">
        <v>0</v>
      </c>
      <c r="W39" t="s">
        <v>451</v>
      </c>
      <c r="X39" t="s">
        <v>452</v>
      </c>
      <c r="Y39" t="s">
        <v>453</v>
      </c>
      <c r="Z39" t="s">
        <v>436</v>
      </c>
      <c r="AA39" s="9" t="s">
        <v>383</v>
      </c>
      <c r="AB39" s="3"/>
    </row>
    <row r="40" spans="1:29" hidden="1" x14ac:dyDescent="0.45">
      <c r="A40" s="12" t="s">
        <v>351</v>
      </c>
      <c r="B40" t="s">
        <v>147</v>
      </c>
      <c r="C40" t="s">
        <v>140</v>
      </c>
      <c r="D40" s="1">
        <v>60</v>
      </c>
      <c r="E40" s="10" t="s">
        <v>388</v>
      </c>
      <c r="F40" t="s">
        <v>234</v>
      </c>
      <c r="G40" t="s">
        <v>454</v>
      </c>
      <c r="H40" t="s">
        <v>455</v>
      </c>
      <c r="I40" t="s">
        <v>456</v>
      </c>
      <c r="J40">
        <v>607</v>
      </c>
      <c r="K40" s="4" t="s">
        <v>235</v>
      </c>
      <c r="L40" s="4" t="s">
        <v>235</v>
      </c>
      <c r="M40" s="4" t="s">
        <v>235</v>
      </c>
      <c r="N40" s="5">
        <v>0</v>
      </c>
      <c r="O40" s="5">
        <v>0</v>
      </c>
      <c r="P40">
        <v>1</v>
      </c>
      <c r="Q40">
        <v>1</v>
      </c>
      <c r="R40" t="s">
        <v>282</v>
      </c>
      <c r="S40" t="s">
        <v>236</v>
      </c>
      <c r="T40" t="s">
        <v>425</v>
      </c>
      <c r="U40">
        <v>200000</v>
      </c>
      <c r="V40">
        <v>0</v>
      </c>
      <c r="W40">
        <v>200</v>
      </c>
      <c r="X40">
        <v>100000</v>
      </c>
      <c r="Y40">
        <v>200</v>
      </c>
      <c r="Z40">
        <v>330000</v>
      </c>
      <c r="AA40" t="s">
        <v>345</v>
      </c>
      <c r="AB40" s="3"/>
    </row>
    <row r="41" spans="1:29" hidden="1" x14ac:dyDescent="0.45">
      <c r="A41" s="12" t="s">
        <v>343</v>
      </c>
      <c r="B41" t="s">
        <v>457</v>
      </c>
      <c r="C41" t="s">
        <v>228</v>
      </c>
      <c r="D41" s="1">
        <v>70</v>
      </c>
      <c r="E41" s="10" t="s">
        <v>388</v>
      </c>
      <c r="G41" t="s">
        <v>458</v>
      </c>
      <c r="H41" t="s">
        <v>464</v>
      </c>
      <c r="I41" t="s">
        <v>459</v>
      </c>
      <c r="J41">
        <v>700</v>
      </c>
      <c r="K41" s="4" t="s">
        <v>255</v>
      </c>
      <c r="L41" s="4" t="s">
        <v>255</v>
      </c>
      <c r="M41" s="4" t="s">
        <v>235</v>
      </c>
      <c r="N41" s="5">
        <v>0</v>
      </c>
      <c r="O41" s="5">
        <v>0</v>
      </c>
      <c r="P41">
        <v>2</v>
      </c>
      <c r="Q41">
        <v>1</v>
      </c>
      <c r="R41" t="s">
        <v>282</v>
      </c>
      <c r="S41" t="s">
        <v>460</v>
      </c>
      <c r="T41" t="s">
        <v>425</v>
      </c>
      <c r="U41">
        <v>20000</v>
      </c>
      <c r="V41">
        <v>0</v>
      </c>
      <c r="W41">
        <v>20</v>
      </c>
      <c r="X41">
        <v>20000</v>
      </c>
      <c r="Y41">
        <v>20</v>
      </c>
      <c r="Z41">
        <v>25000</v>
      </c>
      <c r="AA41" t="s">
        <v>337</v>
      </c>
      <c r="AB41" s="3"/>
    </row>
    <row r="42" spans="1:29" hidden="1" x14ac:dyDescent="0.45">
      <c r="A42" s="12" t="s">
        <v>339</v>
      </c>
      <c r="B42" t="s">
        <v>461</v>
      </c>
      <c r="C42" t="s">
        <v>228</v>
      </c>
      <c r="D42" s="1">
        <v>70</v>
      </c>
      <c r="E42" s="10" t="s">
        <v>388</v>
      </c>
      <c r="G42" t="s">
        <v>462</v>
      </c>
      <c r="H42" t="s">
        <v>463</v>
      </c>
      <c r="I42" t="s">
        <v>465</v>
      </c>
      <c r="J42">
        <v>701</v>
      </c>
      <c r="K42" s="4" t="s">
        <v>255</v>
      </c>
      <c r="L42" s="4" t="s">
        <v>255</v>
      </c>
      <c r="M42" s="4" t="s">
        <v>235</v>
      </c>
      <c r="N42" s="5">
        <v>0</v>
      </c>
      <c r="O42" s="5">
        <v>0</v>
      </c>
      <c r="P42">
        <v>3</v>
      </c>
      <c r="Q42">
        <v>1</v>
      </c>
      <c r="R42" t="s">
        <v>282</v>
      </c>
      <c r="S42" t="s">
        <v>460</v>
      </c>
      <c r="T42" t="s">
        <v>425</v>
      </c>
      <c r="U42">
        <v>25000</v>
      </c>
      <c r="V42">
        <v>5</v>
      </c>
      <c r="W42">
        <v>30</v>
      </c>
      <c r="X42">
        <v>25000</v>
      </c>
      <c r="Y42">
        <v>30</v>
      </c>
      <c r="Z42">
        <v>32000</v>
      </c>
      <c r="AA42" t="s">
        <v>337</v>
      </c>
      <c r="AB42" s="3"/>
    </row>
    <row r="43" spans="1:29" hidden="1" x14ac:dyDescent="0.45">
      <c r="A43" s="12" t="s">
        <v>340</v>
      </c>
      <c r="B43" t="s">
        <v>469</v>
      </c>
      <c r="C43" t="s">
        <v>228</v>
      </c>
      <c r="D43" s="1">
        <v>70</v>
      </c>
      <c r="E43" s="10" t="s">
        <v>388</v>
      </c>
      <c r="G43" t="s">
        <v>466</v>
      </c>
      <c r="H43" t="s">
        <v>467</v>
      </c>
      <c r="I43" t="s">
        <v>468</v>
      </c>
      <c r="J43">
        <v>702</v>
      </c>
      <c r="K43" s="4" t="s">
        <v>255</v>
      </c>
      <c r="L43" s="4" t="s">
        <v>255</v>
      </c>
      <c r="M43" s="4" t="s">
        <v>235</v>
      </c>
      <c r="N43" s="5">
        <v>0</v>
      </c>
      <c r="O43" s="5">
        <v>0</v>
      </c>
      <c r="P43">
        <v>2</v>
      </c>
      <c r="Q43">
        <v>1</v>
      </c>
      <c r="R43" t="s">
        <v>282</v>
      </c>
      <c r="S43" t="s">
        <v>460</v>
      </c>
      <c r="T43" t="s">
        <v>425</v>
      </c>
      <c r="U43">
        <v>30000</v>
      </c>
      <c r="V43">
        <v>0</v>
      </c>
      <c r="W43">
        <v>60</v>
      </c>
      <c r="X43">
        <v>30000</v>
      </c>
      <c r="Y43">
        <v>60</v>
      </c>
      <c r="Z43">
        <v>40000</v>
      </c>
      <c r="AA43" t="s">
        <v>337</v>
      </c>
      <c r="AB43" s="3"/>
    </row>
    <row r="44" spans="1:29" hidden="1" x14ac:dyDescent="0.45">
      <c r="A44" s="12" t="s">
        <v>390</v>
      </c>
      <c r="B44" t="s">
        <v>476</v>
      </c>
      <c r="C44" t="s">
        <v>228</v>
      </c>
      <c r="D44" s="1">
        <v>70</v>
      </c>
      <c r="E44" t="s">
        <v>391</v>
      </c>
      <c r="G44" t="s">
        <v>472</v>
      </c>
      <c r="H44" t="s">
        <v>470</v>
      </c>
      <c r="I44" t="s">
        <v>471</v>
      </c>
      <c r="J44">
        <v>703</v>
      </c>
      <c r="K44" s="4" t="s">
        <v>255</v>
      </c>
      <c r="L44" s="4" t="s">
        <v>255</v>
      </c>
      <c r="M44" s="4" t="s">
        <v>235</v>
      </c>
      <c r="N44" s="5">
        <v>0</v>
      </c>
      <c r="O44" s="5">
        <v>0</v>
      </c>
      <c r="P44">
        <v>5</v>
      </c>
      <c r="Q44">
        <v>1</v>
      </c>
      <c r="R44" t="s">
        <v>282</v>
      </c>
      <c r="S44" t="s">
        <v>460</v>
      </c>
      <c r="T44" t="s">
        <v>425</v>
      </c>
      <c r="U44">
        <v>25000</v>
      </c>
      <c r="V44">
        <v>0</v>
      </c>
      <c r="W44">
        <v>50</v>
      </c>
      <c r="X44">
        <v>25000</v>
      </c>
      <c r="Y44">
        <v>25</v>
      </c>
      <c r="Z44">
        <v>35000</v>
      </c>
      <c r="AA44" t="s">
        <v>343</v>
      </c>
      <c r="AB44" s="3" t="s">
        <v>481</v>
      </c>
    </row>
    <row r="45" spans="1:29" hidden="1" x14ac:dyDescent="0.45">
      <c r="A45" s="12" t="s">
        <v>190</v>
      </c>
      <c r="B45" t="s">
        <v>477</v>
      </c>
      <c r="C45" t="s">
        <v>228</v>
      </c>
      <c r="D45" s="1">
        <v>70</v>
      </c>
      <c r="E45" t="s">
        <v>60</v>
      </c>
      <c r="F45" t="s">
        <v>234</v>
      </c>
      <c r="G45" t="s">
        <v>473</v>
      </c>
      <c r="H45" t="s">
        <v>474</v>
      </c>
      <c r="I45" t="s">
        <v>475</v>
      </c>
      <c r="J45">
        <v>705</v>
      </c>
      <c r="K45" s="4" t="s">
        <v>255</v>
      </c>
      <c r="L45" s="4" t="s">
        <v>255</v>
      </c>
      <c r="M45" s="4" t="s">
        <v>235</v>
      </c>
      <c r="N45" s="5">
        <v>0</v>
      </c>
      <c r="O45" s="5">
        <v>0</v>
      </c>
      <c r="P45">
        <v>1</v>
      </c>
      <c r="Q45">
        <v>1</v>
      </c>
      <c r="R45" t="s">
        <v>282</v>
      </c>
      <c r="S45" t="s">
        <v>460</v>
      </c>
      <c r="T45" t="s">
        <v>425</v>
      </c>
      <c r="U45">
        <v>40000</v>
      </c>
      <c r="V45">
        <v>0</v>
      </c>
      <c r="W45">
        <v>75</v>
      </c>
      <c r="X45">
        <v>50000</v>
      </c>
      <c r="Y45">
        <v>25</v>
      </c>
      <c r="Z45">
        <v>100000</v>
      </c>
      <c r="AA45" t="s">
        <v>390</v>
      </c>
      <c r="AB45" s="3" t="s">
        <v>481</v>
      </c>
    </row>
    <row r="46" spans="1:29" hidden="1" x14ac:dyDescent="0.45">
      <c r="A46" s="12" t="s">
        <v>191</v>
      </c>
      <c r="B46" t="s">
        <v>482</v>
      </c>
      <c r="C46" t="s">
        <v>228</v>
      </c>
      <c r="D46" s="1">
        <v>70</v>
      </c>
      <c r="E46" t="s">
        <v>61</v>
      </c>
      <c r="G46" t="s">
        <v>480</v>
      </c>
      <c r="H46" t="s">
        <v>478</v>
      </c>
      <c r="I46" t="s">
        <v>479</v>
      </c>
      <c r="J46">
        <v>706</v>
      </c>
      <c r="K46" s="4" t="s">
        <v>255</v>
      </c>
      <c r="L46" s="4" t="s">
        <v>255</v>
      </c>
      <c r="M46" s="4" t="s">
        <v>235</v>
      </c>
      <c r="N46" s="5">
        <v>0</v>
      </c>
      <c r="O46" s="5">
        <v>0</v>
      </c>
      <c r="P46">
        <v>2</v>
      </c>
      <c r="Q46">
        <v>1</v>
      </c>
      <c r="R46" t="s">
        <v>282</v>
      </c>
      <c r="S46" t="s">
        <v>460</v>
      </c>
      <c r="T46" t="s">
        <v>425</v>
      </c>
      <c r="U46">
        <v>35000</v>
      </c>
      <c r="V46">
        <v>7</v>
      </c>
      <c r="W46">
        <v>20</v>
      </c>
      <c r="X46">
        <v>20000</v>
      </c>
      <c r="Y46">
        <v>30</v>
      </c>
      <c r="Z46">
        <v>70000</v>
      </c>
      <c r="AA46" t="s">
        <v>390</v>
      </c>
      <c r="AB46" s="3"/>
    </row>
    <row r="47" spans="1:29" hidden="1" x14ac:dyDescent="0.45">
      <c r="A47" s="12" t="s">
        <v>350</v>
      </c>
      <c r="B47" t="s">
        <v>492</v>
      </c>
      <c r="C47" t="s">
        <v>228</v>
      </c>
      <c r="D47" s="1">
        <v>70</v>
      </c>
      <c r="E47" t="s">
        <v>389</v>
      </c>
      <c r="F47" t="s">
        <v>234</v>
      </c>
      <c r="G47" t="s">
        <v>484</v>
      </c>
      <c r="H47" s="3" t="s">
        <v>488</v>
      </c>
      <c r="I47" t="s">
        <v>485</v>
      </c>
      <c r="J47">
        <v>707</v>
      </c>
      <c r="K47" s="4" t="s">
        <v>235</v>
      </c>
      <c r="L47" s="4" t="s">
        <v>235</v>
      </c>
      <c r="M47" s="4" t="s">
        <v>235</v>
      </c>
      <c r="N47" s="5">
        <v>0</v>
      </c>
      <c r="O47" s="5">
        <v>0</v>
      </c>
      <c r="P47">
        <v>1</v>
      </c>
      <c r="Q47">
        <v>1</v>
      </c>
      <c r="R47" t="s">
        <v>248</v>
      </c>
      <c r="S47" t="s">
        <v>460</v>
      </c>
      <c r="T47" t="s">
        <v>425</v>
      </c>
      <c r="U47">
        <v>350000</v>
      </c>
      <c r="V47">
        <v>0</v>
      </c>
      <c r="W47">
        <v>300</v>
      </c>
      <c r="X47">
        <v>150000</v>
      </c>
      <c r="Y47">
        <v>450</v>
      </c>
      <c r="Z47">
        <v>500000</v>
      </c>
      <c r="AA47" t="s">
        <v>345</v>
      </c>
      <c r="AB47" s="14" t="s">
        <v>340</v>
      </c>
    </row>
    <row r="48" spans="1:29" hidden="1" x14ac:dyDescent="0.45">
      <c r="A48" s="12" t="s">
        <v>494</v>
      </c>
      <c r="B48" t="s">
        <v>493</v>
      </c>
      <c r="C48" t="s">
        <v>228</v>
      </c>
      <c r="D48" s="1">
        <v>70</v>
      </c>
      <c r="E48"/>
      <c r="G48" t="s">
        <v>487</v>
      </c>
      <c r="H48" t="s">
        <v>486</v>
      </c>
      <c r="I48" t="s">
        <v>439</v>
      </c>
      <c r="J48">
        <v>708</v>
      </c>
      <c r="K48" s="4" t="s">
        <v>255</v>
      </c>
      <c r="L48" s="4" t="s">
        <v>255</v>
      </c>
      <c r="M48" s="4" t="s">
        <v>235</v>
      </c>
      <c r="N48" s="5">
        <v>0</v>
      </c>
      <c r="O48" s="5">
        <v>0</v>
      </c>
      <c r="P48">
        <v>2</v>
      </c>
      <c r="Q48">
        <v>1</v>
      </c>
      <c r="R48" t="s">
        <v>248</v>
      </c>
      <c r="S48" t="s">
        <v>460</v>
      </c>
      <c r="T48" t="s">
        <v>424</v>
      </c>
      <c r="U48">
        <v>120000</v>
      </c>
      <c r="V48">
        <v>0</v>
      </c>
      <c r="W48">
        <v>100</v>
      </c>
      <c r="X48">
        <v>120000</v>
      </c>
      <c r="Y48">
        <v>200</v>
      </c>
      <c r="Z48" t="s">
        <v>436</v>
      </c>
      <c r="AA48" t="s">
        <v>345</v>
      </c>
      <c r="AB48" s="14" t="s">
        <v>340</v>
      </c>
      <c r="AC48" t="s">
        <v>347</v>
      </c>
    </row>
    <row r="49" spans="1:28" hidden="1" x14ac:dyDescent="0.45">
      <c r="A49" s="12" t="s">
        <v>347</v>
      </c>
      <c r="B49" t="s">
        <v>483</v>
      </c>
      <c r="C49" t="s">
        <v>228</v>
      </c>
      <c r="D49" s="1">
        <v>70</v>
      </c>
      <c r="E49" s="10" t="s">
        <v>388</v>
      </c>
      <c r="F49" t="s">
        <v>234</v>
      </c>
      <c r="G49" t="s">
        <v>489</v>
      </c>
      <c r="H49" t="s">
        <v>491</v>
      </c>
      <c r="I49" t="s">
        <v>490</v>
      </c>
      <c r="J49">
        <v>709</v>
      </c>
      <c r="K49" s="4" t="s">
        <v>235</v>
      </c>
      <c r="L49" s="4" t="s">
        <v>235</v>
      </c>
      <c r="M49" s="4" t="s">
        <v>235</v>
      </c>
      <c r="N49" s="5">
        <v>0</v>
      </c>
      <c r="O49" s="5">
        <v>0</v>
      </c>
      <c r="P49">
        <v>1</v>
      </c>
      <c r="Q49">
        <v>1</v>
      </c>
      <c r="R49" t="s">
        <v>248</v>
      </c>
      <c r="S49" t="s">
        <v>460</v>
      </c>
      <c r="T49" t="s">
        <v>424</v>
      </c>
      <c r="U49">
        <v>350000</v>
      </c>
      <c r="V49">
        <v>0</v>
      </c>
      <c r="W49">
        <v>400</v>
      </c>
      <c r="X49">
        <v>150000</v>
      </c>
      <c r="Y49">
        <v>600</v>
      </c>
      <c r="Z49">
        <v>500000</v>
      </c>
      <c r="AA49" t="s">
        <v>345</v>
      </c>
      <c r="AB49" s="3" t="s">
        <v>390</v>
      </c>
    </row>
    <row r="50" spans="1:28" hidden="1" x14ac:dyDescent="0.45">
      <c r="A50" s="12" t="s">
        <v>192</v>
      </c>
      <c r="B50" t="s">
        <v>499</v>
      </c>
      <c r="C50" t="s">
        <v>228</v>
      </c>
      <c r="D50" s="1">
        <v>70</v>
      </c>
      <c r="E50" t="s">
        <v>62</v>
      </c>
      <c r="G50" t="s">
        <v>497</v>
      </c>
      <c r="H50" t="s">
        <v>495</v>
      </c>
      <c r="I50" t="s">
        <v>496</v>
      </c>
      <c r="J50">
        <v>710</v>
      </c>
      <c r="K50" s="4" t="s">
        <v>255</v>
      </c>
      <c r="L50" s="4" t="s">
        <v>255</v>
      </c>
      <c r="M50" s="4" t="s">
        <v>235</v>
      </c>
      <c r="N50" s="5">
        <v>0</v>
      </c>
      <c r="O50" s="5">
        <v>0</v>
      </c>
      <c r="P50">
        <v>2</v>
      </c>
      <c r="Q50">
        <v>1</v>
      </c>
      <c r="R50" t="s">
        <v>282</v>
      </c>
      <c r="S50" t="s">
        <v>460</v>
      </c>
      <c r="T50" t="s">
        <v>424</v>
      </c>
      <c r="U50" t="s">
        <v>504</v>
      </c>
      <c r="V50">
        <v>0</v>
      </c>
      <c r="W50" t="s">
        <v>505</v>
      </c>
      <c r="X50" t="s">
        <v>435</v>
      </c>
      <c r="Y50" t="s">
        <v>498</v>
      </c>
      <c r="Z50" t="s">
        <v>436</v>
      </c>
      <c r="AA50" t="s">
        <v>347</v>
      </c>
      <c r="AB50" s="3"/>
    </row>
    <row r="51" spans="1:28" hidden="1" x14ac:dyDescent="0.45">
      <c r="A51" s="12" t="s">
        <v>193</v>
      </c>
      <c r="B51" t="s">
        <v>500</v>
      </c>
      <c r="C51" t="s">
        <v>228</v>
      </c>
      <c r="D51" s="1">
        <v>70</v>
      </c>
      <c r="E51" t="s">
        <v>62</v>
      </c>
      <c r="G51" t="s">
        <v>503</v>
      </c>
      <c r="H51" t="s">
        <v>502</v>
      </c>
      <c r="I51" t="s">
        <v>501</v>
      </c>
      <c r="J51">
        <v>711</v>
      </c>
      <c r="K51" s="4" t="s">
        <v>255</v>
      </c>
      <c r="L51" s="4" t="s">
        <v>255</v>
      </c>
      <c r="M51" s="4" t="s">
        <v>235</v>
      </c>
      <c r="N51" s="5">
        <v>0</v>
      </c>
      <c r="O51" s="5">
        <v>0</v>
      </c>
      <c r="P51">
        <v>2</v>
      </c>
      <c r="Q51">
        <v>1</v>
      </c>
      <c r="R51" t="s">
        <v>282</v>
      </c>
      <c r="S51" t="s">
        <v>460</v>
      </c>
      <c r="T51" t="s">
        <v>424</v>
      </c>
      <c r="U51">
        <v>50000</v>
      </c>
      <c r="V51">
        <v>0</v>
      </c>
      <c r="W51">
        <v>200</v>
      </c>
      <c r="X51">
        <v>100000</v>
      </c>
      <c r="Y51">
        <v>300</v>
      </c>
      <c r="Z51">
        <v>150000</v>
      </c>
      <c r="AA51" t="s">
        <v>192</v>
      </c>
      <c r="AB51" s="3"/>
    </row>
    <row r="52" spans="1:28" hidden="1" x14ac:dyDescent="0.45">
      <c r="A52" s="12" t="s">
        <v>546</v>
      </c>
      <c r="B52" t="s">
        <v>65</v>
      </c>
      <c r="C52" t="s">
        <v>63</v>
      </c>
      <c r="D52" s="1">
        <v>80</v>
      </c>
      <c r="E52" t="s">
        <v>29</v>
      </c>
      <c r="F52" t="s">
        <v>234</v>
      </c>
      <c r="G52" t="str">
        <f>"Design and successfully launch a probe on a flyby of "&amp;Table1[[#This Row],[targetBody]]&amp;" with a closest approach of 20,000 km or closer, then record observations and transmit."</f>
        <v>Design and successfully launch a probe on a flyby of Venus with a closest approach of 20,000 km or closer, then record observations and transmit.</v>
      </c>
      <c r="H52" t="str">
        <f>"Flyby "&amp;Table1[[#This Row],[targetBody]]&amp;" closer than 20,000 km and transmit science"</f>
        <v>Flyby Venus closer than 20,000 km and transmit science</v>
      </c>
      <c r="I52" t="s">
        <v>506</v>
      </c>
      <c r="J52">
        <v>800</v>
      </c>
      <c r="K52" s="4" t="s">
        <v>255</v>
      </c>
      <c r="L52" s="4" t="s">
        <v>255</v>
      </c>
      <c r="M52" s="4" t="s">
        <v>235</v>
      </c>
      <c r="N52" s="5">
        <v>0</v>
      </c>
      <c r="O52" s="5">
        <v>0</v>
      </c>
      <c r="P52">
        <v>1</v>
      </c>
      <c r="Q52">
        <v>1</v>
      </c>
      <c r="R52" t="s">
        <v>248</v>
      </c>
      <c r="S52" t="s">
        <v>507</v>
      </c>
      <c r="T52" t="s">
        <v>425</v>
      </c>
      <c r="U52">
        <v>10000</v>
      </c>
      <c r="V52">
        <v>0</v>
      </c>
      <c r="W52">
        <v>20</v>
      </c>
      <c r="X52">
        <v>40000</v>
      </c>
      <c r="Y52">
        <v>30</v>
      </c>
      <c r="Z52">
        <v>15000</v>
      </c>
      <c r="AA52" t="s">
        <v>343</v>
      </c>
      <c r="AB52" s="3"/>
    </row>
    <row r="53" spans="1:28" hidden="1" x14ac:dyDescent="0.45">
      <c r="A53" s="12" t="s">
        <v>547</v>
      </c>
      <c r="B53" t="s">
        <v>66</v>
      </c>
      <c r="C53" t="s">
        <v>63</v>
      </c>
      <c r="D53" s="1">
        <v>80</v>
      </c>
      <c r="E53" t="s">
        <v>29</v>
      </c>
      <c r="F53" t="s">
        <v>234</v>
      </c>
      <c r="G53" t="str">
        <f>"Design and successfully launch a probe on a flyby of "&amp;Table1[[#This Row],[targetBody]]&amp;" with a closest approach of 20,000 km or closer, then record observations and transmit."</f>
        <v>Design and successfully launch a probe on a flyby of Mars with a closest approach of 20,000 km or closer, then record observations and transmit.</v>
      </c>
      <c r="H53" t="str">
        <f>"Flyby "&amp;Table1[[#This Row],[targetBody]]&amp;" closer than 20,000 km and transmit science"</f>
        <v>Flyby Mars closer than 20,000 km and transmit science</v>
      </c>
      <c r="I53" t="s">
        <v>506</v>
      </c>
      <c r="J53">
        <v>801</v>
      </c>
      <c r="K53" s="4" t="s">
        <v>255</v>
      </c>
      <c r="L53" s="4" t="s">
        <v>255</v>
      </c>
      <c r="M53" s="4" t="s">
        <v>235</v>
      </c>
      <c r="N53" s="5">
        <v>0</v>
      </c>
      <c r="O53" s="5">
        <v>0</v>
      </c>
      <c r="P53">
        <v>1</v>
      </c>
      <c r="Q53">
        <v>1</v>
      </c>
      <c r="R53" t="s">
        <v>248</v>
      </c>
      <c r="S53" t="s">
        <v>508</v>
      </c>
      <c r="T53" t="s">
        <v>425</v>
      </c>
      <c r="U53">
        <v>10000</v>
      </c>
      <c r="V53">
        <v>0</v>
      </c>
      <c r="W53">
        <v>20</v>
      </c>
      <c r="X53">
        <v>40000</v>
      </c>
      <c r="Y53">
        <v>30</v>
      </c>
      <c r="Z53">
        <v>15000</v>
      </c>
      <c r="AA53" t="s">
        <v>343</v>
      </c>
      <c r="AB53" s="3"/>
    </row>
    <row r="54" spans="1:28" hidden="1" x14ac:dyDescent="0.45">
      <c r="A54" s="12" t="s">
        <v>548</v>
      </c>
      <c r="B54" t="s">
        <v>64</v>
      </c>
      <c r="C54" t="s">
        <v>63</v>
      </c>
      <c r="D54" s="1">
        <v>80</v>
      </c>
      <c r="E54" t="s">
        <v>29</v>
      </c>
      <c r="F54" t="s">
        <v>234</v>
      </c>
      <c r="G54" t="str">
        <f>"Design and successfully launch a probe on a flyby of "&amp;Table1[[#This Row],[targetBody]]&amp;" with a closest approach of 20,000 km or closer, then record observations and transmit."</f>
        <v>Design and successfully launch a probe on a flyby of Mercury with a closest approach of 20,000 km or closer, then record observations and transmit.</v>
      </c>
      <c r="H54" t="str">
        <f>"Flyby "&amp;Table1[[#This Row],[targetBody]]&amp;" closer than 20,000 km and transmit science"</f>
        <v>Flyby Mercury closer than 20,000 km and transmit science</v>
      </c>
      <c r="I54" t="s">
        <v>506</v>
      </c>
      <c r="J54">
        <v>802</v>
      </c>
      <c r="K54" s="4" t="s">
        <v>255</v>
      </c>
      <c r="L54" s="4" t="s">
        <v>255</v>
      </c>
      <c r="M54" s="4" t="s">
        <v>235</v>
      </c>
      <c r="N54" s="5">
        <v>0</v>
      </c>
      <c r="O54" s="5">
        <v>0</v>
      </c>
      <c r="P54">
        <v>1</v>
      </c>
      <c r="Q54">
        <v>1</v>
      </c>
      <c r="R54" t="s">
        <v>532</v>
      </c>
      <c r="S54" t="s">
        <v>509</v>
      </c>
      <c r="T54" t="s">
        <v>425</v>
      </c>
      <c r="U54">
        <v>10000</v>
      </c>
      <c r="V54">
        <v>0</v>
      </c>
      <c r="W54">
        <v>20</v>
      </c>
      <c r="X54">
        <v>40000</v>
      </c>
      <c r="Y54">
        <v>30</v>
      </c>
      <c r="Z54">
        <v>15000</v>
      </c>
      <c r="AA54" t="s">
        <v>546</v>
      </c>
      <c r="AB54" s="3"/>
    </row>
    <row r="55" spans="1:28" hidden="1" x14ac:dyDescent="0.45">
      <c r="A55" s="12" t="s">
        <v>549</v>
      </c>
      <c r="B55" t="s">
        <v>69</v>
      </c>
      <c r="C55" t="s">
        <v>63</v>
      </c>
      <c r="D55" s="1">
        <v>80</v>
      </c>
      <c r="E55" t="s">
        <v>29</v>
      </c>
      <c r="F55" t="s">
        <v>234</v>
      </c>
      <c r="G55" t="str">
        <f>"Design and successfully launch a probe on a flyby of "&amp;Table1[[#This Row],[targetBody]]&amp;" with a closest approach of 20,000 km or closer, then record observations and transmit."</f>
        <v>Design and successfully launch a probe on a flyby of Jupiter with a closest approach of 20,000 km or closer, then record observations and transmit.</v>
      </c>
      <c r="H55" t="str">
        <f>"Flyby "&amp;Table1[[#This Row],[targetBody]]&amp;" closer than 20,000 km and transmit science"</f>
        <v>Flyby Jupiter closer than 20,000 km and transmit science</v>
      </c>
      <c r="I55" t="s">
        <v>506</v>
      </c>
      <c r="J55">
        <v>803</v>
      </c>
      <c r="K55" s="4" t="s">
        <v>255</v>
      </c>
      <c r="L55" s="4" t="s">
        <v>255</v>
      </c>
      <c r="M55" s="4" t="s">
        <v>235</v>
      </c>
      <c r="N55" s="5">
        <v>0</v>
      </c>
      <c r="O55" s="5">
        <v>0</v>
      </c>
      <c r="P55">
        <v>1</v>
      </c>
      <c r="Q55">
        <v>1</v>
      </c>
      <c r="R55" t="s">
        <v>533</v>
      </c>
      <c r="S55" t="s">
        <v>510</v>
      </c>
      <c r="T55" t="s">
        <v>425</v>
      </c>
      <c r="U55">
        <v>10000</v>
      </c>
      <c r="V55">
        <v>0</v>
      </c>
      <c r="W55">
        <v>20</v>
      </c>
      <c r="X55">
        <v>40000</v>
      </c>
      <c r="Y55">
        <v>30</v>
      </c>
      <c r="Z55">
        <v>15000</v>
      </c>
      <c r="AA55" t="s">
        <v>547</v>
      </c>
    </row>
    <row r="56" spans="1:28" hidden="1" x14ac:dyDescent="0.45">
      <c r="A56" s="12" t="s">
        <v>550</v>
      </c>
      <c r="B56" t="s">
        <v>74</v>
      </c>
      <c r="C56" t="s">
        <v>63</v>
      </c>
      <c r="D56" s="1">
        <v>80</v>
      </c>
      <c r="E56" t="s">
        <v>29</v>
      </c>
      <c r="F56" t="s">
        <v>234</v>
      </c>
      <c r="G56" t="str">
        <f>"Design and successfully launch a probe on a flyby of "&amp;Table1[[#This Row],[targetBody]]&amp;" with a closest approach of 20,000 km or closer, then record observations and transmit."</f>
        <v>Design and successfully launch a probe on a flyby of Saturn with a closest approach of 20,000 km or closer, then record observations and transmit.</v>
      </c>
      <c r="H56" t="str">
        <f>"Flyby "&amp;Table1[[#This Row],[targetBody]]&amp;" closer than 20,000 km and transmit science"</f>
        <v>Flyby Saturn closer than 20,000 km and transmit science</v>
      </c>
      <c r="I56" t="s">
        <v>506</v>
      </c>
      <c r="J56">
        <v>804</v>
      </c>
      <c r="K56" s="4" t="s">
        <v>255</v>
      </c>
      <c r="L56" s="4" t="s">
        <v>255</v>
      </c>
      <c r="M56" s="4" t="s">
        <v>235</v>
      </c>
      <c r="N56" s="5">
        <v>0</v>
      </c>
      <c r="O56" s="5">
        <v>0</v>
      </c>
      <c r="P56">
        <v>1</v>
      </c>
      <c r="Q56">
        <v>1</v>
      </c>
      <c r="R56" t="s">
        <v>530</v>
      </c>
      <c r="S56" t="s">
        <v>511</v>
      </c>
      <c r="T56" t="s">
        <v>425</v>
      </c>
      <c r="U56">
        <v>10000</v>
      </c>
      <c r="V56">
        <v>0</v>
      </c>
      <c r="W56">
        <v>20</v>
      </c>
      <c r="X56">
        <v>40000</v>
      </c>
      <c r="Y56">
        <v>30</v>
      </c>
      <c r="Z56">
        <v>15000</v>
      </c>
      <c r="AA56" t="s">
        <v>547</v>
      </c>
    </row>
    <row r="57" spans="1:28" hidden="1" x14ac:dyDescent="0.45">
      <c r="A57" s="12" t="s">
        <v>551</v>
      </c>
      <c r="B57" t="s">
        <v>82</v>
      </c>
      <c r="C57" t="s">
        <v>63</v>
      </c>
      <c r="D57" s="1">
        <v>80</v>
      </c>
      <c r="E57" t="s">
        <v>29</v>
      </c>
      <c r="F57" t="s">
        <v>234</v>
      </c>
      <c r="G57" t="str">
        <f>"Design and successfully launch a probe on a flyby of "&amp;Table1[[#This Row],[targetBody]]&amp;" with a closest approach of 20,000 km or closer, then record observations and transmit."</f>
        <v>Design and successfully launch a probe on a flyby of Uranus with a closest approach of 20,000 km or closer, then record observations and transmit.</v>
      </c>
      <c r="H57" t="str">
        <f>"Flyby "&amp;Table1[[#This Row],[targetBody]]&amp;" closer than 20,000 km and transmit science"</f>
        <v>Flyby Uranus closer than 20,000 km and transmit science</v>
      </c>
      <c r="I57" t="s">
        <v>506</v>
      </c>
      <c r="J57">
        <v>805</v>
      </c>
      <c r="K57" s="4" t="s">
        <v>255</v>
      </c>
      <c r="L57" s="4" t="s">
        <v>255</v>
      </c>
      <c r="M57" s="4" t="s">
        <v>235</v>
      </c>
      <c r="N57" s="5">
        <v>0</v>
      </c>
      <c r="O57" s="5">
        <v>0</v>
      </c>
      <c r="P57">
        <v>1</v>
      </c>
      <c r="Q57">
        <v>1</v>
      </c>
      <c r="R57" t="s">
        <v>531</v>
      </c>
      <c r="S57" t="s">
        <v>512</v>
      </c>
      <c r="T57" t="s">
        <v>425</v>
      </c>
      <c r="U57">
        <v>10000</v>
      </c>
      <c r="V57">
        <v>0</v>
      </c>
      <c r="W57">
        <v>20</v>
      </c>
      <c r="X57">
        <v>40000</v>
      </c>
      <c r="Y57">
        <v>30</v>
      </c>
      <c r="Z57">
        <v>15000</v>
      </c>
      <c r="AA57" t="s">
        <v>549</v>
      </c>
      <c r="AB57" s="3"/>
    </row>
    <row r="58" spans="1:28" hidden="1" x14ac:dyDescent="0.45">
      <c r="A58" s="12" t="s">
        <v>552</v>
      </c>
      <c r="B58" t="s">
        <v>84</v>
      </c>
      <c r="C58" t="s">
        <v>63</v>
      </c>
      <c r="D58" s="1">
        <v>80</v>
      </c>
      <c r="E58" t="s">
        <v>29</v>
      </c>
      <c r="F58" t="s">
        <v>234</v>
      </c>
      <c r="G58" t="str">
        <f>"Design and successfully launch a probe on a flyby of "&amp;Table1[[#This Row],[targetBody]]&amp;" with a closest approach of 20,000 km or closer, then record observations and transmit."</f>
        <v>Design and successfully launch a probe on a flyby of Neptune with a closest approach of 20,000 km or closer, then record observations and transmit.</v>
      </c>
      <c r="H58" t="str">
        <f>"Flyby "&amp;Table1[[#This Row],[targetBody]]&amp;" closer than 20,000 km and transmit science"</f>
        <v>Flyby Neptune closer than 20,000 km and transmit science</v>
      </c>
      <c r="I58" t="s">
        <v>506</v>
      </c>
      <c r="J58">
        <v>806</v>
      </c>
      <c r="K58" s="4" t="s">
        <v>255</v>
      </c>
      <c r="L58" s="4" t="s">
        <v>255</v>
      </c>
      <c r="M58" s="4" t="s">
        <v>235</v>
      </c>
      <c r="N58" s="5">
        <v>0</v>
      </c>
      <c r="O58" s="5">
        <v>0</v>
      </c>
      <c r="P58">
        <v>1</v>
      </c>
      <c r="Q58">
        <v>1</v>
      </c>
      <c r="R58" t="s">
        <v>531</v>
      </c>
      <c r="S58" t="s">
        <v>513</v>
      </c>
      <c r="T58" t="s">
        <v>425</v>
      </c>
      <c r="U58">
        <v>10000</v>
      </c>
      <c r="V58">
        <v>0</v>
      </c>
      <c r="W58">
        <v>20</v>
      </c>
      <c r="X58">
        <v>40000</v>
      </c>
      <c r="Y58">
        <v>30</v>
      </c>
      <c r="Z58">
        <v>15000</v>
      </c>
      <c r="AA58" t="s">
        <v>549</v>
      </c>
      <c r="AB58" s="3"/>
    </row>
    <row r="59" spans="1:28" hidden="1" x14ac:dyDescent="0.45">
      <c r="A59" s="12" t="s">
        <v>553</v>
      </c>
      <c r="B59" t="s">
        <v>85</v>
      </c>
      <c r="C59" t="s">
        <v>63</v>
      </c>
      <c r="D59" s="1">
        <v>80</v>
      </c>
      <c r="E59" t="s">
        <v>29</v>
      </c>
      <c r="F59" t="s">
        <v>234</v>
      </c>
      <c r="G59" t="str">
        <f>"Design and successfully launch a probe on a flyby of "&amp;Table1[[#This Row],[targetBody]]&amp;" with a closest approach of 20,000 km or closer, then record observations and transmit."</f>
        <v>Design and successfully launch a probe on a flyby of Pluto with a closest approach of 20,000 km or closer, then record observations and transmit.</v>
      </c>
      <c r="H59" t="str">
        <f>"Flyby "&amp;Table1[[#This Row],[targetBody]]&amp;" closer than 20,000 km and transmit science"</f>
        <v>Flyby Pluto closer than 20,000 km and transmit science</v>
      </c>
      <c r="I59" t="s">
        <v>506</v>
      </c>
      <c r="J59">
        <v>807</v>
      </c>
      <c r="K59" s="4" t="s">
        <v>255</v>
      </c>
      <c r="L59" s="4" t="s">
        <v>255</v>
      </c>
      <c r="M59" s="4" t="s">
        <v>235</v>
      </c>
      <c r="N59" s="5">
        <v>0</v>
      </c>
      <c r="O59" s="5">
        <v>0</v>
      </c>
      <c r="P59">
        <v>1</v>
      </c>
      <c r="Q59">
        <v>1</v>
      </c>
      <c r="R59" t="s">
        <v>531</v>
      </c>
      <c r="S59" t="s">
        <v>514</v>
      </c>
      <c r="T59" t="s">
        <v>425</v>
      </c>
      <c r="U59">
        <v>10000</v>
      </c>
      <c r="V59">
        <v>0</v>
      </c>
      <c r="W59">
        <v>20</v>
      </c>
      <c r="X59">
        <v>40000</v>
      </c>
      <c r="Y59">
        <v>30</v>
      </c>
      <c r="Z59">
        <v>15000</v>
      </c>
      <c r="AA59" t="s">
        <v>549</v>
      </c>
      <c r="AB59" s="3"/>
    </row>
    <row r="60" spans="1:28" hidden="1" x14ac:dyDescent="0.45">
      <c r="A60" s="12" t="s">
        <v>554</v>
      </c>
      <c r="B60" t="s">
        <v>67</v>
      </c>
      <c r="C60" t="s">
        <v>63</v>
      </c>
      <c r="D60" s="1">
        <v>80</v>
      </c>
      <c r="E60" t="s">
        <v>29</v>
      </c>
      <c r="F60" t="s">
        <v>234</v>
      </c>
      <c r="G60" t="str">
        <f>"Design and successfully launch a probe on a flyby of "&amp;Table1[[#This Row],[targetBody]]&amp;" with a closest approach of 20,000 km or closer, then record observations and transmit."</f>
        <v>Design and successfully launch a probe on a flyby of Phobos with a closest approach of 20,000 km or closer, then record observations and transmit.</v>
      </c>
      <c r="H60" t="str">
        <f>"Flyby "&amp;Table1[[#This Row],[targetBody]]&amp;" closer than 20,000 km and transmit science"</f>
        <v>Flyby Phobos closer than 20,000 km and transmit science</v>
      </c>
      <c r="I60" t="s">
        <v>506</v>
      </c>
      <c r="J60">
        <v>808</v>
      </c>
      <c r="K60" s="4" t="s">
        <v>255</v>
      </c>
      <c r="L60" s="4" t="s">
        <v>255</v>
      </c>
      <c r="M60" s="4" t="s">
        <v>235</v>
      </c>
      <c r="N60" s="5">
        <v>0</v>
      </c>
      <c r="O60" s="5">
        <v>0</v>
      </c>
      <c r="P60">
        <v>1</v>
      </c>
      <c r="Q60">
        <v>1</v>
      </c>
      <c r="R60" t="s">
        <v>248</v>
      </c>
      <c r="S60" t="s">
        <v>515</v>
      </c>
      <c r="T60" t="s">
        <v>425</v>
      </c>
      <c r="U60">
        <v>10000</v>
      </c>
      <c r="V60">
        <v>0</v>
      </c>
      <c r="W60">
        <v>20</v>
      </c>
      <c r="X60">
        <v>40000</v>
      </c>
      <c r="Y60">
        <v>30</v>
      </c>
      <c r="Z60">
        <v>15000</v>
      </c>
      <c r="AA60" t="s">
        <v>547</v>
      </c>
      <c r="AB60" s="3"/>
    </row>
    <row r="61" spans="1:28" hidden="1" x14ac:dyDescent="0.45">
      <c r="A61" s="12" t="s">
        <v>555</v>
      </c>
      <c r="B61" t="s">
        <v>68</v>
      </c>
      <c r="C61" t="s">
        <v>63</v>
      </c>
      <c r="D61" s="1">
        <v>80</v>
      </c>
      <c r="E61" t="s">
        <v>29</v>
      </c>
      <c r="F61" t="s">
        <v>234</v>
      </c>
      <c r="G61" t="str">
        <f>"Design and successfully launch a probe on a flyby of "&amp;Table1[[#This Row],[targetBody]]&amp;" with a closest approach of 20,000 km or closer, then record observations and transmit."</f>
        <v>Design and successfully launch a probe on a flyby of Deimos with a closest approach of 20,000 km or closer, then record observations and transmit.</v>
      </c>
      <c r="H61" t="str">
        <f>"Flyby "&amp;Table1[[#This Row],[targetBody]]&amp;" closer than 20,000 km and transmit science"</f>
        <v>Flyby Deimos closer than 20,000 km and transmit science</v>
      </c>
      <c r="I61" t="s">
        <v>506</v>
      </c>
      <c r="J61">
        <v>809</v>
      </c>
      <c r="K61" s="4" t="s">
        <v>255</v>
      </c>
      <c r="L61" s="4" t="s">
        <v>255</v>
      </c>
      <c r="M61" s="4" t="s">
        <v>235</v>
      </c>
      <c r="N61" s="5">
        <v>0</v>
      </c>
      <c r="O61" s="5">
        <v>0</v>
      </c>
      <c r="P61">
        <v>1</v>
      </c>
      <c r="Q61">
        <v>1</v>
      </c>
      <c r="R61" t="s">
        <v>248</v>
      </c>
      <c r="S61" t="s">
        <v>516</v>
      </c>
      <c r="T61" t="s">
        <v>425</v>
      </c>
      <c r="U61">
        <v>10000</v>
      </c>
      <c r="V61">
        <v>0</v>
      </c>
      <c r="W61">
        <v>20</v>
      </c>
      <c r="X61">
        <v>40000</v>
      </c>
      <c r="Y61">
        <v>30</v>
      </c>
      <c r="Z61">
        <v>15000</v>
      </c>
      <c r="AA61" t="s">
        <v>547</v>
      </c>
      <c r="AB61" s="3"/>
    </row>
    <row r="62" spans="1:28" hidden="1" x14ac:dyDescent="0.45">
      <c r="A62" s="12" t="s">
        <v>556</v>
      </c>
      <c r="B62" t="s">
        <v>70</v>
      </c>
      <c r="C62" t="s">
        <v>63</v>
      </c>
      <c r="D62" s="1">
        <v>80</v>
      </c>
      <c r="E62" t="s">
        <v>29</v>
      </c>
      <c r="F62" t="s">
        <v>234</v>
      </c>
      <c r="G62" t="str">
        <f>"Design and successfully launch a probe on a flyby of "&amp;Table1[[#This Row],[targetBody]]&amp;" with a closest approach of 20,000 km or closer, then record observations and transmit."</f>
        <v>Design and successfully launch a probe on a flyby of Callisto with a closest approach of 20,000 km or closer, then record observations and transmit.</v>
      </c>
      <c r="H62" t="str">
        <f>"Flyby "&amp;Table1[[#This Row],[targetBody]]&amp;" closer than 20,000 km and transmit science"</f>
        <v>Flyby Callisto closer than 20,000 km and transmit science</v>
      </c>
      <c r="I62" t="s">
        <v>506</v>
      </c>
      <c r="J62">
        <v>810</v>
      </c>
      <c r="K62" s="4" t="s">
        <v>255</v>
      </c>
      <c r="L62" s="4" t="s">
        <v>255</v>
      </c>
      <c r="M62" s="4" t="s">
        <v>235</v>
      </c>
      <c r="N62" s="5">
        <v>0</v>
      </c>
      <c r="O62" s="5">
        <v>0</v>
      </c>
      <c r="P62">
        <v>1</v>
      </c>
      <c r="Q62">
        <v>1</v>
      </c>
      <c r="R62" t="s">
        <v>533</v>
      </c>
      <c r="S62" t="s">
        <v>517</v>
      </c>
      <c r="T62" t="s">
        <v>425</v>
      </c>
      <c r="U62">
        <v>10000</v>
      </c>
      <c r="V62">
        <v>0</v>
      </c>
      <c r="W62">
        <v>20</v>
      </c>
      <c r="X62">
        <v>40000</v>
      </c>
      <c r="Y62">
        <v>30</v>
      </c>
      <c r="Z62">
        <v>15000</v>
      </c>
      <c r="AA62" t="s">
        <v>549</v>
      </c>
      <c r="AB62" s="3"/>
    </row>
    <row r="63" spans="1:28" hidden="1" x14ac:dyDescent="0.45">
      <c r="A63" s="12" t="s">
        <v>557</v>
      </c>
      <c r="B63" t="s">
        <v>71</v>
      </c>
      <c r="C63" t="s">
        <v>63</v>
      </c>
      <c r="D63" s="1">
        <v>80</v>
      </c>
      <c r="E63" t="s">
        <v>29</v>
      </c>
      <c r="F63" t="s">
        <v>234</v>
      </c>
      <c r="G63" t="str">
        <f>"Design and successfully launch a probe on a flyby of "&amp;Table1[[#This Row],[targetBody]]&amp;" with a closest approach of 20,000 km or closer, then record observations and transmit."</f>
        <v>Design and successfully launch a probe on a flyby of Europa with a closest approach of 20,000 km or closer, then record observations and transmit.</v>
      </c>
      <c r="H63" t="str">
        <f>"Flyby "&amp;Table1[[#This Row],[targetBody]]&amp;" closer than 20,000 km and transmit science"</f>
        <v>Flyby Europa closer than 20,000 km and transmit science</v>
      </c>
      <c r="I63" t="s">
        <v>506</v>
      </c>
      <c r="J63">
        <v>811</v>
      </c>
      <c r="K63" s="4" t="s">
        <v>255</v>
      </c>
      <c r="L63" s="4" t="s">
        <v>255</v>
      </c>
      <c r="M63" s="4" t="s">
        <v>235</v>
      </c>
      <c r="N63" s="5">
        <v>0</v>
      </c>
      <c r="O63" s="5">
        <v>0</v>
      </c>
      <c r="P63">
        <v>1</v>
      </c>
      <c r="Q63">
        <v>1</v>
      </c>
      <c r="R63" t="s">
        <v>533</v>
      </c>
      <c r="S63" t="s">
        <v>518</v>
      </c>
      <c r="T63" t="s">
        <v>425</v>
      </c>
      <c r="U63">
        <v>10000</v>
      </c>
      <c r="V63">
        <v>0</v>
      </c>
      <c r="W63">
        <v>20</v>
      </c>
      <c r="X63">
        <v>40000</v>
      </c>
      <c r="Y63">
        <v>30</v>
      </c>
      <c r="Z63">
        <v>15000</v>
      </c>
      <c r="AA63" t="s">
        <v>549</v>
      </c>
      <c r="AB63" s="3"/>
    </row>
    <row r="64" spans="1:28" hidden="1" x14ac:dyDescent="0.45">
      <c r="A64" s="12" t="s">
        <v>558</v>
      </c>
      <c r="B64" t="s">
        <v>72</v>
      </c>
      <c r="C64" t="s">
        <v>63</v>
      </c>
      <c r="D64" s="1">
        <v>80</v>
      </c>
      <c r="E64" t="s">
        <v>29</v>
      </c>
      <c r="F64" t="s">
        <v>234</v>
      </c>
      <c r="G64" t="str">
        <f>"Design and successfully launch a probe on a flyby of "&amp;Table1[[#This Row],[targetBody]]&amp;" with a closest approach of 20,000 km or closer, then record observations and transmit."</f>
        <v>Design and successfully launch a probe on a flyby of Ganymede with a closest approach of 20,000 km or closer, then record observations and transmit.</v>
      </c>
      <c r="H64" t="str">
        <f>"Flyby "&amp;Table1[[#This Row],[targetBody]]&amp;" closer than 20,000 km and transmit science"</f>
        <v>Flyby Ganymede closer than 20,000 km and transmit science</v>
      </c>
      <c r="I64" t="s">
        <v>506</v>
      </c>
      <c r="J64">
        <v>812</v>
      </c>
      <c r="K64" s="4" t="s">
        <v>255</v>
      </c>
      <c r="L64" s="4" t="s">
        <v>255</v>
      </c>
      <c r="M64" s="4" t="s">
        <v>235</v>
      </c>
      <c r="N64" s="5">
        <v>0</v>
      </c>
      <c r="O64" s="5">
        <v>0</v>
      </c>
      <c r="P64">
        <v>1</v>
      </c>
      <c r="Q64">
        <v>1</v>
      </c>
      <c r="R64" t="s">
        <v>533</v>
      </c>
      <c r="S64" t="s">
        <v>519</v>
      </c>
      <c r="T64" t="s">
        <v>425</v>
      </c>
      <c r="U64">
        <v>10000</v>
      </c>
      <c r="V64">
        <v>0</v>
      </c>
      <c r="W64">
        <v>20</v>
      </c>
      <c r="X64">
        <v>40000</v>
      </c>
      <c r="Y64">
        <v>30</v>
      </c>
      <c r="Z64">
        <v>15000</v>
      </c>
      <c r="AA64" t="s">
        <v>549</v>
      </c>
      <c r="AB64" s="3"/>
    </row>
    <row r="65" spans="1:29" hidden="1" x14ac:dyDescent="0.45">
      <c r="A65" s="12" t="s">
        <v>559</v>
      </c>
      <c r="B65" t="s">
        <v>73</v>
      </c>
      <c r="C65" t="s">
        <v>63</v>
      </c>
      <c r="D65" s="1">
        <v>80</v>
      </c>
      <c r="E65" t="s">
        <v>29</v>
      </c>
      <c r="F65" t="s">
        <v>234</v>
      </c>
      <c r="G65" t="str">
        <f>"Design and successfully launch a probe on a flyby of "&amp;Table1[[#This Row],[targetBody]]&amp;" with a closest approach of 20,000 km or closer, then record observations and transmit."</f>
        <v>Design and successfully launch a probe on a flyby of Io with a closest approach of 20,000 km or closer, then record observations and transmit.</v>
      </c>
      <c r="H65" t="str">
        <f>"Flyby "&amp;Table1[[#This Row],[targetBody]]&amp;" closer than 20,000 km and transmit science"</f>
        <v>Flyby Io closer than 20,000 km and transmit science</v>
      </c>
      <c r="I65" t="s">
        <v>506</v>
      </c>
      <c r="J65">
        <v>813</v>
      </c>
      <c r="K65" s="4" t="s">
        <v>255</v>
      </c>
      <c r="L65" s="4" t="s">
        <v>255</v>
      </c>
      <c r="M65" s="4" t="s">
        <v>235</v>
      </c>
      <c r="N65" s="5">
        <v>0</v>
      </c>
      <c r="O65" s="5">
        <v>0</v>
      </c>
      <c r="P65">
        <v>1</v>
      </c>
      <c r="Q65">
        <v>1</v>
      </c>
      <c r="R65" t="s">
        <v>533</v>
      </c>
      <c r="S65" t="s">
        <v>520</v>
      </c>
      <c r="T65" t="s">
        <v>425</v>
      </c>
      <c r="U65">
        <v>10000</v>
      </c>
      <c r="V65">
        <v>0</v>
      </c>
      <c r="W65">
        <v>20</v>
      </c>
      <c r="X65">
        <v>40000</v>
      </c>
      <c r="Y65">
        <v>30</v>
      </c>
      <c r="Z65">
        <v>15000</v>
      </c>
      <c r="AA65" t="s">
        <v>549</v>
      </c>
      <c r="AB65" s="3"/>
    </row>
    <row r="66" spans="1:29" hidden="1" x14ac:dyDescent="0.45">
      <c r="A66" s="12" t="s">
        <v>560</v>
      </c>
      <c r="B66" t="s">
        <v>75</v>
      </c>
      <c r="C66" t="s">
        <v>63</v>
      </c>
      <c r="D66" s="1">
        <v>80</v>
      </c>
      <c r="E66" t="s">
        <v>29</v>
      </c>
      <c r="F66" t="s">
        <v>234</v>
      </c>
      <c r="G66" t="str">
        <f>"Design and successfully launch a probe on a flyby of "&amp;Table1[[#This Row],[targetBody]]&amp;" with a closest approach of 20,000 km or closer, then record observations and transmit."</f>
        <v>Design and successfully launch a probe on a flyby of Dione with a closest approach of 20,000 km or closer, then record observations and transmit.</v>
      </c>
      <c r="H66" t="str">
        <f>"Flyby "&amp;Table1[[#This Row],[targetBody]]&amp;" closer than 20,000 km and transmit science"</f>
        <v>Flyby Dione closer than 20,000 km and transmit science</v>
      </c>
      <c r="I66" t="s">
        <v>506</v>
      </c>
      <c r="J66">
        <v>814</v>
      </c>
      <c r="K66" s="4" t="s">
        <v>255</v>
      </c>
      <c r="L66" s="4" t="s">
        <v>255</v>
      </c>
      <c r="M66" s="4" t="s">
        <v>235</v>
      </c>
      <c r="N66" s="5">
        <v>0</v>
      </c>
      <c r="O66" s="5">
        <v>0</v>
      </c>
      <c r="P66">
        <v>1</v>
      </c>
      <c r="Q66">
        <v>1</v>
      </c>
      <c r="R66" t="s">
        <v>530</v>
      </c>
      <c r="S66" t="s">
        <v>521</v>
      </c>
      <c r="T66" t="s">
        <v>425</v>
      </c>
      <c r="U66">
        <v>10000</v>
      </c>
      <c r="V66">
        <v>0</v>
      </c>
      <c r="W66">
        <v>20</v>
      </c>
      <c r="X66">
        <v>40000</v>
      </c>
      <c r="Y66">
        <v>30</v>
      </c>
      <c r="Z66">
        <v>15000</v>
      </c>
      <c r="AA66" t="s">
        <v>550</v>
      </c>
      <c r="AB66" s="3"/>
    </row>
    <row r="67" spans="1:29" hidden="1" x14ac:dyDescent="0.45">
      <c r="A67" s="12" t="s">
        <v>561</v>
      </c>
      <c r="B67" t="s">
        <v>76</v>
      </c>
      <c r="C67" t="s">
        <v>63</v>
      </c>
      <c r="D67" s="1">
        <v>80</v>
      </c>
      <c r="E67" t="s">
        <v>29</v>
      </c>
      <c r="F67" t="s">
        <v>234</v>
      </c>
      <c r="G67" t="str">
        <f>"Design and successfully launch a probe on a flyby of "&amp;Table1[[#This Row],[targetBody]]&amp;" with a closest approach of 20,000 km or closer, then record observations and transmit."</f>
        <v>Design and successfully launch a probe on a flyby of Enceladus with a closest approach of 20,000 km or closer, then record observations and transmit.</v>
      </c>
      <c r="H67" t="str">
        <f>"Flyby "&amp;Table1[[#This Row],[targetBody]]&amp;" closer than 20,000 km and transmit science"</f>
        <v>Flyby Enceladus closer than 20,000 km and transmit science</v>
      </c>
      <c r="I67" t="s">
        <v>506</v>
      </c>
      <c r="J67">
        <v>815</v>
      </c>
      <c r="K67" s="4" t="s">
        <v>255</v>
      </c>
      <c r="L67" s="4" t="s">
        <v>255</v>
      </c>
      <c r="M67" s="4" t="s">
        <v>235</v>
      </c>
      <c r="N67" s="5">
        <v>0</v>
      </c>
      <c r="O67" s="5">
        <v>0</v>
      </c>
      <c r="P67">
        <v>1</v>
      </c>
      <c r="Q67">
        <v>1</v>
      </c>
      <c r="R67" t="s">
        <v>530</v>
      </c>
      <c r="S67" t="s">
        <v>522</v>
      </c>
      <c r="T67" t="s">
        <v>425</v>
      </c>
      <c r="U67">
        <v>10000</v>
      </c>
      <c r="V67">
        <v>0</v>
      </c>
      <c r="W67">
        <v>20</v>
      </c>
      <c r="X67">
        <v>40000</v>
      </c>
      <c r="Y67">
        <v>30</v>
      </c>
      <c r="Z67">
        <v>15000</v>
      </c>
      <c r="AA67" t="s">
        <v>550</v>
      </c>
      <c r="AB67" s="3"/>
    </row>
    <row r="68" spans="1:29" hidden="1" x14ac:dyDescent="0.45">
      <c r="A68" s="12" t="s">
        <v>562</v>
      </c>
      <c r="B68" t="s">
        <v>77</v>
      </c>
      <c r="C68" t="s">
        <v>63</v>
      </c>
      <c r="D68" s="1">
        <v>80</v>
      </c>
      <c r="E68" t="s">
        <v>29</v>
      </c>
      <c r="F68" t="s">
        <v>234</v>
      </c>
      <c r="G68" t="str">
        <f>"Design and successfully launch a probe on a flyby of "&amp;Table1[[#This Row],[targetBody]]&amp;" with a closest approach of 20,000 km or closer, then record observations and transmit."</f>
        <v>Design and successfully launch a probe on a flyby of Iapetus with a closest approach of 20,000 km or closer, then record observations and transmit.</v>
      </c>
      <c r="H68" t="str">
        <f>"Flyby "&amp;Table1[[#This Row],[targetBody]]&amp;" closer than 20,000 km and transmit science"</f>
        <v>Flyby Iapetus closer than 20,000 km and transmit science</v>
      </c>
      <c r="I68" t="s">
        <v>506</v>
      </c>
      <c r="J68">
        <v>816</v>
      </c>
      <c r="K68" s="4" t="s">
        <v>255</v>
      </c>
      <c r="L68" s="4" t="s">
        <v>255</v>
      </c>
      <c r="M68" s="4" t="s">
        <v>235</v>
      </c>
      <c r="N68" s="5">
        <v>0</v>
      </c>
      <c r="O68" s="5">
        <v>0</v>
      </c>
      <c r="P68">
        <v>1</v>
      </c>
      <c r="Q68">
        <v>1</v>
      </c>
      <c r="R68" t="s">
        <v>530</v>
      </c>
      <c r="S68" t="s">
        <v>523</v>
      </c>
      <c r="T68" t="s">
        <v>425</v>
      </c>
      <c r="U68">
        <v>10000</v>
      </c>
      <c r="V68">
        <v>0</v>
      </c>
      <c r="W68">
        <v>20</v>
      </c>
      <c r="X68">
        <v>40000</v>
      </c>
      <c r="Y68">
        <v>30</v>
      </c>
      <c r="Z68">
        <v>15000</v>
      </c>
      <c r="AA68" t="s">
        <v>550</v>
      </c>
      <c r="AB68" s="3"/>
    </row>
    <row r="69" spans="1:29" hidden="1" x14ac:dyDescent="0.45">
      <c r="A69" s="12" t="s">
        <v>563</v>
      </c>
      <c r="B69" t="s">
        <v>78</v>
      </c>
      <c r="C69" t="s">
        <v>63</v>
      </c>
      <c r="D69" s="1">
        <v>80</v>
      </c>
      <c r="E69" t="s">
        <v>29</v>
      </c>
      <c r="F69" t="s">
        <v>234</v>
      </c>
      <c r="G69" t="str">
        <f>"Design and successfully launch a probe on a flyby of "&amp;Table1[[#This Row],[targetBody]]&amp;" with a closest approach of 20,000 km or closer, then record observations and transmit."</f>
        <v>Design and successfully launch a probe on a flyby of Mimas with a closest approach of 20,000 km or closer, then record observations and transmit.</v>
      </c>
      <c r="H69" t="str">
        <f>"Flyby "&amp;Table1[[#This Row],[targetBody]]&amp;" closer than 20,000 km and transmit science"</f>
        <v>Flyby Mimas closer than 20,000 km and transmit science</v>
      </c>
      <c r="I69" t="s">
        <v>506</v>
      </c>
      <c r="J69">
        <v>817</v>
      </c>
      <c r="K69" s="4" t="s">
        <v>255</v>
      </c>
      <c r="L69" s="4" t="s">
        <v>255</v>
      </c>
      <c r="M69" s="4" t="s">
        <v>235</v>
      </c>
      <c r="N69" s="5">
        <v>0</v>
      </c>
      <c r="O69" s="5">
        <v>0</v>
      </c>
      <c r="P69">
        <v>1</v>
      </c>
      <c r="Q69">
        <v>1</v>
      </c>
      <c r="R69" t="s">
        <v>530</v>
      </c>
      <c r="S69" t="s">
        <v>524</v>
      </c>
      <c r="T69" t="s">
        <v>425</v>
      </c>
      <c r="U69">
        <v>10000</v>
      </c>
      <c r="V69">
        <v>0</v>
      </c>
      <c r="W69">
        <v>20</v>
      </c>
      <c r="X69">
        <v>40000</v>
      </c>
      <c r="Y69">
        <v>30</v>
      </c>
      <c r="Z69">
        <v>15000</v>
      </c>
      <c r="AA69" t="s">
        <v>550</v>
      </c>
      <c r="AB69" s="3"/>
    </row>
    <row r="70" spans="1:29" hidden="1" x14ac:dyDescent="0.45">
      <c r="A70" s="12" t="s">
        <v>564</v>
      </c>
      <c r="B70" t="s">
        <v>79</v>
      </c>
      <c r="C70" t="s">
        <v>63</v>
      </c>
      <c r="D70" s="1">
        <v>80</v>
      </c>
      <c r="E70" t="s">
        <v>29</v>
      </c>
      <c r="F70" t="s">
        <v>234</v>
      </c>
      <c r="G70" t="str">
        <f>"Design and successfully launch a probe on a flyby of "&amp;Table1[[#This Row],[targetBody]]&amp;" with a closest approach of 20,000 km or closer, then record observations and transmit."</f>
        <v>Design and successfully launch a probe on a flyby of Rhea with a closest approach of 20,000 km or closer, then record observations and transmit.</v>
      </c>
      <c r="H70" t="str">
        <f>"Flyby "&amp;Table1[[#This Row],[targetBody]]&amp;" closer than 20,000 km and transmit science"</f>
        <v>Flyby Rhea closer than 20,000 km and transmit science</v>
      </c>
      <c r="I70" t="s">
        <v>506</v>
      </c>
      <c r="J70">
        <v>818</v>
      </c>
      <c r="K70" s="4" t="s">
        <v>255</v>
      </c>
      <c r="L70" s="4" t="s">
        <v>255</v>
      </c>
      <c r="M70" s="4" t="s">
        <v>235</v>
      </c>
      <c r="N70" s="5">
        <v>0</v>
      </c>
      <c r="O70" s="5">
        <v>0</v>
      </c>
      <c r="P70">
        <v>1</v>
      </c>
      <c r="Q70">
        <v>1</v>
      </c>
      <c r="R70" t="s">
        <v>530</v>
      </c>
      <c r="S70" t="s">
        <v>525</v>
      </c>
      <c r="T70" t="s">
        <v>425</v>
      </c>
      <c r="U70">
        <v>10000</v>
      </c>
      <c r="V70">
        <v>0</v>
      </c>
      <c r="W70">
        <v>20</v>
      </c>
      <c r="X70">
        <v>40000</v>
      </c>
      <c r="Y70">
        <v>30</v>
      </c>
      <c r="Z70">
        <v>15000</v>
      </c>
      <c r="AA70" t="s">
        <v>550</v>
      </c>
      <c r="AB70" s="3"/>
    </row>
    <row r="71" spans="1:29" hidden="1" x14ac:dyDescent="0.45">
      <c r="A71" s="12" t="s">
        <v>565</v>
      </c>
      <c r="B71" t="s">
        <v>80</v>
      </c>
      <c r="C71" t="s">
        <v>63</v>
      </c>
      <c r="D71" s="1">
        <v>80</v>
      </c>
      <c r="E71" t="s">
        <v>29</v>
      </c>
      <c r="F71" t="s">
        <v>234</v>
      </c>
      <c r="G71" t="str">
        <f>"Design and successfully launch a probe on a flyby of "&amp;Table1[[#This Row],[targetBody]]&amp;" with a closest approach of 20,000 km or closer, then record observations and transmit."</f>
        <v>Design and successfully launch a probe on a flyby of Tethys with a closest approach of 20,000 km or closer, then record observations and transmit.</v>
      </c>
      <c r="H71" t="str">
        <f>"Flyby "&amp;Table1[[#This Row],[targetBody]]&amp;" closer than 20,000 km and transmit science"</f>
        <v>Flyby Tethys closer than 20,000 km and transmit science</v>
      </c>
      <c r="I71" t="s">
        <v>506</v>
      </c>
      <c r="J71">
        <v>819</v>
      </c>
      <c r="K71" s="4" t="s">
        <v>255</v>
      </c>
      <c r="L71" s="4" t="s">
        <v>255</v>
      </c>
      <c r="M71" s="4" t="s">
        <v>235</v>
      </c>
      <c r="N71" s="5">
        <v>0</v>
      </c>
      <c r="O71" s="5">
        <v>0</v>
      </c>
      <c r="P71">
        <v>1</v>
      </c>
      <c r="Q71">
        <v>1</v>
      </c>
      <c r="R71" t="s">
        <v>530</v>
      </c>
      <c r="S71" t="s">
        <v>526</v>
      </c>
      <c r="T71" t="s">
        <v>425</v>
      </c>
      <c r="U71">
        <v>10000</v>
      </c>
      <c r="V71">
        <v>0</v>
      </c>
      <c r="W71">
        <v>20</v>
      </c>
      <c r="X71">
        <v>40000</v>
      </c>
      <c r="Y71">
        <v>30</v>
      </c>
      <c r="Z71">
        <v>15000</v>
      </c>
      <c r="AA71" t="s">
        <v>550</v>
      </c>
      <c r="AB71" s="3"/>
    </row>
    <row r="72" spans="1:29" hidden="1" x14ac:dyDescent="0.45">
      <c r="A72" s="12" t="s">
        <v>566</v>
      </c>
      <c r="B72" t="s">
        <v>81</v>
      </c>
      <c r="C72" t="s">
        <v>63</v>
      </c>
      <c r="D72" s="1">
        <v>80</v>
      </c>
      <c r="E72" t="s">
        <v>29</v>
      </c>
      <c r="F72" t="s">
        <v>234</v>
      </c>
      <c r="G72" t="str">
        <f>"Design and successfully launch a probe on a flyby of "&amp;Table1[[#This Row],[targetBody]]&amp;" with a closest approach of 20,000 km or closer, then record observations and transmit."</f>
        <v>Design and successfully launch a probe on a flyby of Titan with a closest approach of 20,000 km or closer, then record observations and transmit.</v>
      </c>
      <c r="H72" t="str">
        <f>"Flyby "&amp;Table1[[#This Row],[targetBody]]&amp;" closer than 20,000 km and transmit science"</f>
        <v>Flyby Titan closer than 20,000 km and transmit science</v>
      </c>
      <c r="I72" t="s">
        <v>506</v>
      </c>
      <c r="J72">
        <v>820</v>
      </c>
      <c r="K72" s="4" t="s">
        <v>255</v>
      </c>
      <c r="L72" s="4" t="s">
        <v>255</v>
      </c>
      <c r="M72" s="4" t="s">
        <v>235</v>
      </c>
      <c r="N72" s="5">
        <v>0</v>
      </c>
      <c r="O72" s="5">
        <v>0</v>
      </c>
      <c r="P72">
        <v>1</v>
      </c>
      <c r="Q72">
        <v>1</v>
      </c>
      <c r="R72" t="s">
        <v>530</v>
      </c>
      <c r="S72" t="s">
        <v>527</v>
      </c>
      <c r="T72" t="s">
        <v>425</v>
      </c>
      <c r="U72">
        <v>10000</v>
      </c>
      <c r="V72">
        <v>0</v>
      </c>
      <c r="W72">
        <v>20</v>
      </c>
      <c r="X72">
        <v>40000</v>
      </c>
      <c r="Y72">
        <v>30</v>
      </c>
      <c r="Z72">
        <v>15000</v>
      </c>
      <c r="AA72" t="s">
        <v>550</v>
      </c>
      <c r="AB72" s="3"/>
    </row>
    <row r="73" spans="1:29" hidden="1" x14ac:dyDescent="0.45">
      <c r="A73" s="12" t="s">
        <v>567</v>
      </c>
      <c r="B73" t="s">
        <v>83</v>
      </c>
      <c r="C73" t="s">
        <v>63</v>
      </c>
      <c r="D73" s="1">
        <v>80</v>
      </c>
      <c r="E73" t="s">
        <v>29</v>
      </c>
      <c r="F73" t="s">
        <v>234</v>
      </c>
      <c r="G73" t="str">
        <f>"Design and successfully launch a probe on a flyby of "&amp;Table1[[#This Row],[targetBody]]&amp;" with a closest approach of 20,000 km or closer, then record observations and transmit."</f>
        <v>Design and successfully launch a probe on a flyby of Triton with a closest approach of 20,000 km or closer, then record observations and transmit.</v>
      </c>
      <c r="H73" t="str">
        <f>"Flyby "&amp;Table1[[#This Row],[targetBody]]&amp;" closer than 20,000 km and transmit science"</f>
        <v>Flyby Triton closer than 20,000 km and transmit science</v>
      </c>
      <c r="I73" t="s">
        <v>506</v>
      </c>
      <c r="J73">
        <v>821</v>
      </c>
      <c r="K73" s="4" t="s">
        <v>255</v>
      </c>
      <c r="L73" s="4" t="s">
        <v>255</v>
      </c>
      <c r="M73" s="4" t="s">
        <v>235</v>
      </c>
      <c r="N73" s="5">
        <v>0</v>
      </c>
      <c r="O73" s="5">
        <v>0</v>
      </c>
      <c r="P73">
        <v>1</v>
      </c>
      <c r="Q73">
        <v>1</v>
      </c>
      <c r="R73" t="s">
        <v>530</v>
      </c>
      <c r="S73" t="s">
        <v>528</v>
      </c>
      <c r="T73" t="s">
        <v>425</v>
      </c>
      <c r="U73">
        <v>10000</v>
      </c>
      <c r="V73">
        <v>0</v>
      </c>
      <c r="W73">
        <v>20</v>
      </c>
      <c r="X73">
        <v>40000</v>
      </c>
      <c r="Y73">
        <v>30</v>
      </c>
      <c r="Z73">
        <v>15000</v>
      </c>
      <c r="AA73" t="s">
        <v>551</v>
      </c>
      <c r="AB73" s="3"/>
    </row>
    <row r="74" spans="1:29" hidden="1" x14ac:dyDescent="0.45">
      <c r="A74" s="12" t="s">
        <v>568</v>
      </c>
      <c r="B74" t="s">
        <v>86</v>
      </c>
      <c r="C74" t="s">
        <v>63</v>
      </c>
      <c r="D74" s="1">
        <v>80</v>
      </c>
      <c r="E74" t="s">
        <v>29</v>
      </c>
      <c r="F74" t="s">
        <v>234</v>
      </c>
      <c r="G74" t="str">
        <f>"Design and successfully launch a probe on a flyby of "&amp;Table1[[#This Row],[targetBody]]&amp;" with a closest approach of 20,000 km or closer, then record observations and transmit."</f>
        <v>Design and successfully launch a probe on a flyby of Charon with a closest approach of 20,000 km or closer, then record observations and transmit.</v>
      </c>
      <c r="H74" t="str">
        <f>"Flyby "&amp;Table1[[#This Row],[targetBody]]&amp;" closer than 20,000 km and transmit science"</f>
        <v>Flyby Charon closer than 20,000 km and transmit science</v>
      </c>
      <c r="I74" t="s">
        <v>506</v>
      </c>
      <c r="J74">
        <v>822</v>
      </c>
      <c r="K74" s="4" t="s">
        <v>255</v>
      </c>
      <c r="L74" s="4" t="s">
        <v>255</v>
      </c>
      <c r="M74" s="4" t="s">
        <v>235</v>
      </c>
      <c r="N74" s="5">
        <v>0</v>
      </c>
      <c r="O74" s="5">
        <v>0</v>
      </c>
      <c r="P74">
        <v>1</v>
      </c>
      <c r="Q74">
        <v>1</v>
      </c>
      <c r="R74" t="s">
        <v>531</v>
      </c>
      <c r="S74" t="s">
        <v>529</v>
      </c>
      <c r="T74" t="s">
        <v>425</v>
      </c>
      <c r="U74">
        <v>10000</v>
      </c>
      <c r="V74">
        <v>0</v>
      </c>
      <c r="W74">
        <v>20</v>
      </c>
      <c r="X74">
        <v>40000</v>
      </c>
      <c r="Y74">
        <v>30</v>
      </c>
      <c r="Z74">
        <v>15000</v>
      </c>
      <c r="AA74" t="s">
        <v>553</v>
      </c>
      <c r="AB74" s="3"/>
    </row>
    <row r="75" spans="1:29" x14ac:dyDescent="0.45">
      <c r="A75" s="12" t="s">
        <v>182</v>
      </c>
      <c r="B75" t="s">
        <v>639</v>
      </c>
      <c r="C75" t="s">
        <v>37</v>
      </c>
      <c r="D75" s="1">
        <v>90</v>
      </c>
      <c r="E75" t="s">
        <v>38</v>
      </c>
      <c r="F75" t="s">
        <v>786</v>
      </c>
      <c r="G75" t="s">
        <v>792</v>
      </c>
      <c r="H75" t="s">
        <v>787</v>
      </c>
      <c r="I75" t="s">
        <v>788</v>
      </c>
      <c r="J75">
        <v>900</v>
      </c>
      <c r="K75" s="4" t="s">
        <v>255</v>
      </c>
      <c r="L75" s="4" t="s">
        <v>255</v>
      </c>
      <c r="M75" s="4" t="s">
        <v>235</v>
      </c>
      <c r="N75" s="5">
        <v>5</v>
      </c>
      <c r="O75" s="5">
        <v>10</v>
      </c>
      <c r="P75">
        <v>0</v>
      </c>
      <c r="Q75">
        <v>1</v>
      </c>
      <c r="R75" t="s">
        <v>282</v>
      </c>
      <c r="S75" t="s">
        <v>236</v>
      </c>
      <c r="T75" t="s">
        <v>426</v>
      </c>
      <c r="U75" s="8" t="s">
        <v>789</v>
      </c>
      <c r="V75">
        <v>0</v>
      </c>
      <c r="W75" t="s">
        <v>790</v>
      </c>
      <c r="X75" s="8" t="s">
        <v>791</v>
      </c>
      <c r="Y75" s="8" t="s">
        <v>733</v>
      </c>
      <c r="Z75" s="8" t="s">
        <v>435</v>
      </c>
      <c r="AA75" t="s">
        <v>179</v>
      </c>
      <c r="AB75" s="3" t="s">
        <v>180</v>
      </c>
      <c r="AC75" t="s">
        <v>349</v>
      </c>
    </row>
    <row r="76" spans="1:29" x14ac:dyDescent="0.45">
      <c r="A76" s="12" t="s">
        <v>183</v>
      </c>
      <c r="B76" t="s">
        <v>39</v>
      </c>
      <c r="C76" t="s">
        <v>37</v>
      </c>
      <c r="D76" s="1">
        <v>90</v>
      </c>
      <c r="E76" t="s">
        <v>36</v>
      </c>
      <c r="F76" t="s">
        <v>786</v>
      </c>
      <c r="G76" t="s">
        <v>794</v>
      </c>
      <c r="H76" t="s">
        <v>795</v>
      </c>
      <c r="I76" t="s">
        <v>798</v>
      </c>
      <c r="J76">
        <v>901</v>
      </c>
      <c r="K76" s="4" t="s">
        <v>255</v>
      </c>
      <c r="L76" s="4" t="s">
        <v>255</v>
      </c>
      <c r="M76" s="4" t="s">
        <v>235</v>
      </c>
      <c r="N76" s="5">
        <v>0</v>
      </c>
      <c r="O76" s="5">
        <v>0</v>
      </c>
      <c r="P76">
        <v>1</v>
      </c>
      <c r="Q76">
        <v>1</v>
      </c>
      <c r="R76" t="s">
        <v>315</v>
      </c>
      <c r="S76" t="s">
        <v>236</v>
      </c>
      <c r="T76" t="s">
        <v>425</v>
      </c>
      <c r="U76">
        <v>150000</v>
      </c>
      <c r="V76">
        <v>0</v>
      </c>
      <c r="W76">
        <v>15</v>
      </c>
      <c r="X76">
        <v>850000</v>
      </c>
      <c r="Y76">
        <v>30</v>
      </c>
      <c r="Z76">
        <v>500000</v>
      </c>
      <c r="AA76" t="s">
        <v>309</v>
      </c>
      <c r="AB76" t="s">
        <v>312</v>
      </c>
    </row>
    <row r="77" spans="1:29" x14ac:dyDescent="0.45">
      <c r="A77" t="s">
        <v>184</v>
      </c>
      <c r="B77" t="s">
        <v>40</v>
      </c>
      <c r="C77" t="s">
        <v>37</v>
      </c>
      <c r="D77" s="1">
        <v>90</v>
      </c>
      <c r="E77" t="s">
        <v>47</v>
      </c>
      <c r="H77"/>
      <c r="J77">
        <v>902</v>
      </c>
      <c r="K77" s="4"/>
      <c r="N77" s="5"/>
      <c r="P77"/>
      <c r="AB77" s="3"/>
    </row>
    <row r="78" spans="1:29" x14ac:dyDescent="0.45">
      <c r="A78" t="s">
        <v>185</v>
      </c>
      <c r="B78" t="s">
        <v>41</v>
      </c>
      <c r="C78" t="s">
        <v>37</v>
      </c>
      <c r="D78" s="1">
        <v>90</v>
      </c>
      <c r="E78" t="s">
        <v>46</v>
      </c>
      <c r="H78"/>
      <c r="J78">
        <v>903</v>
      </c>
      <c r="K78" s="4"/>
      <c r="N78" s="5"/>
      <c r="P78"/>
      <c r="AB78" s="3"/>
    </row>
    <row r="79" spans="1:29" x14ac:dyDescent="0.45">
      <c r="A79" t="s">
        <v>186</v>
      </c>
      <c r="B79" t="s">
        <v>42</v>
      </c>
      <c r="C79" t="s">
        <v>37</v>
      </c>
      <c r="D79" s="1">
        <v>90</v>
      </c>
      <c r="E79" t="s">
        <v>45</v>
      </c>
      <c r="H79"/>
      <c r="J79">
        <v>904</v>
      </c>
      <c r="K79" s="4"/>
      <c r="N79" s="5"/>
      <c r="P79"/>
      <c r="AB79" s="3"/>
    </row>
    <row r="80" spans="1:29" x14ac:dyDescent="0.45">
      <c r="A80" t="s">
        <v>55</v>
      </c>
      <c r="B80" t="s">
        <v>43</v>
      </c>
      <c r="C80" t="s">
        <v>37</v>
      </c>
      <c r="D80" s="1">
        <v>90</v>
      </c>
      <c r="E80" t="s">
        <v>44</v>
      </c>
      <c r="H80"/>
      <c r="J80">
        <v>905</v>
      </c>
      <c r="K80" s="4"/>
      <c r="N80" s="5"/>
      <c r="P80"/>
      <c r="AB80" s="3"/>
    </row>
    <row r="81" spans="1:28" x14ac:dyDescent="0.45">
      <c r="A81" t="s">
        <v>172</v>
      </c>
      <c r="B81" t="s">
        <v>48</v>
      </c>
      <c r="C81" t="s">
        <v>37</v>
      </c>
      <c r="D81" s="1">
        <v>90</v>
      </c>
      <c r="E81" t="s">
        <v>51</v>
      </c>
      <c r="H81"/>
      <c r="J81">
        <v>906</v>
      </c>
      <c r="K81" s="4"/>
      <c r="N81" s="5"/>
      <c r="P81"/>
      <c r="AB81" s="3"/>
    </row>
    <row r="82" spans="1:28" x14ac:dyDescent="0.45">
      <c r="A82" t="s">
        <v>173</v>
      </c>
      <c r="B82" t="s">
        <v>49</v>
      </c>
      <c r="C82" t="s">
        <v>37</v>
      </c>
      <c r="D82" s="1">
        <v>90</v>
      </c>
      <c r="E82" t="s">
        <v>52</v>
      </c>
      <c r="H82"/>
      <c r="J82">
        <v>907</v>
      </c>
      <c r="K82" s="4"/>
      <c r="N82" s="5"/>
      <c r="P82"/>
      <c r="AB82" s="3"/>
    </row>
    <row r="83" spans="1:28" x14ac:dyDescent="0.45">
      <c r="A83" t="s">
        <v>174</v>
      </c>
      <c r="B83" t="s">
        <v>50</v>
      </c>
      <c r="C83" t="s">
        <v>37</v>
      </c>
      <c r="D83" s="1">
        <v>90</v>
      </c>
      <c r="E83" t="s">
        <v>53</v>
      </c>
      <c r="H83"/>
      <c r="J83">
        <v>908</v>
      </c>
      <c r="K83" s="4"/>
      <c r="N83" s="5"/>
      <c r="P83"/>
      <c r="AB83" s="3"/>
    </row>
    <row r="84" spans="1:28" x14ac:dyDescent="0.45">
      <c r="A84" t="s">
        <v>221</v>
      </c>
      <c r="B84" t="s">
        <v>220</v>
      </c>
      <c r="C84" t="s">
        <v>37</v>
      </c>
      <c r="D84" s="1">
        <v>90</v>
      </c>
      <c r="E84"/>
      <c r="H84"/>
      <c r="J84">
        <v>909</v>
      </c>
      <c r="K84" s="4"/>
      <c r="N84" s="5"/>
      <c r="P84"/>
      <c r="AB84" s="3"/>
    </row>
    <row r="85" spans="1:28" x14ac:dyDescent="0.45">
      <c r="A85" t="s">
        <v>223</v>
      </c>
      <c r="B85" t="s">
        <v>222</v>
      </c>
      <c r="C85" t="s">
        <v>37</v>
      </c>
      <c r="D85" s="1">
        <v>90</v>
      </c>
      <c r="E85"/>
      <c r="H85"/>
      <c r="J85">
        <v>910</v>
      </c>
      <c r="K85" s="4"/>
      <c r="N85" s="5"/>
      <c r="P85"/>
      <c r="AB85" s="3"/>
    </row>
    <row r="86" spans="1:28" x14ac:dyDescent="0.45">
      <c r="A86" t="s">
        <v>225</v>
      </c>
      <c r="B86" t="s">
        <v>224</v>
      </c>
      <c r="C86" t="s">
        <v>37</v>
      </c>
      <c r="D86" s="1">
        <v>90</v>
      </c>
      <c r="E86"/>
      <c r="H86"/>
      <c r="J86">
        <v>911</v>
      </c>
      <c r="K86" s="4"/>
      <c r="N86" s="5"/>
      <c r="P86"/>
      <c r="AB86" s="3"/>
    </row>
    <row r="87" spans="1:28" hidden="1" x14ac:dyDescent="0.45">
      <c r="A87" s="12" t="s">
        <v>640</v>
      </c>
      <c r="B87" t="s">
        <v>89</v>
      </c>
      <c r="C87" t="s">
        <v>88</v>
      </c>
      <c r="D87" s="1">
        <v>100</v>
      </c>
      <c r="E87"/>
      <c r="F87" t="s">
        <v>684</v>
      </c>
      <c r="G87" t="str">
        <f>"Design and successfully launch an uncrewed probe that will enter into an orbit of "&amp;Table1[[#This Row],[targetBody]]&amp;"."</f>
        <v>Design and successfully launch an uncrewed probe that will enter into an orbit of Venus.</v>
      </c>
      <c r="H87" t="str">
        <f>"Send an unmanned probe into orbit around "&amp;Table1[[#This Row],[targetBody]]</f>
        <v>Send an unmanned probe into orbit around Venus</v>
      </c>
      <c r="I87" t="s">
        <v>569</v>
      </c>
      <c r="J87">
        <v>1000</v>
      </c>
      <c r="K87" s="4" t="s">
        <v>255</v>
      </c>
      <c r="L87" s="4" t="s">
        <v>255</v>
      </c>
      <c r="M87" s="4" t="s">
        <v>235</v>
      </c>
      <c r="N87" s="5">
        <v>0</v>
      </c>
      <c r="O87" s="5">
        <v>0</v>
      </c>
      <c r="P87">
        <v>1</v>
      </c>
      <c r="Q87">
        <v>1</v>
      </c>
      <c r="R87" t="s">
        <v>532</v>
      </c>
      <c r="S87" t="s">
        <v>507</v>
      </c>
      <c r="T87" t="s">
        <v>425</v>
      </c>
      <c r="U87">
        <v>15000</v>
      </c>
      <c r="V87">
        <v>0.25</v>
      </c>
      <c r="W87">
        <v>30</v>
      </c>
      <c r="X87">
        <v>60000</v>
      </c>
      <c r="Y87">
        <v>40</v>
      </c>
      <c r="Z87">
        <v>25000</v>
      </c>
      <c r="AA87" t="s">
        <v>546</v>
      </c>
      <c r="AB87" s="3"/>
    </row>
    <row r="88" spans="1:28" hidden="1" x14ac:dyDescent="0.45">
      <c r="A88" s="12" t="s">
        <v>641</v>
      </c>
      <c r="B88" t="s">
        <v>90</v>
      </c>
      <c r="C88" t="s">
        <v>88</v>
      </c>
      <c r="D88" s="1">
        <v>100</v>
      </c>
      <c r="E88"/>
      <c r="F88" t="s">
        <v>684</v>
      </c>
      <c r="G88" t="str">
        <f>"Design and successfully launch an uncrewed probe that will enter into an orbit of "&amp;Table1[[#This Row],[targetBody]]&amp;"."</f>
        <v>Design and successfully launch an uncrewed probe that will enter into an orbit of Mars.</v>
      </c>
      <c r="H88" t="str">
        <f>"Send an unmanned probe into orbit around "&amp;Table1[[#This Row],[targetBody]]</f>
        <v>Send an unmanned probe into orbit around Mars</v>
      </c>
      <c r="I88" t="s">
        <v>569</v>
      </c>
      <c r="J88">
        <v>1001</v>
      </c>
      <c r="K88" s="4" t="s">
        <v>255</v>
      </c>
      <c r="L88" s="4" t="s">
        <v>255</v>
      </c>
      <c r="M88" s="4" t="s">
        <v>235</v>
      </c>
      <c r="N88" s="5">
        <v>0</v>
      </c>
      <c r="O88" s="5">
        <v>0</v>
      </c>
      <c r="P88">
        <v>1</v>
      </c>
      <c r="Q88">
        <v>1</v>
      </c>
      <c r="R88" t="s">
        <v>532</v>
      </c>
      <c r="S88" t="s">
        <v>508</v>
      </c>
      <c r="T88" t="s">
        <v>425</v>
      </c>
      <c r="U88">
        <v>15000</v>
      </c>
      <c r="V88">
        <v>0.25</v>
      </c>
      <c r="W88">
        <v>30</v>
      </c>
      <c r="X88">
        <v>60000</v>
      </c>
      <c r="Y88">
        <v>40</v>
      </c>
      <c r="Z88">
        <v>25000</v>
      </c>
      <c r="AA88" t="s">
        <v>547</v>
      </c>
      <c r="AB88" s="3"/>
    </row>
    <row r="89" spans="1:28" hidden="1" x14ac:dyDescent="0.45">
      <c r="A89" s="12" t="s">
        <v>642</v>
      </c>
      <c r="B89" t="s">
        <v>87</v>
      </c>
      <c r="C89" t="s">
        <v>88</v>
      </c>
      <c r="D89" s="1">
        <v>100</v>
      </c>
      <c r="E89"/>
      <c r="F89" t="s">
        <v>684</v>
      </c>
      <c r="G89" t="str">
        <f>"Design and successfully launch an uncrewed probe that will enter into an orbit of "&amp;Table1[[#This Row],[targetBody]]&amp;"."</f>
        <v>Design and successfully launch an uncrewed probe that will enter into an orbit of Mercury.</v>
      </c>
      <c r="H89" t="str">
        <f>"Send an unmanned probe into orbit around "&amp;Table1[[#This Row],[targetBody]]</f>
        <v>Send an unmanned probe into orbit around Mercury</v>
      </c>
      <c r="I89" t="s">
        <v>569</v>
      </c>
      <c r="J89">
        <v>1002</v>
      </c>
      <c r="K89" s="4" t="s">
        <v>255</v>
      </c>
      <c r="L89" s="4" t="s">
        <v>255</v>
      </c>
      <c r="M89" s="4" t="s">
        <v>235</v>
      </c>
      <c r="N89" s="5">
        <v>0</v>
      </c>
      <c r="O89" s="5">
        <v>0</v>
      </c>
      <c r="P89">
        <v>1</v>
      </c>
      <c r="Q89">
        <v>1</v>
      </c>
      <c r="R89" t="s">
        <v>533</v>
      </c>
      <c r="S89" t="s">
        <v>509</v>
      </c>
      <c r="T89" t="s">
        <v>425</v>
      </c>
      <c r="U89">
        <v>15000</v>
      </c>
      <c r="V89">
        <v>0.25</v>
      </c>
      <c r="W89">
        <v>30</v>
      </c>
      <c r="X89">
        <v>60000</v>
      </c>
      <c r="Y89">
        <v>40</v>
      </c>
      <c r="Z89">
        <v>25000</v>
      </c>
      <c r="AA89" t="s">
        <v>548</v>
      </c>
      <c r="AB89" s="3"/>
    </row>
    <row r="90" spans="1:28" hidden="1" x14ac:dyDescent="0.45">
      <c r="A90" s="12" t="s">
        <v>643</v>
      </c>
      <c r="B90" t="s">
        <v>91</v>
      </c>
      <c r="C90" t="s">
        <v>88</v>
      </c>
      <c r="D90" s="1">
        <v>100</v>
      </c>
      <c r="E90"/>
      <c r="F90" t="s">
        <v>684</v>
      </c>
      <c r="G90" t="str">
        <f>"Design and successfully launch an uncrewed probe that will enter into an orbit of "&amp;Table1[[#This Row],[targetBody]]&amp;"."</f>
        <v>Design and successfully launch an uncrewed probe that will enter into an orbit of Jupiter.</v>
      </c>
      <c r="H90" t="str">
        <f>"Send an unmanned probe into orbit around "&amp;Table1[[#This Row],[targetBody]]</f>
        <v>Send an unmanned probe into orbit around Jupiter</v>
      </c>
      <c r="I90" t="s">
        <v>569</v>
      </c>
      <c r="J90">
        <v>1003</v>
      </c>
      <c r="K90" s="4" t="s">
        <v>255</v>
      </c>
      <c r="L90" s="4" t="s">
        <v>255</v>
      </c>
      <c r="M90" s="4" t="s">
        <v>235</v>
      </c>
      <c r="N90" s="5">
        <v>0</v>
      </c>
      <c r="O90" s="5">
        <v>0</v>
      </c>
      <c r="P90">
        <v>1</v>
      </c>
      <c r="Q90">
        <v>1</v>
      </c>
      <c r="R90" t="s">
        <v>533</v>
      </c>
      <c r="S90" t="s">
        <v>510</v>
      </c>
      <c r="T90" t="s">
        <v>425</v>
      </c>
      <c r="U90">
        <v>15000</v>
      </c>
      <c r="V90">
        <v>0.25</v>
      </c>
      <c r="W90">
        <v>30</v>
      </c>
      <c r="X90">
        <v>60000</v>
      </c>
      <c r="Y90">
        <v>40</v>
      </c>
      <c r="Z90">
        <v>25000</v>
      </c>
      <c r="AA90" t="s">
        <v>549</v>
      </c>
      <c r="AB90" s="3"/>
    </row>
    <row r="91" spans="1:28" hidden="1" x14ac:dyDescent="0.45">
      <c r="A91" s="12" t="s">
        <v>644</v>
      </c>
      <c r="B91" t="s">
        <v>92</v>
      </c>
      <c r="C91" t="s">
        <v>88</v>
      </c>
      <c r="D91" s="1">
        <v>100</v>
      </c>
      <c r="E91"/>
      <c r="F91" t="s">
        <v>684</v>
      </c>
      <c r="G91" t="str">
        <f>"Design and successfully launch an uncrewed probe that will enter into an orbit of "&amp;Table1[[#This Row],[targetBody]]&amp;"."</f>
        <v>Design and successfully launch an uncrewed probe that will enter into an orbit of Saturn.</v>
      </c>
      <c r="H91" t="str">
        <f>"Send an unmanned probe into orbit around "&amp;Table1[[#This Row],[targetBody]]</f>
        <v>Send an unmanned probe into orbit around Saturn</v>
      </c>
      <c r="I91" t="s">
        <v>569</v>
      </c>
      <c r="J91">
        <v>1004</v>
      </c>
      <c r="K91" s="4" t="s">
        <v>255</v>
      </c>
      <c r="L91" s="4" t="s">
        <v>255</v>
      </c>
      <c r="M91" s="4" t="s">
        <v>235</v>
      </c>
      <c r="N91" s="5">
        <v>0</v>
      </c>
      <c r="O91" s="5">
        <v>0</v>
      </c>
      <c r="P91">
        <v>1</v>
      </c>
      <c r="Q91">
        <v>1</v>
      </c>
      <c r="R91" t="s">
        <v>531</v>
      </c>
      <c r="S91" t="s">
        <v>511</v>
      </c>
      <c r="T91" t="s">
        <v>425</v>
      </c>
      <c r="U91">
        <v>15000</v>
      </c>
      <c r="V91">
        <v>0.25</v>
      </c>
      <c r="W91">
        <v>30</v>
      </c>
      <c r="X91">
        <v>60000</v>
      </c>
      <c r="Y91">
        <v>40</v>
      </c>
      <c r="Z91">
        <v>25000</v>
      </c>
      <c r="AA91" t="s">
        <v>550</v>
      </c>
      <c r="AB91" s="3"/>
    </row>
    <row r="92" spans="1:28" hidden="1" x14ac:dyDescent="0.45">
      <c r="A92" s="12" t="s">
        <v>645</v>
      </c>
      <c r="B92" t="s">
        <v>93</v>
      </c>
      <c r="C92" t="s">
        <v>88</v>
      </c>
      <c r="D92" s="1">
        <v>100</v>
      </c>
      <c r="E92"/>
      <c r="F92" t="s">
        <v>684</v>
      </c>
      <c r="G92" t="str">
        <f>"Design and successfully launch an uncrewed probe that will enter into an orbit of "&amp;Table1[[#This Row],[targetBody]]&amp;"."</f>
        <v>Design and successfully launch an uncrewed probe that will enter into an orbit of Uranus.</v>
      </c>
      <c r="H92" t="str">
        <f>"Send an unmanned probe into orbit around "&amp;Table1[[#This Row],[targetBody]]</f>
        <v>Send an unmanned probe into orbit around Uranus</v>
      </c>
      <c r="I92" t="s">
        <v>569</v>
      </c>
      <c r="J92">
        <v>1005</v>
      </c>
      <c r="K92" s="4" t="s">
        <v>255</v>
      </c>
      <c r="L92" s="4" t="s">
        <v>255</v>
      </c>
      <c r="M92" s="4" t="s">
        <v>235</v>
      </c>
      <c r="N92" s="5">
        <v>0</v>
      </c>
      <c r="O92" s="5">
        <v>0</v>
      </c>
      <c r="P92">
        <v>1</v>
      </c>
      <c r="Q92">
        <v>1</v>
      </c>
      <c r="R92" t="s">
        <v>571</v>
      </c>
      <c r="S92" t="s">
        <v>512</v>
      </c>
      <c r="T92" t="s">
        <v>425</v>
      </c>
      <c r="U92">
        <v>15000</v>
      </c>
      <c r="V92">
        <v>0.25</v>
      </c>
      <c r="W92">
        <v>30</v>
      </c>
      <c r="X92">
        <v>60000</v>
      </c>
      <c r="Y92">
        <v>40</v>
      </c>
      <c r="Z92">
        <v>25000</v>
      </c>
      <c r="AA92" t="s">
        <v>551</v>
      </c>
      <c r="AB92" s="3"/>
    </row>
    <row r="93" spans="1:28" hidden="1" x14ac:dyDescent="0.45">
      <c r="A93" s="12" t="s">
        <v>646</v>
      </c>
      <c r="B93" t="s">
        <v>94</v>
      </c>
      <c r="C93" t="s">
        <v>88</v>
      </c>
      <c r="D93" s="1">
        <v>100</v>
      </c>
      <c r="E93"/>
      <c r="F93" t="s">
        <v>684</v>
      </c>
      <c r="G93" t="str">
        <f>"Design and successfully launch an uncrewed probe that will enter into an orbit of "&amp;Table1[[#This Row],[targetBody]]&amp;"."</f>
        <v>Design and successfully launch an uncrewed probe that will enter into an orbit of Neptune.</v>
      </c>
      <c r="H93" t="str">
        <f>"Send an unmanned probe into orbit around "&amp;Table1[[#This Row],[targetBody]]</f>
        <v>Send an unmanned probe into orbit around Neptune</v>
      </c>
      <c r="I93" t="s">
        <v>569</v>
      </c>
      <c r="J93">
        <v>1006</v>
      </c>
      <c r="K93" s="4" t="s">
        <v>255</v>
      </c>
      <c r="L93" s="4" t="s">
        <v>255</v>
      </c>
      <c r="M93" s="4" t="s">
        <v>235</v>
      </c>
      <c r="N93" s="5">
        <v>0</v>
      </c>
      <c r="O93" s="5">
        <v>0</v>
      </c>
      <c r="P93">
        <v>1</v>
      </c>
      <c r="Q93">
        <v>1</v>
      </c>
      <c r="R93" t="s">
        <v>571</v>
      </c>
      <c r="S93" t="s">
        <v>513</v>
      </c>
      <c r="T93" t="s">
        <v>425</v>
      </c>
      <c r="U93">
        <v>15000</v>
      </c>
      <c r="V93">
        <v>0.25</v>
      </c>
      <c r="W93">
        <v>30</v>
      </c>
      <c r="X93">
        <v>60000</v>
      </c>
      <c r="Y93">
        <v>40</v>
      </c>
      <c r="Z93">
        <v>25000</v>
      </c>
      <c r="AA93" t="s">
        <v>552</v>
      </c>
      <c r="AB93" s="3"/>
    </row>
    <row r="94" spans="1:28" hidden="1" x14ac:dyDescent="0.45">
      <c r="A94" s="12" t="s">
        <v>647</v>
      </c>
      <c r="B94" t="s">
        <v>95</v>
      </c>
      <c r="C94" t="s">
        <v>88</v>
      </c>
      <c r="D94" s="1">
        <v>100</v>
      </c>
      <c r="E94"/>
      <c r="F94" t="s">
        <v>684</v>
      </c>
      <c r="G94" t="str">
        <f>"Design and successfully launch an uncrewed probe that will enter into an orbit of "&amp;Table1[[#This Row],[targetBody]]&amp;"."</f>
        <v>Design and successfully launch an uncrewed probe that will enter into an orbit of Pluto.</v>
      </c>
      <c r="H94" t="str">
        <f>"Send an unmanned probe into orbit around "&amp;Table1[[#This Row],[targetBody]]</f>
        <v>Send an unmanned probe into orbit around Pluto</v>
      </c>
      <c r="I94" t="s">
        <v>569</v>
      </c>
      <c r="J94">
        <v>1007</v>
      </c>
      <c r="K94" s="4" t="s">
        <v>255</v>
      </c>
      <c r="L94" s="4" t="s">
        <v>255</v>
      </c>
      <c r="M94" s="4" t="s">
        <v>235</v>
      </c>
      <c r="N94" s="5">
        <v>0</v>
      </c>
      <c r="O94" s="5">
        <v>0</v>
      </c>
      <c r="P94">
        <v>1</v>
      </c>
      <c r="Q94">
        <v>1</v>
      </c>
      <c r="R94" t="s">
        <v>571</v>
      </c>
      <c r="S94" t="s">
        <v>514</v>
      </c>
      <c r="T94" t="s">
        <v>425</v>
      </c>
      <c r="U94">
        <v>15000</v>
      </c>
      <c r="V94">
        <v>0.25</v>
      </c>
      <c r="W94">
        <v>30</v>
      </c>
      <c r="X94">
        <v>60000</v>
      </c>
      <c r="Y94">
        <v>40</v>
      </c>
      <c r="Z94">
        <v>25000</v>
      </c>
      <c r="AA94" t="s">
        <v>553</v>
      </c>
      <c r="AB94" s="3"/>
    </row>
    <row r="95" spans="1:28" hidden="1" x14ac:dyDescent="0.45">
      <c r="A95" s="12" t="s">
        <v>648</v>
      </c>
      <c r="B95" t="s">
        <v>656</v>
      </c>
      <c r="C95" t="s">
        <v>664</v>
      </c>
      <c r="D95" s="1">
        <v>110</v>
      </c>
      <c r="E95"/>
      <c r="F95" t="s">
        <v>234</v>
      </c>
      <c r="G95" t="str">
        <f>"Design and successfully launch an uncrewed probe that will enter into the atmosphere of "&amp;Table1[[#This Row],[targetBody]]&amp;" and will return scientific data."</f>
        <v>Design and successfully launch an uncrewed probe that will enter into the atmosphere of Venus and will return scientific data.</v>
      </c>
      <c r="H95" t="str">
        <f>"Send an unmanned probe into the "&amp;Table1[[#This Row],[targetBody]]&amp;" atmosphere and transmit science"</f>
        <v>Send an unmanned probe into the Venus atmosphere and transmit science</v>
      </c>
      <c r="I95" t="s">
        <v>570</v>
      </c>
      <c r="J95">
        <v>1100</v>
      </c>
      <c r="K95" s="4" t="s">
        <v>255</v>
      </c>
      <c r="L95" s="4" t="s">
        <v>255</v>
      </c>
      <c r="M95" s="4" t="s">
        <v>235</v>
      </c>
      <c r="N95" s="5">
        <v>0</v>
      </c>
      <c r="O95" s="5">
        <v>0</v>
      </c>
      <c r="P95">
        <v>1</v>
      </c>
      <c r="Q95">
        <v>1</v>
      </c>
      <c r="R95" t="s">
        <v>532</v>
      </c>
      <c r="S95" t="s">
        <v>507</v>
      </c>
      <c r="T95" t="s">
        <v>425</v>
      </c>
      <c r="U95">
        <v>16000</v>
      </c>
      <c r="V95">
        <v>0.25</v>
      </c>
      <c r="W95">
        <v>35</v>
      </c>
      <c r="X95">
        <v>64000</v>
      </c>
      <c r="Y95">
        <v>45</v>
      </c>
      <c r="Z95">
        <v>26000</v>
      </c>
      <c r="AA95" t="s">
        <v>546</v>
      </c>
      <c r="AB95" s="3"/>
    </row>
    <row r="96" spans="1:28" hidden="1" x14ac:dyDescent="0.45">
      <c r="A96" s="12" t="s">
        <v>649</v>
      </c>
      <c r="B96" t="s">
        <v>657</v>
      </c>
      <c r="C96" t="s">
        <v>664</v>
      </c>
      <c r="D96" s="1">
        <v>110</v>
      </c>
      <c r="E96"/>
      <c r="F96" t="s">
        <v>234</v>
      </c>
      <c r="G96" t="str">
        <f>"Design and successfully launch an uncrewed probe that will enter into the atmosphere of "&amp;Table1[[#This Row],[targetBody]]&amp;" and will return scientific data."</f>
        <v>Design and successfully launch an uncrewed probe that will enter into the atmosphere of Mars and will return scientific data.</v>
      </c>
      <c r="H96" t="str">
        <f>"Send an unmanned probe into the "&amp;Table1[[#This Row],[targetBody]]&amp;" atmosphere and transmit science"</f>
        <v>Send an unmanned probe into the Mars atmosphere and transmit science</v>
      </c>
      <c r="I96" t="s">
        <v>570</v>
      </c>
      <c r="J96">
        <v>1101</v>
      </c>
      <c r="K96" s="4" t="s">
        <v>255</v>
      </c>
      <c r="L96" s="4" t="s">
        <v>255</v>
      </c>
      <c r="M96" s="4" t="s">
        <v>235</v>
      </c>
      <c r="N96" s="5">
        <v>0</v>
      </c>
      <c r="O96" s="5">
        <v>0</v>
      </c>
      <c r="P96">
        <v>1</v>
      </c>
      <c r="Q96">
        <v>1</v>
      </c>
      <c r="R96" t="s">
        <v>532</v>
      </c>
      <c r="S96" t="s">
        <v>508</v>
      </c>
      <c r="T96" t="s">
        <v>425</v>
      </c>
      <c r="U96">
        <v>16000</v>
      </c>
      <c r="V96">
        <v>0.25</v>
      </c>
      <c r="W96">
        <v>35</v>
      </c>
      <c r="X96">
        <v>64000</v>
      </c>
      <c r="Y96">
        <v>45</v>
      </c>
      <c r="Z96">
        <v>26000</v>
      </c>
      <c r="AA96" t="s">
        <v>547</v>
      </c>
      <c r="AB96" s="3"/>
    </row>
    <row r="97" spans="1:28" hidden="1" x14ac:dyDescent="0.45">
      <c r="A97" s="12" t="s">
        <v>650</v>
      </c>
      <c r="B97" t="s">
        <v>658</v>
      </c>
      <c r="C97" t="s">
        <v>664</v>
      </c>
      <c r="D97" s="1">
        <v>110</v>
      </c>
      <c r="E97"/>
      <c r="F97" t="s">
        <v>234</v>
      </c>
      <c r="G97" t="str">
        <f>"Design and successfully launch an uncrewed probe that will enter into the atmosphere of "&amp;Table1[[#This Row],[targetBody]]&amp;" and will return scientific data."</f>
        <v>Design and successfully launch an uncrewed probe that will enter into the atmosphere of Jupiter and will return scientific data.</v>
      </c>
      <c r="H97" t="str">
        <f>"Send an unmanned probe into the "&amp;Table1[[#This Row],[targetBody]]&amp;" atmosphere and transmit science"</f>
        <v>Send an unmanned probe into the Jupiter atmosphere and transmit science</v>
      </c>
      <c r="I97" t="s">
        <v>570</v>
      </c>
      <c r="J97">
        <v>1102</v>
      </c>
      <c r="K97" s="4" t="s">
        <v>255</v>
      </c>
      <c r="L97" s="4" t="s">
        <v>255</v>
      </c>
      <c r="M97" s="4" t="s">
        <v>235</v>
      </c>
      <c r="N97" s="5">
        <v>0</v>
      </c>
      <c r="O97" s="5">
        <v>0</v>
      </c>
      <c r="P97">
        <v>1</v>
      </c>
      <c r="Q97">
        <v>1</v>
      </c>
      <c r="R97" t="s">
        <v>533</v>
      </c>
      <c r="S97" t="s">
        <v>510</v>
      </c>
      <c r="T97" t="s">
        <v>425</v>
      </c>
      <c r="U97">
        <v>16000</v>
      </c>
      <c r="V97">
        <v>0.25</v>
      </c>
      <c r="W97">
        <v>35</v>
      </c>
      <c r="X97">
        <v>64000</v>
      </c>
      <c r="Y97">
        <v>45</v>
      </c>
      <c r="Z97">
        <v>26000</v>
      </c>
      <c r="AA97" t="s">
        <v>549</v>
      </c>
      <c r="AB97" s="3"/>
    </row>
    <row r="98" spans="1:28" hidden="1" x14ac:dyDescent="0.45">
      <c r="A98" s="12" t="s">
        <v>651</v>
      </c>
      <c r="B98" t="s">
        <v>659</v>
      </c>
      <c r="C98" t="s">
        <v>664</v>
      </c>
      <c r="D98" s="1">
        <v>110</v>
      </c>
      <c r="E98"/>
      <c r="F98" t="s">
        <v>234</v>
      </c>
      <c r="G98" t="str">
        <f>"Design and successfully launch an uncrewed probe that will enter into the atmosphere of "&amp;Table1[[#This Row],[targetBody]]&amp;" and will return scientific data."</f>
        <v>Design and successfully launch an uncrewed probe that will enter into the atmosphere of Saturn and will return scientific data.</v>
      </c>
      <c r="H98" t="str">
        <f>"Send an unmanned probe into the "&amp;Table1[[#This Row],[targetBody]]&amp;" atmosphere and transmit science"</f>
        <v>Send an unmanned probe into the Saturn atmosphere and transmit science</v>
      </c>
      <c r="I98" t="s">
        <v>570</v>
      </c>
      <c r="J98">
        <v>1103</v>
      </c>
      <c r="K98" s="4" t="s">
        <v>255</v>
      </c>
      <c r="L98" s="4" t="s">
        <v>255</v>
      </c>
      <c r="M98" s="4" t="s">
        <v>235</v>
      </c>
      <c r="N98" s="5">
        <v>0</v>
      </c>
      <c r="O98" s="5">
        <v>0</v>
      </c>
      <c r="P98">
        <v>1</v>
      </c>
      <c r="Q98">
        <v>1</v>
      </c>
      <c r="R98" t="s">
        <v>531</v>
      </c>
      <c r="S98" t="s">
        <v>511</v>
      </c>
      <c r="T98" t="s">
        <v>425</v>
      </c>
      <c r="U98">
        <v>16000</v>
      </c>
      <c r="V98">
        <v>0.25</v>
      </c>
      <c r="W98">
        <v>35</v>
      </c>
      <c r="X98">
        <v>64000</v>
      </c>
      <c r="Y98">
        <v>45</v>
      </c>
      <c r="Z98">
        <v>26000</v>
      </c>
      <c r="AA98" t="s">
        <v>550</v>
      </c>
      <c r="AB98" s="3"/>
    </row>
    <row r="99" spans="1:28" hidden="1" x14ac:dyDescent="0.45">
      <c r="A99" s="12" t="s">
        <v>652</v>
      </c>
      <c r="B99" t="s">
        <v>660</v>
      </c>
      <c r="C99" t="s">
        <v>664</v>
      </c>
      <c r="D99" s="1">
        <v>110</v>
      </c>
      <c r="E99"/>
      <c r="F99" t="s">
        <v>234</v>
      </c>
      <c r="G99" t="str">
        <f>"Design and successfully launch an uncrewed probe that will enter into the atmosphere of "&amp;Table1[[#This Row],[targetBody]]&amp;" and will return scientific data."</f>
        <v>Design and successfully launch an uncrewed probe that will enter into the atmosphere of Titan and will return scientific data.</v>
      </c>
      <c r="H99" t="str">
        <f>"Send an unmanned probe into the "&amp;Table1[[#This Row],[targetBody]]&amp;" atmosphere and transmit science"</f>
        <v>Send an unmanned probe into the Titan atmosphere and transmit science</v>
      </c>
      <c r="I99" t="s">
        <v>570</v>
      </c>
      <c r="J99">
        <v>1104</v>
      </c>
      <c r="K99" s="4" t="s">
        <v>255</v>
      </c>
      <c r="L99" s="4" t="s">
        <v>255</v>
      </c>
      <c r="M99" s="4" t="s">
        <v>235</v>
      </c>
      <c r="N99" s="5">
        <v>0</v>
      </c>
      <c r="O99" s="5">
        <v>0</v>
      </c>
      <c r="P99">
        <v>1</v>
      </c>
      <c r="Q99">
        <v>1</v>
      </c>
      <c r="R99" t="s">
        <v>531</v>
      </c>
      <c r="S99" t="s">
        <v>527</v>
      </c>
      <c r="T99" t="s">
        <v>425</v>
      </c>
      <c r="U99">
        <v>16000</v>
      </c>
      <c r="V99">
        <v>0.25</v>
      </c>
      <c r="W99">
        <v>35</v>
      </c>
      <c r="X99">
        <v>64000</v>
      </c>
      <c r="Y99">
        <v>45</v>
      </c>
      <c r="Z99">
        <v>26000</v>
      </c>
      <c r="AA99" t="s">
        <v>550</v>
      </c>
      <c r="AB99" s="3"/>
    </row>
    <row r="100" spans="1:28" hidden="1" x14ac:dyDescent="0.45">
      <c r="A100" s="12" t="s">
        <v>653</v>
      </c>
      <c r="B100" t="s">
        <v>661</v>
      </c>
      <c r="C100" t="s">
        <v>664</v>
      </c>
      <c r="D100" s="1">
        <v>110</v>
      </c>
      <c r="E100"/>
      <c r="F100" t="s">
        <v>234</v>
      </c>
      <c r="G100" t="str">
        <f>"Design and successfully launch an uncrewed probe that will enter into the atmosphere of "&amp;Table1[[#This Row],[targetBody]]&amp;" and will return scientific data."</f>
        <v>Design and successfully launch an uncrewed probe that will enter into the atmosphere of Uranus and will return scientific data.</v>
      </c>
      <c r="H100" t="str">
        <f>"Send an unmanned probe into the "&amp;Table1[[#This Row],[targetBody]]&amp;" atmosphere and transmit science"</f>
        <v>Send an unmanned probe into the Uranus atmosphere and transmit science</v>
      </c>
      <c r="I100" t="s">
        <v>570</v>
      </c>
      <c r="J100">
        <v>1105</v>
      </c>
      <c r="K100" s="4" t="s">
        <v>255</v>
      </c>
      <c r="L100" s="4" t="s">
        <v>255</v>
      </c>
      <c r="M100" s="4" t="s">
        <v>235</v>
      </c>
      <c r="N100" s="5">
        <v>0</v>
      </c>
      <c r="O100" s="5">
        <v>0</v>
      </c>
      <c r="P100">
        <v>1</v>
      </c>
      <c r="Q100">
        <v>1</v>
      </c>
      <c r="R100" t="s">
        <v>571</v>
      </c>
      <c r="S100" t="s">
        <v>512</v>
      </c>
      <c r="T100" t="s">
        <v>425</v>
      </c>
      <c r="U100">
        <v>16000</v>
      </c>
      <c r="V100">
        <v>0.25</v>
      </c>
      <c r="W100">
        <v>35</v>
      </c>
      <c r="X100">
        <v>64000</v>
      </c>
      <c r="Y100">
        <v>45</v>
      </c>
      <c r="Z100">
        <v>26000</v>
      </c>
      <c r="AA100" t="s">
        <v>551</v>
      </c>
      <c r="AB100" s="3"/>
    </row>
    <row r="101" spans="1:28" hidden="1" x14ac:dyDescent="0.45">
      <c r="A101" s="12" t="s">
        <v>654</v>
      </c>
      <c r="B101" t="s">
        <v>662</v>
      </c>
      <c r="C101" t="s">
        <v>664</v>
      </c>
      <c r="D101" s="1">
        <v>110</v>
      </c>
      <c r="E101"/>
      <c r="F101" t="s">
        <v>234</v>
      </c>
      <c r="G101" t="str">
        <f>"Design and successfully launch an uncrewed probe that will enter into the atmosphere of "&amp;Table1[[#This Row],[targetBody]]&amp;" and will return scientific data."</f>
        <v>Design and successfully launch an uncrewed probe that will enter into the atmosphere of Neptune and will return scientific data.</v>
      </c>
      <c r="H101" t="str">
        <f>"Send an unmanned probe into the "&amp;Table1[[#This Row],[targetBody]]&amp;" atmosphere and transmit science"</f>
        <v>Send an unmanned probe into the Neptune atmosphere and transmit science</v>
      </c>
      <c r="I101" t="s">
        <v>570</v>
      </c>
      <c r="J101">
        <v>1106</v>
      </c>
      <c r="K101" s="4" t="s">
        <v>255</v>
      </c>
      <c r="L101" s="4" t="s">
        <v>255</v>
      </c>
      <c r="M101" s="4" t="s">
        <v>235</v>
      </c>
      <c r="N101" s="5">
        <v>0</v>
      </c>
      <c r="O101" s="5">
        <v>0</v>
      </c>
      <c r="P101">
        <v>1</v>
      </c>
      <c r="Q101">
        <v>1</v>
      </c>
      <c r="R101" t="s">
        <v>571</v>
      </c>
      <c r="S101" t="s">
        <v>513</v>
      </c>
      <c r="T101" t="s">
        <v>425</v>
      </c>
      <c r="U101">
        <v>16000</v>
      </c>
      <c r="V101">
        <v>0.25</v>
      </c>
      <c r="W101">
        <v>35</v>
      </c>
      <c r="X101">
        <v>64000</v>
      </c>
      <c r="Y101">
        <v>45</v>
      </c>
      <c r="Z101">
        <v>26000</v>
      </c>
      <c r="AA101" t="s">
        <v>552</v>
      </c>
      <c r="AB101" s="3"/>
    </row>
    <row r="102" spans="1:28" hidden="1" x14ac:dyDescent="0.45">
      <c r="A102" s="12" t="s">
        <v>655</v>
      </c>
      <c r="B102" t="s">
        <v>663</v>
      </c>
      <c r="C102" t="s">
        <v>664</v>
      </c>
      <c r="D102" s="1">
        <v>110</v>
      </c>
      <c r="E102"/>
      <c r="F102" t="s">
        <v>234</v>
      </c>
      <c r="G102" t="str">
        <f>"Design and successfully launch an uncrewed probe that will enter into the atmosphere of "&amp;Table1[[#This Row],[targetBody]]&amp;" and will return scientific data."</f>
        <v>Design and successfully launch an uncrewed probe that will enter into the atmosphere of Pluto and will return scientific data.</v>
      </c>
      <c r="H102" t="str">
        <f>"Send an unmanned probe into the "&amp;Table1[[#This Row],[targetBody]]&amp;" atmosphere and transmit science"</f>
        <v>Send an unmanned probe into the Pluto atmosphere and transmit science</v>
      </c>
      <c r="I102" t="s">
        <v>570</v>
      </c>
      <c r="J102">
        <v>1107</v>
      </c>
      <c r="K102" s="4" t="s">
        <v>255</v>
      </c>
      <c r="L102" s="4" t="s">
        <v>255</v>
      </c>
      <c r="M102" s="4" t="s">
        <v>235</v>
      </c>
      <c r="N102" s="5">
        <v>0</v>
      </c>
      <c r="O102" s="5">
        <v>0</v>
      </c>
      <c r="P102">
        <v>1</v>
      </c>
      <c r="Q102">
        <v>1</v>
      </c>
      <c r="R102" t="s">
        <v>571</v>
      </c>
      <c r="S102" t="s">
        <v>514</v>
      </c>
      <c r="T102" t="s">
        <v>425</v>
      </c>
      <c r="U102">
        <v>16000</v>
      </c>
      <c r="V102">
        <v>0.25</v>
      </c>
      <c r="W102">
        <v>35</v>
      </c>
      <c r="X102">
        <v>64000</v>
      </c>
      <c r="Y102">
        <v>45</v>
      </c>
      <c r="Z102">
        <v>26000</v>
      </c>
      <c r="AA102" t="s">
        <v>553</v>
      </c>
      <c r="AB102" s="3"/>
    </row>
    <row r="103" spans="1:28" hidden="1" x14ac:dyDescent="0.45">
      <c r="A103" s="12" t="s">
        <v>573</v>
      </c>
      <c r="B103" t="s">
        <v>98</v>
      </c>
      <c r="C103" t="s">
        <v>96</v>
      </c>
      <c r="D103" s="1">
        <v>120</v>
      </c>
      <c r="E103" t="s">
        <v>29</v>
      </c>
      <c r="F103" t="s">
        <v>686</v>
      </c>
      <c r="G103" t="str">
        <f>"Design and successfully launch an uncrewed probe that will soft land on "&amp;Table1[[#This Row],[targetBody]]&amp;" and transmit a science report from the surface. This contract can be completed 2 times.\n\nIt is very hot on Venus, so please be sure to account for this in the type of parachutes you choose to pack."</f>
        <v>Design and successfully launch an uncrewed probe that will soft land on Venus and transmit a science report from the surface. This contract can be completed 2 times.\n\nIt is very hot on Venus, so please be sure to account for this in the type of parachutes you choose to pack.</v>
      </c>
      <c r="H103" t="str">
        <f>"Send an uncrewed probe to land on "&amp;Table1[[#This Row],[targetBody]]</f>
        <v>Send an uncrewed probe to land on Venus</v>
      </c>
      <c r="I103" t="s">
        <v>572</v>
      </c>
      <c r="J103">
        <v>1200</v>
      </c>
      <c r="K103" s="4" t="s">
        <v>255</v>
      </c>
      <c r="L103" s="4" t="s">
        <v>255</v>
      </c>
      <c r="M103" s="4" t="s">
        <v>235</v>
      </c>
      <c r="N103" s="5">
        <v>0</v>
      </c>
      <c r="O103" s="5">
        <v>0</v>
      </c>
      <c r="P103">
        <v>2</v>
      </c>
      <c r="Q103">
        <v>1</v>
      </c>
      <c r="R103" t="s">
        <v>532</v>
      </c>
      <c r="S103" t="s">
        <v>507</v>
      </c>
      <c r="T103" t="s">
        <v>425</v>
      </c>
      <c r="U103">
        <v>20000</v>
      </c>
      <c r="V103">
        <v>0.5</v>
      </c>
      <c r="W103">
        <v>40</v>
      </c>
      <c r="X103">
        <v>80000</v>
      </c>
      <c r="Y103">
        <v>50</v>
      </c>
      <c r="Z103">
        <v>30000</v>
      </c>
      <c r="AA103" t="s">
        <v>546</v>
      </c>
      <c r="AB103" s="3"/>
    </row>
    <row r="104" spans="1:28" hidden="1" x14ac:dyDescent="0.45">
      <c r="A104" s="12" t="s">
        <v>574</v>
      </c>
      <c r="B104" t="s">
        <v>99</v>
      </c>
      <c r="C104" t="s">
        <v>96</v>
      </c>
      <c r="D104" s="1">
        <v>120</v>
      </c>
      <c r="E104" t="s">
        <v>29</v>
      </c>
      <c r="F104" t="s">
        <v>686</v>
      </c>
      <c r="G104" t="str">
        <f>"Design and successfully launch an uncrewed probe that will soft land on "&amp;Table1[[#This Row],[targetBody]]&amp;" and transmit a science report from the surface. This contract can be completed 2 times."</f>
        <v>Design and successfully launch an uncrewed probe that will soft land on Mars and transmit a science report from the surface. This contract can be completed 2 times.</v>
      </c>
      <c r="H104" t="str">
        <f>"Send an uncrewed probe to land on "&amp;Table1[[#This Row],[targetBody]]</f>
        <v>Send an uncrewed probe to land on Mars</v>
      </c>
      <c r="I104" t="s">
        <v>572</v>
      </c>
      <c r="J104">
        <v>1201</v>
      </c>
      <c r="K104" s="4" t="s">
        <v>255</v>
      </c>
      <c r="L104" s="4" t="s">
        <v>255</v>
      </c>
      <c r="M104" s="4" t="s">
        <v>235</v>
      </c>
      <c r="N104" s="5">
        <v>0</v>
      </c>
      <c r="O104" s="5">
        <v>0</v>
      </c>
      <c r="P104">
        <v>2</v>
      </c>
      <c r="Q104">
        <v>1</v>
      </c>
      <c r="R104" t="s">
        <v>532</v>
      </c>
      <c r="S104" t="s">
        <v>508</v>
      </c>
      <c r="T104" t="s">
        <v>425</v>
      </c>
      <c r="U104">
        <v>20000</v>
      </c>
      <c r="V104">
        <v>0.5</v>
      </c>
      <c r="W104">
        <v>40</v>
      </c>
      <c r="X104">
        <v>80000</v>
      </c>
      <c r="Y104">
        <v>50</v>
      </c>
      <c r="Z104">
        <v>30000</v>
      </c>
      <c r="AA104" t="s">
        <v>547</v>
      </c>
      <c r="AB104" s="3"/>
    </row>
    <row r="105" spans="1:28" hidden="1" x14ac:dyDescent="0.45">
      <c r="A105" s="12" t="s">
        <v>575</v>
      </c>
      <c r="B105" t="s">
        <v>97</v>
      </c>
      <c r="C105" t="s">
        <v>96</v>
      </c>
      <c r="D105" s="1">
        <v>120</v>
      </c>
      <c r="E105" t="s">
        <v>29</v>
      </c>
      <c r="F105" t="s">
        <v>686</v>
      </c>
      <c r="G105" t="str">
        <f>"Design and successfully launch an uncrewed probe that will soft land on "&amp;Table1[[#This Row],[targetBody]]&amp;" and transmit a science report from the surface. This contract can be completed 2 times."</f>
        <v>Design and successfully launch an uncrewed probe that will soft land on Mercury and transmit a science report from the surface. This contract can be completed 2 times.</v>
      </c>
      <c r="H105" t="str">
        <f>"Send an uncrewed probe to land on "&amp;Table1[[#This Row],[targetBody]]</f>
        <v>Send an uncrewed probe to land on Mercury</v>
      </c>
      <c r="I105" t="s">
        <v>572</v>
      </c>
      <c r="J105">
        <v>1202</v>
      </c>
      <c r="K105" s="4" t="s">
        <v>255</v>
      </c>
      <c r="L105" s="4" t="s">
        <v>255</v>
      </c>
      <c r="M105" s="4" t="s">
        <v>235</v>
      </c>
      <c r="N105" s="5">
        <v>0</v>
      </c>
      <c r="O105" s="5">
        <v>0</v>
      </c>
      <c r="P105">
        <v>2</v>
      </c>
      <c r="Q105">
        <v>1</v>
      </c>
      <c r="R105" t="s">
        <v>533</v>
      </c>
      <c r="S105" t="s">
        <v>509</v>
      </c>
      <c r="T105" t="s">
        <v>425</v>
      </c>
      <c r="U105">
        <v>20000</v>
      </c>
      <c r="V105">
        <v>0.5</v>
      </c>
      <c r="W105">
        <v>40</v>
      </c>
      <c r="X105">
        <v>80000</v>
      </c>
      <c r="Y105">
        <v>50</v>
      </c>
      <c r="Z105">
        <v>30000</v>
      </c>
      <c r="AA105" t="s">
        <v>548</v>
      </c>
      <c r="AB105" s="3"/>
    </row>
    <row r="106" spans="1:28" hidden="1" x14ac:dyDescent="0.45">
      <c r="A106" s="12" t="s">
        <v>576</v>
      </c>
      <c r="B106" t="s">
        <v>112</v>
      </c>
      <c r="C106" t="s">
        <v>96</v>
      </c>
      <c r="D106" s="1">
        <v>120</v>
      </c>
      <c r="E106"/>
      <c r="F106" t="s">
        <v>686</v>
      </c>
      <c r="G106" t="str">
        <f>"Design and successfully launch an uncrewed probe that will soft land on "&amp;Table1[[#This Row],[targetBody]]&amp;" and transmit a science report from the surface. This contract can be completed 2 times."</f>
        <v>Design and successfully launch an uncrewed probe that will soft land on Pluto and transmit a science report from the surface. This contract can be completed 2 times.</v>
      </c>
      <c r="H106" t="str">
        <f>"Send an uncrewed probe to land on "&amp;Table1[[#This Row],[targetBody]]</f>
        <v>Send an uncrewed probe to land on Pluto</v>
      </c>
      <c r="I106" t="s">
        <v>572</v>
      </c>
      <c r="J106">
        <v>1203</v>
      </c>
      <c r="K106" s="4" t="s">
        <v>255</v>
      </c>
      <c r="L106" s="4" t="s">
        <v>255</v>
      </c>
      <c r="M106" s="4" t="s">
        <v>235</v>
      </c>
      <c r="N106" s="5">
        <v>0</v>
      </c>
      <c r="O106" s="5">
        <v>0</v>
      </c>
      <c r="P106">
        <v>2</v>
      </c>
      <c r="Q106">
        <v>1</v>
      </c>
      <c r="R106" t="s">
        <v>571</v>
      </c>
      <c r="S106" t="s">
        <v>514</v>
      </c>
      <c r="T106" t="s">
        <v>425</v>
      </c>
      <c r="U106">
        <v>20000</v>
      </c>
      <c r="V106">
        <v>0.5</v>
      </c>
      <c r="W106">
        <v>40</v>
      </c>
      <c r="X106">
        <v>80000</v>
      </c>
      <c r="Y106">
        <v>50</v>
      </c>
      <c r="Z106">
        <v>30000</v>
      </c>
      <c r="AA106" t="s">
        <v>553</v>
      </c>
      <c r="AB106" s="3"/>
    </row>
    <row r="107" spans="1:28" hidden="1" x14ac:dyDescent="0.45">
      <c r="A107" s="12" t="s">
        <v>577</v>
      </c>
      <c r="B107" t="s">
        <v>100</v>
      </c>
      <c r="C107" t="s">
        <v>96</v>
      </c>
      <c r="D107" s="1">
        <v>120</v>
      </c>
      <c r="E107" t="s">
        <v>29</v>
      </c>
      <c r="F107" t="s">
        <v>686</v>
      </c>
      <c r="G107" t="str">
        <f>"Design and successfully launch an uncrewed probe that will soft land on "&amp;Table1[[#This Row],[targetBody]]&amp;" and transmit a science report from the surface. This contract can be completed 2 times."</f>
        <v>Design and successfully launch an uncrewed probe that will soft land on Phobos and transmit a science report from the surface. This contract can be completed 2 times.</v>
      </c>
      <c r="H107" t="str">
        <f>"Send an uncrewed probe to land on "&amp;Table1[[#This Row],[targetBody]]</f>
        <v>Send an uncrewed probe to land on Phobos</v>
      </c>
      <c r="I107" t="s">
        <v>572</v>
      </c>
      <c r="J107">
        <v>1204</v>
      </c>
      <c r="K107" s="4" t="s">
        <v>255</v>
      </c>
      <c r="L107" s="4" t="s">
        <v>255</v>
      </c>
      <c r="M107" s="4" t="s">
        <v>235</v>
      </c>
      <c r="N107" s="5">
        <v>0</v>
      </c>
      <c r="O107" s="5">
        <v>0</v>
      </c>
      <c r="P107">
        <v>2</v>
      </c>
      <c r="Q107">
        <v>1</v>
      </c>
      <c r="R107" t="s">
        <v>532</v>
      </c>
      <c r="S107" t="s">
        <v>515</v>
      </c>
      <c r="T107" t="s">
        <v>425</v>
      </c>
      <c r="U107">
        <v>20000</v>
      </c>
      <c r="V107">
        <v>0.5</v>
      </c>
      <c r="W107">
        <v>40</v>
      </c>
      <c r="X107">
        <v>80000</v>
      </c>
      <c r="Y107">
        <v>50</v>
      </c>
      <c r="Z107">
        <v>30000</v>
      </c>
      <c r="AA107" t="s">
        <v>547</v>
      </c>
      <c r="AB107" s="3"/>
    </row>
    <row r="108" spans="1:28" hidden="1" x14ac:dyDescent="0.45">
      <c r="A108" s="12" t="s">
        <v>578</v>
      </c>
      <c r="B108" t="s">
        <v>101</v>
      </c>
      <c r="C108" t="s">
        <v>96</v>
      </c>
      <c r="D108" s="1">
        <v>120</v>
      </c>
      <c r="E108" t="s">
        <v>29</v>
      </c>
      <c r="F108" t="s">
        <v>686</v>
      </c>
      <c r="G108" t="str">
        <f>"Design and successfully launch an uncrewed probe that will soft land on "&amp;Table1[[#This Row],[targetBody]]&amp;" and transmit a science report from the surface. This contract can be completed 2 times."</f>
        <v>Design and successfully launch an uncrewed probe that will soft land on Callisto and transmit a science report from the surface. This contract can be completed 2 times.</v>
      </c>
      <c r="H108" t="str">
        <f>"Send an uncrewed probe to land on "&amp;Table1[[#This Row],[targetBody]]</f>
        <v>Send an uncrewed probe to land on Callisto</v>
      </c>
      <c r="I108" t="s">
        <v>572</v>
      </c>
      <c r="J108">
        <v>1205</v>
      </c>
      <c r="K108" s="4" t="s">
        <v>255</v>
      </c>
      <c r="L108" s="4" t="s">
        <v>255</v>
      </c>
      <c r="M108" s="4" t="s">
        <v>235</v>
      </c>
      <c r="N108" s="5">
        <v>0</v>
      </c>
      <c r="O108" s="5">
        <v>0</v>
      </c>
      <c r="P108">
        <v>2</v>
      </c>
      <c r="Q108">
        <v>1</v>
      </c>
      <c r="R108" t="s">
        <v>583</v>
      </c>
      <c r="S108" t="s">
        <v>517</v>
      </c>
      <c r="T108" t="s">
        <v>425</v>
      </c>
      <c r="U108">
        <v>20000</v>
      </c>
      <c r="V108">
        <v>0.5</v>
      </c>
      <c r="W108">
        <v>40</v>
      </c>
      <c r="X108">
        <v>80000</v>
      </c>
      <c r="Y108">
        <v>50</v>
      </c>
      <c r="Z108">
        <v>30000</v>
      </c>
      <c r="AA108" t="s">
        <v>549</v>
      </c>
      <c r="AB108" s="3"/>
    </row>
    <row r="109" spans="1:28" hidden="1" x14ac:dyDescent="0.45">
      <c r="A109" s="12" t="s">
        <v>579</v>
      </c>
      <c r="B109" t="s">
        <v>102</v>
      </c>
      <c r="C109" t="s">
        <v>96</v>
      </c>
      <c r="D109" s="1">
        <v>120</v>
      </c>
      <c r="E109" t="s">
        <v>29</v>
      </c>
      <c r="F109" t="s">
        <v>686</v>
      </c>
      <c r="G109" t="str">
        <f>"Design and successfully launch an uncrewed probe that will soft land on "&amp;Table1[[#This Row],[targetBody]]&amp;" and transmit a science report from the surface. This contract can be completed 2 times."</f>
        <v>Design and successfully launch an uncrewed probe that will soft land on Europa and transmit a science report from the surface. This contract can be completed 2 times.</v>
      </c>
      <c r="H109" t="str">
        <f>"Send an uncrewed probe to land on "&amp;Table1[[#This Row],[targetBody]]</f>
        <v>Send an uncrewed probe to land on Europa</v>
      </c>
      <c r="I109" t="s">
        <v>572</v>
      </c>
      <c r="J109">
        <v>1206</v>
      </c>
      <c r="K109" s="4" t="s">
        <v>255</v>
      </c>
      <c r="L109" s="4" t="s">
        <v>255</v>
      </c>
      <c r="M109" s="4" t="s">
        <v>235</v>
      </c>
      <c r="N109" s="5">
        <v>0</v>
      </c>
      <c r="O109" s="5">
        <v>0</v>
      </c>
      <c r="P109">
        <v>2</v>
      </c>
      <c r="Q109">
        <v>1</v>
      </c>
      <c r="R109" t="s">
        <v>583</v>
      </c>
      <c r="S109" t="s">
        <v>518</v>
      </c>
      <c r="T109" t="s">
        <v>425</v>
      </c>
      <c r="U109">
        <v>20000</v>
      </c>
      <c r="V109">
        <v>0.5</v>
      </c>
      <c r="W109">
        <v>40</v>
      </c>
      <c r="X109">
        <v>80000</v>
      </c>
      <c r="Y109">
        <v>50</v>
      </c>
      <c r="Z109">
        <v>30000</v>
      </c>
      <c r="AA109" t="s">
        <v>549</v>
      </c>
      <c r="AB109" s="3"/>
    </row>
    <row r="110" spans="1:28" hidden="1" x14ac:dyDescent="0.45">
      <c r="A110" s="12" t="s">
        <v>580</v>
      </c>
      <c r="B110" t="s">
        <v>103</v>
      </c>
      <c r="C110" t="s">
        <v>96</v>
      </c>
      <c r="D110" s="1">
        <v>120</v>
      </c>
      <c r="E110" t="s">
        <v>29</v>
      </c>
      <c r="F110" t="s">
        <v>686</v>
      </c>
      <c r="G110" t="str">
        <f>"Design and successfully launch an uncrewed probe that will soft land on "&amp;Table1[[#This Row],[targetBody]]&amp;" and transmit a science report from the surface. This contract can be completed 2 times."</f>
        <v>Design and successfully launch an uncrewed probe that will soft land on Ganymede and transmit a science report from the surface. This contract can be completed 2 times.</v>
      </c>
      <c r="H110" t="str">
        <f>"Send an uncrewed probe to land on "&amp;Table1[[#This Row],[targetBody]]</f>
        <v>Send an uncrewed probe to land on Ganymede</v>
      </c>
      <c r="I110" t="s">
        <v>572</v>
      </c>
      <c r="J110">
        <v>1207</v>
      </c>
      <c r="K110" s="4" t="s">
        <v>255</v>
      </c>
      <c r="L110" s="4" t="s">
        <v>255</v>
      </c>
      <c r="M110" s="4" t="s">
        <v>235</v>
      </c>
      <c r="N110" s="5">
        <v>0</v>
      </c>
      <c r="O110" s="5">
        <v>0</v>
      </c>
      <c r="P110">
        <v>2</v>
      </c>
      <c r="Q110">
        <v>1</v>
      </c>
      <c r="R110" t="s">
        <v>583</v>
      </c>
      <c r="S110" t="s">
        <v>519</v>
      </c>
      <c r="T110" t="s">
        <v>425</v>
      </c>
      <c r="U110">
        <v>20000</v>
      </c>
      <c r="V110">
        <v>0.5</v>
      </c>
      <c r="W110">
        <v>40</v>
      </c>
      <c r="X110">
        <v>80000</v>
      </c>
      <c r="Y110">
        <v>50</v>
      </c>
      <c r="Z110">
        <v>30000</v>
      </c>
      <c r="AA110" t="s">
        <v>549</v>
      </c>
      <c r="AB110" s="3"/>
    </row>
    <row r="111" spans="1:28" hidden="1" x14ac:dyDescent="0.45">
      <c r="A111" s="12" t="s">
        <v>581</v>
      </c>
      <c r="B111" t="s">
        <v>104</v>
      </c>
      <c r="C111" t="s">
        <v>96</v>
      </c>
      <c r="D111" s="1">
        <v>120</v>
      </c>
      <c r="E111" t="s">
        <v>29</v>
      </c>
      <c r="F111" t="s">
        <v>686</v>
      </c>
      <c r="G111" t="str">
        <f>"Design and successfully launch an uncrewed probe that will soft land on "&amp;Table1[[#This Row],[targetBody]]&amp;" and transmit a science report from the surface. This contract can be completed 2 times."</f>
        <v>Design and successfully launch an uncrewed probe that will soft land on Io and transmit a science report from the surface. This contract can be completed 2 times.</v>
      </c>
      <c r="H111" t="str">
        <f>"Send an uncrewed probe to land on "&amp;Table1[[#This Row],[targetBody]]</f>
        <v>Send an uncrewed probe to land on Io</v>
      </c>
      <c r="I111" t="s">
        <v>572</v>
      </c>
      <c r="J111">
        <v>1208</v>
      </c>
      <c r="K111" s="4" t="s">
        <v>255</v>
      </c>
      <c r="L111" s="4" t="s">
        <v>255</v>
      </c>
      <c r="M111" s="4" t="s">
        <v>235</v>
      </c>
      <c r="N111" s="5">
        <v>0</v>
      </c>
      <c r="O111" s="5">
        <v>0</v>
      </c>
      <c r="P111">
        <v>2</v>
      </c>
      <c r="Q111">
        <v>1</v>
      </c>
      <c r="R111" t="s">
        <v>583</v>
      </c>
      <c r="S111" t="s">
        <v>520</v>
      </c>
      <c r="T111" t="s">
        <v>425</v>
      </c>
      <c r="U111">
        <v>20000</v>
      </c>
      <c r="V111">
        <v>0.5</v>
      </c>
      <c r="W111">
        <v>40</v>
      </c>
      <c r="X111">
        <v>80000</v>
      </c>
      <c r="Y111">
        <v>50</v>
      </c>
      <c r="Z111">
        <v>30000</v>
      </c>
      <c r="AA111" t="s">
        <v>549</v>
      </c>
      <c r="AB111" s="3"/>
    </row>
    <row r="112" spans="1:28" hidden="1" x14ac:dyDescent="0.45">
      <c r="A112" s="12" t="s">
        <v>582</v>
      </c>
      <c r="B112" t="s">
        <v>105</v>
      </c>
      <c r="C112" t="s">
        <v>96</v>
      </c>
      <c r="D112" s="1">
        <v>120</v>
      </c>
      <c r="E112" t="s">
        <v>29</v>
      </c>
      <c r="F112" t="s">
        <v>686</v>
      </c>
      <c r="G112" t="str">
        <f>"Design and successfully launch an uncrewed probe that will soft land on "&amp;Table1[[#This Row],[targetBody]]&amp;" and transmit a science report from the surface. This contract can be completed 2 times."</f>
        <v>Design and successfully launch an uncrewed probe that will soft land on Dione and transmit a science report from the surface. This contract can be completed 2 times.</v>
      </c>
      <c r="H112" t="str">
        <f>"Send an uncrewed probe to land on "&amp;Table1[[#This Row],[targetBody]]</f>
        <v>Send an uncrewed probe to land on Dione</v>
      </c>
      <c r="I112" t="s">
        <v>572</v>
      </c>
      <c r="J112">
        <v>1209</v>
      </c>
      <c r="K112" s="4" t="s">
        <v>255</v>
      </c>
      <c r="L112" s="4" t="s">
        <v>255</v>
      </c>
      <c r="M112" s="4" t="s">
        <v>235</v>
      </c>
      <c r="N112" s="5">
        <v>0</v>
      </c>
      <c r="O112" s="5">
        <v>0</v>
      </c>
      <c r="P112">
        <v>2</v>
      </c>
      <c r="Q112">
        <v>1</v>
      </c>
      <c r="R112" t="s">
        <v>531</v>
      </c>
      <c r="S112" t="s">
        <v>521</v>
      </c>
      <c r="T112" t="s">
        <v>425</v>
      </c>
      <c r="U112">
        <v>20000</v>
      </c>
      <c r="V112">
        <v>0.5</v>
      </c>
      <c r="W112">
        <v>40</v>
      </c>
      <c r="X112">
        <v>80000</v>
      </c>
      <c r="Y112">
        <v>50</v>
      </c>
      <c r="Z112">
        <v>30000</v>
      </c>
      <c r="AA112" t="s">
        <v>550</v>
      </c>
      <c r="AB112" s="3"/>
    </row>
    <row r="113" spans="1:28" hidden="1" x14ac:dyDescent="0.45">
      <c r="A113" s="12" t="s">
        <v>585</v>
      </c>
      <c r="B113" t="s">
        <v>106</v>
      </c>
      <c r="C113" t="s">
        <v>96</v>
      </c>
      <c r="D113" s="1">
        <v>120</v>
      </c>
      <c r="E113" t="s">
        <v>29</v>
      </c>
      <c r="F113" t="s">
        <v>686</v>
      </c>
      <c r="G113" t="str">
        <f>"Design and successfully launch an uncrewed probe that will soft land on "&amp;Table1[[#This Row],[targetBody]]&amp;" and transmit a science report from the surface. This contract can be completed 2 times."</f>
        <v>Design and successfully launch an uncrewed probe that will soft land on Enceladus and transmit a science report from the surface. This contract can be completed 2 times.</v>
      </c>
      <c r="H113" t="str">
        <f>"Send an uncrewed probe to land on "&amp;Table1[[#This Row],[targetBody]]</f>
        <v>Send an uncrewed probe to land on Enceladus</v>
      </c>
      <c r="I113" t="s">
        <v>572</v>
      </c>
      <c r="J113">
        <v>1210</v>
      </c>
      <c r="K113" s="4" t="s">
        <v>255</v>
      </c>
      <c r="L113" s="4" t="s">
        <v>255</v>
      </c>
      <c r="M113" s="4" t="s">
        <v>235</v>
      </c>
      <c r="N113" s="5">
        <v>0</v>
      </c>
      <c r="O113" s="5">
        <v>0</v>
      </c>
      <c r="P113">
        <v>2</v>
      </c>
      <c r="Q113">
        <v>1</v>
      </c>
      <c r="R113" t="s">
        <v>531</v>
      </c>
      <c r="S113" t="s">
        <v>522</v>
      </c>
      <c r="T113" t="s">
        <v>425</v>
      </c>
      <c r="U113">
        <v>20000</v>
      </c>
      <c r="V113">
        <v>0.5</v>
      </c>
      <c r="W113">
        <v>40</v>
      </c>
      <c r="X113">
        <v>80000</v>
      </c>
      <c r="Y113">
        <v>50</v>
      </c>
      <c r="Z113">
        <v>30000</v>
      </c>
      <c r="AA113" t="s">
        <v>550</v>
      </c>
      <c r="AB113" s="3"/>
    </row>
    <row r="114" spans="1:28" hidden="1" x14ac:dyDescent="0.45">
      <c r="A114" s="12" t="s">
        <v>586</v>
      </c>
      <c r="B114" t="s">
        <v>107</v>
      </c>
      <c r="C114" t="s">
        <v>96</v>
      </c>
      <c r="D114" s="1">
        <v>120</v>
      </c>
      <c r="E114" t="s">
        <v>29</v>
      </c>
      <c r="F114" t="s">
        <v>686</v>
      </c>
      <c r="G114" t="str">
        <f>"Design and successfully launch an uncrewed probe that will soft land on "&amp;Table1[[#This Row],[targetBody]]&amp;" and transmit a science report from the surface. This contract can be completed 2 times."</f>
        <v>Design and successfully launch an uncrewed probe that will soft land on Iapetus and transmit a science report from the surface. This contract can be completed 2 times.</v>
      </c>
      <c r="H114" t="str">
        <f>"Send an uncrewed probe to land on "&amp;Table1[[#This Row],[targetBody]]</f>
        <v>Send an uncrewed probe to land on Iapetus</v>
      </c>
      <c r="I114" t="s">
        <v>572</v>
      </c>
      <c r="J114">
        <v>1211</v>
      </c>
      <c r="K114" s="4" t="s">
        <v>255</v>
      </c>
      <c r="L114" s="4" t="s">
        <v>255</v>
      </c>
      <c r="M114" s="4" t="s">
        <v>235</v>
      </c>
      <c r="N114" s="5">
        <v>0</v>
      </c>
      <c r="O114" s="5">
        <v>0</v>
      </c>
      <c r="P114">
        <v>2</v>
      </c>
      <c r="Q114">
        <v>1</v>
      </c>
      <c r="R114" t="s">
        <v>531</v>
      </c>
      <c r="S114" t="s">
        <v>523</v>
      </c>
      <c r="T114" t="s">
        <v>425</v>
      </c>
      <c r="U114">
        <v>20000</v>
      </c>
      <c r="V114">
        <v>0.5</v>
      </c>
      <c r="W114">
        <v>40</v>
      </c>
      <c r="X114">
        <v>80000</v>
      </c>
      <c r="Y114">
        <v>50</v>
      </c>
      <c r="Z114">
        <v>30000</v>
      </c>
      <c r="AA114" t="s">
        <v>550</v>
      </c>
      <c r="AB114" s="3"/>
    </row>
    <row r="115" spans="1:28" hidden="1" x14ac:dyDescent="0.45">
      <c r="A115" s="12" t="s">
        <v>587</v>
      </c>
      <c r="B115" t="s">
        <v>108</v>
      </c>
      <c r="C115" t="s">
        <v>96</v>
      </c>
      <c r="D115" s="1">
        <v>120</v>
      </c>
      <c r="E115" t="s">
        <v>29</v>
      </c>
      <c r="F115" t="s">
        <v>686</v>
      </c>
      <c r="G115" t="str">
        <f>"Design and successfully launch an uncrewed probe that will soft land on "&amp;Table1[[#This Row],[targetBody]]&amp;" and transmit a science report from the surface. This contract can be completed 2 times."</f>
        <v>Design and successfully launch an uncrewed probe that will soft land on Mimas and transmit a science report from the surface. This contract can be completed 2 times.</v>
      </c>
      <c r="H115" t="str">
        <f>"Send an uncrewed probe to land on "&amp;Table1[[#This Row],[targetBody]]</f>
        <v>Send an uncrewed probe to land on Mimas</v>
      </c>
      <c r="I115" t="s">
        <v>572</v>
      </c>
      <c r="J115">
        <v>1212</v>
      </c>
      <c r="K115" s="4" t="s">
        <v>255</v>
      </c>
      <c r="L115" s="4" t="s">
        <v>255</v>
      </c>
      <c r="M115" s="4" t="s">
        <v>235</v>
      </c>
      <c r="N115" s="5">
        <v>0</v>
      </c>
      <c r="O115" s="5">
        <v>0</v>
      </c>
      <c r="P115">
        <v>2</v>
      </c>
      <c r="Q115">
        <v>1</v>
      </c>
      <c r="R115" t="s">
        <v>531</v>
      </c>
      <c r="S115" t="s">
        <v>524</v>
      </c>
      <c r="T115" t="s">
        <v>425</v>
      </c>
      <c r="U115">
        <v>20000</v>
      </c>
      <c r="V115">
        <v>0.5</v>
      </c>
      <c r="W115">
        <v>40</v>
      </c>
      <c r="X115">
        <v>80000</v>
      </c>
      <c r="Y115">
        <v>50</v>
      </c>
      <c r="Z115">
        <v>30000</v>
      </c>
      <c r="AA115" t="s">
        <v>550</v>
      </c>
      <c r="AB115" s="3"/>
    </row>
    <row r="116" spans="1:28" hidden="1" x14ac:dyDescent="0.45">
      <c r="A116" s="12" t="s">
        <v>588</v>
      </c>
      <c r="B116" t="s">
        <v>109</v>
      </c>
      <c r="C116" t="s">
        <v>96</v>
      </c>
      <c r="D116" s="1">
        <v>120</v>
      </c>
      <c r="E116" t="s">
        <v>29</v>
      </c>
      <c r="F116" t="s">
        <v>686</v>
      </c>
      <c r="G116" t="str">
        <f>"Design and successfully launch an uncrewed probe that will soft land on "&amp;Table1[[#This Row],[targetBody]]&amp;" and transmit a science report from the surface. This contract can be completed 2 times."</f>
        <v>Design and successfully launch an uncrewed probe that will soft land on Rhea and transmit a science report from the surface. This contract can be completed 2 times.</v>
      </c>
      <c r="H116" t="str">
        <f>"Send an uncrewed probe to land on "&amp;Table1[[#This Row],[targetBody]]</f>
        <v>Send an uncrewed probe to land on Rhea</v>
      </c>
      <c r="I116" t="s">
        <v>572</v>
      </c>
      <c r="J116">
        <v>1213</v>
      </c>
      <c r="K116" s="4" t="s">
        <v>255</v>
      </c>
      <c r="L116" s="4" t="s">
        <v>255</v>
      </c>
      <c r="M116" s="4" t="s">
        <v>235</v>
      </c>
      <c r="N116" s="5">
        <v>0</v>
      </c>
      <c r="O116" s="5">
        <v>0</v>
      </c>
      <c r="P116">
        <v>2</v>
      </c>
      <c r="Q116">
        <v>1</v>
      </c>
      <c r="R116" t="s">
        <v>531</v>
      </c>
      <c r="S116" t="s">
        <v>525</v>
      </c>
      <c r="T116" t="s">
        <v>425</v>
      </c>
      <c r="U116">
        <v>20000</v>
      </c>
      <c r="V116">
        <v>0.5</v>
      </c>
      <c r="W116">
        <v>40</v>
      </c>
      <c r="X116">
        <v>80000</v>
      </c>
      <c r="Y116">
        <v>50</v>
      </c>
      <c r="Z116">
        <v>30000</v>
      </c>
      <c r="AA116" t="s">
        <v>550</v>
      </c>
      <c r="AB116" s="3"/>
    </row>
    <row r="117" spans="1:28" hidden="1" x14ac:dyDescent="0.45">
      <c r="A117" s="12" t="s">
        <v>589</v>
      </c>
      <c r="B117" t="s">
        <v>110</v>
      </c>
      <c r="C117" t="s">
        <v>96</v>
      </c>
      <c r="D117" s="1">
        <v>120</v>
      </c>
      <c r="E117" t="s">
        <v>29</v>
      </c>
      <c r="F117" t="s">
        <v>686</v>
      </c>
      <c r="G117" t="str">
        <f>"Design and successfully launch an uncrewed probe that will soft land on "&amp;Table1[[#This Row],[targetBody]]&amp;" and transmit a science report from the surface. This contract can be completed 2 times."</f>
        <v>Design and successfully launch an uncrewed probe that will soft land on Tethys and transmit a science report from the surface. This contract can be completed 2 times.</v>
      </c>
      <c r="H117" t="str">
        <f>"Send an uncrewed probe to land on "&amp;Table1[[#This Row],[targetBody]]</f>
        <v>Send an uncrewed probe to land on Tethys</v>
      </c>
      <c r="I117" t="s">
        <v>572</v>
      </c>
      <c r="J117">
        <v>1214</v>
      </c>
      <c r="K117" s="4" t="s">
        <v>255</v>
      </c>
      <c r="L117" s="4" t="s">
        <v>255</v>
      </c>
      <c r="M117" s="4" t="s">
        <v>235</v>
      </c>
      <c r="N117" s="5">
        <v>0</v>
      </c>
      <c r="O117" s="5">
        <v>0</v>
      </c>
      <c r="P117">
        <v>2</v>
      </c>
      <c r="Q117">
        <v>1</v>
      </c>
      <c r="R117" t="s">
        <v>531</v>
      </c>
      <c r="S117" t="s">
        <v>526</v>
      </c>
      <c r="T117" t="s">
        <v>425</v>
      </c>
      <c r="U117">
        <v>20000</v>
      </c>
      <c r="V117">
        <v>0.5</v>
      </c>
      <c r="W117">
        <v>40</v>
      </c>
      <c r="X117">
        <v>80000</v>
      </c>
      <c r="Y117">
        <v>50</v>
      </c>
      <c r="Z117">
        <v>30000</v>
      </c>
      <c r="AA117" t="s">
        <v>550</v>
      </c>
      <c r="AB117" s="3"/>
    </row>
    <row r="118" spans="1:28" hidden="1" x14ac:dyDescent="0.45">
      <c r="A118" s="12" t="s">
        <v>629</v>
      </c>
      <c r="B118" t="s">
        <v>630</v>
      </c>
      <c r="C118" t="s">
        <v>96</v>
      </c>
      <c r="D118" s="1">
        <v>120</v>
      </c>
      <c r="E118"/>
      <c r="F118" t="s">
        <v>686</v>
      </c>
      <c r="G118" t="str">
        <f>"Design and successfully launch an uncrewed probe that will soft land on "&amp;Table1[[#This Row],[targetBody]]&amp;" and transmit a science report from the surface. This contract can be completed 2 times."</f>
        <v>Design and successfully launch an uncrewed probe that will soft land on Titan and transmit a science report from the surface. This contract can be completed 2 times.</v>
      </c>
      <c r="H118" t="str">
        <f>"Send an uncrewed probe to land on "&amp;Table1[[#This Row],[targetBody]]</f>
        <v>Send an uncrewed probe to land on Titan</v>
      </c>
      <c r="I118" t="s">
        <v>572</v>
      </c>
      <c r="J118">
        <v>1215</v>
      </c>
      <c r="K118" s="4" t="s">
        <v>255</v>
      </c>
      <c r="L118" s="4" t="s">
        <v>255</v>
      </c>
      <c r="M118" s="4" t="s">
        <v>235</v>
      </c>
      <c r="N118" s="5">
        <v>0</v>
      </c>
      <c r="O118" s="5">
        <v>0</v>
      </c>
      <c r="P118">
        <v>2</v>
      </c>
      <c r="Q118">
        <v>1</v>
      </c>
      <c r="R118" t="s">
        <v>531</v>
      </c>
      <c r="S118" t="s">
        <v>527</v>
      </c>
      <c r="T118" t="s">
        <v>425</v>
      </c>
      <c r="U118">
        <v>20000</v>
      </c>
      <c r="V118">
        <v>0.5</v>
      </c>
      <c r="W118">
        <v>40</v>
      </c>
      <c r="X118">
        <v>80000</v>
      </c>
      <c r="Y118">
        <v>50</v>
      </c>
      <c r="Z118">
        <v>30000</v>
      </c>
      <c r="AA118" t="s">
        <v>550</v>
      </c>
      <c r="AB118" s="3"/>
    </row>
    <row r="119" spans="1:28" hidden="1" x14ac:dyDescent="0.45">
      <c r="A119" s="12" t="s">
        <v>704</v>
      </c>
      <c r="B119" t="s">
        <v>111</v>
      </c>
      <c r="C119" t="s">
        <v>96</v>
      </c>
      <c r="D119" s="1">
        <v>120</v>
      </c>
      <c r="E119" t="s">
        <v>29</v>
      </c>
      <c r="F119" t="s">
        <v>686</v>
      </c>
      <c r="G119" t="str">
        <f>"Design and successfully launch an uncrewed probe that will soft land on "&amp;Table1[[#This Row],[targetBody]]&amp;" and transmit a science report from the surface. This contract can be completed 2 times."</f>
        <v>Design and successfully launch an uncrewed probe that will soft land on Triton and transmit a science report from the surface. This contract can be completed 2 times.</v>
      </c>
      <c r="H119" t="str">
        <f>"Send an uncrewed probe to land on "&amp;Table1[[#This Row],[targetBody]]</f>
        <v>Send an uncrewed probe to land on Triton</v>
      </c>
      <c r="I119" t="s">
        <v>572</v>
      </c>
      <c r="J119">
        <v>1216</v>
      </c>
      <c r="K119" s="4" t="s">
        <v>255</v>
      </c>
      <c r="L119" s="4" t="s">
        <v>255</v>
      </c>
      <c r="M119" s="4" t="s">
        <v>235</v>
      </c>
      <c r="N119" s="5">
        <v>0</v>
      </c>
      <c r="O119" s="5">
        <v>0</v>
      </c>
      <c r="P119">
        <v>2</v>
      </c>
      <c r="Q119">
        <v>1</v>
      </c>
      <c r="R119" t="s">
        <v>571</v>
      </c>
      <c r="S119" t="s">
        <v>528</v>
      </c>
      <c r="T119" t="s">
        <v>425</v>
      </c>
      <c r="U119">
        <v>20000</v>
      </c>
      <c r="V119">
        <v>0.5</v>
      </c>
      <c r="W119">
        <v>40</v>
      </c>
      <c r="X119">
        <v>80000</v>
      </c>
      <c r="Y119">
        <v>50</v>
      </c>
      <c r="Z119">
        <v>30000</v>
      </c>
      <c r="AA119" t="s">
        <v>552</v>
      </c>
      <c r="AB119" s="3"/>
    </row>
    <row r="120" spans="1:28" hidden="1" x14ac:dyDescent="0.45">
      <c r="A120" s="12" t="s">
        <v>590</v>
      </c>
      <c r="B120" t="s">
        <v>113</v>
      </c>
      <c r="C120" t="s">
        <v>96</v>
      </c>
      <c r="D120" s="1">
        <v>120</v>
      </c>
      <c r="E120"/>
      <c r="F120" t="s">
        <v>686</v>
      </c>
      <c r="G120" t="str">
        <f>"Design and successfully launch an uncrewed probe that will soft land on "&amp;Table1[[#This Row],[targetBody]]&amp;" and transmit a science report from the surface. This contract can be completed 2 times."</f>
        <v>Design and successfully launch an uncrewed probe that will soft land on Charon and transmit a science report from the surface. This contract can be completed 2 times.</v>
      </c>
      <c r="H120" t="str">
        <f>"Send an uncrewed probe to land on "&amp;Table1[[#This Row],[targetBody]]</f>
        <v>Send an uncrewed probe to land on Charon</v>
      </c>
      <c r="I120" t="s">
        <v>572</v>
      </c>
      <c r="J120">
        <v>1217</v>
      </c>
      <c r="K120" s="4" t="s">
        <v>255</v>
      </c>
      <c r="L120" s="4" t="s">
        <v>255</v>
      </c>
      <c r="M120" s="4" t="s">
        <v>235</v>
      </c>
      <c r="N120" s="5">
        <v>0</v>
      </c>
      <c r="O120" s="5">
        <v>0</v>
      </c>
      <c r="P120">
        <v>2</v>
      </c>
      <c r="Q120">
        <v>1</v>
      </c>
      <c r="R120" t="s">
        <v>571</v>
      </c>
      <c r="S120" t="s">
        <v>529</v>
      </c>
      <c r="T120" t="s">
        <v>425</v>
      </c>
      <c r="U120">
        <v>20000</v>
      </c>
      <c r="V120">
        <v>0.5</v>
      </c>
      <c r="W120">
        <v>40</v>
      </c>
      <c r="X120">
        <v>80000</v>
      </c>
      <c r="Y120">
        <v>50</v>
      </c>
      <c r="Z120">
        <v>30000</v>
      </c>
      <c r="AA120" t="s">
        <v>553</v>
      </c>
      <c r="AB120" s="3"/>
    </row>
    <row r="121" spans="1:28" hidden="1" x14ac:dyDescent="0.45">
      <c r="A121" s="12" t="s">
        <v>591</v>
      </c>
      <c r="B121" t="s">
        <v>592</v>
      </c>
      <c r="C121" t="s">
        <v>96</v>
      </c>
      <c r="D121" s="1">
        <v>120</v>
      </c>
      <c r="E121"/>
      <c r="F121" t="s">
        <v>686</v>
      </c>
      <c r="G121" t="s">
        <v>594</v>
      </c>
      <c r="H121" t="s">
        <v>595</v>
      </c>
      <c r="I121" t="s">
        <v>596</v>
      </c>
      <c r="J121">
        <v>1218</v>
      </c>
      <c r="K121" s="4" t="s">
        <v>255</v>
      </c>
      <c r="L121" s="4" t="s">
        <v>255</v>
      </c>
      <c r="M121" s="4" t="s">
        <v>235</v>
      </c>
      <c r="N121" s="5">
        <v>0</v>
      </c>
      <c r="O121" s="5">
        <v>0</v>
      </c>
      <c r="P121">
        <v>2</v>
      </c>
      <c r="Q121">
        <v>1</v>
      </c>
      <c r="R121" t="s">
        <v>533</v>
      </c>
      <c r="S121" t="s">
        <v>236</v>
      </c>
      <c r="T121" t="s">
        <v>425</v>
      </c>
      <c r="U121">
        <f>U120*4</f>
        <v>80000</v>
      </c>
      <c r="V121">
        <f>V120*4</f>
        <v>2</v>
      </c>
      <c r="W121">
        <v>80</v>
      </c>
      <c r="X121">
        <f>X120*4</f>
        <v>320000</v>
      </c>
      <c r="Y121">
        <v>100</v>
      </c>
      <c r="Z121">
        <v>120000</v>
      </c>
      <c r="AA121" t="s">
        <v>547</v>
      </c>
      <c r="AB121" s="3"/>
    </row>
    <row r="122" spans="1:28" hidden="1" x14ac:dyDescent="0.45">
      <c r="A122" s="12" t="s">
        <v>665</v>
      </c>
      <c r="B122" t="s">
        <v>116</v>
      </c>
      <c r="C122" t="s">
        <v>114</v>
      </c>
      <c r="D122" s="1">
        <v>130</v>
      </c>
      <c r="E122"/>
      <c r="F122" t="s">
        <v>234</v>
      </c>
      <c r="G122" t="str">
        <f>"Design and send a rover to the surface of "&amp;Table1[[#This Row],[targetBody]]&amp;" and visit the different areas marked by our scientists.\n\nWe suggest landing your rover as close as possible to the first marker."</f>
        <v>Design and send a rover to the surface of Venus and visit the different areas marked by our scientists.\n\nWe suggest landing your rover as close as possible to the first marker.</v>
      </c>
      <c r="H122" t="str">
        <f>"Send a rover to explore the surface of "&amp;Table1[[#This Row],[targetBody]]</f>
        <v>Send a rover to explore the surface of Venus</v>
      </c>
      <c r="I122" t="s">
        <v>634</v>
      </c>
      <c r="J122">
        <v>1300</v>
      </c>
      <c r="K122" s="4" t="s">
        <v>255</v>
      </c>
      <c r="L122" s="4" t="s">
        <v>255</v>
      </c>
      <c r="M122" s="4" t="s">
        <v>235</v>
      </c>
      <c r="N122" s="5">
        <v>0</v>
      </c>
      <c r="O122" s="5">
        <v>0</v>
      </c>
      <c r="P122">
        <v>1</v>
      </c>
      <c r="Q122">
        <v>1</v>
      </c>
      <c r="R122" t="s">
        <v>532</v>
      </c>
      <c r="S122" t="s">
        <v>507</v>
      </c>
      <c r="T122" t="s">
        <v>425</v>
      </c>
      <c r="U122">
        <v>25000</v>
      </c>
      <c r="V122">
        <v>0.75</v>
      </c>
      <c r="W122">
        <v>50</v>
      </c>
      <c r="X122">
        <v>100000</v>
      </c>
      <c r="Y122">
        <v>60</v>
      </c>
      <c r="Z122">
        <v>35000</v>
      </c>
      <c r="AA122" t="s">
        <v>546</v>
      </c>
      <c r="AB122" s="3"/>
    </row>
    <row r="123" spans="1:28" hidden="1" x14ac:dyDescent="0.45">
      <c r="A123" s="12" t="s">
        <v>666</v>
      </c>
      <c r="B123" t="s">
        <v>117</v>
      </c>
      <c r="C123" t="s">
        <v>114</v>
      </c>
      <c r="D123" s="1">
        <v>130</v>
      </c>
      <c r="E123"/>
      <c r="F123" t="s">
        <v>234</v>
      </c>
      <c r="G123" t="str">
        <f>"Design and send a rover to the surface of "&amp;Table1[[#This Row],[targetBody]]&amp;" and visit the different areas marked by our scientists.\n\nWe suggest landing your rover as close as possible to the first marker."</f>
        <v>Design and send a rover to the surface of Mars and visit the different areas marked by our scientists.\n\nWe suggest landing your rover as close as possible to the first marker.</v>
      </c>
      <c r="H123" t="str">
        <f>"Send a rover to explore the surface of "&amp;Table1[[#This Row],[targetBody]]</f>
        <v>Send a rover to explore the surface of Mars</v>
      </c>
      <c r="I123" t="s">
        <v>634</v>
      </c>
      <c r="J123">
        <v>1301</v>
      </c>
      <c r="K123" s="4" t="s">
        <v>255</v>
      </c>
      <c r="L123" s="4" t="s">
        <v>255</v>
      </c>
      <c r="M123" s="4" t="s">
        <v>235</v>
      </c>
      <c r="N123" s="5">
        <v>0</v>
      </c>
      <c r="O123" s="5">
        <v>0</v>
      </c>
      <c r="P123">
        <v>1</v>
      </c>
      <c r="Q123">
        <v>1</v>
      </c>
      <c r="R123" t="s">
        <v>532</v>
      </c>
      <c r="S123" t="s">
        <v>508</v>
      </c>
      <c r="T123" t="s">
        <v>425</v>
      </c>
      <c r="U123">
        <v>25000</v>
      </c>
      <c r="V123">
        <v>0.75</v>
      </c>
      <c r="W123">
        <v>50</v>
      </c>
      <c r="X123">
        <v>100000</v>
      </c>
      <c r="Y123">
        <v>60</v>
      </c>
      <c r="Z123">
        <v>35000</v>
      </c>
      <c r="AA123" t="s">
        <v>547</v>
      </c>
      <c r="AB123" s="3"/>
    </row>
    <row r="124" spans="1:28" hidden="1" x14ac:dyDescent="0.45">
      <c r="A124" s="12" t="s">
        <v>667</v>
      </c>
      <c r="B124" t="s">
        <v>115</v>
      </c>
      <c r="C124" t="s">
        <v>114</v>
      </c>
      <c r="D124" s="1">
        <v>130</v>
      </c>
      <c r="E124"/>
      <c r="F124" t="s">
        <v>234</v>
      </c>
      <c r="G124" t="str">
        <f>"Design and send a rover to the surface of "&amp;Table1[[#This Row],[targetBody]]&amp;" and visit the different areas marked by our scientists.\n\nWe suggest landing your rover as close as possible to the first marker."</f>
        <v>Design and send a rover to the surface of Mercury and visit the different areas marked by our scientists.\n\nWe suggest landing your rover as close as possible to the first marker.</v>
      </c>
      <c r="H124" t="str">
        <f>"Send a rover to explore the surface of "&amp;Table1[[#This Row],[targetBody]]</f>
        <v>Send a rover to explore the surface of Mercury</v>
      </c>
      <c r="I124" t="s">
        <v>634</v>
      </c>
      <c r="J124">
        <v>1302</v>
      </c>
      <c r="K124" s="4" t="s">
        <v>255</v>
      </c>
      <c r="L124" s="4" t="s">
        <v>255</v>
      </c>
      <c r="M124" s="4" t="s">
        <v>235</v>
      </c>
      <c r="N124" s="5">
        <v>0</v>
      </c>
      <c r="O124" s="5">
        <v>0</v>
      </c>
      <c r="P124">
        <v>1</v>
      </c>
      <c r="Q124">
        <v>1</v>
      </c>
      <c r="R124" t="s">
        <v>533</v>
      </c>
      <c r="S124" t="s">
        <v>509</v>
      </c>
      <c r="T124" t="s">
        <v>425</v>
      </c>
      <c r="U124">
        <v>25000</v>
      </c>
      <c r="V124">
        <v>0.75</v>
      </c>
      <c r="W124">
        <v>50</v>
      </c>
      <c r="X124">
        <v>100000</v>
      </c>
      <c r="Y124">
        <v>60</v>
      </c>
      <c r="Z124">
        <v>35000</v>
      </c>
      <c r="AA124" t="s">
        <v>548</v>
      </c>
      <c r="AB124" s="3"/>
    </row>
    <row r="125" spans="1:28" hidden="1" x14ac:dyDescent="0.45">
      <c r="A125" s="12" t="s">
        <v>668</v>
      </c>
      <c r="B125" t="s">
        <v>129</v>
      </c>
      <c r="C125" t="s">
        <v>114</v>
      </c>
      <c r="D125" s="1">
        <v>130</v>
      </c>
      <c r="E125"/>
      <c r="F125" t="s">
        <v>234</v>
      </c>
      <c r="G125" t="str">
        <f>"Design and send a rover to the surface of "&amp;Table1[[#This Row],[targetBody]]&amp;" and visit the different areas marked by our scientists.\n\nWe suggest landing your rover as close as possible to the first marker."</f>
        <v>Design and send a rover to the surface of Pluto and visit the different areas marked by our scientists.\n\nWe suggest landing your rover as close as possible to the first marker.</v>
      </c>
      <c r="H125" t="str">
        <f>"Send a rover to explore the surface of "&amp;Table1[[#This Row],[targetBody]]</f>
        <v>Send a rover to explore the surface of Pluto</v>
      </c>
      <c r="I125" t="s">
        <v>634</v>
      </c>
      <c r="J125">
        <v>1303</v>
      </c>
      <c r="K125" s="4" t="s">
        <v>255</v>
      </c>
      <c r="L125" s="4" t="s">
        <v>255</v>
      </c>
      <c r="M125" s="4" t="s">
        <v>235</v>
      </c>
      <c r="N125" s="5">
        <v>0</v>
      </c>
      <c r="O125" s="5">
        <v>0</v>
      </c>
      <c r="P125">
        <v>1</v>
      </c>
      <c r="Q125">
        <v>1</v>
      </c>
      <c r="R125" t="s">
        <v>571</v>
      </c>
      <c r="S125" t="s">
        <v>514</v>
      </c>
      <c r="T125" t="s">
        <v>425</v>
      </c>
      <c r="U125">
        <v>25000</v>
      </c>
      <c r="V125">
        <v>0.75</v>
      </c>
      <c r="W125">
        <v>50</v>
      </c>
      <c r="X125">
        <v>100000</v>
      </c>
      <c r="Y125">
        <v>60</v>
      </c>
      <c r="Z125">
        <v>35000</v>
      </c>
      <c r="AA125" t="s">
        <v>553</v>
      </c>
      <c r="AB125" s="3"/>
    </row>
    <row r="126" spans="1:28" hidden="1" x14ac:dyDescent="0.45">
      <c r="A126" s="12" t="s">
        <v>669</v>
      </c>
      <c r="B126" t="s">
        <v>118</v>
      </c>
      <c r="C126" t="s">
        <v>114</v>
      </c>
      <c r="D126" s="1">
        <v>130</v>
      </c>
      <c r="E126"/>
      <c r="F126" t="s">
        <v>234</v>
      </c>
      <c r="G126" t="str">
        <f>"Design and send a rover to the surface of "&amp;Table1[[#This Row],[targetBody]]&amp;" and visit the different areas marked by our scientists.\n\nWe suggest landing your rover as close as possible to the first marker."</f>
        <v>Design and send a rover to the surface of Callisto and visit the different areas marked by our scientists.\n\nWe suggest landing your rover as close as possible to the first marker.</v>
      </c>
      <c r="H126" t="str">
        <f>"Send a rover to explore the surface of "&amp;Table1[[#This Row],[targetBody]]</f>
        <v>Send a rover to explore the surface of Callisto</v>
      </c>
      <c r="I126" t="s">
        <v>634</v>
      </c>
      <c r="J126">
        <v>1304</v>
      </c>
      <c r="K126" s="4" t="s">
        <v>255</v>
      </c>
      <c r="L126" s="4" t="s">
        <v>255</v>
      </c>
      <c r="M126" s="4" t="s">
        <v>235</v>
      </c>
      <c r="N126" s="5">
        <v>0</v>
      </c>
      <c r="O126" s="5">
        <v>0</v>
      </c>
      <c r="P126">
        <v>1</v>
      </c>
      <c r="Q126">
        <v>1</v>
      </c>
      <c r="R126" t="s">
        <v>583</v>
      </c>
      <c r="S126" t="s">
        <v>517</v>
      </c>
      <c r="T126" t="s">
        <v>425</v>
      </c>
      <c r="U126">
        <v>25000</v>
      </c>
      <c r="V126">
        <v>0.75</v>
      </c>
      <c r="W126">
        <v>50</v>
      </c>
      <c r="X126">
        <v>100000</v>
      </c>
      <c r="Y126">
        <v>60</v>
      </c>
      <c r="Z126">
        <v>35000</v>
      </c>
      <c r="AA126" t="s">
        <v>549</v>
      </c>
      <c r="AB126" s="3"/>
    </row>
    <row r="127" spans="1:28" hidden="1" x14ac:dyDescent="0.45">
      <c r="A127" s="12" t="s">
        <v>670</v>
      </c>
      <c r="B127" t="s">
        <v>119</v>
      </c>
      <c r="C127" t="s">
        <v>114</v>
      </c>
      <c r="D127" s="1">
        <v>130</v>
      </c>
      <c r="E127"/>
      <c r="F127" t="s">
        <v>234</v>
      </c>
      <c r="G127" t="str">
        <f>"Design and send a rover to the surface of "&amp;Table1[[#This Row],[targetBody]]&amp;" and visit the different areas marked by our scientists.\n\nWe suggest landing your rover as close as possible to the first marker."</f>
        <v>Design and send a rover to the surface of Europa and visit the different areas marked by our scientists.\n\nWe suggest landing your rover as close as possible to the first marker.</v>
      </c>
      <c r="H127" t="str">
        <f>"Send a rover to explore the surface of "&amp;Table1[[#This Row],[targetBody]]</f>
        <v>Send a rover to explore the surface of Europa</v>
      </c>
      <c r="I127" t="s">
        <v>634</v>
      </c>
      <c r="J127">
        <v>1305</v>
      </c>
      <c r="K127" s="4" t="s">
        <v>255</v>
      </c>
      <c r="L127" s="4" t="s">
        <v>255</v>
      </c>
      <c r="M127" s="4" t="s">
        <v>235</v>
      </c>
      <c r="N127" s="5">
        <v>0</v>
      </c>
      <c r="O127" s="5">
        <v>0</v>
      </c>
      <c r="P127">
        <v>1</v>
      </c>
      <c r="Q127">
        <v>1</v>
      </c>
      <c r="R127" t="s">
        <v>583</v>
      </c>
      <c r="S127" t="s">
        <v>518</v>
      </c>
      <c r="T127" t="s">
        <v>425</v>
      </c>
      <c r="U127">
        <v>25000</v>
      </c>
      <c r="V127">
        <v>0.75</v>
      </c>
      <c r="W127">
        <v>50</v>
      </c>
      <c r="X127">
        <v>100000</v>
      </c>
      <c r="Y127">
        <v>60</v>
      </c>
      <c r="Z127">
        <v>35000</v>
      </c>
      <c r="AA127" t="s">
        <v>549</v>
      </c>
      <c r="AB127" s="3"/>
    </row>
    <row r="128" spans="1:28" hidden="1" x14ac:dyDescent="0.45">
      <c r="A128" s="12" t="s">
        <v>671</v>
      </c>
      <c r="B128" t="s">
        <v>120</v>
      </c>
      <c r="C128" t="s">
        <v>114</v>
      </c>
      <c r="D128" s="1">
        <v>130</v>
      </c>
      <c r="E128"/>
      <c r="F128" t="s">
        <v>234</v>
      </c>
      <c r="G128" t="str">
        <f>"Design and send a rover to the surface of "&amp;Table1[[#This Row],[targetBody]]&amp;" and visit the different areas marked by our scientists.\n\nWe suggest landing your rover as close as possible to the first marker."</f>
        <v>Design and send a rover to the surface of Ganymede and visit the different areas marked by our scientists.\n\nWe suggest landing your rover as close as possible to the first marker.</v>
      </c>
      <c r="H128" t="str">
        <f>"Send a rover to explore the surface of "&amp;Table1[[#This Row],[targetBody]]</f>
        <v>Send a rover to explore the surface of Ganymede</v>
      </c>
      <c r="I128" t="s">
        <v>634</v>
      </c>
      <c r="J128">
        <v>1306</v>
      </c>
      <c r="K128" s="4" t="s">
        <v>255</v>
      </c>
      <c r="L128" s="4" t="s">
        <v>255</v>
      </c>
      <c r="M128" s="4" t="s">
        <v>235</v>
      </c>
      <c r="N128" s="5">
        <v>0</v>
      </c>
      <c r="O128" s="5">
        <v>0</v>
      </c>
      <c r="P128">
        <v>1</v>
      </c>
      <c r="Q128">
        <v>1</v>
      </c>
      <c r="R128" t="s">
        <v>583</v>
      </c>
      <c r="S128" t="s">
        <v>519</v>
      </c>
      <c r="T128" t="s">
        <v>425</v>
      </c>
      <c r="U128">
        <v>25000</v>
      </c>
      <c r="V128">
        <v>0.75</v>
      </c>
      <c r="W128">
        <v>50</v>
      </c>
      <c r="X128">
        <v>100000</v>
      </c>
      <c r="Y128">
        <v>60</v>
      </c>
      <c r="Z128">
        <v>35000</v>
      </c>
      <c r="AA128" t="s">
        <v>549</v>
      </c>
      <c r="AB128" s="3"/>
    </row>
    <row r="129" spans="1:28" hidden="1" x14ac:dyDescent="0.45">
      <c r="A129" s="12" t="s">
        <v>672</v>
      </c>
      <c r="B129" t="s">
        <v>121</v>
      </c>
      <c r="C129" t="s">
        <v>114</v>
      </c>
      <c r="D129" s="1">
        <v>130</v>
      </c>
      <c r="E129"/>
      <c r="F129" t="s">
        <v>234</v>
      </c>
      <c r="G129" t="str">
        <f>"Design and send a rover to the surface of "&amp;Table1[[#This Row],[targetBody]]&amp;" and visit the different areas marked by our scientists.\n\nWe suggest landing your rover as close as possible to the first marker."</f>
        <v>Design and send a rover to the surface of Io and visit the different areas marked by our scientists.\n\nWe suggest landing your rover as close as possible to the first marker.</v>
      </c>
      <c r="H129" t="str">
        <f>"Send a rover to explore the surface of "&amp;Table1[[#This Row],[targetBody]]</f>
        <v>Send a rover to explore the surface of Io</v>
      </c>
      <c r="I129" t="s">
        <v>634</v>
      </c>
      <c r="J129">
        <v>1307</v>
      </c>
      <c r="K129" s="4" t="s">
        <v>255</v>
      </c>
      <c r="L129" s="4" t="s">
        <v>255</v>
      </c>
      <c r="M129" s="4" t="s">
        <v>235</v>
      </c>
      <c r="N129" s="5">
        <v>0</v>
      </c>
      <c r="O129" s="5">
        <v>0</v>
      </c>
      <c r="P129">
        <v>1</v>
      </c>
      <c r="Q129">
        <v>1</v>
      </c>
      <c r="R129" t="s">
        <v>583</v>
      </c>
      <c r="S129" t="s">
        <v>520</v>
      </c>
      <c r="T129" t="s">
        <v>425</v>
      </c>
      <c r="U129">
        <v>25000</v>
      </c>
      <c r="V129">
        <v>0.75</v>
      </c>
      <c r="W129">
        <v>50</v>
      </c>
      <c r="X129">
        <v>100000</v>
      </c>
      <c r="Y129">
        <v>60</v>
      </c>
      <c r="Z129">
        <v>35000</v>
      </c>
      <c r="AA129" t="s">
        <v>549</v>
      </c>
      <c r="AB129" s="3"/>
    </row>
    <row r="130" spans="1:28" hidden="1" x14ac:dyDescent="0.45">
      <c r="A130" s="12" t="s">
        <v>673</v>
      </c>
      <c r="B130" t="s">
        <v>122</v>
      </c>
      <c r="C130" t="s">
        <v>114</v>
      </c>
      <c r="D130" s="1">
        <v>130</v>
      </c>
      <c r="E130"/>
      <c r="F130" t="s">
        <v>234</v>
      </c>
      <c r="G130" t="str">
        <f>"Design and send a rover to the surface of "&amp;Table1[[#This Row],[targetBody]]&amp;" and visit the different areas marked by our scientists.\n\nWe suggest landing your rover as close as possible to the first marker."</f>
        <v>Design and send a rover to the surface of Dione and visit the different areas marked by our scientists.\n\nWe suggest landing your rover as close as possible to the first marker.</v>
      </c>
      <c r="H130" t="str">
        <f>"Send a rover to explore the surface of "&amp;Table1[[#This Row],[targetBody]]</f>
        <v>Send a rover to explore the surface of Dione</v>
      </c>
      <c r="I130" t="s">
        <v>634</v>
      </c>
      <c r="J130">
        <v>1308</v>
      </c>
      <c r="K130" s="4" t="s">
        <v>255</v>
      </c>
      <c r="L130" s="4" t="s">
        <v>255</v>
      </c>
      <c r="M130" s="4" t="s">
        <v>235</v>
      </c>
      <c r="N130" s="5">
        <v>0</v>
      </c>
      <c r="O130" s="5">
        <v>0</v>
      </c>
      <c r="P130">
        <v>1</v>
      </c>
      <c r="Q130">
        <v>1</v>
      </c>
      <c r="R130" t="s">
        <v>531</v>
      </c>
      <c r="S130" t="s">
        <v>521</v>
      </c>
      <c r="T130" t="s">
        <v>425</v>
      </c>
      <c r="U130">
        <v>25000</v>
      </c>
      <c r="V130">
        <v>0.75</v>
      </c>
      <c r="W130">
        <v>50</v>
      </c>
      <c r="X130">
        <v>100000</v>
      </c>
      <c r="Y130">
        <v>60</v>
      </c>
      <c r="Z130">
        <v>35000</v>
      </c>
      <c r="AA130" t="s">
        <v>550</v>
      </c>
      <c r="AB130" s="3"/>
    </row>
    <row r="131" spans="1:28" hidden="1" x14ac:dyDescent="0.45">
      <c r="A131" s="12" t="s">
        <v>674</v>
      </c>
      <c r="B131" t="s">
        <v>123</v>
      </c>
      <c r="C131" t="s">
        <v>114</v>
      </c>
      <c r="D131" s="1">
        <v>130</v>
      </c>
      <c r="E131"/>
      <c r="F131" t="s">
        <v>234</v>
      </c>
      <c r="G131" t="str">
        <f>"Design and send a rover to the surface of "&amp;Table1[[#This Row],[targetBody]]&amp;" and visit the different areas marked by our scientists.\n\nWe suggest landing your rover as close as possible to the first marker."</f>
        <v>Design and send a rover to the surface of Enceladus and visit the different areas marked by our scientists.\n\nWe suggest landing your rover as close as possible to the first marker.</v>
      </c>
      <c r="H131" t="str">
        <f>"Send a rover to explore the surface of "&amp;Table1[[#This Row],[targetBody]]</f>
        <v>Send a rover to explore the surface of Enceladus</v>
      </c>
      <c r="I131" t="s">
        <v>634</v>
      </c>
      <c r="J131">
        <v>1309</v>
      </c>
      <c r="K131" s="4" t="s">
        <v>255</v>
      </c>
      <c r="L131" s="4" t="s">
        <v>255</v>
      </c>
      <c r="M131" s="4" t="s">
        <v>235</v>
      </c>
      <c r="N131" s="5">
        <v>0</v>
      </c>
      <c r="O131" s="5">
        <v>0</v>
      </c>
      <c r="P131">
        <v>1</v>
      </c>
      <c r="Q131">
        <v>1</v>
      </c>
      <c r="R131" t="s">
        <v>531</v>
      </c>
      <c r="S131" t="s">
        <v>522</v>
      </c>
      <c r="T131" t="s">
        <v>425</v>
      </c>
      <c r="U131">
        <v>25000</v>
      </c>
      <c r="V131">
        <v>0.75</v>
      </c>
      <c r="W131">
        <v>50</v>
      </c>
      <c r="X131">
        <v>100000</v>
      </c>
      <c r="Y131">
        <v>60</v>
      </c>
      <c r="Z131">
        <v>35000</v>
      </c>
      <c r="AA131" t="s">
        <v>550</v>
      </c>
      <c r="AB131" s="3"/>
    </row>
    <row r="132" spans="1:28" hidden="1" x14ac:dyDescent="0.45">
      <c r="A132" s="12" t="s">
        <v>675</v>
      </c>
      <c r="B132" t="s">
        <v>124</v>
      </c>
      <c r="C132" t="s">
        <v>114</v>
      </c>
      <c r="D132" s="1">
        <v>130</v>
      </c>
      <c r="E132"/>
      <c r="F132" t="s">
        <v>234</v>
      </c>
      <c r="G132" t="str">
        <f>"Design and send a rover to the surface of "&amp;Table1[[#This Row],[targetBody]]&amp;" and visit the different areas marked by our scientists.\n\nWe suggest landing your rover as close as possible to the first marker."</f>
        <v>Design and send a rover to the surface of Iapetus and visit the different areas marked by our scientists.\n\nWe suggest landing your rover as close as possible to the first marker.</v>
      </c>
      <c r="H132" t="str">
        <f>"Send a rover to explore the surface of "&amp;Table1[[#This Row],[targetBody]]</f>
        <v>Send a rover to explore the surface of Iapetus</v>
      </c>
      <c r="I132" t="s">
        <v>634</v>
      </c>
      <c r="J132">
        <v>1310</v>
      </c>
      <c r="K132" s="4" t="s">
        <v>255</v>
      </c>
      <c r="L132" s="4" t="s">
        <v>255</v>
      </c>
      <c r="M132" s="4" t="s">
        <v>235</v>
      </c>
      <c r="N132" s="5">
        <v>0</v>
      </c>
      <c r="O132" s="5">
        <v>0</v>
      </c>
      <c r="P132">
        <v>1</v>
      </c>
      <c r="Q132">
        <v>1</v>
      </c>
      <c r="R132" t="s">
        <v>531</v>
      </c>
      <c r="S132" t="s">
        <v>523</v>
      </c>
      <c r="T132" t="s">
        <v>425</v>
      </c>
      <c r="U132">
        <v>25000</v>
      </c>
      <c r="V132">
        <v>0.75</v>
      </c>
      <c r="W132">
        <v>50</v>
      </c>
      <c r="X132">
        <v>100000</v>
      </c>
      <c r="Y132">
        <v>60</v>
      </c>
      <c r="Z132">
        <v>35000</v>
      </c>
      <c r="AA132" t="s">
        <v>550</v>
      </c>
      <c r="AB132" s="3"/>
    </row>
    <row r="133" spans="1:28" hidden="1" x14ac:dyDescent="0.45">
      <c r="A133" s="12" t="s">
        <v>676</v>
      </c>
      <c r="B133" t="s">
        <v>125</v>
      </c>
      <c r="C133" t="s">
        <v>114</v>
      </c>
      <c r="D133" s="1">
        <v>130</v>
      </c>
      <c r="E133"/>
      <c r="F133" t="s">
        <v>234</v>
      </c>
      <c r="G133" t="str">
        <f>"Design and send a rover to the surface of "&amp;Table1[[#This Row],[targetBody]]&amp;" and visit the different areas marked by our scientists.\n\nWe suggest landing your rover as close as possible to the first marker."</f>
        <v>Design and send a rover to the surface of Mimas and visit the different areas marked by our scientists.\n\nWe suggest landing your rover as close as possible to the first marker.</v>
      </c>
      <c r="H133" t="str">
        <f>"Send a rover to explore the surface of "&amp;Table1[[#This Row],[targetBody]]</f>
        <v>Send a rover to explore the surface of Mimas</v>
      </c>
      <c r="I133" t="s">
        <v>634</v>
      </c>
      <c r="J133">
        <v>1311</v>
      </c>
      <c r="K133" s="4" t="s">
        <v>255</v>
      </c>
      <c r="L133" s="4" t="s">
        <v>255</v>
      </c>
      <c r="M133" s="4" t="s">
        <v>235</v>
      </c>
      <c r="N133" s="5">
        <v>0</v>
      </c>
      <c r="O133" s="5">
        <v>0</v>
      </c>
      <c r="P133">
        <v>1</v>
      </c>
      <c r="Q133">
        <v>1</v>
      </c>
      <c r="R133" t="s">
        <v>531</v>
      </c>
      <c r="S133" t="s">
        <v>524</v>
      </c>
      <c r="T133" t="s">
        <v>425</v>
      </c>
      <c r="U133">
        <v>25000</v>
      </c>
      <c r="V133">
        <v>0.75</v>
      </c>
      <c r="W133">
        <v>50</v>
      </c>
      <c r="X133">
        <v>100000</v>
      </c>
      <c r="Y133">
        <v>60</v>
      </c>
      <c r="Z133">
        <v>35000</v>
      </c>
      <c r="AA133" t="s">
        <v>550</v>
      </c>
      <c r="AB133" s="3"/>
    </row>
    <row r="134" spans="1:28" hidden="1" x14ac:dyDescent="0.45">
      <c r="A134" s="12" t="s">
        <v>677</v>
      </c>
      <c r="B134" t="s">
        <v>126</v>
      </c>
      <c r="C134" t="s">
        <v>114</v>
      </c>
      <c r="D134" s="1">
        <v>130</v>
      </c>
      <c r="E134"/>
      <c r="F134" t="s">
        <v>234</v>
      </c>
      <c r="G134" t="str">
        <f>"Design and send a rover to the surface of "&amp;Table1[[#This Row],[targetBody]]&amp;" and visit the different areas marked by our scientists.\n\nWe suggest landing your rover as close as possible to the first marker."</f>
        <v>Design and send a rover to the surface of Rhea and visit the different areas marked by our scientists.\n\nWe suggest landing your rover as close as possible to the first marker.</v>
      </c>
      <c r="H134" t="str">
        <f>"Send a rover to explore the surface of "&amp;Table1[[#This Row],[targetBody]]</f>
        <v>Send a rover to explore the surface of Rhea</v>
      </c>
      <c r="I134" t="s">
        <v>634</v>
      </c>
      <c r="J134">
        <v>1312</v>
      </c>
      <c r="K134" s="4" t="s">
        <v>255</v>
      </c>
      <c r="L134" s="4" t="s">
        <v>255</v>
      </c>
      <c r="M134" s="4" t="s">
        <v>235</v>
      </c>
      <c r="N134" s="5">
        <v>0</v>
      </c>
      <c r="O134" s="5">
        <v>0</v>
      </c>
      <c r="P134">
        <v>1</v>
      </c>
      <c r="Q134">
        <v>1</v>
      </c>
      <c r="R134" t="s">
        <v>531</v>
      </c>
      <c r="S134" t="s">
        <v>525</v>
      </c>
      <c r="T134" t="s">
        <v>425</v>
      </c>
      <c r="U134">
        <v>25000</v>
      </c>
      <c r="V134">
        <v>0.75</v>
      </c>
      <c r="W134">
        <v>50</v>
      </c>
      <c r="X134">
        <v>100000</v>
      </c>
      <c r="Y134">
        <v>60</v>
      </c>
      <c r="Z134">
        <v>35000</v>
      </c>
      <c r="AA134" t="s">
        <v>550</v>
      </c>
      <c r="AB134" s="3"/>
    </row>
    <row r="135" spans="1:28" hidden="1" x14ac:dyDescent="0.45">
      <c r="A135" s="12" t="s">
        <v>678</v>
      </c>
      <c r="B135" t="s">
        <v>127</v>
      </c>
      <c r="C135" t="s">
        <v>114</v>
      </c>
      <c r="D135" s="1">
        <v>130</v>
      </c>
      <c r="E135"/>
      <c r="F135" t="s">
        <v>234</v>
      </c>
      <c r="G135" t="str">
        <f>"Design and send a rover to the surface of "&amp;Table1[[#This Row],[targetBody]]&amp;" and visit the different areas marked by our scientists.\n\nWe suggest landing your rover as close as possible to the first marker."</f>
        <v>Design and send a rover to the surface of Tethys and visit the different areas marked by our scientists.\n\nWe suggest landing your rover as close as possible to the first marker.</v>
      </c>
      <c r="H135" t="str">
        <f>"Send a rover to explore the surface of "&amp;Table1[[#This Row],[targetBody]]</f>
        <v>Send a rover to explore the surface of Tethys</v>
      </c>
      <c r="I135" t="s">
        <v>634</v>
      </c>
      <c r="J135">
        <v>1313</v>
      </c>
      <c r="K135" s="4" t="s">
        <v>255</v>
      </c>
      <c r="L135" s="4" t="s">
        <v>255</v>
      </c>
      <c r="M135" s="4" t="s">
        <v>235</v>
      </c>
      <c r="N135" s="5">
        <v>0</v>
      </c>
      <c r="O135" s="5">
        <v>0</v>
      </c>
      <c r="P135">
        <v>1</v>
      </c>
      <c r="Q135">
        <v>1</v>
      </c>
      <c r="R135" t="s">
        <v>531</v>
      </c>
      <c r="S135" t="s">
        <v>526</v>
      </c>
      <c r="T135" t="s">
        <v>425</v>
      </c>
      <c r="U135">
        <v>25000</v>
      </c>
      <c r="V135">
        <v>0.75</v>
      </c>
      <c r="W135">
        <v>50</v>
      </c>
      <c r="X135">
        <v>100000</v>
      </c>
      <c r="Y135">
        <v>60</v>
      </c>
      <c r="Z135">
        <v>35000</v>
      </c>
      <c r="AA135" t="s">
        <v>550</v>
      </c>
      <c r="AB135" s="3"/>
    </row>
    <row r="136" spans="1:28" hidden="1" x14ac:dyDescent="0.45">
      <c r="A136" s="12" t="s">
        <v>679</v>
      </c>
      <c r="B136" t="s">
        <v>635</v>
      </c>
      <c r="C136" t="s">
        <v>114</v>
      </c>
      <c r="D136" s="1">
        <v>130</v>
      </c>
      <c r="E136"/>
      <c r="F136" t="s">
        <v>234</v>
      </c>
      <c r="G136" t="str">
        <f>"Design and send a rover to the surface of "&amp;Table1[[#This Row],[targetBody]]&amp;" and visit the different areas marked by our scientists.\n\nWe suggest landing your rover as close as possible to the first marker."</f>
        <v>Design and send a rover to the surface of Titan and visit the different areas marked by our scientists.\n\nWe suggest landing your rover as close as possible to the first marker.</v>
      </c>
      <c r="H136" t="str">
        <f>"Send a rover to explore the surface of "&amp;Table1[[#This Row],[targetBody]]</f>
        <v>Send a rover to explore the surface of Titan</v>
      </c>
      <c r="I136" t="s">
        <v>634</v>
      </c>
      <c r="J136">
        <v>1314</v>
      </c>
      <c r="K136" s="4" t="s">
        <v>255</v>
      </c>
      <c r="L136" s="4" t="s">
        <v>255</v>
      </c>
      <c r="M136" s="4" t="s">
        <v>235</v>
      </c>
      <c r="N136" s="5">
        <v>0</v>
      </c>
      <c r="O136" s="5">
        <v>0</v>
      </c>
      <c r="P136">
        <v>1</v>
      </c>
      <c r="Q136">
        <v>1</v>
      </c>
      <c r="R136" t="s">
        <v>531</v>
      </c>
      <c r="S136" t="s">
        <v>527</v>
      </c>
      <c r="T136" t="s">
        <v>425</v>
      </c>
      <c r="U136">
        <v>25000</v>
      </c>
      <c r="V136">
        <v>0.75</v>
      </c>
      <c r="W136">
        <v>50</v>
      </c>
      <c r="X136">
        <v>100000</v>
      </c>
      <c r="Y136">
        <v>60</v>
      </c>
      <c r="Z136">
        <v>35000</v>
      </c>
      <c r="AA136" t="s">
        <v>550</v>
      </c>
      <c r="AB136" s="3"/>
    </row>
    <row r="137" spans="1:28" hidden="1" x14ac:dyDescent="0.45">
      <c r="A137" s="12" t="s">
        <v>680</v>
      </c>
      <c r="B137" t="s">
        <v>128</v>
      </c>
      <c r="C137" t="s">
        <v>114</v>
      </c>
      <c r="D137" s="1">
        <v>130</v>
      </c>
      <c r="E137"/>
      <c r="F137" t="s">
        <v>234</v>
      </c>
      <c r="G137" t="str">
        <f>"Design and send a rover to the surface of "&amp;Table1[[#This Row],[targetBody]]&amp;" and visit the different areas marked by our scientists.\n\nWe suggest landing your rover as close as possible to the first marker."</f>
        <v>Design and send a rover to the surface of Triton and visit the different areas marked by our scientists.\n\nWe suggest landing your rover as close as possible to the first marker.</v>
      </c>
      <c r="H137" t="str">
        <f>"Send a rover to explore the surface of "&amp;Table1[[#This Row],[targetBody]]</f>
        <v>Send a rover to explore the surface of Triton</v>
      </c>
      <c r="I137" t="s">
        <v>634</v>
      </c>
      <c r="J137">
        <v>1315</v>
      </c>
      <c r="K137" s="4" t="s">
        <v>255</v>
      </c>
      <c r="L137" s="4" t="s">
        <v>255</v>
      </c>
      <c r="M137" s="4" t="s">
        <v>235</v>
      </c>
      <c r="N137" s="5">
        <v>0</v>
      </c>
      <c r="O137" s="5">
        <v>0</v>
      </c>
      <c r="P137">
        <v>1</v>
      </c>
      <c r="Q137">
        <v>1</v>
      </c>
      <c r="R137" t="s">
        <v>571</v>
      </c>
      <c r="S137" t="s">
        <v>528</v>
      </c>
      <c r="T137" t="s">
        <v>425</v>
      </c>
      <c r="U137">
        <v>25000</v>
      </c>
      <c r="V137">
        <v>0.75</v>
      </c>
      <c r="W137">
        <v>50</v>
      </c>
      <c r="X137">
        <v>100000</v>
      </c>
      <c r="Y137">
        <v>60</v>
      </c>
      <c r="Z137">
        <v>35000</v>
      </c>
      <c r="AA137" t="s">
        <v>552</v>
      </c>
      <c r="AB137" s="3"/>
    </row>
    <row r="138" spans="1:28" hidden="1" x14ac:dyDescent="0.45">
      <c r="A138" s="12" t="s">
        <v>681</v>
      </c>
      <c r="B138" t="s">
        <v>130</v>
      </c>
      <c r="C138" t="s">
        <v>114</v>
      </c>
      <c r="D138" s="1">
        <v>130</v>
      </c>
      <c r="E138"/>
      <c r="F138" t="s">
        <v>234</v>
      </c>
      <c r="G138" t="str">
        <f>"Design and send a rover to the surface of "&amp;Table1[[#This Row],[targetBody]]&amp;" and visit the different areas marked by our scientists.\n\nWe suggest landing your rover as close as possible to the first marker."</f>
        <v>Design and send a rover to the surface of Charon and visit the different areas marked by our scientists.\n\nWe suggest landing your rover as close as possible to the first marker.</v>
      </c>
      <c r="H138" t="str">
        <f>"Send a rover to explore the surface of "&amp;Table1[[#This Row],[targetBody]]</f>
        <v>Send a rover to explore the surface of Charon</v>
      </c>
      <c r="I138" t="s">
        <v>634</v>
      </c>
      <c r="J138">
        <v>1316</v>
      </c>
      <c r="K138" s="4" t="s">
        <v>255</v>
      </c>
      <c r="L138" s="4" t="s">
        <v>255</v>
      </c>
      <c r="M138" s="4" t="s">
        <v>235</v>
      </c>
      <c r="N138" s="5">
        <v>0</v>
      </c>
      <c r="O138" s="5">
        <v>0</v>
      </c>
      <c r="P138">
        <v>1</v>
      </c>
      <c r="Q138">
        <v>1</v>
      </c>
      <c r="R138" t="s">
        <v>571</v>
      </c>
      <c r="S138" t="s">
        <v>529</v>
      </c>
      <c r="T138" t="s">
        <v>425</v>
      </c>
      <c r="U138">
        <v>25000</v>
      </c>
      <c r="V138">
        <v>0.75</v>
      </c>
      <c r="W138">
        <v>50</v>
      </c>
      <c r="X138">
        <v>100000</v>
      </c>
      <c r="Y138">
        <v>60</v>
      </c>
      <c r="Z138">
        <v>35000</v>
      </c>
      <c r="AA138" t="s">
        <v>553</v>
      </c>
      <c r="AB138" s="3"/>
    </row>
    <row r="139" spans="1:28" hidden="1" x14ac:dyDescent="0.45">
      <c r="A139" s="12" t="s">
        <v>598</v>
      </c>
      <c r="B139" t="s">
        <v>132</v>
      </c>
      <c r="C139" t="s">
        <v>593</v>
      </c>
      <c r="D139" s="1">
        <v>140</v>
      </c>
      <c r="E139"/>
      <c r="F139" t="s">
        <v>234</v>
      </c>
      <c r="G139" t="str">
        <f>"Design and successfully launch an uncrewed probe to land on "&amp;Table1[[#This Row],[targetBody]]&amp;", gather science, and bring the science back to Earth. This is a sample return missions so you cannot just transmit the data back, it needs to be physically returned."</f>
        <v>Design and successfully launch an uncrewed probe to land on Mars, gather science, and bring the science back to Earth. This is a sample return missions so you cannot just transmit the data back, it needs to be physically returned.</v>
      </c>
      <c r="H139" t="str">
        <f>"Send an uncrewed craft to land on "&amp;Table1[[#This Row],[targetBody]]&amp;" and return the science to Earth."</f>
        <v>Send an uncrewed craft to land on Mars and return the science to Earth.</v>
      </c>
      <c r="I139" t="s">
        <v>584</v>
      </c>
      <c r="J139">
        <v>1400</v>
      </c>
      <c r="K139" s="4" t="s">
        <v>255</v>
      </c>
      <c r="L139" s="4" t="s">
        <v>255</v>
      </c>
      <c r="M139" s="4" t="s">
        <v>235</v>
      </c>
      <c r="N139" s="5">
        <v>0</v>
      </c>
      <c r="O139" s="5">
        <v>0</v>
      </c>
      <c r="P139">
        <v>1</v>
      </c>
      <c r="Q139">
        <v>1</v>
      </c>
      <c r="R139" t="s">
        <v>530</v>
      </c>
      <c r="S139" t="s">
        <v>508</v>
      </c>
      <c r="T139" t="s">
        <v>425</v>
      </c>
      <c r="U139">
        <v>30000</v>
      </c>
      <c r="V139">
        <v>1</v>
      </c>
      <c r="W139">
        <v>60</v>
      </c>
      <c r="X139">
        <v>120000</v>
      </c>
      <c r="Y139">
        <v>70</v>
      </c>
      <c r="Z139">
        <v>40000</v>
      </c>
      <c r="AA139" t="s">
        <v>573</v>
      </c>
      <c r="AB139" s="3"/>
    </row>
    <row r="140" spans="1:28" hidden="1" x14ac:dyDescent="0.45">
      <c r="A140" s="12" t="s">
        <v>599</v>
      </c>
      <c r="B140" t="s">
        <v>131</v>
      </c>
      <c r="C140" t="s">
        <v>593</v>
      </c>
      <c r="D140" s="1">
        <v>140</v>
      </c>
      <c r="E140"/>
      <c r="F140" t="s">
        <v>234</v>
      </c>
      <c r="G140" t="str">
        <f>"Design and successfully launch an uncrewed probe to land on "&amp;Table1[[#This Row],[targetBody]]&amp;", gather science, and bring the science back to Earth. This is a sample return missions so you cannot just transmit the data back, it needs to be physically returned."</f>
        <v>Design and successfully launch an uncrewed probe to land on Mercury, gather science, and bring the science back to Earth. This is a sample return missions so you cannot just transmit the data back, it needs to be physically returned.</v>
      </c>
      <c r="H140" t="str">
        <f>"Send an uncrewed craft to land on "&amp;Table1[[#This Row],[targetBody]]&amp;" and return the science to Earth."</f>
        <v>Send an uncrewed craft to land on Mercury and return the science to Earth.</v>
      </c>
      <c r="I140" t="s">
        <v>584</v>
      </c>
      <c r="J140">
        <v>1401</v>
      </c>
      <c r="K140" s="4" t="s">
        <v>255</v>
      </c>
      <c r="L140" s="4" t="s">
        <v>255</v>
      </c>
      <c r="M140" s="4" t="s">
        <v>235</v>
      </c>
      <c r="N140" s="5">
        <v>0</v>
      </c>
      <c r="O140" s="5">
        <v>0</v>
      </c>
      <c r="P140">
        <v>1</v>
      </c>
      <c r="Q140">
        <v>1</v>
      </c>
      <c r="R140" t="s">
        <v>531</v>
      </c>
      <c r="S140" t="s">
        <v>509</v>
      </c>
      <c r="T140" t="s">
        <v>425</v>
      </c>
      <c r="U140">
        <v>30000</v>
      </c>
      <c r="V140">
        <v>1</v>
      </c>
      <c r="W140">
        <v>60</v>
      </c>
      <c r="X140">
        <v>120000</v>
      </c>
      <c r="Y140">
        <v>70</v>
      </c>
      <c r="Z140">
        <v>40000</v>
      </c>
      <c r="AA140" t="s">
        <v>574</v>
      </c>
      <c r="AB140" s="3"/>
    </row>
    <row r="141" spans="1:28" hidden="1" x14ac:dyDescent="0.45">
      <c r="A141" s="12" t="s">
        <v>603</v>
      </c>
      <c r="B141" t="s">
        <v>133</v>
      </c>
      <c r="C141" t="s">
        <v>593</v>
      </c>
      <c r="D141" s="1">
        <v>140</v>
      </c>
      <c r="E141"/>
      <c r="F141" t="s">
        <v>234</v>
      </c>
      <c r="G141" t="str">
        <f>"Design and successfully launch an uncrewed probe to land on "&amp;Table1[[#This Row],[targetBody]]&amp;", gather science, and bring the science back to Earth. This is a sample return missions so you cannot just transmit the data back, it needs to be physically returned."</f>
        <v>Design and successfully launch an uncrewed probe to land on Europa, gather science, and bring the science back to Earth. This is a sample return missions so you cannot just transmit the data back, it needs to be physically returned.</v>
      </c>
      <c r="H141" t="str">
        <f>"Send an uncrewed craft to land on "&amp;Table1[[#This Row],[targetBody]]&amp;" and return the science to Earth."</f>
        <v>Send an uncrewed craft to land on Europa and return the science to Earth.</v>
      </c>
      <c r="I141" t="s">
        <v>584</v>
      </c>
      <c r="J141">
        <v>1402</v>
      </c>
      <c r="K141" s="4" t="s">
        <v>255</v>
      </c>
      <c r="L141" s="4" t="s">
        <v>255</v>
      </c>
      <c r="M141" s="4" t="s">
        <v>235</v>
      </c>
      <c r="N141" s="5">
        <v>0</v>
      </c>
      <c r="O141" s="5">
        <v>0</v>
      </c>
      <c r="P141">
        <v>1</v>
      </c>
      <c r="Q141">
        <v>1</v>
      </c>
      <c r="R141" t="s">
        <v>531</v>
      </c>
      <c r="S141" t="s">
        <v>518</v>
      </c>
      <c r="T141" t="s">
        <v>425</v>
      </c>
      <c r="U141">
        <v>30000</v>
      </c>
      <c r="V141">
        <v>1</v>
      </c>
      <c r="W141">
        <v>60</v>
      </c>
      <c r="X141">
        <v>120000</v>
      </c>
      <c r="Y141">
        <v>70</v>
      </c>
      <c r="Z141">
        <v>40000</v>
      </c>
      <c r="AA141" t="s">
        <v>575</v>
      </c>
      <c r="AB141" s="3"/>
    </row>
    <row r="142" spans="1:28" hidden="1" x14ac:dyDescent="0.45">
      <c r="A142" s="12" t="s">
        <v>597</v>
      </c>
      <c r="B142" t="s">
        <v>615</v>
      </c>
      <c r="C142" t="s">
        <v>593</v>
      </c>
      <c r="D142" s="1">
        <v>140</v>
      </c>
      <c r="E142"/>
      <c r="F142" t="s">
        <v>234</v>
      </c>
      <c r="G142" t="str">
        <f>"Design and successfully launch an uncrewed probe to land on "&amp;Table1[[#This Row],[targetBody]]&amp;", gather science, and bring the science back to Earth. This is a sample return missions so you cannot just transmit the data back, it needs to be physically returned."</f>
        <v>Design and successfully launch an uncrewed probe to land on Venus, gather science, and bring the science back to Earth. This is a sample return missions so you cannot just transmit the data back, it needs to be physically returned.</v>
      </c>
      <c r="H142" t="str">
        <f>"Send an uncrewed craft to land on "&amp;Table1[[#This Row],[targetBody]]&amp;" and return the science to Earth."</f>
        <v>Send an uncrewed craft to land on Venus and return the science to Earth.</v>
      </c>
      <c r="I142" t="s">
        <v>584</v>
      </c>
      <c r="J142">
        <v>1403</v>
      </c>
      <c r="K142" s="4" t="s">
        <v>255</v>
      </c>
      <c r="L142" s="4" t="s">
        <v>255</v>
      </c>
      <c r="M142" s="4" t="s">
        <v>235</v>
      </c>
      <c r="N142" s="5">
        <v>0</v>
      </c>
      <c r="O142" s="5">
        <v>0</v>
      </c>
      <c r="P142">
        <v>1</v>
      </c>
      <c r="Q142">
        <v>1</v>
      </c>
      <c r="R142" t="s">
        <v>531</v>
      </c>
      <c r="S142" t="s">
        <v>507</v>
      </c>
      <c r="T142" t="s">
        <v>425</v>
      </c>
      <c r="U142">
        <v>60000</v>
      </c>
      <c r="V142">
        <v>1</v>
      </c>
      <c r="W142">
        <v>60</v>
      </c>
      <c r="X142">
        <v>240000</v>
      </c>
      <c r="Y142">
        <v>70</v>
      </c>
      <c r="Z142">
        <v>60000</v>
      </c>
      <c r="AA142" t="s">
        <v>576</v>
      </c>
      <c r="AB142" s="3"/>
    </row>
    <row r="143" spans="1:28" hidden="1" x14ac:dyDescent="0.45">
      <c r="A143" s="12" t="s">
        <v>600</v>
      </c>
      <c r="B143" t="s">
        <v>616</v>
      </c>
      <c r="C143" t="s">
        <v>593</v>
      </c>
      <c r="D143" s="1">
        <v>140</v>
      </c>
      <c r="E143"/>
      <c r="F143" t="s">
        <v>234</v>
      </c>
      <c r="G143" t="str">
        <f>"Design and successfully launch an uncrewed probe to land on "&amp;Table1[[#This Row],[targetBody]]&amp;", gather science, and bring the science back to Earth. This is a sample return missions so you cannot just transmit the data back, it needs to be physically returned."</f>
        <v>Design and successfully launch an uncrewed probe to land on Pluto, gather science, and bring the science back to Earth. This is a sample return missions so you cannot just transmit the data back, it needs to be physically returned.</v>
      </c>
      <c r="H143" t="str">
        <f>"Send an uncrewed craft to land on "&amp;Table1[[#This Row],[targetBody]]&amp;" and return the science to Earth."</f>
        <v>Send an uncrewed craft to land on Pluto and return the science to Earth.</v>
      </c>
      <c r="I143" t="s">
        <v>584</v>
      </c>
      <c r="J143">
        <v>1404</v>
      </c>
      <c r="K143" s="4" t="s">
        <v>255</v>
      </c>
      <c r="L143" s="4" t="s">
        <v>255</v>
      </c>
      <c r="M143" s="4" t="s">
        <v>235</v>
      </c>
      <c r="N143" s="5">
        <v>0</v>
      </c>
      <c r="O143" s="5">
        <v>0</v>
      </c>
      <c r="P143">
        <v>1</v>
      </c>
      <c r="Q143">
        <v>1</v>
      </c>
      <c r="R143" t="s">
        <v>631</v>
      </c>
      <c r="S143" t="s">
        <v>514</v>
      </c>
      <c r="T143" t="s">
        <v>425</v>
      </c>
      <c r="U143">
        <v>30000</v>
      </c>
      <c r="V143">
        <v>1</v>
      </c>
      <c r="W143">
        <v>60</v>
      </c>
      <c r="X143">
        <v>120000</v>
      </c>
      <c r="Y143">
        <v>70</v>
      </c>
      <c r="Z143">
        <v>40000</v>
      </c>
      <c r="AA143" t="s">
        <v>574</v>
      </c>
      <c r="AB143" s="3"/>
    </row>
    <row r="144" spans="1:28" hidden="1" x14ac:dyDescent="0.45">
      <c r="A144" s="12" t="s">
        <v>601</v>
      </c>
      <c r="B144" t="s">
        <v>617</v>
      </c>
      <c r="C144" t="s">
        <v>593</v>
      </c>
      <c r="D144" s="1">
        <v>140</v>
      </c>
      <c r="E144"/>
      <c r="F144" t="s">
        <v>234</v>
      </c>
      <c r="G144" t="str">
        <f>"Design and successfully launch an uncrewed probe to land on "&amp;Table1[[#This Row],[targetBody]]&amp;", gather science, and bring the science back to Earth. This is a sample return missions so you cannot just transmit the data back, it needs to be physically returned."</f>
        <v>Design and successfully launch an uncrewed probe to land on Phobos, gather science, and bring the science back to Earth. This is a sample return missions so you cannot just transmit the data back, it needs to be physically returned.</v>
      </c>
      <c r="H144" t="str">
        <f>"Send an uncrewed craft to land on "&amp;Table1[[#This Row],[targetBody]]&amp;" and return the science to Earth."</f>
        <v>Send an uncrewed craft to land on Phobos and return the science to Earth.</v>
      </c>
      <c r="I144" t="s">
        <v>584</v>
      </c>
      <c r="J144">
        <v>1405</v>
      </c>
      <c r="K144" s="4" t="s">
        <v>255</v>
      </c>
      <c r="L144" s="4" t="s">
        <v>255</v>
      </c>
      <c r="M144" s="4" t="s">
        <v>235</v>
      </c>
      <c r="N144" s="5">
        <v>0</v>
      </c>
      <c r="O144" s="5">
        <v>0</v>
      </c>
      <c r="P144">
        <v>1</v>
      </c>
      <c r="Q144">
        <v>1</v>
      </c>
      <c r="R144" t="s">
        <v>530</v>
      </c>
      <c r="S144" t="s">
        <v>515</v>
      </c>
      <c r="T144" t="s">
        <v>425</v>
      </c>
      <c r="U144">
        <v>30000</v>
      </c>
      <c r="V144">
        <v>1</v>
      </c>
      <c r="W144">
        <v>60</v>
      </c>
      <c r="X144">
        <v>120000</v>
      </c>
      <c r="Y144">
        <v>70</v>
      </c>
      <c r="Z144">
        <v>40000</v>
      </c>
      <c r="AA144" t="s">
        <v>636</v>
      </c>
      <c r="AB144" s="3"/>
    </row>
    <row r="145" spans="1:28" hidden="1" x14ac:dyDescent="0.45">
      <c r="A145" s="12" t="s">
        <v>602</v>
      </c>
      <c r="B145" t="s">
        <v>618</v>
      </c>
      <c r="C145" t="s">
        <v>593</v>
      </c>
      <c r="D145" s="1">
        <v>140</v>
      </c>
      <c r="E145"/>
      <c r="F145" t="s">
        <v>234</v>
      </c>
      <c r="G145" t="str">
        <f>"Design and successfully launch an uncrewed probe to land on "&amp;Table1[[#This Row],[targetBody]]&amp;", gather science, and bring the science back to Earth. This is a sample return missions so you cannot just transmit the data back, it needs to be physically returned."</f>
        <v>Design and successfully launch an uncrewed probe to land on Callisto, gather science, and bring the science back to Earth. This is a sample return missions so you cannot just transmit the data back, it needs to be physically returned.</v>
      </c>
      <c r="H145" t="str">
        <f>"Send an uncrewed craft to land on "&amp;Table1[[#This Row],[targetBody]]&amp;" and return the science to Earth."</f>
        <v>Send an uncrewed craft to land on Callisto and return the science to Earth.</v>
      </c>
      <c r="I145" t="s">
        <v>584</v>
      </c>
      <c r="J145">
        <v>1406</v>
      </c>
      <c r="K145" s="4" t="s">
        <v>255</v>
      </c>
      <c r="L145" s="4" t="s">
        <v>255</v>
      </c>
      <c r="M145" s="4" t="s">
        <v>235</v>
      </c>
      <c r="N145" s="5">
        <v>0</v>
      </c>
      <c r="O145" s="5">
        <v>0</v>
      </c>
      <c r="P145">
        <v>1</v>
      </c>
      <c r="Q145">
        <v>1</v>
      </c>
      <c r="R145" t="s">
        <v>531</v>
      </c>
      <c r="S145" t="s">
        <v>517</v>
      </c>
      <c r="T145" t="s">
        <v>425</v>
      </c>
      <c r="U145">
        <v>30000</v>
      </c>
      <c r="V145">
        <v>1</v>
      </c>
      <c r="W145">
        <v>60</v>
      </c>
      <c r="X145">
        <v>120000</v>
      </c>
      <c r="Y145">
        <v>70</v>
      </c>
      <c r="Z145">
        <v>40000</v>
      </c>
      <c r="AA145" t="s">
        <v>636</v>
      </c>
      <c r="AB145" s="3"/>
    </row>
    <row r="146" spans="1:28" hidden="1" x14ac:dyDescent="0.45">
      <c r="A146" s="12" t="s">
        <v>604</v>
      </c>
      <c r="B146" t="s">
        <v>619</v>
      </c>
      <c r="C146" t="s">
        <v>593</v>
      </c>
      <c r="D146" s="1">
        <v>140</v>
      </c>
      <c r="E146"/>
      <c r="F146" t="s">
        <v>234</v>
      </c>
      <c r="G146" t="str">
        <f>"Design and successfully launch an uncrewed probe to land on "&amp;Table1[[#This Row],[targetBody]]&amp;", gather science, and bring the science back to Earth. This is a sample return missions so you cannot just transmit the data back, it needs to be physically returned."</f>
        <v>Design and successfully launch an uncrewed probe to land on Ganymede, gather science, and bring the science back to Earth. This is a sample return missions so you cannot just transmit the data back, it needs to be physically returned.</v>
      </c>
      <c r="H146" t="str">
        <f>"Send an uncrewed craft to land on "&amp;Table1[[#This Row],[targetBody]]&amp;" and return the science to Earth."</f>
        <v>Send an uncrewed craft to land on Ganymede and return the science to Earth.</v>
      </c>
      <c r="I146" t="s">
        <v>584</v>
      </c>
      <c r="J146">
        <v>1407</v>
      </c>
      <c r="K146" s="4" t="s">
        <v>255</v>
      </c>
      <c r="L146" s="4" t="s">
        <v>255</v>
      </c>
      <c r="M146" s="4" t="s">
        <v>235</v>
      </c>
      <c r="N146" s="5">
        <v>0</v>
      </c>
      <c r="O146" s="5">
        <v>0</v>
      </c>
      <c r="P146">
        <v>1</v>
      </c>
      <c r="Q146">
        <v>1</v>
      </c>
      <c r="R146" t="s">
        <v>531</v>
      </c>
      <c r="S146" t="s">
        <v>519</v>
      </c>
      <c r="T146" t="s">
        <v>425</v>
      </c>
      <c r="U146">
        <v>30000</v>
      </c>
      <c r="V146">
        <v>1</v>
      </c>
      <c r="W146">
        <v>60</v>
      </c>
      <c r="X146">
        <v>120000</v>
      </c>
      <c r="Y146">
        <v>70</v>
      </c>
      <c r="Z146">
        <v>40000</v>
      </c>
      <c r="AA146" t="s">
        <v>636</v>
      </c>
      <c r="AB146" s="3"/>
    </row>
    <row r="147" spans="1:28" hidden="1" x14ac:dyDescent="0.45">
      <c r="A147" s="12" t="s">
        <v>605</v>
      </c>
      <c r="B147" t="s">
        <v>620</v>
      </c>
      <c r="C147" t="s">
        <v>593</v>
      </c>
      <c r="D147" s="1">
        <v>140</v>
      </c>
      <c r="E147"/>
      <c r="F147" t="s">
        <v>234</v>
      </c>
      <c r="G147" t="str">
        <f>"Design and successfully launch an uncrewed probe to land on "&amp;Table1[[#This Row],[targetBody]]&amp;", gather science, and bring the science back to Earth. This is a sample return missions so you cannot just transmit the data back, it needs to be physically returned."</f>
        <v>Design and successfully launch an uncrewed probe to land on Io, gather science, and bring the science back to Earth. This is a sample return missions so you cannot just transmit the data back, it needs to be physically returned.</v>
      </c>
      <c r="H147" t="str">
        <f>"Send an uncrewed craft to land on "&amp;Table1[[#This Row],[targetBody]]&amp;" and return the science to Earth."</f>
        <v>Send an uncrewed craft to land on Io and return the science to Earth.</v>
      </c>
      <c r="I147" t="s">
        <v>584</v>
      </c>
      <c r="J147">
        <v>1408</v>
      </c>
      <c r="K147" s="4" t="s">
        <v>255</v>
      </c>
      <c r="L147" s="4" t="s">
        <v>255</v>
      </c>
      <c r="M147" s="4" t="s">
        <v>235</v>
      </c>
      <c r="N147" s="5">
        <v>0</v>
      </c>
      <c r="O147" s="5">
        <v>0</v>
      </c>
      <c r="P147">
        <v>1</v>
      </c>
      <c r="Q147">
        <v>1</v>
      </c>
      <c r="R147" t="s">
        <v>531</v>
      </c>
      <c r="S147" t="s">
        <v>520</v>
      </c>
      <c r="T147" t="s">
        <v>425</v>
      </c>
      <c r="U147">
        <v>30000</v>
      </c>
      <c r="V147">
        <v>1</v>
      </c>
      <c r="W147">
        <v>60</v>
      </c>
      <c r="X147">
        <v>120000</v>
      </c>
      <c r="Y147">
        <v>70</v>
      </c>
      <c r="Z147">
        <v>40000</v>
      </c>
      <c r="AA147" t="s">
        <v>636</v>
      </c>
      <c r="AB147" s="3"/>
    </row>
    <row r="148" spans="1:28" hidden="1" x14ac:dyDescent="0.45">
      <c r="A148" s="12" t="s">
        <v>606</v>
      </c>
      <c r="B148" t="s">
        <v>621</v>
      </c>
      <c r="C148" t="s">
        <v>593</v>
      </c>
      <c r="D148" s="1">
        <v>140</v>
      </c>
      <c r="E148"/>
      <c r="F148" t="s">
        <v>234</v>
      </c>
      <c r="G148" t="str">
        <f>"Design and successfully launch an uncrewed probe to land on "&amp;Table1[[#This Row],[targetBody]]&amp;", gather science, and bring the science back to Earth. This is a sample return missions so you cannot just transmit the data back, it needs to be physically returned."</f>
        <v>Design and successfully launch an uncrewed probe to land on Dione, gather science, and bring the science back to Earth. This is a sample return missions so you cannot just transmit the data back, it needs to be physically returned.</v>
      </c>
      <c r="H148" t="str">
        <f>"Send an uncrewed craft to land on "&amp;Table1[[#This Row],[targetBody]]&amp;" and return the science to Earth."</f>
        <v>Send an uncrewed craft to land on Dione and return the science to Earth.</v>
      </c>
      <c r="I148" t="s">
        <v>584</v>
      </c>
      <c r="J148">
        <v>1409</v>
      </c>
      <c r="K148" s="4" t="s">
        <v>255</v>
      </c>
      <c r="L148" s="4" t="s">
        <v>255</v>
      </c>
      <c r="M148" s="4" t="s">
        <v>235</v>
      </c>
      <c r="N148" s="5">
        <v>0</v>
      </c>
      <c r="O148" s="5">
        <v>0</v>
      </c>
      <c r="P148">
        <v>1</v>
      </c>
      <c r="Q148">
        <v>1</v>
      </c>
      <c r="R148" t="s">
        <v>571</v>
      </c>
      <c r="S148" t="s">
        <v>521</v>
      </c>
      <c r="T148" t="s">
        <v>425</v>
      </c>
      <c r="U148">
        <v>30000</v>
      </c>
      <c r="V148">
        <v>1</v>
      </c>
      <c r="W148">
        <v>60</v>
      </c>
      <c r="X148">
        <v>120000</v>
      </c>
      <c r="Y148">
        <v>70</v>
      </c>
      <c r="Z148">
        <v>40000</v>
      </c>
      <c r="AA148" t="s">
        <v>637</v>
      </c>
      <c r="AB148" s="3"/>
    </row>
    <row r="149" spans="1:28" hidden="1" x14ac:dyDescent="0.45">
      <c r="A149" s="12" t="s">
        <v>607</v>
      </c>
      <c r="B149" t="s">
        <v>622</v>
      </c>
      <c r="C149" t="s">
        <v>593</v>
      </c>
      <c r="D149" s="1">
        <v>140</v>
      </c>
      <c r="E149"/>
      <c r="F149" t="s">
        <v>234</v>
      </c>
      <c r="G149" t="str">
        <f>"Design and successfully launch an uncrewed probe to land on "&amp;Table1[[#This Row],[targetBody]]&amp;", gather science, and bring the science back to Earth. This is a sample return missions so you cannot just transmit the data back, it needs to be physically returned."</f>
        <v>Design and successfully launch an uncrewed probe to land on Enceladus, gather science, and bring the science back to Earth. This is a sample return missions so you cannot just transmit the data back, it needs to be physically returned.</v>
      </c>
      <c r="H149" t="str">
        <f>"Send an uncrewed craft to land on "&amp;Table1[[#This Row],[targetBody]]&amp;" and return the science to Earth."</f>
        <v>Send an uncrewed craft to land on Enceladus and return the science to Earth.</v>
      </c>
      <c r="I149" t="s">
        <v>584</v>
      </c>
      <c r="J149">
        <v>1410</v>
      </c>
      <c r="K149" s="4" t="s">
        <v>255</v>
      </c>
      <c r="L149" s="4" t="s">
        <v>255</v>
      </c>
      <c r="M149" s="4" t="s">
        <v>235</v>
      </c>
      <c r="N149" s="5">
        <v>0</v>
      </c>
      <c r="O149" s="5">
        <v>0</v>
      </c>
      <c r="P149">
        <v>1</v>
      </c>
      <c r="Q149">
        <v>1</v>
      </c>
      <c r="R149" t="s">
        <v>571</v>
      </c>
      <c r="S149" t="s">
        <v>522</v>
      </c>
      <c r="T149" t="s">
        <v>425</v>
      </c>
      <c r="U149">
        <v>30000</v>
      </c>
      <c r="V149">
        <v>1</v>
      </c>
      <c r="W149">
        <v>60</v>
      </c>
      <c r="X149">
        <v>120000</v>
      </c>
      <c r="Y149">
        <v>70</v>
      </c>
      <c r="Z149">
        <v>40000</v>
      </c>
      <c r="AA149" t="s">
        <v>637</v>
      </c>
      <c r="AB149" s="3"/>
    </row>
    <row r="150" spans="1:28" hidden="1" x14ac:dyDescent="0.45">
      <c r="A150" s="12" t="s">
        <v>608</v>
      </c>
      <c r="B150" t="s">
        <v>623</v>
      </c>
      <c r="C150" t="s">
        <v>593</v>
      </c>
      <c r="D150" s="1">
        <v>140</v>
      </c>
      <c r="E150"/>
      <c r="F150" t="s">
        <v>234</v>
      </c>
      <c r="G150" t="str">
        <f>"Design and successfully launch an uncrewed probe to land on "&amp;Table1[[#This Row],[targetBody]]&amp;", gather science, and bring the science back to Earth. This is a sample return missions so you cannot just transmit the data back, it needs to be physically returned."</f>
        <v>Design and successfully launch an uncrewed probe to land on Iapetus, gather science, and bring the science back to Earth. This is a sample return missions so you cannot just transmit the data back, it needs to be physically returned.</v>
      </c>
      <c r="H150" t="str">
        <f>"Send an uncrewed craft to land on "&amp;Table1[[#This Row],[targetBody]]&amp;" and return the science to Earth."</f>
        <v>Send an uncrewed craft to land on Iapetus and return the science to Earth.</v>
      </c>
      <c r="I150" t="s">
        <v>584</v>
      </c>
      <c r="J150">
        <v>1411</v>
      </c>
      <c r="K150" s="4" t="s">
        <v>255</v>
      </c>
      <c r="L150" s="4" t="s">
        <v>255</v>
      </c>
      <c r="M150" s="4" t="s">
        <v>235</v>
      </c>
      <c r="N150" s="5">
        <v>0</v>
      </c>
      <c r="O150" s="5">
        <v>0</v>
      </c>
      <c r="P150">
        <v>1</v>
      </c>
      <c r="Q150">
        <v>1</v>
      </c>
      <c r="R150" t="s">
        <v>571</v>
      </c>
      <c r="S150" t="s">
        <v>523</v>
      </c>
      <c r="T150" t="s">
        <v>425</v>
      </c>
      <c r="U150">
        <v>30000</v>
      </c>
      <c r="V150">
        <v>1</v>
      </c>
      <c r="W150">
        <v>60</v>
      </c>
      <c r="X150">
        <v>120000</v>
      </c>
      <c r="Y150">
        <v>70</v>
      </c>
      <c r="Z150">
        <v>40000</v>
      </c>
      <c r="AA150" t="s">
        <v>637</v>
      </c>
      <c r="AB150" s="3"/>
    </row>
    <row r="151" spans="1:28" hidden="1" x14ac:dyDescent="0.45">
      <c r="A151" s="12" t="s">
        <v>609</v>
      </c>
      <c r="B151" t="s">
        <v>624</v>
      </c>
      <c r="C151" t="s">
        <v>593</v>
      </c>
      <c r="D151" s="1">
        <v>140</v>
      </c>
      <c r="E151"/>
      <c r="F151" t="s">
        <v>234</v>
      </c>
      <c r="G151" t="str">
        <f>"Design and successfully launch an uncrewed probe to land on "&amp;Table1[[#This Row],[targetBody]]&amp;", gather science, and bring the science back to Earth. This is a sample return missions so you cannot just transmit the data back, it needs to be physically returned."</f>
        <v>Design and successfully launch an uncrewed probe to land on Mimas, gather science, and bring the science back to Earth. This is a sample return missions so you cannot just transmit the data back, it needs to be physically returned.</v>
      </c>
      <c r="H151" t="str">
        <f>"Send an uncrewed craft to land on "&amp;Table1[[#This Row],[targetBody]]&amp;" and return the science to Earth."</f>
        <v>Send an uncrewed craft to land on Mimas and return the science to Earth.</v>
      </c>
      <c r="I151" t="s">
        <v>584</v>
      </c>
      <c r="J151">
        <v>1412</v>
      </c>
      <c r="K151" s="4" t="s">
        <v>255</v>
      </c>
      <c r="L151" s="4" t="s">
        <v>255</v>
      </c>
      <c r="M151" s="4" t="s">
        <v>235</v>
      </c>
      <c r="N151" s="5">
        <v>0</v>
      </c>
      <c r="O151" s="5">
        <v>0</v>
      </c>
      <c r="P151">
        <v>1</v>
      </c>
      <c r="Q151">
        <v>1</v>
      </c>
      <c r="R151" t="s">
        <v>571</v>
      </c>
      <c r="S151" t="s">
        <v>524</v>
      </c>
      <c r="T151" t="s">
        <v>425</v>
      </c>
      <c r="U151">
        <v>30000</v>
      </c>
      <c r="V151">
        <v>1</v>
      </c>
      <c r="W151">
        <v>60</v>
      </c>
      <c r="X151">
        <v>120000</v>
      </c>
      <c r="Y151">
        <v>70</v>
      </c>
      <c r="Z151">
        <v>40000</v>
      </c>
      <c r="AA151" t="s">
        <v>637</v>
      </c>
      <c r="AB151" s="3"/>
    </row>
    <row r="152" spans="1:28" hidden="1" x14ac:dyDescent="0.45">
      <c r="A152" s="12" t="s">
        <v>610</v>
      </c>
      <c r="B152" t="s">
        <v>625</v>
      </c>
      <c r="C152" t="s">
        <v>593</v>
      </c>
      <c r="D152" s="1">
        <v>140</v>
      </c>
      <c r="E152"/>
      <c r="F152" t="s">
        <v>234</v>
      </c>
      <c r="G152" t="str">
        <f>"Design and successfully launch an uncrewed probe to land on "&amp;Table1[[#This Row],[targetBody]]&amp;", gather science, and bring the science back to Earth. This is a sample return missions so you cannot just transmit the data back, it needs to be physically returned."</f>
        <v>Design and successfully launch an uncrewed probe to land on Rhea, gather science, and bring the science back to Earth. This is a sample return missions so you cannot just transmit the data back, it needs to be physically returned.</v>
      </c>
      <c r="H152" t="str">
        <f>"Send an uncrewed craft to land on "&amp;Table1[[#This Row],[targetBody]]&amp;" and return the science to Earth."</f>
        <v>Send an uncrewed craft to land on Rhea and return the science to Earth.</v>
      </c>
      <c r="I152" t="s">
        <v>584</v>
      </c>
      <c r="J152">
        <v>1413</v>
      </c>
      <c r="K152" s="4" t="s">
        <v>255</v>
      </c>
      <c r="L152" s="4" t="s">
        <v>255</v>
      </c>
      <c r="M152" s="4" t="s">
        <v>235</v>
      </c>
      <c r="N152" s="5">
        <v>0</v>
      </c>
      <c r="O152" s="5">
        <v>0</v>
      </c>
      <c r="P152">
        <v>1</v>
      </c>
      <c r="Q152">
        <v>1</v>
      </c>
      <c r="R152" t="s">
        <v>571</v>
      </c>
      <c r="S152" t="s">
        <v>525</v>
      </c>
      <c r="T152" t="s">
        <v>425</v>
      </c>
      <c r="U152">
        <v>30000</v>
      </c>
      <c r="V152">
        <v>1</v>
      </c>
      <c r="W152">
        <v>60</v>
      </c>
      <c r="X152">
        <v>120000</v>
      </c>
      <c r="Y152">
        <v>70</v>
      </c>
      <c r="Z152">
        <v>40000</v>
      </c>
      <c r="AA152" t="s">
        <v>637</v>
      </c>
      <c r="AB152" s="3"/>
    </row>
    <row r="153" spans="1:28" hidden="1" x14ac:dyDescent="0.45">
      <c r="A153" s="12" t="s">
        <v>611</v>
      </c>
      <c r="B153" t="s">
        <v>626</v>
      </c>
      <c r="C153" t="s">
        <v>593</v>
      </c>
      <c r="D153" s="1">
        <v>140</v>
      </c>
      <c r="E153"/>
      <c r="F153" t="s">
        <v>234</v>
      </c>
      <c r="G153" t="str">
        <f>"Design and successfully launch an uncrewed probe to land on "&amp;Table1[[#This Row],[targetBody]]&amp;", gather science, and bring the science back to Earth. This is a sample return missions so you cannot just transmit the data back, it needs to be physically returned."</f>
        <v>Design and successfully launch an uncrewed probe to land on Tethys, gather science, and bring the science back to Earth. This is a sample return missions so you cannot just transmit the data back, it needs to be physically returned.</v>
      </c>
      <c r="H153" t="str">
        <f>"Send an uncrewed craft to land on "&amp;Table1[[#This Row],[targetBody]]&amp;" and return the science to Earth."</f>
        <v>Send an uncrewed craft to land on Tethys and return the science to Earth.</v>
      </c>
      <c r="I153" t="s">
        <v>584</v>
      </c>
      <c r="J153">
        <v>1414</v>
      </c>
      <c r="K153" s="4" t="s">
        <v>255</v>
      </c>
      <c r="L153" s="4" t="s">
        <v>255</v>
      </c>
      <c r="M153" s="4" t="s">
        <v>235</v>
      </c>
      <c r="N153" s="5">
        <v>0</v>
      </c>
      <c r="O153" s="5">
        <v>0</v>
      </c>
      <c r="P153">
        <v>1</v>
      </c>
      <c r="Q153">
        <v>1</v>
      </c>
      <c r="R153" t="s">
        <v>571</v>
      </c>
      <c r="S153" t="s">
        <v>526</v>
      </c>
      <c r="T153" t="s">
        <v>425</v>
      </c>
      <c r="U153">
        <v>30000</v>
      </c>
      <c r="V153">
        <v>1</v>
      </c>
      <c r="W153">
        <v>60</v>
      </c>
      <c r="X153">
        <v>120000</v>
      </c>
      <c r="Y153">
        <v>70</v>
      </c>
      <c r="Z153">
        <v>40000</v>
      </c>
      <c r="AA153" t="s">
        <v>637</v>
      </c>
      <c r="AB153" s="3"/>
    </row>
    <row r="154" spans="1:28" hidden="1" x14ac:dyDescent="0.45">
      <c r="A154" s="12" t="s">
        <v>632</v>
      </c>
      <c r="B154" t="s">
        <v>633</v>
      </c>
      <c r="C154" t="s">
        <v>593</v>
      </c>
      <c r="D154" s="1">
        <v>140</v>
      </c>
      <c r="E154"/>
      <c r="F154" t="s">
        <v>234</v>
      </c>
      <c r="G154" t="str">
        <f>"Design and successfully launch an uncrewed probe to land on "&amp;Table1[[#This Row],[targetBody]]&amp;", gather science, and bring the science back to Earth. This is a sample return missions so you cannot just transmit the data back, it needs to be physically returned."</f>
        <v>Design and successfully launch an uncrewed probe to land on Titan, gather science, and bring the science back to Earth. This is a sample return missions so you cannot just transmit the data back, it needs to be physically returned.</v>
      </c>
      <c r="H154" t="str">
        <f>"Send an uncrewed craft to land on "&amp;Table1[[#This Row],[targetBody]]&amp;" and return the science to Earth."</f>
        <v>Send an uncrewed craft to land on Titan and return the science to Earth.</v>
      </c>
      <c r="I154" t="s">
        <v>584</v>
      </c>
      <c r="J154">
        <v>1415</v>
      </c>
      <c r="K154" s="4" t="s">
        <v>255</v>
      </c>
      <c r="L154" s="4" t="s">
        <v>255</v>
      </c>
      <c r="M154" s="4" t="s">
        <v>235</v>
      </c>
      <c r="N154" s="5">
        <v>0</v>
      </c>
      <c r="O154" s="5">
        <v>0</v>
      </c>
      <c r="P154">
        <v>1</v>
      </c>
      <c r="Q154">
        <v>1</v>
      </c>
      <c r="R154" t="s">
        <v>571</v>
      </c>
      <c r="S154" t="s">
        <v>527</v>
      </c>
      <c r="T154" t="s">
        <v>425</v>
      </c>
      <c r="U154">
        <v>60000</v>
      </c>
      <c r="V154">
        <v>1</v>
      </c>
      <c r="W154">
        <v>60</v>
      </c>
      <c r="X154">
        <v>240000</v>
      </c>
      <c r="Y154">
        <v>70</v>
      </c>
      <c r="Z154">
        <v>60000</v>
      </c>
      <c r="AA154" t="s">
        <v>637</v>
      </c>
      <c r="AB154" s="3"/>
    </row>
    <row r="155" spans="1:28" hidden="1" x14ac:dyDescent="0.45">
      <c r="A155" s="12" t="s">
        <v>612</v>
      </c>
      <c r="B155" t="s">
        <v>627</v>
      </c>
      <c r="C155" t="s">
        <v>593</v>
      </c>
      <c r="D155" s="1">
        <v>140</v>
      </c>
      <c r="E155"/>
      <c r="F155" t="s">
        <v>234</v>
      </c>
      <c r="G155" t="str">
        <f>"Design and successfully launch an uncrewed probe to land on "&amp;Table1[[#This Row],[targetBody]]&amp;", gather science, and bring the science back to Earth. This is a sample return missions so you cannot just transmit the data back, it needs to be physically returned."</f>
        <v>Design and successfully launch an uncrewed probe to land on Triton, gather science, and bring the science back to Earth. This is a sample return missions so you cannot just transmit the data back, it needs to be physically returned.</v>
      </c>
      <c r="H155" t="str">
        <f>"Send an uncrewed craft to land on "&amp;Table1[[#This Row],[targetBody]]&amp;" and return the science to Earth."</f>
        <v>Send an uncrewed craft to land on Triton and return the science to Earth.</v>
      </c>
      <c r="I155" t="s">
        <v>584</v>
      </c>
      <c r="J155">
        <v>1416</v>
      </c>
      <c r="K155" s="4" t="s">
        <v>255</v>
      </c>
      <c r="L155" s="4" t="s">
        <v>255</v>
      </c>
      <c r="M155" s="4" t="s">
        <v>235</v>
      </c>
      <c r="N155" s="5">
        <v>0</v>
      </c>
      <c r="O155" s="5">
        <v>0</v>
      </c>
      <c r="P155">
        <v>1</v>
      </c>
      <c r="Q155">
        <v>1</v>
      </c>
      <c r="R155" t="s">
        <v>631</v>
      </c>
      <c r="S155" t="s">
        <v>528</v>
      </c>
      <c r="T155" t="s">
        <v>425</v>
      </c>
      <c r="U155">
        <v>30000</v>
      </c>
      <c r="V155">
        <v>1</v>
      </c>
      <c r="W155">
        <v>60</v>
      </c>
      <c r="X155">
        <v>120000</v>
      </c>
      <c r="Y155">
        <v>70</v>
      </c>
      <c r="Z155">
        <v>40000</v>
      </c>
      <c r="AA155" t="s">
        <v>638</v>
      </c>
      <c r="AB155" s="3"/>
    </row>
    <row r="156" spans="1:28" hidden="1" x14ac:dyDescent="0.45">
      <c r="A156" s="12" t="s">
        <v>613</v>
      </c>
      <c r="B156" t="s">
        <v>628</v>
      </c>
      <c r="C156" t="s">
        <v>593</v>
      </c>
      <c r="D156" s="1">
        <v>140</v>
      </c>
      <c r="E156"/>
      <c r="F156" t="s">
        <v>234</v>
      </c>
      <c r="G156" t="str">
        <f>"Design and successfully launch an uncrewed probe to land on "&amp;Table1[[#This Row],[targetBody]]&amp;", gather science, and bring the science back to Earth. This is a sample return missions so you cannot just transmit the data back, it needs to be physically returned."</f>
        <v>Design and successfully launch an uncrewed probe to land on Charon, gather science, and bring the science back to Earth. This is a sample return missions so you cannot just transmit the data back, it needs to be physically returned.</v>
      </c>
      <c r="H156" t="str">
        <f>"Send an uncrewed craft to land on "&amp;Table1[[#This Row],[targetBody]]&amp;" and return the science to Earth."</f>
        <v>Send an uncrewed craft to land on Charon and return the science to Earth.</v>
      </c>
      <c r="I156" t="s">
        <v>584</v>
      </c>
      <c r="J156">
        <v>1417</v>
      </c>
      <c r="K156" s="4" t="s">
        <v>255</v>
      </c>
      <c r="L156" s="4" t="s">
        <v>255</v>
      </c>
      <c r="M156" s="4" t="s">
        <v>235</v>
      </c>
      <c r="N156" s="5">
        <v>0</v>
      </c>
      <c r="O156" s="5">
        <v>0</v>
      </c>
      <c r="P156">
        <v>1</v>
      </c>
      <c r="Q156">
        <v>1</v>
      </c>
      <c r="R156" t="s">
        <v>631</v>
      </c>
      <c r="S156" t="s">
        <v>529</v>
      </c>
      <c r="T156" t="s">
        <v>425</v>
      </c>
      <c r="U156">
        <v>30000</v>
      </c>
      <c r="V156">
        <v>1</v>
      </c>
      <c r="W156">
        <v>60</v>
      </c>
      <c r="X156">
        <v>120000</v>
      </c>
      <c r="Y156">
        <v>70</v>
      </c>
      <c r="Z156">
        <v>40000</v>
      </c>
      <c r="AA156" t="s">
        <v>576</v>
      </c>
      <c r="AB156" s="3"/>
    </row>
    <row r="157" spans="1:28" hidden="1" x14ac:dyDescent="0.45">
      <c r="A157" s="12" t="s">
        <v>614</v>
      </c>
      <c r="B157" t="s">
        <v>134</v>
      </c>
      <c r="C157" t="s">
        <v>593</v>
      </c>
      <c r="D157" s="1">
        <v>140</v>
      </c>
      <c r="E157"/>
      <c r="F157" t="s">
        <v>234</v>
      </c>
      <c r="G157" t="str">
        <f>"Design and successfully launch an uncrewed probe to land on "&amp;Table1[[#This Row],[targetBody]]&amp;", gather science, and bring the science back to Earth. This is a sample return missions so you cannot just transmit the data back, it needs to be physically returned."</f>
        <v>Design and successfully launch an uncrewed probe to land on HomeWorld(), gather science, and bring the science back to Earth. This is a sample return missions so you cannot just transmit the data back, it needs to be physically returned.</v>
      </c>
      <c r="H157" t="str">
        <f>"Send an uncrewed craft to land on "&amp;Table1[[#This Row],[targetBody]]&amp;" and return the science to Earth."</f>
        <v>Send an uncrewed craft to land on HomeWorld() and return the science to Earth.</v>
      </c>
      <c r="I157" t="s">
        <v>584</v>
      </c>
      <c r="J157">
        <v>1418</v>
      </c>
      <c r="K157" s="4" t="s">
        <v>255</v>
      </c>
      <c r="L157" s="4" t="s">
        <v>255</v>
      </c>
      <c r="M157" s="4" t="s">
        <v>235</v>
      </c>
      <c r="N157" s="5">
        <v>0</v>
      </c>
      <c r="O157" s="5">
        <v>0</v>
      </c>
      <c r="P157">
        <v>1</v>
      </c>
      <c r="Q157">
        <v>1</v>
      </c>
      <c r="R157" t="s">
        <v>533</v>
      </c>
      <c r="S157" t="s">
        <v>236</v>
      </c>
      <c r="T157" t="s">
        <v>425</v>
      </c>
      <c r="U157">
        <v>120000</v>
      </c>
      <c r="V157">
        <v>4</v>
      </c>
      <c r="W157">
        <v>120</v>
      </c>
      <c r="X157">
        <v>480000</v>
      </c>
      <c r="Y157">
        <v>140</v>
      </c>
      <c r="Z157">
        <v>160000</v>
      </c>
      <c r="AA157" t="s">
        <v>591</v>
      </c>
      <c r="AB157" s="3"/>
    </row>
    <row r="158" spans="1:28" hidden="1" x14ac:dyDescent="0.45">
      <c r="A158" s="12" t="s">
        <v>344</v>
      </c>
      <c r="B158" t="s">
        <v>136</v>
      </c>
      <c r="C158" t="s">
        <v>135</v>
      </c>
      <c r="D158" s="1">
        <v>150</v>
      </c>
      <c r="E158"/>
      <c r="F158" t="s">
        <v>685</v>
      </c>
      <c r="G158" t="s">
        <v>707</v>
      </c>
      <c r="H158" t="s">
        <v>702</v>
      </c>
      <c r="I158" t="s">
        <v>703</v>
      </c>
      <c r="J158">
        <v>1500</v>
      </c>
      <c r="K158" s="4" t="s">
        <v>235</v>
      </c>
      <c r="L158" s="4" t="s">
        <v>235</v>
      </c>
      <c r="M158" s="4" t="s">
        <v>235</v>
      </c>
      <c r="N158" s="5">
        <v>0</v>
      </c>
      <c r="O158" s="5">
        <v>0</v>
      </c>
      <c r="P158">
        <v>1</v>
      </c>
      <c r="Q158">
        <v>1</v>
      </c>
      <c r="R158" t="s">
        <v>248</v>
      </c>
      <c r="S158" t="s">
        <v>236</v>
      </c>
      <c r="T158" t="s">
        <v>424</v>
      </c>
      <c r="U158">
        <v>575000</v>
      </c>
      <c r="V158">
        <v>0</v>
      </c>
      <c r="W158">
        <v>500</v>
      </c>
      <c r="X158">
        <v>250000</v>
      </c>
      <c r="Y158">
        <v>750</v>
      </c>
      <c r="Z158">
        <v>750000</v>
      </c>
      <c r="AA158" t="s">
        <v>352</v>
      </c>
      <c r="AB158" s="3" t="s">
        <v>351</v>
      </c>
    </row>
    <row r="159" spans="1:28" hidden="1" x14ac:dyDescent="0.45">
      <c r="A159" s="12" t="s">
        <v>194</v>
      </c>
      <c r="B159" t="s">
        <v>137</v>
      </c>
      <c r="C159" t="s">
        <v>135</v>
      </c>
      <c r="D159" s="1">
        <v>150</v>
      </c>
      <c r="E159"/>
      <c r="F159" t="s">
        <v>685</v>
      </c>
      <c r="G159" t="s">
        <v>708</v>
      </c>
      <c r="H159" t="s">
        <v>709</v>
      </c>
      <c r="I159" t="s">
        <v>711</v>
      </c>
      <c r="J159">
        <v>1501</v>
      </c>
      <c r="K159" s="4" t="s">
        <v>255</v>
      </c>
      <c r="L159" s="4" t="s">
        <v>255</v>
      </c>
      <c r="M159" s="4" t="s">
        <v>235</v>
      </c>
      <c r="N159" s="5">
        <v>0</v>
      </c>
      <c r="O159" s="5">
        <v>0</v>
      </c>
      <c r="P159">
        <v>1</v>
      </c>
      <c r="Q159">
        <v>1</v>
      </c>
      <c r="R159" t="s">
        <v>533</v>
      </c>
      <c r="S159" t="s">
        <v>460</v>
      </c>
      <c r="T159" t="s">
        <v>424</v>
      </c>
      <c r="U159">
        <v>200000</v>
      </c>
      <c r="V159">
        <v>0</v>
      </c>
      <c r="W159">
        <v>250</v>
      </c>
      <c r="X159">
        <v>85000</v>
      </c>
      <c r="Y159">
        <v>250</v>
      </c>
      <c r="Z159">
        <v>250000</v>
      </c>
      <c r="AA159" t="s">
        <v>344</v>
      </c>
      <c r="AB159" s="3"/>
    </row>
    <row r="160" spans="1:28" hidden="1" x14ac:dyDescent="0.45">
      <c r="A160" s="12" t="s">
        <v>195</v>
      </c>
      <c r="B160" t="s">
        <v>138</v>
      </c>
      <c r="C160" t="s">
        <v>135</v>
      </c>
      <c r="D160" s="1">
        <v>150</v>
      </c>
      <c r="E160"/>
      <c r="F160" t="s">
        <v>685</v>
      </c>
      <c r="G160" t="s">
        <v>712</v>
      </c>
      <c r="H160" t="s">
        <v>710</v>
      </c>
      <c r="I160" t="s">
        <v>713</v>
      </c>
      <c r="J160">
        <v>1502</v>
      </c>
      <c r="K160" s="4" t="s">
        <v>255</v>
      </c>
      <c r="L160" s="4" t="s">
        <v>255</v>
      </c>
      <c r="M160" s="4" t="s">
        <v>235</v>
      </c>
      <c r="N160" s="5">
        <v>0</v>
      </c>
      <c r="O160" s="5">
        <v>0</v>
      </c>
      <c r="P160">
        <v>1</v>
      </c>
      <c r="Q160">
        <v>1</v>
      </c>
      <c r="R160" t="s">
        <v>530</v>
      </c>
      <c r="S160" t="s">
        <v>508</v>
      </c>
      <c r="T160" t="s">
        <v>424</v>
      </c>
      <c r="U160">
        <v>250000</v>
      </c>
      <c r="V160">
        <v>0</v>
      </c>
      <c r="W160">
        <v>250</v>
      </c>
      <c r="X160">
        <v>100000</v>
      </c>
      <c r="Y160">
        <v>250</v>
      </c>
      <c r="Z160">
        <v>250000</v>
      </c>
      <c r="AA160" t="s">
        <v>344</v>
      </c>
      <c r="AB160" s="3"/>
    </row>
    <row r="161" spans="1:29" hidden="1" x14ac:dyDescent="0.45">
      <c r="A161" s="12" t="s">
        <v>196</v>
      </c>
      <c r="B161" s="3" t="s">
        <v>726</v>
      </c>
      <c r="C161" t="s">
        <v>135</v>
      </c>
      <c r="D161" s="1">
        <v>150</v>
      </c>
      <c r="E161" t="s">
        <v>139</v>
      </c>
      <c r="F161" t="s">
        <v>685</v>
      </c>
      <c r="G161" t="s">
        <v>724</v>
      </c>
      <c r="H161" t="s">
        <v>725</v>
      </c>
      <c r="I161" t="s">
        <v>727</v>
      </c>
      <c r="J161">
        <v>1503</v>
      </c>
      <c r="K161" s="4" t="s">
        <v>255</v>
      </c>
      <c r="L161" s="4" t="s">
        <v>255</v>
      </c>
      <c r="M161" s="4" t="s">
        <v>235</v>
      </c>
      <c r="N161" s="5">
        <v>0</v>
      </c>
      <c r="O161" s="5">
        <v>0</v>
      </c>
      <c r="P161">
        <v>0</v>
      </c>
      <c r="Q161">
        <v>1</v>
      </c>
      <c r="R161" t="s">
        <v>728</v>
      </c>
      <c r="S161" s="8" t="s">
        <v>729</v>
      </c>
      <c r="T161" t="s">
        <v>426</v>
      </c>
      <c r="U161" s="8" t="s">
        <v>732</v>
      </c>
      <c r="V161">
        <v>0</v>
      </c>
      <c r="W161" t="s">
        <v>731</v>
      </c>
      <c r="X161" s="8" t="s">
        <v>730</v>
      </c>
      <c r="Y161" s="8" t="s">
        <v>733</v>
      </c>
      <c r="Z161" s="8" t="s">
        <v>435</v>
      </c>
      <c r="AA161" t="s">
        <v>344</v>
      </c>
      <c r="AB161" t="s">
        <v>734</v>
      </c>
    </row>
    <row r="162" spans="1:29" hidden="1" x14ac:dyDescent="0.45">
      <c r="A162" s="12" t="s">
        <v>197</v>
      </c>
      <c r="B162" s="15" t="s">
        <v>735</v>
      </c>
      <c r="C162" t="s">
        <v>135</v>
      </c>
      <c r="D162" s="1">
        <v>150</v>
      </c>
      <c r="E162" t="s">
        <v>139</v>
      </c>
      <c r="F162" t="s">
        <v>685</v>
      </c>
      <c r="G162" t="s">
        <v>737</v>
      </c>
      <c r="H162" t="s">
        <v>736</v>
      </c>
      <c r="I162" t="s">
        <v>738</v>
      </c>
      <c r="J162">
        <v>1504</v>
      </c>
      <c r="K162" s="4" t="s">
        <v>255</v>
      </c>
      <c r="L162" s="4" t="s">
        <v>255</v>
      </c>
      <c r="M162" s="4" t="s">
        <v>235</v>
      </c>
      <c r="N162" s="5">
        <v>0</v>
      </c>
      <c r="O162" s="5">
        <v>0</v>
      </c>
      <c r="P162">
        <v>0</v>
      </c>
      <c r="Q162">
        <v>1</v>
      </c>
      <c r="R162" t="s">
        <v>728</v>
      </c>
      <c r="S162" s="8" t="s">
        <v>729</v>
      </c>
      <c r="T162" t="s">
        <v>426</v>
      </c>
      <c r="U162" s="8" t="s">
        <v>739</v>
      </c>
      <c r="V162">
        <v>0</v>
      </c>
      <c r="W162" t="s">
        <v>731</v>
      </c>
      <c r="X162" s="8" t="s">
        <v>732</v>
      </c>
      <c r="Y162" s="8" t="s">
        <v>733</v>
      </c>
      <c r="Z162" s="8" t="s">
        <v>435</v>
      </c>
      <c r="AA162" t="s">
        <v>344</v>
      </c>
      <c r="AB162" t="s">
        <v>740</v>
      </c>
    </row>
    <row r="163" spans="1:29" hidden="1" x14ac:dyDescent="0.45">
      <c r="A163" s="12" t="s">
        <v>198</v>
      </c>
      <c r="B163" s="15" t="s">
        <v>741</v>
      </c>
      <c r="C163" t="s">
        <v>135</v>
      </c>
      <c r="D163" s="1">
        <v>150</v>
      </c>
      <c r="E163" t="s">
        <v>139</v>
      </c>
      <c r="F163" t="s">
        <v>685</v>
      </c>
      <c r="G163" t="s">
        <v>742</v>
      </c>
      <c r="H163" t="s">
        <v>743</v>
      </c>
      <c r="I163" t="s">
        <v>744</v>
      </c>
      <c r="J163">
        <v>1505</v>
      </c>
      <c r="K163" s="4" t="s">
        <v>255</v>
      </c>
      <c r="L163" s="4" t="s">
        <v>255</v>
      </c>
      <c r="M163" s="4" t="s">
        <v>235</v>
      </c>
      <c r="N163" s="5">
        <v>0</v>
      </c>
      <c r="O163" s="5">
        <v>0</v>
      </c>
      <c r="P163">
        <v>0</v>
      </c>
      <c r="Q163">
        <v>1</v>
      </c>
      <c r="R163" t="s">
        <v>728</v>
      </c>
      <c r="S163" s="8" t="s">
        <v>729</v>
      </c>
      <c r="T163" t="s">
        <v>426</v>
      </c>
      <c r="U163" s="8" t="s">
        <v>739</v>
      </c>
      <c r="V163">
        <v>0</v>
      </c>
      <c r="W163" t="s">
        <v>731</v>
      </c>
      <c r="X163" s="8" t="s">
        <v>732</v>
      </c>
      <c r="Y163" s="8" t="s">
        <v>733</v>
      </c>
      <c r="Z163" s="8" t="s">
        <v>435</v>
      </c>
      <c r="AA163" t="s">
        <v>344</v>
      </c>
      <c r="AB163" t="s">
        <v>745</v>
      </c>
    </row>
    <row r="164" spans="1:29" hidden="1" x14ac:dyDescent="0.45">
      <c r="A164" s="12" t="s">
        <v>199</v>
      </c>
      <c r="B164" s="15" t="s">
        <v>746</v>
      </c>
      <c r="C164" t="s">
        <v>135</v>
      </c>
      <c r="D164" s="1">
        <v>150</v>
      </c>
      <c r="E164" t="s">
        <v>139</v>
      </c>
      <c r="F164" t="s">
        <v>685</v>
      </c>
      <c r="G164" t="s">
        <v>747</v>
      </c>
      <c r="H164" t="s">
        <v>748</v>
      </c>
      <c r="I164" t="s">
        <v>749</v>
      </c>
      <c r="J164">
        <v>1506</v>
      </c>
      <c r="K164" s="4" t="s">
        <v>255</v>
      </c>
      <c r="L164" s="4" t="s">
        <v>255</v>
      </c>
      <c r="M164" s="4" t="s">
        <v>235</v>
      </c>
      <c r="N164" s="5">
        <v>0</v>
      </c>
      <c r="O164" s="5">
        <v>0</v>
      </c>
      <c r="P164">
        <v>0</v>
      </c>
      <c r="Q164">
        <v>1</v>
      </c>
      <c r="R164" t="s">
        <v>728</v>
      </c>
      <c r="S164" s="8" t="s">
        <v>729</v>
      </c>
      <c r="T164" t="s">
        <v>426</v>
      </c>
      <c r="U164" s="8" t="s">
        <v>732</v>
      </c>
      <c r="V164">
        <v>0</v>
      </c>
      <c r="W164" t="s">
        <v>731</v>
      </c>
      <c r="X164" s="8" t="s">
        <v>730</v>
      </c>
      <c r="Y164" s="8" t="s">
        <v>733</v>
      </c>
      <c r="Z164" s="8" t="s">
        <v>435</v>
      </c>
      <c r="AA164" t="s">
        <v>344</v>
      </c>
      <c r="AB164" t="s">
        <v>750</v>
      </c>
    </row>
    <row r="165" spans="1:29" hidden="1" x14ac:dyDescent="0.45">
      <c r="A165" s="12" t="s">
        <v>200</v>
      </c>
      <c r="B165" s="15" t="s">
        <v>751</v>
      </c>
      <c r="C165" t="s">
        <v>135</v>
      </c>
      <c r="D165" s="1">
        <v>150</v>
      </c>
      <c r="E165" t="s">
        <v>139</v>
      </c>
      <c r="F165" t="s">
        <v>685</v>
      </c>
      <c r="G165" t="s">
        <v>753</v>
      </c>
      <c r="H165" t="s">
        <v>752</v>
      </c>
      <c r="I165" t="s">
        <v>754</v>
      </c>
      <c r="J165">
        <v>1507</v>
      </c>
      <c r="K165" s="4" t="s">
        <v>255</v>
      </c>
      <c r="L165" s="4" t="s">
        <v>255</v>
      </c>
      <c r="M165" s="4" t="s">
        <v>235</v>
      </c>
      <c r="N165" s="5">
        <v>0</v>
      </c>
      <c r="O165" s="5">
        <v>0</v>
      </c>
      <c r="P165">
        <v>0</v>
      </c>
      <c r="Q165">
        <v>1</v>
      </c>
      <c r="R165" t="s">
        <v>728</v>
      </c>
      <c r="S165" s="8" t="s">
        <v>729</v>
      </c>
      <c r="T165" t="s">
        <v>426</v>
      </c>
      <c r="U165" s="8" t="s">
        <v>732</v>
      </c>
      <c r="V165">
        <v>0</v>
      </c>
      <c r="W165" t="s">
        <v>731</v>
      </c>
      <c r="X165" s="8" t="s">
        <v>730</v>
      </c>
      <c r="Y165" s="8" t="s">
        <v>733</v>
      </c>
      <c r="Z165" s="8" t="s">
        <v>435</v>
      </c>
      <c r="AA165" t="s">
        <v>344</v>
      </c>
    </row>
    <row r="166" spans="1:29" hidden="1" x14ac:dyDescent="0.45">
      <c r="A166" s="12" t="s">
        <v>342</v>
      </c>
      <c r="B166" t="s">
        <v>150</v>
      </c>
      <c r="C166" t="s">
        <v>148</v>
      </c>
      <c r="D166" s="1">
        <v>160</v>
      </c>
      <c r="E166"/>
      <c r="F166" t="s">
        <v>683</v>
      </c>
      <c r="G166" t="s">
        <v>765</v>
      </c>
      <c r="H166" t="s">
        <v>755</v>
      </c>
      <c r="I166" t="s">
        <v>757</v>
      </c>
      <c r="J166">
        <v>1600</v>
      </c>
      <c r="K166" s="4" t="s">
        <v>255</v>
      </c>
      <c r="L166" s="4" t="s">
        <v>255</v>
      </c>
      <c r="M166" s="4" t="s">
        <v>235</v>
      </c>
      <c r="N166" s="5">
        <v>0</v>
      </c>
      <c r="O166" s="5">
        <v>0</v>
      </c>
      <c r="P166">
        <v>1</v>
      </c>
      <c r="Q166">
        <v>1</v>
      </c>
      <c r="R166" t="s">
        <v>530</v>
      </c>
      <c r="S166" t="s">
        <v>507</v>
      </c>
      <c r="T166" t="s">
        <v>424</v>
      </c>
      <c r="U166">
        <v>135000</v>
      </c>
      <c r="V166">
        <v>1</v>
      </c>
      <c r="W166">
        <v>100</v>
      </c>
      <c r="X166">
        <v>135000</v>
      </c>
      <c r="Y166">
        <v>150</v>
      </c>
      <c r="Z166">
        <v>200000</v>
      </c>
      <c r="AA166" t="s">
        <v>192</v>
      </c>
      <c r="AB166" s="3" t="s">
        <v>546</v>
      </c>
    </row>
    <row r="167" spans="1:29" hidden="1" x14ac:dyDescent="0.45">
      <c r="A167" s="12" t="s">
        <v>348</v>
      </c>
      <c r="B167" t="s">
        <v>151</v>
      </c>
      <c r="C167" t="s">
        <v>148</v>
      </c>
      <c r="D167" s="1">
        <v>160</v>
      </c>
      <c r="E167"/>
      <c r="F167" t="s">
        <v>683</v>
      </c>
      <c r="G167" t="s">
        <v>766</v>
      </c>
      <c r="H167" t="s">
        <v>756</v>
      </c>
      <c r="I167" t="s">
        <v>758</v>
      </c>
      <c r="J167">
        <v>1601</v>
      </c>
      <c r="K167" s="4" t="s">
        <v>255</v>
      </c>
      <c r="L167" s="4" t="s">
        <v>255</v>
      </c>
      <c r="M167" s="4" t="s">
        <v>235</v>
      </c>
      <c r="N167" s="5">
        <v>0</v>
      </c>
      <c r="O167" s="5">
        <v>0</v>
      </c>
      <c r="P167">
        <v>1</v>
      </c>
      <c r="Q167">
        <v>1</v>
      </c>
      <c r="R167" t="s">
        <v>530</v>
      </c>
      <c r="S167" t="s">
        <v>508</v>
      </c>
      <c r="T167" t="s">
        <v>424</v>
      </c>
      <c r="U167">
        <v>175000</v>
      </c>
      <c r="V167">
        <v>1</v>
      </c>
      <c r="W167">
        <v>100</v>
      </c>
      <c r="X167">
        <v>175000</v>
      </c>
      <c r="Y167">
        <v>150</v>
      </c>
      <c r="Z167">
        <v>200000</v>
      </c>
      <c r="AA167" t="s">
        <v>192</v>
      </c>
      <c r="AB167" s="3" t="s">
        <v>547</v>
      </c>
    </row>
    <row r="168" spans="1:29" hidden="1" x14ac:dyDescent="0.45">
      <c r="A168" s="12" t="s">
        <v>202</v>
      </c>
      <c r="B168" t="s">
        <v>152</v>
      </c>
      <c r="C168" t="s">
        <v>148</v>
      </c>
      <c r="D168" s="1">
        <v>160</v>
      </c>
      <c r="E168"/>
      <c r="F168" t="s">
        <v>683</v>
      </c>
      <c r="G168" t="s">
        <v>760</v>
      </c>
      <c r="H168" t="s">
        <v>762</v>
      </c>
      <c r="I168" t="s">
        <v>764</v>
      </c>
      <c r="J168">
        <v>1602</v>
      </c>
      <c r="K168" s="4" t="s">
        <v>255</v>
      </c>
      <c r="L168" s="4" t="s">
        <v>255</v>
      </c>
      <c r="M168" s="4" t="s">
        <v>235</v>
      </c>
      <c r="N168" s="5">
        <v>0</v>
      </c>
      <c r="O168" s="5">
        <v>0</v>
      </c>
      <c r="P168">
        <v>1</v>
      </c>
      <c r="Q168">
        <v>1</v>
      </c>
      <c r="R168" t="s">
        <v>530</v>
      </c>
      <c r="S168" t="s">
        <v>507</v>
      </c>
      <c r="T168" t="s">
        <v>424</v>
      </c>
      <c r="U168">
        <v>148500</v>
      </c>
      <c r="V168">
        <v>1</v>
      </c>
      <c r="W168">
        <v>100</v>
      </c>
      <c r="X168">
        <v>148500</v>
      </c>
      <c r="Y168">
        <v>150</v>
      </c>
      <c r="Z168">
        <v>200000</v>
      </c>
      <c r="AA168" t="s">
        <v>192</v>
      </c>
      <c r="AB168" s="3" t="s">
        <v>640</v>
      </c>
    </row>
    <row r="169" spans="1:29" hidden="1" x14ac:dyDescent="0.45">
      <c r="A169" s="12" t="s">
        <v>203</v>
      </c>
      <c r="B169" t="s">
        <v>153</v>
      </c>
      <c r="C169" t="s">
        <v>148</v>
      </c>
      <c r="D169" s="1">
        <v>160</v>
      </c>
      <c r="E169"/>
      <c r="F169" t="s">
        <v>683</v>
      </c>
      <c r="G169" t="s">
        <v>761</v>
      </c>
      <c r="H169" t="s">
        <v>763</v>
      </c>
      <c r="I169" t="s">
        <v>764</v>
      </c>
      <c r="J169">
        <v>1603</v>
      </c>
      <c r="K169" s="4" t="s">
        <v>255</v>
      </c>
      <c r="L169" s="4" t="s">
        <v>255</v>
      </c>
      <c r="M169" s="4" t="s">
        <v>235</v>
      </c>
      <c r="N169" s="5">
        <v>0</v>
      </c>
      <c r="O169" s="5">
        <v>0</v>
      </c>
      <c r="P169">
        <v>1</v>
      </c>
      <c r="Q169">
        <v>1</v>
      </c>
      <c r="R169" t="s">
        <v>530</v>
      </c>
      <c r="S169" t="s">
        <v>508</v>
      </c>
      <c r="T169" t="s">
        <v>424</v>
      </c>
      <c r="U169">
        <v>192500.00000000003</v>
      </c>
      <c r="V169">
        <v>1</v>
      </c>
      <c r="W169">
        <v>100</v>
      </c>
      <c r="X169">
        <v>192500.00000000003</v>
      </c>
      <c r="Y169">
        <v>150</v>
      </c>
      <c r="Z169">
        <v>200000</v>
      </c>
      <c r="AA169" t="s">
        <v>192</v>
      </c>
      <c r="AB169" s="3" t="s">
        <v>641</v>
      </c>
    </row>
    <row r="170" spans="1:29" hidden="1" x14ac:dyDescent="0.45">
      <c r="A170" s="12" t="s">
        <v>201</v>
      </c>
      <c r="B170" t="s">
        <v>149</v>
      </c>
      <c r="C170" t="s">
        <v>148</v>
      </c>
      <c r="D170" s="1">
        <v>160</v>
      </c>
      <c r="E170"/>
      <c r="F170" t="s">
        <v>683</v>
      </c>
      <c r="G170" t="s">
        <v>767</v>
      </c>
      <c r="H170" t="s">
        <v>771</v>
      </c>
      <c r="I170" t="s">
        <v>774</v>
      </c>
      <c r="J170">
        <v>1604</v>
      </c>
      <c r="K170" s="4" t="s">
        <v>255</v>
      </c>
      <c r="L170" s="4" t="s">
        <v>255</v>
      </c>
      <c r="M170" s="4" t="s">
        <v>235</v>
      </c>
      <c r="N170" s="5">
        <v>0</v>
      </c>
      <c r="O170" s="5">
        <v>0</v>
      </c>
      <c r="P170">
        <v>1</v>
      </c>
      <c r="Q170">
        <v>1</v>
      </c>
      <c r="R170" t="s">
        <v>531</v>
      </c>
      <c r="S170" t="s">
        <v>509</v>
      </c>
      <c r="T170" t="s">
        <v>424</v>
      </c>
      <c r="U170">
        <v>165000</v>
      </c>
      <c r="V170">
        <v>1</v>
      </c>
      <c r="W170">
        <v>100</v>
      </c>
      <c r="X170">
        <v>82500</v>
      </c>
      <c r="Y170">
        <v>150</v>
      </c>
      <c r="Z170">
        <v>200000</v>
      </c>
      <c r="AA170" t="s">
        <v>342</v>
      </c>
      <c r="AB170" t="s">
        <v>348</v>
      </c>
      <c r="AC170" t="s">
        <v>548</v>
      </c>
    </row>
    <row r="171" spans="1:29" hidden="1" x14ac:dyDescent="0.45">
      <c r="A171" s="12" t="s">
        <v>204</v>
      </c>
      <c r="B171" t="s">
        <v>154</v>
      </c>
      <c r="C171" t="s">
        <v>148</v>
      </c>
      <c r="D171" s="1">
        <v>160</v>
      </c>
      <c r="E171"/>
      <c r="F171" t="s">
        <v>683</v>
      </c>
      <c r="G171" t="s">
        <v>770</v>
      </c>
      <c r="H171" t="s">
        <v>777</v>
      </c>
      <c r="I171" t="s">
        <v>778</v>
      </c>
      <c r="J171">
        <v>1605</v>
      </c>
      <c r="K171" s="4" t="s">
        <v>255</v>
      </c>
      <c r="L171" s="4" t="s">
        <v>255</v>
      </c>
      <c r="M171" s="4" t="s">
        <v>235</v>
      </c>
      <c r="N171" s="5">
        <v>0</v>
      </c>
      <c r="O171" s="5">
        <v>0</v>
      </c>
      <c r="P171">
        <v>1</v>
      </c>
      <c r="Q171">
        <v>1</v>
      </c>
      <c r="R171" t="s">
        <v>571</v>
      </c>
      <c r="S171" t="s">
        <v>508</v>
      </c>
      <c r="T171" t="s">
        <v>424</v>
      </c>
      <c r="U171">
        <v>500000</v>
      </c>
      <c r="V171">
        <v>1</v>
      </c>
      <c r="W171">
        <v>100</v>
      </c>
      <c r="X171">
        <v>250000</v>
      </c>
      <c r="Y171">
        <v>150</v>
      </c>
      <c r="Z171">
        <v>200000</v>
      </c>
      <c r="AA171" t="s">
        <v>192</v>
      </c>
      <c r="AB171" s="3" t="s">
        <v>574</v>
      </c>
    </row>
    <row r="172" spans="1:29" hidden="1" x14ac:dyDescent="0.45">
      <c r="A172" s="12" t="s">
        <v>205</v>
      </c>
      <c r="B172" t="s">
        <v>155</v>
      </c>
      <c r="C172" t="s">
        <v>148</v>
      </c>
      <c r="D172" s="1">
        <v>160</v>
      </c>
      <c r="E172"/>
      <c r="F172" t="s">
        <v>683</v>
      </c>
      <c r="G172" t="s">
        <v>779</v>
      </c>
      <c r="H172" t="s">
        <v>780</v>
      </c>
      <c r="I172" t="s">
        <v>781</v>
      </c>
      <c r="J172">
        <v>1606</v>
      </c>
      <c r="K172" s="4" t="s">
        <v>255</v>
      </c>
      <c r="L172" s="4" t="s">
        <v>255</v>
      </c>
      <c r="M172" s="4" t="s">
        <v>235</v>
      </c>
      <c r="N172" s="5">
        <v>0</v>
      </c>
      <c r="O172" s="5">
        <v>0</v>
      </c>
      <c r="P172">
        <v>1</v>
      </c>
      <c r="Q172">
        <v>1</v>
      </c>
      <c r="R172" t="s">
        <v>571</v>
      </c>
      <c r="S172" t="s">
        <v>515</v>
      </c>
      <c r="T172" t="s">
        <v>424</v>
      </c>
      <c r="U172">
        <v>400000</v>
      </c>
      <c r="V172">
        <v>1</v>
      </c>
      <c r="W172">
        <v>100</v>
      </c>
      <c r="X172">
        <v>200000</v>
      </c>
      <c r="Y172">
        <v>150</v>
      </c>
      <c r="Z172">
        <v>200000</v>
      </c>
      <c r="AA172" t="s">
        <v>192</v>
      </c>
      <c r="AB172" s="3" t="s">
        <v>577</v>
      </c>
    </row>
    <row r="173" spans="1:29" hidden="1" x14ac:dyDescent="0.45">
      <c r="A173" s="12" t="s">
        <v>206</v>
      </c>
      <c r="B173" t="s">
        <v>156</v>
      </c>
      <c r="C173" t="s">
        <v>148</v>
      </c>
      <c r="D173" s="1">
        <v>160</v>
      </c>
      <c r="E173"/>
      <c r="F173" t="s">
        <v>683</v>
      </c>
      <c r="G173" t="s">
        <v>782</v>
      </c>
      <c r="H173" t="s">
        <v>783</v>
      </c>
      <c r="I173" t="s">
        <v>785</v>
      </c>
      <c r="J173">
        <v>1607</v>
      </c>
      <c r="K173" s="4" t="s">
        <v>255</v>
      </c>
      <c r="L173" s="4" t="s">
        <v>255</v>
      </c>
      <c r="M173" s="4" t="s">
        <v>235</v>
      </c>
      <c r="N173" s="5">
        <v>0</v>
      </c>
      <c r="O173" s="5">
        <v>0</v>
      </c>
      <c r="P173">
        <v>1</v>
      </c>
      <c r="Q173">
        <v>1</v>
      </c>
      <c r="R173" t="s">
        <v>571</v>
      </c>
      <c r="S173" t="s">
        <v>236</v>
      </c>
      <c r="T173" t="s">
        <v>424</v>
      </c>
      <c r="U173">
        <v>1000000</v>
      </c>
      <c r="V173">
        <v>1</v>
      </c>
      <c r="W173">
        <v>100</v>
      </c>
      <c r="X173">
        <v>500000</v>
      </c>
      <c r="Y173">
        <v>150</v>
      </c>
      <c r="Z173">
        <v>200000</v>
      </c>
      <c r="AA173" t="s">
        <v>204</v>
      </c>
      <c r="AB173" s="3" t="s">
        <v>591</v>
      </c>
    </row>
    <row r="174" spans="1:29" hidden="1" x14ac:dyDescent="0.45">
      <c r="A174" s="12" t="s">
        <v>207</v>
      </c>
      <c r="B174" t="s">
        <v>157</v>
      </c>
      <c r="C174" t="s">
        <v>148</v>
      </c>
      <c r="D174" s="1">
        <v>160</v>
      </c>
      <c r="E174"/>
      <c r="F174" t="s">
        <v>683</v>
      </c>
      <c r="G174" t="s">
        <v>768</v>
      </c>
      <c r="H174" t="s">
        <v>772</v>
      </c>
      <c r="I174" t="s">
        <v>775</v>
      </c>
      <c r="J174">
        <v>1608</v>
      </c>
      <c r="K174" s="4" t="s">
        <v>255</v>
      </c>
      <c r="L174" s="4" t="s">
        <v>255</v>
      </c>
      <c r="M174" s="4" t="s">
        <v>235</v>
      </c>
      <c r="N174" s="5">
        <v>0</v>
      </c>
      <c r="O174" s="5">
        <v>0</v>
      </c>
      <c r="P174">
        <v>1</v>
      </c>
      <c r="Q174">
        <v>1</v>
      </c>
      <c r="R174" t="s">
        <v>571</v>
      </c>
      <c r="S174" t="s">
        <v>510</v>
      </c>
      <c r="T174" t="s">
        <v>424</v>
      </c>
      <c r="U174">
        <v>285000</v>
      </c>
      <c r="V174">
        <v>1</v>
      </c>
      <c r="W174">
        <v>100</v>
      </c>
      <c r="X174">
        <v>142500</v>
      </c>
      <c r="Y174">
        <v>150</v>
      </c>
      <c r="Z174">
        <v>200000</v>
      </c>
      <c r="AA174" t="s">
        <v>204</v>
      </c>
      <c r="AB174" s="3" t="s">
        <v>549</v>
      </c>
    </row>
    <row r="175" spans="1:29" hidden="1" x14ac:dyDescent="0.45">
      <c r="A175" s="12" t="s">
        <v>208</v>
      </c>
      <c r="B175" t="s">
        <v>158</v>
      </c>
      <c r="C175" t="s">
        <v>148</v>
      </c>
      <c r="D175" s="1">
        <v>160</v>
      </c>
      <c r="E175"/>
      <c r="F175" t="s">
        <v>683</v>
      </c>
      <c r="G175" t="s">
        <v>769</v>
      </c>
      <c r="H175" t="s">
        <v>773</v>
      </c>
      <c r="I175" t="s">
        <v>776</v>
      </c>
      <c r="J175">
        <v>1610</v>
      </c>
      <c r="K175" s="4" t="s">
        <v>255</v>
      </c>
      <c r="L175" s="4" t="s">
        <v>255</v>
      </c>
      <c r="M175" s="4" t="s">
        <v>235</v>
      </c>
      <c r="N175" s="5">
        <v>0</v>
      </c>
      <c r="O175" s="5">
        <v>0</v>
      </c>
      <c r="P175">
        <v>1</v>
      </c>
      <c r="Q175">
        <v>1</v>
      </c>
      <c r="R175" t="s">
        <v>631</v>
      </c>
      <c r="S175" t="s">
        <v>511</v>
      </c>
      <c r="T175" t="s">
        <v>424</v>
      </c>
      <c r="U175">
        <v>250000</v>
      </c>
      <c r="V175">
        <v>1</v>
      </c>
      <c r="W175">
        <v>100</v>
      </c>
      <c r="X175">
        <v>125000</v>
      </c>
      <c r="Y175">
        <v>150</v>
      </c>
      <c r="Z175">
        <v>200000</v>
      </c>
      <c r="AA175" t="s">
        <v>204</v>
      </c>
      <c r="AB175" s="3" t="s">
        <v>550</v>
      </c>
    </row>
    <row r="176" spans="1:29" hidden="1" x14ac:dyDescent="0.45">
      <c r="A176" t="s">
        <v>209</v>
      </c>
      <c r="B176" t="s">
        <v>159</v>
      </c>
      <c r="C176" t="s">
        <v>168</v>
      </c>
      <c r="D176" s="1">
        <v>170</v>
      </c>
      <c r="E176"/>
      <c r="F176" t="s">
        <v>682</v>
      </c>
      <c r="H176"/>
      <c r="J176">
        <v>1700</v>
      </c>
      <c r="K176" s="4"/>
      <c r="N176" s="5"/>
      <c r="P176"/>
      <c r="AB176" s="3"/>
    </row>
    <row r="177" spans="1:28" hidden="1" x14ac:dyDescent="0.45">
      <c r="A177" t="s">
        <v>211</v>
      </c>
      <c r="B177" t="s">
        <v>160</v>
      </c>
      <c r="C177" t="s">
        <v>168</v>
      </c>
      <c r="D177" s="1">
        <v>170</v>
      </c>
      <c r="E177"/>
      <c r="F177" t="s">
        <v>682</v>
      </c>
      <c r="H177"/>
      <c r="J177">
        <v>1701</v>
      </c>
      <c r="K177" s="4"/>
      <c r="N177" s="5"/>
      <c r="P177"/>
      <c r="AB177" s="3"/>
    </row>
    <row r="178" spans="1:28" hidden="1" x14ac:dyDescent="0.45">
      <c r="A178" t="s">
        <v>210</v>
      </c>
      <c r="B178" t="s">
        <v>161</v>
      </c>
      <c r="C178" t="s">
        <v>168</v>
      </c>
      <c r="D178" s="1">
        <v>170</v>
      </c>
      <c r="E178"/>
      <c r="F178" t="s">
        <v>682</v>
      </c>
      <c r="H178"/>
      <c r="J178">
        <v>1702</v>
      </c>
      <c r="K178" s="4"/>
      <c r="N178" s="5"/>
      <c r="P178"/>
      <c r="AB178" s="3"/>
    </row>
    <row r="179" spans="1:28" hidden="1" x14ac:dyDescent="0.45">
      <c r="A179" t="s">
        <v>212</v>
      </c>
      <c r="B179" t="s">
        <v>162</v>
      </c>
      <c r="C179" t="s">
        <v>168</v>
      </c>
      <c r="D179" s="1">
        <v>170</v>
      </c>
      <c r="E179"/>
      <c r="F179" t="s">
        <v>682</v>
      </c>
      <c r="H179"/>
      <c r="J179">
        <v>1703</v>
      </c>
      <c r="K179" s="4"/>
      <c r="N179" s="5"/>
      <c r="P179"/>
      <c r="AB179" s="3"/>
    </row>
    <row r="180" spans="1:28" hidden="1" x14ac:dyDescent="0.45">
      <c r="A180" t="s">
        <v>213</v>
      </c>
      <c r="B180" t="s">
        <v>163</v>
      </c>
      <c r="C180" t="s">
        <v>168</v>
      </c>
      <c r="D180" s="1">
        <v>170</v>
      </c>
      <c r="E180" t="s">
        <v>139</v>
      </c>
      <c r="F180" t="s">
        <v>682</v>
      </c>
      <c r="H180"/>
      <c r="J180">
        <v>1704</v>
      </c>
      <c r="K180" s="4"/>
      <c r="N180" s="5"/>
      <c r="P180"/>
      <c r="AB180" s="3"/>
    </row>
    <row r="181" spans="1:28" hidden="1" x14ac:dyDescent="0.45">
      <c r="A181" t="s">
        <v>214</v>
      </c>
      <c r="B181" t="s">
        <v>164</v>
      </c>
      <c r="C181" t="s">
        <v>168</v>
      </c>
      <c r="D181" s="1">
        <v>170</v>
      </c>
      <c r="E181" t="s">
        <v>139</v>
      </c>
      <c r="F181" t="s">
        <v>682</v>
      </c>
      <c r="H181"/>
      <c r="J181">
        <v>1705</v>
      </c>
      <c r="K181" s="4"/>
      <c r="N181" s="5"/>
      <c r="P181"/>
      <c r="AB181" s="3"/>
    </row>
    <row r="182" spans="1:28" hidden="1" x14ac:dyDescent="0.45">
      <c r="A182" t="s">
        <v>215</v>
      </c>
      <c r="B182" t="s">
        <v>165</v>
      </c>
      <c r="C182" t="s">
        <v>168</v>
      </c>
      <c r="D182" s="1">
        <v>170</v>
      </c>
      <c r="E182" t="s">
        <v>139</v>
      </c>
      <c r="F182" t="s">
        <v>682</v>
      </c>
      <c r="H182"/>
      <c r="J182">
        <v>1706</v>
      </c>
      <c r="K182" s="4"/>
      <c r="N182" s="5"/>
      <c r="P182"/>
      <c r="AB182" s="3"/>
    </row>
    <row r="183" spans="1:28" hidden="1" x14ac:dyDescent="0.45">
      <c r="A183" t="s">
        <v>216</v>
      </c>
      <c r="B183" t="s">
        <v>166</v>
      </c>
      <c r="C183" t="s">
        <v>168</v>
      </c>
      <c r="D183" s="1">
        <v>170</v>
      </c>
      <c r="E183" t="s">
        <v>139</v>
      </c>
      <c r="F183" t="s">
        <v>682</v>
      </c>
      <c r="H183"/>
      <c r="J183">
        <v>1707</v>
      </c>
      <c r="K183" s="4"/>
      <c r="N183" s="5"/>
      <c r="P183"/>
      <c r="AB183" s="3"/>
    </row>
    <row r="184" spans="1:28" hidden="1" x14ac:dyDescent="0.45">
      <c r="A184" t="s">
        <v>217</v>
      </c>
      <c r="B184" t="s">
        <v>167</v>
      </c>
      <c r="C184" t="s">
        <v>168</v>
      </c>
      <c r="D184" s="1">
        <v>170</v>
      </c>
      <c r="E184" t="s">
        <v>139</v>
      </c>
      <c r="F184" t="s">
        <v>682</v>
      </c>
      <c r="H184"/>
      <c r="J184">
        <v>1708</v>
      </c>
      <c r="K184" s="4"/>
      <c r="N184" s="5"/>
      <c r="P184"/>
      <c r="AB184" s="3"/>
    </row>
    <row r="185" spans="1:28" hidden="1" x14ac:dyDescent="0.45">
      <c r="A185" t="s">
        <v>706</v>
      </c>
      <c r="C185" t="s">
        <v>705</v>
      </c>
      <c r="D185" s="1"/>
      <c r="K185" s="4"/>
      <c r="N185" s="5"/>
      <c r="AB185" s="3"/>
    </row>
    <row r="187" spans="1:28" x14ac:dyDescent="0.45">
      <c r="T187" t="s">
        <v>784</v>
      </c>
    </row>
    <row r="188" spans="1:28" x14ac:dyDescent="0.45">
      <c r="T188" t="s">
        <v>460</v>
      </c>
      <c r="U188">
        <v>3.5</v>
      </c>
    </row>
    <row r="189" spans="1:28" x14ac:dyDescent="0.45">
      <c r="T189" t="s">
        <v>507</v>
      </c>
      <c r="U189">
        <v>5</v>
      </c>
    </row>
    <row r="190" spans="1:28" x14ac:dyDescent="0.45">
      <c r="T190" t="s">
        <v>508</v>
      </c>
      <c r="U190">
        <v>4</v>
      </c>
      <c r="W190">
        <f>2000000/U190</f>
        <v>500000</v>
      </c>
    </row>
    <row r="191" spans="1:28" x14ac:dyDescent="0.45">
      <c r="T191" t="s">
        <v>509</v>
      </c>
      <c r="U191">
        <v>6</v>
      </c>
      <c r="W191">
        <f>1000000/6</f>
        <v>166666.66666666666</v>
      </c>
    </row>
    <row r="192" spans="1:28" x14ac:dyDescent="0.45">
      <c r="T192" t="s">
        <v>510</v>
      </c>
      <c r="U192">
        <v>7</v>
      </c>
      <c r="W192">
        <f>2000000/7</f>
        <v>285714.28571428574</v>
      </c>
    </row>
    <row r="193" spans="20:23" x14ac:dyDescent="0.45">
      <c r="T193" t="s">
        <v>511</v>
      </c>
      <c r="U193">
        <v>8</v>
      </c>
      <c r="W193">
        <f>2000000/8</f>
        <v>250000</v>
      </c>
    </row>
    <row r="194" spans="20:23" x14ac:dyDescent="0.45">
      <c r="T194" t="s">
        <v>759</v>
      </c>
    </row>
    <row r="195" spans="20:23" x14ac:dyDescent="0.45">
      <c r="T195" t="s">
        <v>514</v>
      </c>
      <c r="U195">
        <v>11</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5"/>
  <sheetViews>
    <sheetView topLeftCell="A28" workbookViewId="0">
      <selection activeCell="D1" sqref="D1:F52"/>
    </sheetView>
  </sheetViews>
  <sheetFormatPr defaultRowHeight="14.25" x14ac:dyDescent="0.45"/>
  <cols>
    <col min="1" max="1" width="15.3984375" bestFit="1" customWidth="1"/>
    <col min="2" max="2" width="14.59765625" bestFit="1" customWidth="1"/>
    <col min="3" max="3" width="20.3984375" bestFit="1" customWidth="1"/>
  </cols>
  <sheetData>
    <row r="1" spans="1:17" x14ac:dyDescent="0.45">
      <c r="A1" t="s">
        <v>392</v>
      </c>
      <c r="B1" s="7" t="s">
        <v>183</v>
      </c>
      <c r="C1" s="11"/>
      <c r="D1" t="s">
        <v>393</v>
      </c>
      <c r="P1" t="s">
        <v>393</v>
      </c>
    </row>
    <row r="2" spans="1:17" x14ac:dyDescent="0.45">
      <c r="D2" t="s">
        <v>394</v>
      </c>
      <c r="P2" t="s">
        <v>394</v>
      </c>
    </row>
    <row r="3" spans="1:17" x14ac:dyDescent="0.45">
      <c r="A3" s="7"/>
      <c r="B3">
        <v>1</v>
      </c>
      <c r="C3" t="s">
        <v>395</v>
      </c>
      <c r="E3" t="str">
        <f>IF(ISBLANK(VLOOKUP($B$1,Sheet1!$A:$AC,$B3,0)),"",$C3&amp;VLOOKUP($B$1,Sheet1!$A:$AC,$B3,0))</f>
        <v>name = GeoComSatNetwork</v>
      </c>
      <c r="Q3" t="str">
        <f>IF(ISBLANK(VLOOKUP($B$1,Sheet1!$A:$AC,$B3,0)),"",$C3&amp;VLOOKUP($B$1,Sheet1!$A:$AC,$B3,0))</f>
        <v>name = GeoComSatNetwork</v>
      </c>
    </row>
    <row r="4" spans="1:17" x14ac:dyDescent="0.45">
      <c r="A4" s="7"/>
      <c r="B4">
        <v>2</v>
      </c>
      <c r="C4" t="s">
        <v>396</v>
      </c>
      <c r="E4" t="str">
        <f>IF(ISBLANK(VLOOKUP($B$1,Sheet1!$A:$AC,$B4,0)),"",$C4&amp;VLOOKUP($B$1,Sheet1!$A:$AC,$B4,0))</f>
        <v>title = Geostationary Communications Network</v>
      </c>
      <c r="Q4" t="str">
        <f>IF(ISBLANK(VLOOKUP($B$1,Sheet1!$A:$AC,$B4,0)),"",$C4&amp;VLOOKUP($B$1,Sheet1!$A:$AC,$B4,0))</f>
        <v>title = Geostationary Communications Network</v>
      </c>
    </row>
    <row r="5" spans="1:17" x14ac:dyDescent="0.45">
      <c r="A5" s="7"/>
      <c r="B5">
        <v>3</v>
      </c>
      <c r="C5" t="s">
        <v>397</v>
      </c>
      <c r="E5" t="str">
        <f>IF(ISBLANK(VLOOKUP($B$1,Sheet1!$A:$AC,$B5,0)),"",$C5&amp;VLOOKUP($B$1,Sheet1!$A:$AC,$B5,0))</f>
        <v>group = AdvSatellites</v>
      </c>
      <c r="Q5" t="str">
        <f>IF(ISBLANK(VLOOKUP($B$1,Sheet1!$A:$AC,$B5,0)),"",$C5&amp;VLOOKUP($B$1,Sheet1!$A:$AC,$B5,0))</f>
        <v>group = AdvSatellites</v>
      </c>
    </row>
    <row r="6" spans="1:17" x14ac:dyDescent="0.45">
      <c r="A6" s="7"/>
      <c r="B6">
        <v>6</v>
      </c>
      <c r="C6" t="s">
        <v>398</v>
      </c>
      <c r="E6" t="str">
        <f>IF(ISBLANK(VLOOKUP($B$1,Sheet1!$A:$AC,$B6,0)),"",$C6&amp;VLOOKUP($B$1,Sheet1!$A:$AC,$B6,0))</f>
        <v>agent = Satellites</v>
      </c>
      <c r="Q6" t="str">
        <f>IF(ISBLANK(VLOOKUP($B$1,Sheet1!$A:$AC,$B6,0)),"",$C6&amp;VLOOKUP($B$1,Sheet1!$A:$AC,$B6,0))</f>
        <v>agent = Satellites</v>
      </c>
    </row>
    <row r="7" spans="1:17" x14ac:dyDescent="0.45">
      <c r="A7" s="7"/>
    </row>
    <row r="8" spans="1:17" x14ac:dyDescent="0.45">
      <c r="A8" s="7"/>
      <c r="B8">
        <v>7</v>
      </c>
      <c r="C8" t="s">
        <v>399</v>
      </c>
      <c r="E8" t="str">
        <f>IF(ISBLANK(VLOOKUP($B$1,Sheet1!$A:$AC,$B8,0)),"",$C8&amp;VLOOKUP($B$1,Sheet1!$A:$AC,$B8,0))</f>
        <v>description = Our previous Communications Network is showing it's age. We want you to launch a Geostationary Communications Network to make sure that we have consistent coverage across the globe.</v>
      </c>
      <c r="Q8" t="str">
        <f>IF(ISBLANK(VLOOKUP($B$1,Sheet1!$A:$AC,$B8,0)),"",$C8&amp;VLOOKUP($B$1,Sheet1!$A:$AC,$B8,0))</f>
        <v>description = Our previous Communications Network is showing it's age. We want you to launch a Geostationary Communications Network to make sure that we have consistent coverage across the globe.</v>
      </c>
    </row>
    <row r="9" spans="1:17" x14ac:dyDescent="0.45">
      <c r="A9" s="7"/>
    </row>
    <row r="10" spans="1:17" x14ac:dyDescent="0.45">
      <c r="A10" s="7"/>
      <c r="B10">
        <v>8</v>
      </c>
      <c r="C10" t="s">
        <v>400</v>
      </c>
      <c r="E10" t="str">
        <f>IF(ISBLANK(VLOOKUP($B$1,Sheet1!$A:$AC,$B10,0)),"",$C10&amp;VLOOKUP($B$1,Sheet1!$A:$AC,$B10,0))</f>
        <v>synopsis = Launch a 4 Satellite Geostationary Communications Network</v>
      </c>
      <c r="Q10" t="str">
        <f>IF(ISBLANK(VLOOKUP($B$1,Sheet1!$A:$AC,$B10,0)),"",$C10&amp;VLOOKUP($B$1,Sheet1!$A:$AC,$B10,0))</f>
        <v>synopsis = Launch a 4 Satellite Geostationary Communications Network</v>
      </c>
    </row>
    <row r="11" spans="1:17" x14ac:dyDescent="0.45">
      <c r="A11" s="7"/>
    </row>
    <row r="12" spans="1:17" x14ac:dyDescent="0.45">
      <c r="A12" s="7"/>
      <c r="B12">
        <v>9</v>
      </c>
      <c r="C12" t="s">
        <v>401</v>
      </c>
      <c r="E12" t="str">
        <f>IF(ISBLANK(VLOOKUP($B$1,Sheet1!$A:$AC,$B12,0)),"",$C12&amp;VLOOKUP($B$1,Sheet1!$A:$AC,$B12,0))</f>
        <v>completedMessage = Congratulations! This new high-tech network is working great!</v>
      </c>
      <c r="Q12" t="str">
        <f>IF(ISBLANK(VLOOKUP($B$1,Sheet1!$A:$AC,$B12,0)),"",$C12&amp;VLOOKUP($B$1,Sheet1!$A:$AC,$B12,0))</f>
        <v>completedMessage = Congratulations! This new high-tech network is working great!</v>
      </c>
    </row>
    <row r="13" spans="1:17" x14ac:dyDescent="0.45">
      <c r="A13" s="7"/>
    </row>
    <row r="14" spans="1:17" x14ac:dyDescent="0.45">
      <c r="A14" s="7"/>
      <c r="B14">
        <v>10</v>
      </c>
      <c r="C14" t="s">
        <v>402</v>
      </c>
      <c r="E14" t="str">
        <f>IF(ISBLANK(VLOOKUP($B$1,Sheet1!$A:$AC,$B14,0)),"",$C14&amp;VLOOKUP($B$1,Sheet1!$A:$AC,$B14,0))</f>
        <v>sortKey = 901</v>
      </c>
      <c r="Q14" t="str">
        <f>IF(ISBLANK(VLOOKUP($B$1,Sheet1!$A:$AC,$B14,0)),"",$C14&amp;VLOOKUP($B$1,Sheet1!$A:$AC,$B14,0))</f>
        <v>sortKey = 901</v>
      </c>
    </row>
    <row r="15" spans="1:17" x14ac:dyDescent="0.45">
      <c r="A15" s="7"/>
    </row>
    <row r="16" spans="1:17" x14ac:dyDescent="0.45">
      <c r="A16" s="7"/>
      <c r="B16">
        <v>11</v>
      </c>
      <c r="C16" t="s">
        <v>403</v>
      </c>
      <c r="E16" t="str">
        <f>IF(ISBLANK(VLOOKUP($B$1,Sheet1!$A:$AC,$B16,0)),"",$C16&amp;VLOOKUP($B$1,Sheet1!$A:$AC,$B16,0))</f>
        <v>cancellable = true</v>
      </c>
      <c r="Q16" t="str">
        <f>IF(ISBLANK(VLOOKUP($B$1,Sheet1!$A:$AC,$B16,0)),"",$C16&amp;VLOOKUP($B$1,Sheet1!$A:$AC,$B16,0))</f>
        <v>cancellable = true</v>
      </c>
    </row>
    <row r="17" spans="1:17" x14ac:dyDescent="0.45">
      <c r="A17" s="7"/>
      <c r="B17">
        <v>12</v>
      </c>
      <c r="C17" t="s">
        <v>404</v>
      </c>
      <c r="E17" t="str">
        <f>IF(ISBLANK(VLOOKUP($B$1,Sheet1!$A:$AC,$B17,0)),"",$C17&amp;VLOOKUP($B$1,Sheet1!$A:$AC,$B17,0))</f>
        <v>declinable = true</v>
      </c>
      <c r="Q17" t="str">
        <f>IF(ISBLANK(VLOOKUP($B$1,Sheet1!$A:$AC,$B17,0)),"",$C17&amp;VLOOKUP($B$1,Sheet1!$A:$AC,$B17,0))</f>
        <v>declinable = true</v>
      </c>
    </row>
    <row r="18" spans="1:17" x14ac:dyDescent="0.45">
      <c r="A18" s="7"/>
      <c r="B18">
        <v>13</v>
      </c>
      <c r="C18" t="s">
        <v>405</v>
      </c>
      <c r="E18" t="str">
        <f>IF(ISBLANK(VLOOKUP($B$1,Sheet1!$A:$AC,$B18,0)),"",$C18&amp;VLOOKUP($B$1,Sheet1!$A:$AC,$B18,0))</f>
        <v>autoAccept = false</v>
      </c>
      <c r="Q18" t="str">
        <f>IF(ISBLANK(VLOOKUP($B$1,Sheet1!$A:$AC,$B18,0)),"",$C18&amp;VLOOKUP($B$1,Sheet1!$A:$AC,$B18,0))</f>
        <v>autoAccept = false</v>
      </c>
    </row>
    <row r="19" spans="1:17" x14ac:dyDescent="0.45">
      <c r="A19" s="7"/>
      <c r="B19">
        <v>14</v>
      </c>
      <c r="C19" t="s">
        <v>406</v>
      </c>
      <c r="E19" t="str">
        <f>IF(ISBLANK(VLOOKUP($B$1,Sheet1!$A:$AC,$B19,0)),"",$C19&amp;VLOOKUP($B$1,Sheet1!$A:$AC,$B19,0))</f>
        <v>minExpiry = 0</v>
      </c>
      <c r="Q19" t="str">
        <f>IF(ISBLANK(VLOOKUP($B$1,Sheet1!$A:$AC,$B19,0)),"",$C19&amp;VLOOKUP($B$1,Sheet1!$A:$AC,$B19,0))</f>
        <v>minExpiry = 0</v>
      </c>
    </row>
    <row r="20" spans="1:17" x14ac:dyDescent="0.45">
      <c r="A20" s="7"/>
      <c r="B20">
        <v>15</v>
      </c>
      <c r="C20" t="s">
        <v>407</v>
      </c>
      <c r="E20" t="str">
        <f>IF(ISBLANK(VLOOKUP($B$1,Sheet1!$A:$AC,$B20,0)),"",$C20&amp;VLOOKUP($B$1,Sheet1!$A:$AC,$B20,0))</f>
        <v>maxExpiry = 0</v>
      </c>
      <c r="Q20" t="str">
        <f>IF(ISBLANK(VLOOKUP($B$1,Sheet1!$A:$AC,$B20,0)),"",$C20&amp;VLOOKUP($B$1,Sheet1!$A:$AC,$B20,0))</f>
        <v>maxExpiry = 0</v>
      </c>
    </row>
    <row r="21" spans="1:17" x14ac:dyDescent="0.45">
      <c r="B21">
        <v>16</v>
      </c>
      <c r="C21" t="s">
        <v>408</v>
      </c>
      <c r="E21" t="str">
        <f>IF(ISBLANK(VLOOKUP($B$1,Sheet1!$A:$AC,$B21,0)),"",$C21&amp;VLOOKUP($B$1,Sheet1!$A:$AC,$B21,0))</f>
        <v>maxCompletions = 1</v>
      </c>
      <c r="Q21" t="str">
        <f>IF(ISBLANK(VLOOKUP($B$1,Sheet1!$A:$AC,$B21,0)),"",$C21&amp;VLOOKUP($B$1,Sheet1!$A:$AC,$B21,0))</f>
        <v>maxCompletions = 1</v>
      </c>
    </row>
    <row r="22" spans="1:17" x14ac:dyDescent="0.45">
      <c r="B22">
        <v>17</v>
      </c>
      <c r="C22" t="s">
        <v>409</v>
      </c>
      <c r="E22" t="str">
        <f>IF(ISBLANK(VLOOKUP($B$1,Sheet1!$A:$AC,$B22,0)),"",$C22&amp;VLOOKUP($B$1,Sheet1!$A:$AC,$B22,0))</f>
        <v>maxSimultaneous = 1</v>
      </c>
      <c r="Q22" t="str">
        <f>IF(ISBLANK(VLOOKUP($B$1,Sheet1!$A:$AC,$B22,0)),"",$C22&amp;VLOOKUP($B$1,Sheet1!$A:$AC,$B22,0))</f>
        <v>maxSimultaneous = 1</v>
      </c>
    </row>
    <row r="23" spans="1:17" x14ac:dyDescent="0.45">
      <c r="B23">
        <v>18</v>
      </c>
      <c r="C23" t="s">
        <v>410</v>
      </c>
      <c r="E23" t="str">
        <f>IF(ISBLANK(VLOOKUP($B$1,Sheet1!$A:$AC,$B23,0)),"",$C23&amp;VLOOKUP($B$1,Sheet1!$A:$AC,$B23,0))</f>
        <v>deadline = 1095  // 3 years</v>
      </c>
      <c r="Q23" t="str">
        <f>IF(ISBLANK(VLOOKUP($B$1,Sheet1!$A:$AC,$B23,0)),"",$C23&amp;VLOOKUP($B$1,Sheet1!$A:$AC,$B23,0))</f>
        <v>deadline = 1095  // 3 years</v>
      </c>
    </row>
    <row r="25" spans="1:17" x14ac:dyDescent="0.45">
      <c r="B25">
        <v>19</v>
      </c>
      <c r="C25" t="s">
        <v>411</v>
      </c>
      <c r="E25" t="str">
        <f>IF(ISBLANK(VLOOKUP($B$1,Sheet1!$A:$AC,$B25,0)),"",$C25&amp;VLOOKUP($B$1,Sheet1!$A:$AC,$B25,0))</f>
        <v>targetBody = HomeWorld()</v>
      </c>
      <c r="Q25" t="str">
        <f>IF(ISBLANK(VLOOKUP($B$1,Sheet1!$A:$AC,$B25,0)),"",$C25&amp;VLOOKUP($B$1,Sheet1!$A:$AC,$B25,0))</f>
        <v>targetBody = HomeWorld()</v>
      </c>
    </row>
    <row r="29" spans="1:17" x14ac:dyDescent="0.45">
      <c r="B29">
        <v>20</v>
      </c>
      <c r="C29" t="s">
        <v>412</v>
      </c>
      <c r="E29" t="str">
        <f>IF(ISBLANK(VLOOKUP($B$1,Sheet1!$A:$AC,$B29,0)),"",$C29&amp;VLOOKUP($B$1,Sheet1!$A:$AC,$B29,0))</f>
        <v>prestige = Significant   // 1.25x</v>
      </c>
      <c r="Q29" t="str">
        <f>IF(ISBLANK(VLOOKUP($B$1,Sheet1!$A:$AC,$B29,0)),"",$C29&amp;VLOOKUP($B$1,Sheet1!$A:$AC,$B29,0))</f>
        <v>prestige = Significant   // 1.25x</v>
      </c>
    </row>
    <row r="30" spans="1:17" x14ac:dyDescent="0.45">
      <c r="B30">
        <v>21</v>
      </c>
      <c r="C30" t="s">
        <v>413</v>
      </c>
      <c r="E30" t="str">
        <f>IF(ISBLANK(VLOOKUP($B$1,Sheet1!$A:$AC,$B30,0)),"",$C30&amp;VLOOKUP($B$1,Sheet1!$A:$AC,$B30,0))</f>
        <v>advanceFunds = 150000</v>
      </c>
      <c r="Q30" t="str">
        <f>IF(ISBLANK(VLOOKUP($B$1,Sheet1!$A:$AC,$B30,0)),"",$C30&amp;VLOOKUP($B$1,Sheet1!$A:$AC,$B30,0))</f>
        <v>advanceFunds = 150000</v>
      </c>
    </row>
    <row r="31" spans="1:17" x14ac:dyDescent="0.45">
      <c r="B31">
        <v>22</v>
      </c>
      <c r="C31" t="s">
        <v>414</v>
      </c>
      <c r="E31" t="str">
        <f>IF(ISBLANK(VLOOKUP($B$1,Sheet1!$A:$AC,$B31,0)),"",$C31&amp;VLOOKUP($B$1,Sheet1!$A:$AC,$B31,0))</f>
        <v>rewardScience = 0</v>
      </c>
      <c r="Q31" t="str">
        <f>IF(ISBLANK(VLOOKUP($B$1,Sheet1!$A:$AC,$B31,0)),"",$C31&amp;VLOOKUP($B$1,Sheet1!$A:$AC,$B31,0))</f>
        <v>rewardScience = 0</v>
      </c>
    </row>
    <row r="32" spans="1:17" x14ac:dyDescent="0.45">
      <c r="B32">
        <v>23</v>
      </c>
      <c r="C32" t="s">
        <v>415</v>
      </c>
      <c r="E32" t="str">
        <f>IF(ISBLANK(VLOOKUP($B$1,Sheet1!$A:$AC,$B32,0)),"",$C32&amp;VLOOKUP($B$1,Sheet1!$A:$AC,$B32,0))</f>
        <v>rewardReputation = 15</v>
      </c>
      <c r="Q32" t="str">
        <f>IF(ISBLANK(VLOOKUP($B$1,Sheet1!$A:$AC,$B32,0)),"",$C32&amp;VLOOKUP($B$1,Sheet1!$A:$AC,$B32,0))</f>
        <v>rewardReputation = 15</v>
      </c>
    </row>
    <row r="33" spans="2:18" x14ac:dyDescent="0.45">
      <c r="B33">
        <v>24</v>
      </c>
      <c r="C33" t="s">
        <v>416</v>
      </c>
      <c r="E33" t="str">
        <f>IF(ISBLANK(VLOOKUP($B$1,Sheet1!$A:$AC,$B33,0)),"",$C33&amp;VLOOKUP($B$1,Sheet1!$A:$AC,$B33,0))</f>
        <v>rewardFunds = 850000</v>
      </c>
      <c r="Q33" t="str">
        <f>IF(ISBLANK(VLOOKUP($B$1,Sheet1!$A:$AC,$B33,0)),"",$C33&amp;VLOOKUP($B$1,Sheet1!$A:$AC,$B33,0))</f>
        <v>rewardFunds = 850000</v>
      </c>
    </row>
    <row r="34" spans="2:18" x14ac:dyDescent="0.45">
      <c r="B34">
        <v>25</v>
      </c>
      <c r="C34" t="s">
        <v>417</v>
      </c>
      <c r="E34" t="str">
        <f>IF(ISBLANK(VLOOKUP($B$1,Sheet1!$A:$AC,$B34,0)),"",$C34&amp;VLOOKUP($B$1,Sheet1!$A:$AC,$B34,0))</f>
        <v>failureReputation = 30</v>
      </c>
      <c r="Q34" t="str">
        <f>IF(ISBLANK(VLOOKUP($B$1,Sheet1!$A:$AC,$B34,0)),"",$C34&amp;VLOOKUP($B$1,Sheet1!$A:$AC,$B34,0))</f>
        <v>failureReputation = 30</v>
      </c>
    </row>
    <row r="35" spans="2:18" x14ac:dyDescent="0.45">
      <c r="B35">
        <v>26</v>
      </c>
      <c r="C35" t="s">
        <v>418</v>
      </c>
      <c r="E35" t="str">
        <f>IF(ISBLANK(VLOOKUP($B$1,Sheet1!$A:$AC,$B35,0)),"",$C35&amp;VLOOKUP($B$1,Sheet1!$A:$AC,$B35,0))</f>
        <v>failureFunds = 500000</v>
      </c>
      <c r="Q35" t="str">
        <f>IF(ISBLANK(VLOOKUP($B$1,Sheet1!$A:$AC,$B35,0)),"",$C35&amp;VLOOKUP($B$1,Sheet1!$A:$AC,$B35,0))</f>
        <v>failureFunds = 500000</v>
      </c>
    </row>
    <row r="37" spans="2:18" x14ac:dyDescent="0.45">
      <c r="E37" s="8" t="s">
        <v>427</v>
      </c>
      <c r="Q37" s="8" t="s">
        <v>427</v>
      </c>
    </row>
    <row r="39" spans="2:18" x14ac:dyDescent="0.45">
      <c r="E39" t="s">
        <v>419</v>
      </c>
      <c r="Q39" t="s">
        <v>419</v>
      </c>
    </row>
    <row r="40" spans="2:18" x14ac:dyDescent="0.45">
      <c r="E40" t="s">
        <v>394</v>
      </c>
      <c r="Q40" t="s">
        <v>394</v>
      </c>
    </row>
    <row r="41" spans="2:18" x14ac:dyDescent="0.45">
      <c r="F41" t="s">
        <v>420</v>
      </c>
      <c r="R41" t="s">
        <v>420</v>
      </c>
    </row>
    <row r="42" spans="2:18" x14ac:dyDescent="0.45">
      <c r="F42" t="s">
        <v>421</v>
      </c>
      <c r="R42" t="s">
        <v>421</v>
      </c>
    </row>
    <row r="43" spans="2:18" x14ac:dyDescent="0.45">
      <c r="B43">
        <v>27</v>
      </c>
      <c r="F43" t="str">
        <f>"contractType = "&amp;VLOOKUP($B$1,Sheet1!$A:$AC,$B43,0)</f>
        <v>contractType = EarlyComNetwork3</v>
      </c>
      <c r="R43" t="str">
        <f>"contractType = "&amp;VLOOKUP($B$1,Sheet1!$A:$AC,$B43,0)</f>
        <v>contractType = EarlyComNetwork3</v>
      </c>
    </row>
    <row r="44" spans="2:18" x14ac:dyDescent="0.45">
      <c r="F44" t="s">
        <v>422</v>
      </c>
      <c r="R44" t="s">
        <v>422</v>
      </c>
    </row>
    <row r="45" spans="2:18" x14ac:dyDescent="0.45">
      <c r="E45" t="s">
        <v>423</v>
      </c>
      <c r="Q45" t="s">
        <v>423</v>
      </c>
    </row>
    <row r="46" spans="2:18" x14ac:dyDescent="0.45">
      <c r="E46" t="s">
        <v>419</v>
      </c>
    </row>
    <row r="47" spans="2:18" x14ac:dyDescent="0.45">
      <c r="E47" t="s">
        <v>394</v>
      </c>
      <c r="Q47" s="8" t="s">
        <v>534</v>
      </c>
    </row>
    <row r="48" spans="2:18" x14ac:dyDescent="0.45">
      <c r="F48" t="s">
        <v>420</v>
      </c>
    </row>
    <row r="49" spans="2:19" x14ac:dyDescent="0.45">
      <c r="F49" t="s">
        <v>421</v>
      </c>
      <c r="Q49" t="s">
        <v>535</v>
      </c>
    </row>
    <row r="50" spans="2:19" x14ac:dyDescent="0.45">
      <c r="B50">
        <v>28</v>
      </c>
      <c r="F50" t="str">
        <f>"contractType = "&amp;VLOOKUP($B$1,Sheet1!$A:$AC,$B50,0)</f>
        <v>contractType = EarlyComNetwork4</v>
      </c>
      <c r="Q50" t="s">
        <v>394</v>
      </c>
    </row>
    <row r="51" spans="2:19" x14ac:dyDescent="0.45">
      <c r="F51" t="s">
        <v>422</v>
      </c>
      <c r="R51" t="s">
        <v>536</v>
      </c>
    </row>
    <row r="52" spans="2:19" x14ac:dyDescent="0.45">
      <c r="E52" t="s">
        <v>423</v>
      </c>
      <c r="R52" t="s">
        <v>537</v>
      </c>
    </row>
    <row r="53" spans="2:19" x14ac:dyDescent="0.45">
      <c r="E53" t="s">
        <v>419</v>
      </c>
      <c r="R53" t="str">
        <f>IF(ISBLANK(VLOOKUP($B$1,Sheet1!$A:$AC,$B25,0)),"","title = "&amp;VLOOKUP($B$1,Sheet1!$A:$AC,$B25,0)&amp;" Sample Return")</f>
        <v>title = HomeWorld() Sample Return</v>
      </c>
    </row>
    <row r="54" spans="2:19" x14ac:dyDescent="0.45">
      <c r="E54" t="s">
        <v>394</v>
      </c>
      <c r="R54" t="str">
        <f>IF(ISBLANK(VLOOKUP($B$1,Sheet1!$A:$AC,$B25,0)),"","define = Sample"&amp;VLOOKUP($B$1,Sheet1!$A:$AC,$B25,0))</f>
        <v>define = SampleHomeWorld()</v>
      </c>
    </row>
    <row r="55" spans="2:19" x14ac:dyDescent="0.45">
      <c r="F55" t="s">
        <v>420</v>
      </c>
    </row>
    <row r="56" spans="2:19" x14ac:dyDescent="0.45">
      <c r="F56" t="s">
        <v>421</v>
      </c>
      <c r="R56" t="s">
        <v>538</v>
      </c>
    </row>
    <row r="57" spans="2:19" x14ac:dyDescent="0.45">
      <c r="B57">
        <v>29</v>
      </c>
      <c r="F57" t="str">
        <f>"contractType = "&amp;VLOOKUP($B$1,Sheet1!$A:$AC,$B57,0)</f>
        <v xml:space="preserve">contractType = </v>
      </c>
      <c r="R57" t="s">
        <v>394</v>
      </c>
    </row>
    <row r="58" spans="2:19" x14ac:dyDescent="0.45">
      <c r="F58" t="s">
        <v>422</v>
      </c>
      <c r="S58" t="s">
        <v>539</v>
      </c>
    </row>
    <row r="59" spans="2:19" x14ac:dyDescent="0.45">
      <c r="E59" t="s">
        <v>423</v>
      </c>
      <c r="S59" t="s">
        <v>540</v>
      </c>
    </row>
    <row r="60" spans="2:19" x14ac:dyDescent="0.45">
      <c r="S60" t="s">
        <v>541</v>
      </c>
    </row>
    <row r="61" spans="2:19" x14ac:dyDescent="0.45">
      <c r="S61" t="s">
        <v>542</v>
      </c>
    </row>
    <row r="62" spans="2:19" x14ac:dyDescent="0.45">
      <c r="S62" t="s">
        <v>543</v>
      </c>
    </row>
    <row r="63" spans="2:19" x14ac:dyDescent="0.45">
      <c r="S63" t="s">
        <v>544</v>
      </c>
    </row>
    <row r="64" spans="2:19" x14ac:dyDescent="0.45">
      <c r="R64" t="s">
        <v>423</v>
      </c>
    </row>
    <row r="65" spans="18:19" x14ac:dyDescent="0.45">
      <c r="R65" t="s">
        <v>538</v>
      </c>
    </row>
    <row r="66" spans="18:19" x14ac:dyDescent="0.45">
      <c r="R66" t="s">
        <v>394</v>
      </c>
    </row>
    <row r="67" spans="18:19" x14ac:dyDescent="0.45">
      <c r="S67" t="s">
        <v>693</v>
      </c>
    </row>
    <row r="68" spans="18:19" x14ac:dyDescent="0.45">
      <c r="S68" t="s">
        <v>545</v>
      </c>
    </row>
    <row r="69" spans="18:19" x14ac:dyDescent="0.45">
      <c r="S69" t="s">
        <v>688</v>
      </c>
    </row>
    <row r="70" spans="18:19" x14ac:dyDescent="0.45">
      <c r="S70" t="s">
        <v>689</v>
      </c>
    </row>
    <row r="71" spans="18:19" x14ac:dyDescent="0.45">
      <c r="S71" t="s">
        <v>694</v>
      </c>
    </row>
    <row r="72" spans="18:19" x14ac:dyDescent="0.45">
      <c r="S72" t="str">
        <f>IF(ISBLANK(VLOOKUP($B$1,Sheet1!$A:$AC,$B25,0)),"","title = Safely Land on "&amp;VLOOKUP($B$1,Sheet1!$A:$AC,$B25,0))</f>
        <v>title = Safely Land on HomeWorld()</v>
      </c>
    </row>
    <row r="73" spans="18:19" x14ac:dyDescent="0.45">
      <c r="S73" t="s">
        <v>544</v>
      </c>
    </row>
    <row r="74" spans="18:19" x14ac:dyDescent="0.45">
      <c r="R74" t="s">
        <v>423</v>
      </c>
    </row>
    <row r="75" spans="18:19" x14ac:dyDescent="0.45">
      <c r="R75" t="s">
        <v>538</v>
      </c>
    </row>
    <row r="76" spans="18:19" x14ac:dyDescent="0.45">
      <c r="R76" t="s">
        <v>394</v>
      </c>
    </row>
    <row r="77" spans="18:19" x14ac:dyDescent="0.45">
      <c r="S77" t="s">
        <v>696</v>
      </c>
    </row>
    <row r="78" spans="18:19" x14ac:dyDescent="0.45">
      <c r="S78" t="s">
        <v>697</v>
      </c>
    </row>
    <row r="79" spans="18:19" x14ac:dyDescent="0.45">
      <c r="S79" t="s">
        <v>698</v>
      </c>
    </row>
    <row r="80" spans="18:19" x14ac:dyDescent="0.45">
      <c r="S80" t="s">
        <v>699</v>
      </c>
    </row>
    <row r="81" spans="16:19" x14ac:dyDescent="0.45">
      <c r="S81" t="s">
        <v>544</v>
      </c>
    </row>
    <row r="82" spans="16:19" x14ac:dyDescent="0.45">
      <c r="S82" t="s">
        <v>700</v>
      </c>
    </row>
    <row r="83" spans="16:19" x14ac:dyDescent="0.45">
      <c r="R83" t="s">
        <v>423</v>
      </c>
    </row>
    <row r="84" spans="16:19" x14ac:dyDescent="0.45">
      <c r="Q84" t="s">
        <v>423</v>
      </c>
    </row>
    <row r="85" spans="16:19" x14ac:dyDescent="0.45">
      <c r="Q85" t="s">
        <v>538</v>
      </c>
    </row>
    <row r="86" spans="16:19" x14ac:dyDescent="0.45">
      <c r="Q86" t="s">
        <v>394</v>
      </c>
    </row>
    <row r="87" spans="16:19" x14ac:dyDescent="0.45">
      <c r="R87" t="s">
        <v>690</v>
      </c>
    </row>
    <row r="88" spans="16:19" x14ac:dyDescent="0.45">
      <c r="R88" t="s">
        <v>687</v>
      </c>
    </row>
    <row r="89" spans="16:19" x14ac:dyDescent="0.45">
      <c r="R89" t="s">
        <v>691</v>
      </c>
    </row>
    <row r="90" spans="16:19" x14ac:dyDescent="0.45">
      <c r="R90" t="s">
        <v>692</v>
      </c>
    </row>
    <row r="91" spans="16:19" x14ac:dyDescent="0.45">
      <c r="R91" t="s">
        <v>695</v>
      </c>
    </row>
    <row r="92" spans="16:19" x14ac:dyDescent="0.45">
      <c r="R92" t="s">
        <v>701</v>
      </c>
    </row>
    <row r="93" spans="16:19" x14ac:dyDescent="0.45">
      <c r="R93" t="s">
        <v>544</v>
      </c>
    </row>
    <row r="94" spans="16:19" x14ac:dyDescent="0.45">
      <c r="Q94" t="s">
        <v>423</v>
      </c>
    </row>
    <row r="95" spans="16:19" x14ac:dyDescent="0.45">
      <c r="P95" t="s">
        <v>423</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5"/>
  <sheetViews>
    <sheetView workbookViewId="0"/>
  </sheetViews>
  <sheetFormatPr defaultRowHeight="14.25" x14ac:dyDescent="0.45"/>
  <sheetData>
    <row r="1" spans="1:2" x14ac:dyDescent="0.45">
      <c r="A1" t="s">
        <v>393</v>
      </c>
    </row>
    <row r="2" spans="1:2" x14ac:dyDescent="0.45">
      <c r="A2" t="s">
        <v>394</v>
      </c>
    </row>
    <row r="3" spans="1:2" x14ac:dyDescent="0.45">
      <c r="B3" t="e">
        <f>IF(ISBLANK(VLOOKUP($B$1,Sheet1!$A:$AC,$B3,0)),"",$C3&amp;VLOOKUP($B$1,Sheet1!$A:$AC,$B3,0))</f>
        <v>#N/A</v>
      </c>
    </row>
    <row r="4" spans="1:2" x14ac:dyDescent="0.45">
      <c r="B4" t="e">
        <f>IF(ISBLANK(VLOOKUP($B$1,Sheet1!$A:$AC,$B4,0)),"",$C4&amp;VLOOKUP($B$1,Sheet1!$A:$AC,$B4,0))</f>
        <v>#N/A</v>
      </c>
    </row>
    <row r="5" spans="1:2" x14ac:dyDescent="0.45">
      <c r="B5" t="e">
        <f>IF(ISBLANK(VLOOKUP($B$1,Sheet1!$A:$AC,$B5,0)),"",$C5&amp;VLOOKUP($B$1,Sheet1!$A:$AC,$B5,0))</f>
        <v>#N/A</v>
      </c>
    </row>
    <row r="6" spans="1:2" x14ac:dyDescent="0.45">
      <c r="B6" t="e">
        <f>IF(ISBLANK(VLOOKUP($B$1,Sheet1!$A:$AC,$B6,0)),"",$C6&amp;VLOOKUP($B$1,Sheet1!$A:$AC,$B6,0))</f>
        <v>#N/A</v>
      </c>
    </row>
    <row r="8" spans="1:2" x14ac:dyDescent="0.45">
      <c r="B8" t="e">
        <f>IF(ISBLANK(VLOOKUP($B$1,Sheet1!$A:$AC,$B8,0)),"",$C8&amp;VLOOKUP($B$1,Sheet1!$A:$AC,$B8,0))</f>
        <v>#N/A</v>
      </c>
    </row>
    <row r="10" spans="1:2" x14ac:dyDescent="0.45">
      <c r="B10" t="e">
        <f>IF(ISBLANK(VLOOKUP($B$1,Sheet1!$A:$AC,$B10,0)),"",$C10&amp;VLOOKUP($B$1,Sheet1!$A:$AC,$B10,0))</f>
        <v>#N/A</v>
      </c>
    </row>
    <row r="12" spans="1:2" x14ac:dyDescent="0.45">
      <c r="B12" t="e">
        <f>IF(ISBLANK(VLOOKUP($B$1,Sheet1!$A:$AC,$B12,0)),"",$C12&amp;VLOOKUP($B$1,Sheet1!$A:$AC,$B12,0))</f>
        <v>#N/A</v>
      </c>
    </row>
    <row r="14" spans="1:2" x14ac:dyDescent="0.45">
      <c r="B14" t="e">
        <f>IF(ISBLANK(VLOOKUP($B$1,Sheet1!$A:$AC,$B14,0)),"",$C14&amp;VLOOKUP($B$1,Sheet1!$A:$AC,$B14,0))</f>
        <v>#N/A</v>
      </c>
    </row>
    <row r="16" spans="1:2" x14ac:dyDescent="0.45">
      <c r="B16" t="e">
        <f>IF(ISBLANK(VLOOKUP($B$1,Sheet1!$A:$AC,$B16,0)),"",$C16&amp;VLOOKUP($B$1,Sheet1!$A:$AC,$B16,0))</f>
        <v>#N/A</v>
      </c>
    </row>
    <row r="17" spans="2:2" x14ac:dyDescent="0.45">
      <c r="B17" t="e">
        <f>IF(ISBLANK(VLOOKUP($B$1,Sheet1!$A:$AC,$B17,0)),"",$C17&amp;VLOOKUP($B$1,Sheet1!$A:$AC,$B17,0))</f>
        <v>#N/A</v>
      </c>
    </row>
    <row r="18" spans="2:2" x14ac:dyDescent="0.45">
      <c r="B18" t="e">
        <f>IF(ISBLANK(VLOOKUP($B$1,Sheet1!$A:$AC,$B18,0)),"",$C18&amp;VLOOKUP($B$1,Sheet1!$A:$AC,$B18,0))</f>
        <v>#N/A</v>
      </c>
    </row>
    <row r="19" spans="2:2" x14ac:dyDescent="0.45">
      <c r="B19" t="e">
        <f>IF(ISBLANK(VLOOKUP($B$1,Sheet1!$A:$AC,$B19,0)),"",$C19&amp;VLOOKUP($B$1,Sheet1!$A:$AC,$B19,0))</f>
        <v>#N/A</v>
      </c>
    </row>
    <row r="20" spans="2:2" x14ac:dyDescent="0.45">
      <c r="B20" t="e">
        <f>IF(ISBLANK(VLOOKUP($B$1,Sheet1!$A:$AC,$B20,0)),"",$C20&amp;VLOOKUP($B$1,Sheet1!$A:$AC,$B20,0))</f>
        <v>#N/A</v>
      </c>
    </row>
    <row r="21" spans="2:2" x14ac:dyDescent="0.45">
      <c r="B21" t="e">
        <f>IF(ISBLANK(VLOOKUP($B$1,Sheet1!$A:$AC,$B21,0)),"",$C21&amp;VLOOKUP($B$1,Sheet1!$A:$AC,$B21,0))</f>
        <v>#N/A</v>
      </c>
    </row>
    <row r="22" spans="2:2" x14ac:dyDescent="0.45">
      <c r="B22" t="e">
        <f>IF(ISBLANK(VLOOKUP($B$1,Sheet1!$A:$AC,$B22,0)),"",$C22&amp;VLOOKUP($B$1,Sheet1!$A:$AC,$B22,0))</f>
        <v>#N/A</v>
      </c>
    </row>
    <row r="23" spans="2:2" x14ac:dyDescent="0.45">
      <c r="B23" t="e">
        <f>IF(ISBLANK(VLOOKUP($B$1,Sheet1!$A:$AC,$B23,0)),"",$C23&amp;VLOOKUP($B$1,Sheet1!$A:$AC,$B23,0))</f>
        <v>#N/A</v>
      </c>
    </row>
    <row r="25" spans="2:2" x14ac:dyDescent="0.45">
      <c r="B25" t="e">
        <f>IF(ISBLANK(VLOOKUP($B$1,Sheet1!$A:$AC,$B25,0)),"",$C25&amp;VLOOKUP($B$1,Sheet1!$A:$AC,$B25,0))</f>
        <v>#N/A</v>
      </c>
    </row>
    <row r="29" spans="2:2" x14ac:dyDescent="0.45">
      <c r="B29" t="e">
        <f>IF(ISBLANK(VLOOKUP($B$1,Sheet1!$A:$AC,$B29,0)),"",$C29&amp;VLOOKUP($B$1,Sheet1!$A:$AC,$B29,0))</f>
        <v>#N/A</v>
      </c>
    </row>
    <row r="30" spans="2:2" x14ac:dyDescent="0.45">
      <c r="B30" t="e">
        <f>IF(ISBLANK(VLOOKUP($B$1,Sheet1!$A:$AC,$B30,0)),"",$C30&amp;VLOOKUP($B$1,Sheet1!$A:$AC,$B30,0))</f>
        <v>#N/A</v>
      </c>
    </row>
    <row r="31" spans="2:2" x14ac:dyDescent="0.45">
      <c r="B31" t="e">
        <f>IF(ISBLANK(VLOOKUP($B$1,Sheet1!$A:$AC,$B31,0)),"",$C31&amp;VLOOKUP($B$1,Sheet1!$A:$AC,$B31,0))</f>
        <v>#N/A</v>
      </c>
    </row>
    <row r="32" spans="2:2" x14ac:dyDescent="0.45">
      <c r="B32" t="e">
        <f>IF(ISBLANK(VLOOKUP($B$1,Sheet1!$A:$AC,$B32,0)),"",$C32&amp;VLOOKUP($B$1,Sheet1!$A:$AC,$B32,0))</f>
        <v>#N/A</v>
      </c>
    </row>
    <row r="33" spans="2:3" x14ac:dyDescent="0.45">
      <c r="B33" t="e">
        <f>IF(ISBLANK(VLOOKUP($B$1,Sheet1!$A:$AC,$B33,0)),"",$C33&amp;VLOOKUP($B$1,Sheet1!$A:$AC,$B33,0))</f>
        <v>#N/A</v>
      </c>
    </row>
    <row r="34" spans="2:3" x14ac:dyDescent="0.45">
      <c r="B34" t="e">
        <f>IF(ISBLANK(VLOOKUP($B$1,Sheet1!$A:$AC,$B34,0)),"",$C34&amp;VLOOKUP($B$1,Sheet1!$A:$AC,$B34,0))</f>
        <v>#N/A</v>
      </c>
    </row>
    <row r="35" spans="2:3" x14ac:dyDescent="0.45">
      <c r="B35" t="e">
        <f>IF(ISBLANK(VLOOKUP($B$1,Sheet1!$A:$AC,$B35,0)),"",$C35&amp;VLOOKUP($B$1,Sheet1!$A:$AC,$B35,0))</f>
        <v>#N/A</v>
      </c>
    </row>
    <row r="37" spans="2:3" x14ac:dyDescent="0.45">
      <c r="B37" s="8" t="s">
        <v>427</v>
      </c>
    </row>
    <row r="39" spans="2:3" x14ac:dyDescent="0.45">
      <c r="B39" t="s">
        <v>419</v>
      </c>
    </row>
    <row r="40" spans="2:3" x14ac:dyDescent="0.45">
      <c r="B40" t="s">
        <v>394</v>
      </c>
    </row>
    <row r="41" spans="2:3" x14ac:dyDescent="0.45">
      <c r="C41" t="s">
        <v>420</v>
      </c>
    </row>
    <row r="42" spans="2:3" x14ac:dyDescent="0.45">
      <c r="C42" t="s">
        <v>421</v>
      </c>
    </row>
    <row r="43" spans="2:3" x14ac:dyDescent="0.45">
      <c r="C43" t="e">
        <f>"contractType = "&amp;VLOOKUP($B$1,Sheet1!$A:$AC,$B43,0)</f>
        <v>#N/A</v>
      </c>
    </row>
    <row r="44" spans="2:3" x14ac:dyDescent="0.45">
      <c r="C44" t="s">
        <v>422</v>
      </c>
    </row>
    <row r="45" spans="2:3" x14ac:dyDescent="0.45">
      <c r="B45" t="s">
        <v>423</v>
      </c>
    </row>
    <row r="47" spans="2:3" x14ac:dyDescent="0.45">
      <c r="B47" s="8" t="s">
        <v>534</v>
      </c>
    </row>
    <row r="49" spans="2:4" x14ac:dyDescent="0.45">
      <c r="B49" t="s">
        <v>535</v>
      </c>
    </row>
    <row r="50" spans="2:4" x14ac:dyDescent="0.45">
      <c r="B50" t="s">
        <v>394</v>
      </c>
    </row>
    <row r="51" spans="2:4" x14ac:dyDescent="0.45">
      <c r="C51" t="s">
        <v>536</v>
      </c>
    </row>
    <row r="52" spans="2:4" x14ac:dyDescent="0.45">
      <c r="C52" t="s">
        <v>537</v>
      </c>
    </row>
    <row r="53" spans="2:4" x14ac:dyDescent="0.45">
      <c r="C53" t="e">
        <f>IF(ISBLANK(VLOOKUP($B$1,Sheet1!$A:$AC,$B25,0)),"","title = "&amp;VLOOKUP($B$1,Sheet1!$A:$AC,$B25,0)&amp;" Sample Return")</f>
        <v>#N/A</v>
      </c>
    </row>
    <row r="54" spans="2:4" x14ac:dyDescent="0.45">
      <c r="C54" t="e">
        <f>IF(ISBLANK(VLOOKUP($B$1,Sheet1!$A:$AC,$B25,0)),"","define = Sample"&amp;VLOOKUP($B$1,Sheet1!$A:$AC,$B25,0))</f>
        <v>#N/A</v>
      </c>
    </row>
    <row r="56" spans="2:4" x14ac:dyDescent="0.45">
      <c r="C56" t="s">
        <v>538</v>
      </c>
    </row>
    <row r="57" spans="2:4" x14ac:dyDescent="0.45">
      <c r="C57" t="s">
        <v>394</v>
      </c>
    </row>
    <row r="58" spans="2:4" x14ac:dyDescent="0.45">
      <c r="D58" t="s">
        <v>539</v>
      </c>
    </row>
    <row r="59" spans="2:4" x14ac:dyDescent="0.45">
      <c r="D59" t="s">
        <v>540</v>
      </c>
    </row>
    <row r="60" spans="2:4" x14ac:dyDescent="0.45">
      <c r="D60" t="s">
        <v>541</v>
      </c>
    </row>
    <row r="61" spans="2:4" x14ac:dyDescent="0.45">
      <c r="D61" t="s">
        <v>542</v>
      </c>
    </row>
    <row r="62" spans="2:4" x14ac:dyDescent="0.45">
      <c r="D62" t="s">
        <v>543</v>
      </c>
    </row>
    <row r="63" spans="2:4" x14ac:dyDescent="0.45">
      <c r="D63" t="s">
        <v>544</v>
      </c>
    </row>
    <row r="64" spans="2:4" x14ac:dyDescent="0.45">
      <c r="C64" t="s">
        <v>423</v>
      </c>
    </row>
    <row r="65" spans="3:4" x14ac:dyDescent="0.45">
      <c r="C65" t="s">
        <v>538</v>
      </c>
    </row>
    <row r="66" spans="3:4" x14ac:dyDescent="0.45">
      <c r="C66" t="s">
        <v>394</v>
      </c>
    </row>
    <row r="67" spans="3:4" x14ac:dyDescent="0.45">
      <c r="D67" t="s">
        <v>693</v>
      </c>
    </row>
    <row r="68" spans="3:4" x14ac:dyDescent="0.45">
      <c r="D68" t="s">
        <v>545</v>
      </c>
    </row>
    <row r="69" spans="3:4" x14ac:dyDescent="0.45">
      <c r="D69" t="s">
        <v>688</v>
      </c>
    </row>
    <row r="70" spans="3:4" x14ac:dyDescent="0.45">
      <c r="D70" t="s">
        <v>689</v>
      </c>
    </row>
    <row r="71" spans="3:4" x14ac:dyDescent="0.45">
      <c r="D71" t="s">
        <v>694</v>
      </c>
    </row>
    <row r="72" spans="3:4" x14ac:dyDescent="0.45">
      <c r="D72" t="e">
        <f>IF(ISBLANK(VLOOKUP($B$1,Sheet1!$A:$AC,$B25,0)),"","title = Safely Land on "&amp;VLOOKUP($B$1,Sheet1!$A:$AC,$B25,0))</f>
        <v>#N/A</v>
      </c>
    </row>
    <row r="73" spans="3:4" x14ac:dyDescent="0.45">
      <c r="D73" t="s">
        <v>544</v>
      </c>
    </row>
    <row r="74" spans="3:4" x14ac:dyDescent="0.45">
      <c r="C74" t="s">
        <v>423</v>
      </c>
    </row>
    <row r="75" spans="3:4" x14ac:dyDescent="0.45">
      <c r="C75" t="s">
        <v>538</v>
      </c>
    </row>
    <row r="76" spans="3:4" x14ac:dyDescent="0.45">
      <c r="C76" t="s">
        <v>394</v>
      </c>
    </row>
    <row r="77" spans="3:4" x14ac:dyDescent="0.45">
      <c r="D77" t="s">
        <v>696</v>
      </c>
    </row>
    <row r="78" spans="3:4" x14ac:dyDescent="0.45">
      <c r="D78" t="s">
        <v>697</v>
      </c>
    </row>
    <row r="79" spans="3:4" x14ac:dyDescent="0.45">
      <c r="D79" t="s">
        <v>698</v>
      </c>
    </row>
    <row r="80" spans="3:4" x14ac:dyDescent="0.45">
      <c r="D80" t="s">
        <v>699</v>
      </c>
    </row>
    <row r="81" spans="1:4" x14ac:dyDescent="0.45">
      <c r="D81" t="s">
        <v>544</v>
      </c>
    </row>
    <row r="82" spans="1:4" x14ac:dyDescent="0.45">
      <c r="D82" t="s">
        <v>700</v>
      </c>
    </row>
    <row r="83" spans="1:4" x14ac:dyDescent="0.45">
      <c r="C83" t="s">
        <v>423</v>
      </c>
    </row>
    <row r="84" spans="1:4" x14ac:dyDescent="0.45">
      <c r="B84" t="s">
        <v>423</v>
      </c>
    </row>
    <row r="85" spans="1:4" x14ac:dyDescent="0.45">
      <c r="B85" t="s">
        <v>538</v>
      </c>
    </row>
    <row r="86" spans="1:4" x14ac:dyDescent="0.45">
      <c r="B86" t="s">
        <v>394</v>
      </c>
    </row>
    <row r="87" spans="1:4" x14ac:dyDescent="0.45">
      <c r="C87" t="s">
        <v>690</v>
      </c>
    </row>
    <row r="88" spans="1:4" x14ac:dyDescent="0.45">
      <c r="C88" t="s">
        <v>687</v>
      </c>
    </row>
    <row r="89" spans="1:4" x14ac:dyDescent="0.45">
      <c r="C89" t="s">
        <v>691</v>
      </c>
    </row>
    <row r="90" spans="1:4" x14ac:dyDescent="0.45">
      <c r="C90" t="s">
        <v>692</v>
      </c>
    </row>
    <row r="91" spans="1:4" x14ac:dyDescent="0.45">
      <c r="C91" t="s">
        <v>695</v>
      </c>
    </row>
    <row r="92" spans="1:4" x14ac:dyDescent="0.45">
      <c r="C92" t="s">
        <v>701</v>
      </c>
    </row>
    <row r="93" spans="1:4" x14ac:dyDescent="0.45">
      <c r="C93" t="s">
        <v>544</v>
      </c>
    </row>
    <row r="94" spans="1:4" x14ac:dyDescent="0.45">
      <c r="B94" t="s">
        <v>423</v>
      </c>
    </row>
    <row r="95" spans="1:4" x14ac:dyDescent="0.45">
      <c r="A95" t="s">
        <v>423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Sample Return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Paplaczyk</dc:creator>
  <cp:lastModifiedBy>Dan Paplaczyk</cp:lastModifiedBy>
  <dcterms:created xsi:type="dcterms:W3CDTF">2017-04-24T21:34:42Z</dcterms:created>
  <dcterms:modified xsi:type="dcterms:W3CDTF">2017-05-21T16:06:30Z</dcterms:modified>
</cp:coreProperties>
</file>