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<sst xmlns="http://schemas.openxmlformats.org/spreadsheetml/2006/main" count="218" uniqueCount="94">
  <si>
    <t xml:space="preserve">Card</t>
  </si>
  <si>
    <t xml:space="preserve">CatalogCode</t>
  </si>
  <si>
    <t xml:space="preserve">Name</t>
  </si>
  <si>
    <t xml:space="preserve">Assortment</t>
  </si>
  <si>
    <t xml:space="preserve">SalesType</t>
  </si>
  <si>
    <t xml:space="preserve">PdoductLine</t>
  </si>
  <si>
    <t xml:space="preserve">Price</t>
  </si>
  <si>
    <t xml:space="preserve">Currency</t>
  </si>
  <si>
    <t xml:space="preserve">Supplier</t>
  </si>
  <si>
    <t xml:space="preserve">DeliveryDays</t>
  </si>
  <si>
    <t xml:space="preserve">Periodicity</t>
  </si>
  <si>
    <t xml:space="preserve">ProfitGroup</t>
  </si>
  <si>
    <t xml:space="preserve">DemandTypeKharkiv</t>
  </si>
  <si>
    <t xml:space="preserve">DemandTypeKyiv</t>
  </si>
  <si>
    <t xml:space="preserve">Запросы ИТОГО</t>
  </si>
  <si>
    <t xml:space="preserve">ABCGroup</t>
  </si>
  <si>
    <t xml:space="preserve">OnWayKharkiv</t>
  </si>
  <si>
    <t xml:space="preserve">FreeStoreKharkiv</t>
  </si>
  <si>
    <t xml:space="preserve">ReviseStoreKharkiv</t>
  </si>
  <si>
    <t xml:space="preserve">OrderMinAmountKharkiv</t>
  </si>
  <si>
    <t xml:space="preserve">OrderMultiplicityKharkiv</t>
  </si>
  <si>
    <t xml:space="preserve">OnWayKyiv</t>
  </si>
  <si>
    <t xml:space="preserve">FreeStoreKyiv</t>
  </si>
  <si>
    <t xml:space="preserve">ReviseStoreKyiv</t>
  </si>
  <si>
    <t xml:space="preserve">OrderMinAmountKyiv</t>
  </si>
  <si>
    <t xml:space="preserve">OrderMultiplicityKyiv</t>
  </si>
  <si>
    <t xml:space="preserve">0117112</t>
  </si>
  <si>
    <t xml:space="preserve">5320-1700000</t>
  </si>
  <si>
    <t xml:space="preserve">Р/к КПП КАМАЗ (паронит) (пр-во Украина)</t>
  </si>
  <si>
    <t xml:space="preserve">Складской</t>
  </si>
  <si>
    <t xml:space="preserve">Норма</t>
  </si>
  <si>
    <t xml:space="preserve">Трансмиссия.Г.Детали КПП и редукторов</t>
  </si>
  <si>
    <t xml:space="preserve">EUR</t>
  </si>
  <si>
    <t xml:space="preserve">Мотор-Плюс ООО</t>
  </si>
  <si>
    <t xml:space="preserve">80%МП</t>
  </si>
  <si>
    <t xml:space="preserve">Быстрый</t>
  </si>
  <si>
    <t xml:space="preserve">A</t>
  </si>
  <si>
    <t xml:space="preserve">0125115</t>
  </si>
  <si>
    <t xml:space="preserve">5320-2500000</t>
  </si>
  <si>
    <t xml:space="preserve">Р/к моста среднего КАМАЗ (7 наимен.) (паронит 0.8) (пр-во Украина)</t>
  </si>
  <si>
    <t xml:space="preserve">Трансмиссия.Г.Мосты</t>
  </si>
  <si>
    <t xml:space="preserve">USD</t>
  </si>
  <si>
    <t xml:space="preserve">021296</t>
  </si>
  <si>
    <t xml:space="preserve">256-1203020</t>
  </si>
  <si>
    <t xml:space="preserve">Прокладка трубы приемной МАЗ, КРАЗ (пр-во Украина)</t>
  </si>
  <si>
    <t xml:space="preserve">Выхлопная система.Г.Крепления выхлопной системы</t>
  </si>
  <si>
    <t xml:space="preserve">UAH</t>
  </si>
  <si>
    <t xml:space="preserve">Неустойчивый</t>
  </si>
  <si>
    <t xml:space="preserve">031750</t>
  </si>
  <si>
    <t xml:space="preserve">53-1700000</t>
  </si>
  <si>
    <t xml:space="preserve">Р/к КПП ГАЗ 53 (паронит) (пр-во Украина)</t>
  </si>
  <si>
    <t xml:space="preserve">B</t>
  </si>
  <si>
    <t xml:space="preserve">101711</t>
  </si>
  <si>
    <t xml:space="preserve">130-1700009</t>
  </si>
  <si>
    <t xml:space="preserve">Р/к КПП ЗИЛ 130 (пр-во Украина)</t>
  </si>
  <si>
    <t xml:space="preserve">0124138</t>
  </si>
  <si>
    <t xml:space="preserve">5320-2400000</t>
  </si>
  <si>
    <t xml:space="preserve">Р/к моста заднего КАМАЗ (4 наимен.) (паронит 0.8) (пр-во Украина)</t>
  </si>
  <si>
    <t xml:space="preserve">031277</t>
  </si>
  <si>
    <t xml:space="preserve">53А-1203360-01</t>
  </si>
  <si>
    <t xml:space="preserve">Кольцо глушителя ГАЗ 53 (пр-во Украина)</t>
  </si>
  <si>
    <t xml:space="preserve">0217112</t>
  </si>
  <si>
    <t xml:space="preserve">236-1700001</t>
  </si>
  <si>
    <t xml:space="preserve">Р/к КПП ЯМЗ 236 (пр-во Украина)</t>
  </si>
  <si>
    <t xml:space="preserve">0217226</t>
  </si>
  <si>
    <t xml:space="preserve">Р/к КПП ЯМЗ 238 (пр-во Украина)</t>
  </si>
  <si>
    <t xml:space="preserve">C</t>
  </si>
  <si>
    <t xml:space="preserve">021297</t>
  </si>
  <si>
    <t xml:space="preserve">256Б-1203039</t>
  </si>
  <si>
    <t xml:space="preserve">Прокладка фланца приемной трубы правой МАЗ, КРАЗ задняя (пр-во Украина)</t>
  </si>
  <si>
    <t xml:space="preserve">0129275</t>
  </si>
  <si>
    <t xml:space="preserve">5320-2918122</t>
  </si>
  <si>
    <t xml:space="preserve">Прокладка крышки башмака КАМАЗ (пр-во Украина)</t>
  </si>
  <si>
    <t xml:space="preserve">Подвеска и рулевое управление.Г.Сайлентблоки, подушки и втулки подвески</t>
  </si>
  <si>
    <t xml:space="preserve">20%МП</t>
  </si>
  <si>
    <t xml:space="preserve">Позитивная тенденция</t>
  </si>
  <si>
    <t xml:space="preserve">021298</t>
  </si>
  <si>
    <t xml:space="preserve">250Б-1203038</t>
  </si>
  <si>
    <t xml:space="preserve">Прокладка фланца приемной трубы левой МАЗ, КРАЗ задняя (пр-во Украина)</t>
  </si>
  <si>
    <t xml:space="preserve">Распродажа</t>
  </si>
  <si>
    <t xml:space="preserve">101256</t>
  </si>
  <si>
    <t xml:space="preserve">306322-ПР</t>
  </si>
  <si>
    <t xml:space="preserve">Кольцо глушителя ЗИЛ 130, КАМАЗ (пр-во Украина)</t>
  </si>
  <si>
    <t xml:space="preserve">0129274</t>
  </si>
  <si>
    <t xml:space="preserve">5320-2919064</t>
  </si>
  <si>
    <t xml:space="preserve">Прокладка штанги реактивной КАМАЗ (пр-во Украина)</t>
  </si>
  <si>
    <t xml:space="preserve">Подвеска и рулевое управление.Г.Детали подвески</t>
  </si>
  <si>
    <t xml:space="preserve">0212116</t>
  </si>
  <si>
    <t xml:space="preserve">Р/К 12238</t>
  </si>
  <si>
    <t xml:space="preserve">Р/к сист. выхлопа ЯМЗ 238 (пр-во Украина)</t>
  </si>
  <si>
    <t xml:space="preserve">0212115</t>
  </si>
  <si>
    <t xml:space="preserve">Р/К 12236</t>
  </si>
  <si>
    <t xml:space="preserve">Р/к сист. выхлопа ЯМЗ 236 (пр-во Украина)</t>
  </si>
  <si>
    <t xml:space="preserve">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</si>
</sst>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##0"/>
    <numFmt numFmtId="167" formatCode="#,##0%"/>
    <numFmt numFmtId="168" formatCode="#,##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8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5" fontId="5" fillId="4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/>
  <cols>
    <col collapsed="false" hidden="false" max="8" min="1" style="0" width="8.57085020242915"/>
    <col collapsed="false" hidden="false" max="9" min="9" style="0" width="14.6599190283401"/>
    <col collapsed="false" hidden="false" max="1025" min="10" style="0" width="8.57085020242915"/>
  </cols>
  <sheetData>
    <row r="1" customFormat="false" ht="44.9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tr">
        <f aca="true">"Sales Kharkiv "&amp;YEAR(EOMONTH(TODAY(),-6))&amp;TEXT(MONTH(EOMONTH(TODAY(),-6)),"00")</f>
        <v>Sales Kharkiv 201906</v>
      </c>
      <c r="AB1" s="3" t="str">
        <f aca="true">"Sales Kharkiv "&amp;YEAR(EOMONTH(TODAY(),-5))&amp;TEXT(MONTH(EOMONTH(TODAY(),-5)),"00")</f>
        <v>Sales Kharkiv 201907</v>
      </c>
      <c r="AC1" s="3" t="str">
        <f aca="true">"Sales Kharkiv "&amp;YEAR(EOMONTH(TODAY(),-4))&amp;TEXT(MONTH(EOMONTH(TODAY(),-4)),"00")</f>
        <v>Sales Kharkiv 201908</v>
      </c>
      <c r="AD1" s="3" t="str">
        <f aca="true">"Sales Kharkiv "&amp;YEAR(EOMONTH(TODAY(),-3))&amp;TEXT(MONTH(EOMONTH(TODAY(),-3)),"00")</f>
        <v>Sales Kharkiv 201909</v>
      </c>
      <c r="AE1" s="3" t="str">
        <f aca="true">"Sales Kharkiv "&amp;YEAR(EOMONTH(TODAY(),-2))&amp;TEXT(MONTH(EOMONTH(TODAY(),-2)),"00")</f>
        <v>Sales Kharkiv 201910</v>
      </c>
      <c r="AF1" s="3" t="str">
        <f aca="true">"Sales Kharkiv "&amp;YEAR(EOMONTH(TODAY(),-1))&amp;TEXT(MONTH(EOMONTH(TODAY(),-1)),"00")</f>
        <v>Sales Kharkiv 201911</v>
      </c>
      <c r="AG1" s="3" t="str">
        <f aca="true">"Sales Kharkiv "&amp;YEAR(EOMONTH(TODAY(),-1))&amp;TEXT(MONTH(EOMONTH(TODAY(),-1)),"00")</f>
        <v>Sales Kharkiv 201911</v>
      </c>
      <c r="AH1" s="3" t="str">
        <f aca="true">"Presence Kharkiv "&amp;YEAR(EOMONTH(TODAY(),-6))&amp;TEXT(MONTH(EOMONTH(TODAY(),-6)),"00")</f>
        <v>Presence Kharkiv 201906</v>
      </c>
      <c r="AI1" s="3" t="str">
        <f aca="true">"Presence Kharkiv "&amp;YEAR(EOMONTH(TODAY(),-5))&amp;TEXT(MONTH(EOMONTH(TODAY(),-5)),"00")</f>
        <v>Presence Kharkiv 201907</v>
      </c>
      <c r="AJ1" s="3" t="str">
        <f aca="true">"Presence Kharkiv "&amp;YEAR(EOMONTH(TODAY(),-4))&amp;TEXT(MONTH(EOMONTH(TODAY(),-4)),"00")</f>
        <v>Presence Kharkiv 201908</v>
      </c>
      <c r="AK1" s="3" t="str">
        <f aca="true">"Presence Kharkiv "&amp;YEAR(EOMONTH(TODAY(),-3))&amp;TEXT(MONTH(EOMONTH(TODAY(),-3)),"00")</f>
        <v>Presence Kharkiv 201909</v>
      </c>
      <c r="AL1" s="3" t="str">
        <f aca="true">"Presence Kharkiv "&amp;YEAR(EOMONTH(TODAY(),-2))&amp;TEXT(MONTH(EOMONTH(TODAY(),-2)),"00")</f>
        <v>Presence Kharkiv 201910</v>
      </c>
      <c r="AM1" s="3" t="str">
        <f aca="true">"Presence Kharkiv "&amp;YEAR(EOMONTH(TODAY(),-1))&amp;TEXT(MONTH(EOMONTH(TODAY(),-1)),"00")</f>
        <v>Presence Kharkiv 201911</v>
      </c>
      <c r="AN1" s="3" t="str">
        <f aca="true">"Presence Kharkiv "&amp;YEAR(EOMONTH(TODAY(),0))&amp;TEXT(MONTH(EOMONTH(TODAY(),0)),"00")</f>
        <v>Presence Kharkiv 201912</v>
      </c>
      <c r="AO1" s="3" t="str">
        <f aca="true">"Sales Kyiv "&amp;YEAR(EOMONTH(TODAY(),-6))&amp;TEXT(MONTH(EOMONTH(TODAY(),-6)),"00")</f>
        <v>Sales Kyiv 201906</v>
      </c>
      <c r="AP1" s="3" t="str">
        <f aca="true">"Sales Kyiv "&amp;YEAR(EOMONTH(TODAY(),-5))&amp;TEXT(MONTH(EOMONTH(TODAY(),-5)),"00")</f>
        <v>Sales Kyiv 201907</v>
      </c>
      <c r="AQ1" s="3" t="str">
        <f aca="true">"Sales Kyiv "&amp;YEAR(EOMONTH(TODAY(),-4))&amp;TEXT(MONTH(EOMONTH(TODAY(),-4)),"00")</f>
        <v>Sales Kyiv 201908</v>
      </c>
      <c r="AR1" s="3" t="str">
        <f aca="true">"Sales Kyiv "&amp;YEAR(EOMONTH(TODAY(),-3))&amp;TEXT(MONTH(EOMONTH(TODAY(),-3)),"00")</f>
        <v>Sales Kyiv 201909</v>
      </c>
      <c r="AS1" s="3" t="str">
        <f aca="true">"Sales Kyiv "&amp;YEAR(EOMONTH(TODAY(),-2))&amp;TEXT(MONTH(EOMONTH(TODAY(),-2)),"00")</f>
        <v>Sales Kyiv 201910</v>
      </c>
      <c r="AT1" s="3" t="str">
        <f aca="true">"Sales Kyiv "&amp;YEAR(EOMONTH(TODAY(),-1))&amp;TEXT(MONTH(EOMONTH(TODAY(),-1)),"00")</f>
        <v>Sales Kyiv 201911</v>
      </c>
      <c r="AU1" s="3" t="str">
        <f aca="true">"Sales Kyiv "&amp;YEAR(EOMONTH(TODAY(),0))&amp;TEXT(MONTH(EOMONTH(TODAY(),0)),"00")</f>
        <v>Sales Kyiv 201912</v>
      </c>
      <c r="AV1" s="3" t="str">
        <f aca="true">"Presence Kyiv "&amp;YEAR(EOMONTH(TODAY(),-6))&amp;TEXT(MONTH(EOMONTH(TODAY(),-6)),"00")</f>
        <v>Presence Kyiv 201906</v>
      </c>
      <c r="AW1" s="3" t="str">
        <f aca="true">"Presence Kyiv "&amp;YEAR(EOMONTH(TODAY(),-5))&amp;TEXT(MONTH(EOMONTH(TODAY(),-5)),"00")</f>
        <v>Presence Kyiv 201907</v>
      </c>
      <c r="AX1" s="3" t="str">
        <f aca="true">"Presence Kyiv "&amp;YEAR(EOMONTH(TODAY(),-4))&amp;TEXT(MONTH(EOMONTH(TODAY(),-4)),"00")</f>
        <v>Presence Kyiv 201908</v>
      </c>
      <c r="AY1" s="3" t="str">
        <f aca="true">"Presence Kyiv "&amp;YEAR(EOMONTH(TODAY(),-3))&amp;TEXT(MONTH(EOMONTH(TODAY(),-3)),"00")</f>
        <v>Presence Kyiv 201909</v>
      </c>
      <c r="AZ1" s="3" t="str">
        <f aca="true">"Presence Kyiv "&amp;YEAR(EOMONTH(TODAY(),-2))&amp;TEXT(MONTH(EOMONTH(TODAY(),-2)),"00")</f>
        <v>Presence Kyiv 201910</v>
      </c>
      <c r="BA1" s="3" t="str">
        <f aca="true">"Presence Kyiv "&amp;YEAR(EOMONTH(TODAY(),-1))&amp;TEXT(MONTH(EOMONTH(TODAY(),-1)),"00")</f>
        <v>Presence Kyiv 201911</v>
      </c>
      <c r="BB1" s="3" t="str">
        <f aca="true">"Presence Kyiv "&amp;YEAR(EOMONTH(TODAY(),0))&amp;TEXT(MONTH(EOMONTH(TODAY(),0)),"00")</f>
        <v>Presence Kyiv 201912</v>
      </c>
    </row>
    <row r="2" customFormat="false" ht="13.8" hidden="false" customHeight="false" outlineLevel="0" collapsed="false">
      <c r="A2" s="4" t="s">
        <v>26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6" t="n">
        <v>22.5</v>
      </c>
      <c r="H2" s="5" t="s">
        <v>32</v>
      </c>
      <c r="I2" s="5" t="s">
        <v>33</v>
      </c>
      <c r="J2" s="6" t="n">
        <v>29</v>
      </c>
      <c r="K2" s="6" t="n">
        <v>30</v>
      </c>
      <c r="L2" s="5" t="s">
        <v>34</v>
      </c>
      <c r="M2" s="5" t="s">
        <v>35</v>
      </c>
      <c r="N2" s="5" t="s">
        <v>35</v>
      </c>
      <c r="O2" s="7" t="n">
        <v>1118</v>
      </c>
      <c r="P2" s="7" t="s">
        <v>36</v>
      </c>
      <c r="Q2" s="7" t="n">
        <v>100</v>
      </c>
      <c r="R2" s="7" t="n">
        <v>137</v>
      </c>
      <c r="S2" s="7" t="n">
        <v>0</v>
      </c>
      <c r="T2" s="7" t="n">
        <v>10</v>
      </c>
      <c r="U2" s="7" t="n">
        <v>10</v>
      </c>
      <c r="V2" s="7" t="n">
        <v>120</v>
      </c>
      <c r="W2" s="7" t="n">
        <v>117</v>
      </c>
      <c r="X2" s="7" t="n">
        <v>0</v>
      </c>
      <c r="Y2" s="7" t="n">
        <v>10</v>
      </c>
      <c r="Z2" s="7" t="n">
        <v>10</v>
      </c>
      <c r="AA2" s="8" t="n">
        <v>73</v>
      </c>
      <c r="AB2" s="8" t="n">
        <v>54</v>
      </c>
      <c r="AC2" s="8" t="n">
        <v>77</v>
      </c>
      <c r="AD2" s="8" t="n">
        <v>78</v>
      </c>
      <c r="AE2" s="8" t="n">
        <v>89</v>
      </c>
      <c r="AF2" s="8" t="n">
        <v>146</v>
      </c>
      <c r="AG2" s="8" t="n">
        <v>1</v>
      </c>
      <c r="AH2" s="9" t="n">
        <v>1</v>
      </c>
      <c r="AI2" s="9" t="n">
        <v>1</v>
      </c>
      <c r="AJ2" s="9" t="n">
        <v>1</v>
      </c>
      <c r="AK2" s="9" t="n">
        <v>1</v>
      </c>
      <c r="AL2" s="9" t="n">
        <v>1</v>
      </c>
      <c r="AM2" s="9" t="n">
        <v>1</v>
      </c>
      <c r="AN2" s="9" t="n">
        <v>1</v>
      </c>
      <c r="AO2" s="10" t="n">
        <v>94</v>
      </c>
      <c r="AP2" s="10" t="n">
        <v>76</v>
      </c>
      <c r="AQ2" s="10" t="n">
        <v>83</v>
      </c>
      <c r="AR2" s="10" t="n">
        <v>83</v>
      </c>
      <c r="AS2" s="10" t="n">
        <v>99</v>
      </c>
      <c r="AT2" s="10" t="n">
        <v>96</v>
      </c>
      <c r="AU2" s="8" t="n">
        <v>15</v>
      </c>
      <c r="AV2" s="9" t="n">
        <v>1</v>
      </c>
      <c r="AW2" s="9" t="n">
        <v>1</v>
      </c>
      <c r="AX2" s="9" t="n">
        <v>1</v>
      </c>
      <c r="AY2" s="9" t="n">
        <v>1</v>
      </c>
      <c r="AZ2" s="9" t="n">
        <v>1</v>
      </c>
      <c r="BA2" s="9" t="n">
        <v>1</v>
      </c>
      <c r="BB2" s="9" t="n">
        <v>1</v>
      </c>
    </row>
    <row r="3" customFormat="false" ht="13.8" hidden="false" customHeight="false" outlineLevel="0" collapsed="false">
      <c r="A3" s="4" t="s">
        <v>37</v>
      </c>
      <c r="B3" s="5" t="s">
        <v>38</v>
      </c>
      <c r="C3" s="5" t="s">
        <v>39</v>
      </c>
      <c r="D3" s="5" t="s">
        <v>29</v>
      </c>
      <c r="E3" s="5" t="s">
        <v>30</v>
      </c>
      <c r="F3" s="5" t="s">
        <v>40</v>
      </c>
      <c r="G3" s="6" t="n">
        <v>15</v>
      </c>
      <c r="H3" s="5" t="s">
        <v>41</v>
      </c>
      <c r="I3" s="5" t="s">
        <v>33</v>
      </c>
      <c r="J3" s="6" t="n">
        <v>29</v>
      </c>
      <c r="K3" s="6" t="n">
        <v>30</v>
      </c>
      <c r="L3" s="5" t="s">
        <v>34</v>
      </c>
      <c r="M3" s="5" t="s">
        <v>35</v>
      </c>
      <c r="N3" s="5" t="s">
        <v>35</v>
      </c>
      <c r="O3" s="7" t="n">
        <v>781</v>
      </c>
      <c r="P3" s="7" t="s">
        <v>36</v>
      </c>
      <c r="Q3" s="7" t="n">
        <v>60</v>
      </c>
      <c r="R3" s="7" t="n">
        <v>59</v>
      </c>
      <c r="S3" s="7" t="n">
        <v>0</v>
      </c>
      <c r="T3" s="7" t="n">
        <v>10</v>
      </c>
      <c r="U3" s="7" t="n">
        <v>10</v>
      </c>
      <c r="V3" s="7" t="n">
        <v>110</v>
      </c>
      <c r="W3" s="7" t="n">
        <v>117</v>
      </c>
      <c r="X3" s="7" t="n">
        <v>0</v>
      </c>
      <c r="Y3" s="7" t="n">
        <v>10</v>
      </c>
      <c r="Z3" s="7" t="n">
        <v>10</v>
      </c>
      <c r="AA3" s="8" t="n">
        <v>61</v>
      </c>
      <c r="AB3" s="8" t="n">
        <v>32</v>
      </c>
      <c r="AC3" s="8" t="n">
        <v>48</v>
      </c>
      <c r="AD3" s="8" t="n">
        <v>66</v>
      </c>
      <c r="AE3" s="8" t="n">
        <v>95</v>
      </c>
      <c r="AF3" s="8" t="n">
        <v>76</v>
      </c>
      <c r="AG3" s="8" t="n">
        <v>2</v>
      </c>
      <c r="AH3" s="9" t="n">
        <v>1</v>
      </c>
      <c r="AI3" s="9" t="n">
        <v>1</v>
      </c>
      <c r="AJ3" s="9" t="n">
        <v>1</v>
      </c>
      <c r="AK3" s="9" t="n">
        <v>1</v>
      </c>
      <c r="AL3" s="9" t="n">
        <v>1</v>
      </c>
      <c r="AM3" s="9" t="n">
        <v>1</v>
      </c>
      <c r="AN3" s="9" t="n">
        <v>1</v>
      </c>
      <c r="AO3" s="10" t="n">
        <v>61</v>
      </c>
      <c r="AP3" s="10" t="n">
        <v>56</v>
      </c>
      <c r="AQ3" s="10" t="n">
        <v>73</v>
      </c>
      <c r="AR3" s="10" t="n">
        <v>72</v>
      </c>
      <c r="AS3" s="10" t="n">
        <v>126</v>
      </c>
      <c r="AT3" s="10" t="n">
        <v>52</v>
      </c>
      <c r="AU3" s="8" t="n">
        <v>8</v>
      </c>
      <c r="AV3" s="9" t="n">
        <v>1</v>
      </c>
      <c r="AW3" s="9" t="n">
        <v>1</v>
      </c>
      <c r="AX3" s="9" t="n">
        <v>1</v>
      </c>
      <c r="AY3" s="9" t="n">
        <v>1</v>
      </c>
      <c r="AZ3" s="9" t="n">
        <v>1</v>
      </c>
      <c r="BA3" s="9" t="n">
        <v>1</v>
      </c>
      <c r="BB3" s="9" t="n">
        <v>1</v>
      </c>
    </row>
    <row r="4" customFormat="false" ht="13.8" hidden="false" customHeight="false" outlineLevel="0" collapsed="false">
      <c r="A4" s="4" t="s">
        <v>42</v>
      </c>
      <c r="B4" s="5" t="s">
        <v>43</v>
      </c>
      <c r="C4" s="5" t="s">
        <v>44</v>
      </c>
      <c r="D4" s="5" t="s">
        <v>29</v>
      </c>
      <c r="E4" s="5" t="s">
        <v>30</v>
      </c>
      <c r="F4" s="5" t="s">
        <v>45</v>
      </c>
      <c r="G4" s="6" t="n">
        <v>1.7</v>
      </c>
      <c r="H4" s="5" t="s">
        <v>46</v>
      </c>
      <c r="I4" s="5" t="s">
        <v>33</v>
      </c>
      <c r="J4" s="6" t="n">
        <v>29</v>
      </c>
      <c r="K4" s="6" t="n">
        <v>30</v>
      </c>
      <c r="L4" s="5" t="s">
        <v>34</v>
      </c>
      <c r="M4" s="5" t="s">
        <v>47</v>
      </c>
      <c r="N4" s="5" t="s">
        <v>35</v>
      </c>
      <c r="O4" s="7" t="n">
        <v>752</v>
      </c>
      <c r="P4" s="7" t="s">
        <v>36</v>
      </c>
      <c r="Q4" s="7" t="n">
        <v>64</v>
      </c>
      <c r="R4" s="7" t="n">
        <v>842</v>
      </c>
      <c r="S4" s="7" t="n">
        <v>150</v>
      </c>
      <c r="T4" s="7" t="n">
        <v>1</v>
      </c>
      <c r="U4" s="7" t="n">
        <v>1</v>
      </c>
      <c r="V4" s="7" t="n">
        <v>108</v>
      </c>
      <c r="W4" s="7" t="n">
        <v>455</v>
      </c>
      <c r="X4" s="7" t="n">
        <v>0</v>
      </c>
      <c r="Y4" s="7" t="n">
        <v>1</v>
      </c>
      <c r="Z4" s="7" t="n">
        <v>1</v>
      </c>
      <c r="AA4" s="8" t="n">
        <v>258</v>
      </c>
      <c r="AB4" s="8" t="n">
        <v>681</v>
      </c>
      <c r="AC4" s="8" t="n">
        <v>232</v>
      </c>
      <c r="AD4" s="8" t="n">
        <v>413</v>
      </c>
      <c r="AE4" s="8" t="n">
        <v>221</v>
      </c>
      <c r="AF4" s="8" t="n">
        <v>362</v>
      </c>
      <c r="AG4" s="8" t="n">
        <v>3</v>
      </c>
      <c r="AH4" s="9" t="n">
        <v>1</v>
      </c>
      <c r="AI4" s="9" t="n">
        <v>1</v>
      </c>
      <c r="AJ4" s="9" t="n">
        <v>0.866666666666667</v>
      </c>
      <c r="AK4" s="9" t="n">
        <v>0.838709677419355</v>
      </c>
      <c r="AL4" s="9" t="n">
        <v>1</v>
      </c>
      <c r="AM4" s="9" t="n">
        <v>1</v>
      </c>
      <c r="AN4" s="9" t="n">
        <v>1</v>
      </c>
      <c r="AO4" s="10" t="n">
        <v>296</v>
      </c>
      <c r="AP4" s="10" t="n">
        <v>378</v>
      </c>
      <c r="AQ4" s="10" t="n">
        <v>182</v>
      </c>
      <c r="AR4" s="10" t="n">
        <v>269</v>
      </c>
      <c r="AS4" s="10" t="n">
        <v>255</v>
      </c>
      <c r="AT4" s="10" t="n">
        <v>182</v>
      </c>
      <c r="AU4" s="8" t="n">
        <v>64</v>
      </c>
      <c r="AV4" s="9" t="n">
        <v>1</v>
      </c>
      <c r="AW4" s="9" t="n">
        <v>1</v>
      </c>
      <c r="AX4" s="9" t="n">
        <v>1</v>
      </c>
      <c r="AY4" s="9" t="n">
        <v>1</v>
      </c>
      <c r="AZ4" s="9" t="n">
        <v>1</v>
      </c>
      <c r="BA4" s="9" t="n">
        <v>1</v>
      </c>
      <c r="BB4" s="9" t="n">
        <v>1</v>
      </c>
    </row>
    <row r="5" customFormat="false" ht="13.8" hidden="false" customHeight="false" outlineLevel="0" collapsed="false">
      <c r="A5" s="4" t="s">
        <v>48</v>
      </c>
      <c r="B5" s="5" t="s">
        <v>49</v>
      </c>
      <c r="C5" s="5" t="s">
        <v>50</v>
      </c>
      <c r="D5" s="5" t="s">
        <v>29</v>
      </c>
      <c r="E5" s="5" t="s">
        <v>30</v>
      </c>
      <c r="F5" s="5" t="s">
        <v>31</v>
      </c>
      <c r="G5" s="6" t="n">
        <v>6</v>
      </c>
      <c r="H5" s="5" t="s">
        <v>46</v>
      </c>
      <c r="I5" s="5" t="s">
        <v>33</v>
      </c>
      <c r="J5" s="6" t="n">
        <v>29</v>
      </c>
      <c r="K5" s="6" t="n">
        <v>30</v>
      </c>
      <c r="L5" s="5" t="s">
        <v>34</v>
      </c>
      <c r="M5" s="5" t="s">
        <v>35</v>
      </c>
      <c r="N5" s="5" t="s">
        <v>35</v>
      </c>
      <c r="O5" s="7" t="n">
        <v>644</v>
      </c>
      <c r="P5" s="7" t="s">
        <v>51</v>
      </c>
      <c r="Q5" s="7" t="n">
        <v>40</v>
      </c>
      <c r="R5" s="7" t="n">
        <v>80</v>
      </c>
      <c r="S5" s="7" t="n">
        <v>0</v>
      </c>
      <c r="T5" s="7" t="n">
        <v>10</v>
      </c>
      <c r="U5" s="7" t="n">
        <v>10</v>
      </c>
      <c r="V5" s="7" t="n">
        <v>40</v>
      </c>
      <c r="W5" s="7" t="n">
        <v>66</v>
      </c>
      <c r="X5" s="7" t="n">
        <v>0</v>
      </c>
      <c r="Y5" s="7" t="n">
        <v>10</v>
      </c>
      <c r="Z5" s="7" t="n">
        <v>10</v>
      </c>
      <c r="AA5" s="8" t="n">
        <v>43</v>
      </c>
      <c r="AB5" s="8" t="n">
        <v>77</v>
      </c>
      <c r="AC5" s="8" t="n">
        <v>47</v>
      </c>
      <c r="AD5" s="8" t="n">
        <v>67</v>
      </c>
      <c r="AE5" s="8" t="n">
        <v>26</v>
      </c>
      <c r="AF5" s="8" t="n">
        <v>72</v>
      </c>
      <c r="AG5" s="8" t="n">
        <v>4</v>
      </c>
      <c r="AH5" s="9" t="n">
        <v>1</v>
      </c>
      <c r="AI5" s="9" t="n">
        <v>1</v>
      </c>
      <c r="AJ5" s="9" t="n">
        <v>1</v>
      </c>
      <c r="AK5" s="9" t="n">
        <v>1</v>
      </c>
      <c r="AL5" s="9" t="n">
        <v>1</v>
      </c>
      <c r="AM5" s="9" t="n">
        <v>1</v>
      </c>
      <c r="AN5" s="9" t="n">
        <v>1</v>
      </c>
      <c r="AO5" s="10" t="n">
        <v>42</v>
      </c>
      <c r="AP5" s="10" t="n">
        <v>66</v>
      </c>
      <c r="AQ5" s="10" t="n">
        <v>42</v>
      </c>
      <c r="AR5" s="10" t="n">
        <v>47</v>
      </c>
      <c r="AS5" s="10" t="n">
        <v>66</v>
      </c>
      <c r="AT5" s="10" t="n">
        <v>76</v>
      </c>
      <c r="AU5" s="8" t="n">
        <v>10</v>
      </c>
      <c r="AV5" s="9" t="n">
        <v>1</v>
      </c>
      <c r="AW5" s="9" t="n">
        <v>1</v>
      </c>
      <c r="AX5" s="9" t="n">
        <v>1</v>
      </c>
      <c r="AY5" s="9" t="n">
        <v>1</v>
      </c>
      <c r="AZ5" s="9" t="n">
        <v>1</v>
      </c>
      <c r="BA5" s="9" t="n">
        <v>1</v>
      </c>
      <c r="BB5" s="9" t="n">
        <v>1</v>
      </c>
    </row>
    <row r="6" customFormat="false" ht="13.8" hidden="false" customHeight="false" outlineLevel="0" collapsed="false">
      <c r="A6" s="4" t="s">
        <v>52</v>
      </c>
      <c r="B6" s="5" t="s">
        <v>53</v>
      </c>
      <c r="C6" s="5" t="s">
        <v>54</v>
      </c>
      <c r="D6" s="5" t="s">
        <v>29</v>
      </c>
      <c r="E6" s="5" t="s">
        <v>30</v>
      </c>
      <c r="F6" s="5" t="s">
        <v>31</v>
      </c>
      <c r="G6" s="6" t="n">
        <v>7</v>
      </c>
      <c r="H6" s="5" t="s">
        <v>32</v>
      </c>
      <c r="I6" s="5" t="s">
        <v>33</v>
      </c>
      <c r="J6" s="6" t="n">
        <v>29</v>
      </c>
      <c r="K6" s="6" t="n">
        <v>30</v>
      </c>
      <c r="L6" s="5" t="s">
        <v>34</v>
      </c>
      <c r="M6" s="5" t="s">
        <v>35</v>
      </c>
      <c r="N6" s="5" t="s">
        <v>47</v>
      </c>
      <c r="O6" s="7" t="n">
        <v>544</v>
      </c>
      <c r="P6" s="7" t="s">
        <v>51</v>
      </c>
      <c r="Q6" s="7" t="n">
        <v>30</v>
      </c>
      <c r="R6" s="7" t="n">
        <v>78</v>
      </c>
      <c r="S6" s="7" t="n">
        <v>0</v>
      </c>
      <c r="T6" s="7" t="n">
        <v>10</v>
      </c>
      <c r="U6" s="7" t="n">
        <v>10</v>
      </c>
      <c r="V6" s="7" t="n">
        <v>10</v>
      </c>
      <c r="W6" s="7" t="n">
        <v>90</v>
      </c>
      <c r="X6" s="7" t="n">
        <v>0</v>
      </c>
      <c r="Y6" s="7" t="n">
        <v>10</v>
      </c>
      <c r="Z6" s="7" t="n">
        <v>10</v>
      </c>
      <c r="AA6" s="8" t="n">
        <v>66</v>
      </c>
      <c r="AB6" s="8" t="n">
        <v>49</v>
      </c>
      <c r="AC6" s="8" t="n">
        <v>43</v>
      </c>
      <c r="AD6" s="8" t="n">
        <v>39</v>
      </c>
      <c r="AE6" s="8" t="n">
        <v>46</v>
      </c>
      <c r="AF6" s="8" t="n">
        <v>61</v>
      </c>
      <c r="AG6" s="8" t="n">
        <v>9</v>
      </c>
      <c r="AH6" s="9" t="n">
        <v>1</v>
      </c>
      <c r="AI6" s="9" t="n">
        <v>1</v>
      </c>
      <c r="AJ6" s="9" t="n">
        <v>1</v>
      </c>
      <c r="AK6" s="9" t="n">
        <v>1</v>
      </c>
      <c r="AL6" s="9" t="n">
        <v>1</v>
      </c>
      <c r="AM6" s="9" t="n">
        <v>1</v>
      </c>
      <c r="AN6" s="9" t="n">
        <v>1</v>
      </c>
      <c r="AO6" s="10" t="n">
        <v>41</v>
      </c>
      <c r="AP6" s="10" t="n">
        <v>55</v>
      </c>
      <c r="AQ6" s="10" t="n">
        <v>30</v>
      </c>
      <c r="AR6" s="10" t="n">
        <v>24</v>
      </c>
      <c r="AS6" s="10" t="n">
        <v>30</v>
      </c>
      <c r="AT6" s="10" t="n">
        <v>18</v>
      </c>
      <c r="AU6" s="8" t="n">
        <v>6</v>
      </c>
      <c r="AV6" s="9" t="n">
        <v>1</v>
      </c>
      <c r="AW6" s="9" t="n">
        <v>1</v>
      </c>
      <c r="AX6" s="9" t="n">
        <v>1</v>
      </c>
      <c r="AY6" s="9" t="n">
        <v>1</v>
      </c>
      <c r="AZ6" s="9" t="n">
        <v>1</v>
      </c>
      <c r="BA6" s="9" t="n">
        <v>1</v>
      </c>
      <c r="BB6" s="9" t="n">
        <v>1</v>
      </c>
    </row>
    <row r="7" customFormat="false" ht="13.8" hidden="false" customHeight="false" outlineLevel="0" collapsed="false">
      <c r="A7" s="4" t="s">
        <v>55</v>
      </c>
      <c r="B7" s="5" t="s">
        <v>56</v>
      </c>
      <c r="C7" s="5" t="s">
        <v>57</v>
      </c>
      <c r="D7" s="5" t="s">
        <v>29</v>
      </c>
      <c r="E7" s="5" t="s">
        <v>30</v>
      </c>
      <c r="F7" s="5" t="s">
        <v>40</v>
      </c>
      <c r="G7" s="6" t="n">
        <v>13.5</v>
      </c>
      <c r="H7" s="5" t="s">
        <v>41</v>
      </c>
      <c r="I7" s="5" t="s">
        <v>33</v>
      </c>
      <c r="J7" s="6" t="n">
        <v>29</v>
      </c>
      <c r="K7" s="6" t="n">
        <v>30</v>
      </c>
      <c r="L7" s="5" t="s">
        <v>34</v>
      </c>
      <c r="M7" s="5" t="s">
        <v>35</v>
      </c>
      <c r="N7" s="5" t="s">
        <v>35</v>
      </c>
      <c r="O7" s="7" t="n">
        <v>537</v>
      </c>
      <c r="P7" s="7" t="s">
        <v>51</v>
      </c>
      <c r="Q7" s="7" t="n">
        <v>40</v>
      </c>
      <c r="R7" s="7" t="n">
        <v>43</v>
      </c>
      <c r="S7" s="7" t="n">
        <v>65</v>
      </c>
      <c r="T7" s="7" t="n">
        <v>10</v>
      </c>
      <c r="U7" s="7" t="n">
        <v>10</v>
      </c>
      <c r="V7" s="7" t="n">
        <v>10</v>
      </c>
      <c r="W7" s="7" t="n">
        <v>132</v>
      </c>
      <c r="X7" s="7" t="n">
        <v>0</v>
      </c>
      <c r="Y7" s="7" t="n">
        <v>10</v>
      </c>
      <c r="Z7" s="7" t="n">
        <v>10</v>
      </c>
      <c r="AA7" s="8" t="n">
        <v>31</v>
      </c>
      <c r="AB7" s="8" t="n">
        <v>19</v>
      </c>
      <c r="AC7" s="8" t="n">
        <v>27</v>
      </c>
      <c r="AD7" s="8" t="n">
        <v>34</v>
      </c>
      <c r="AE7" s="8" t="n">
        <v>42</v>
      </c>
      <c r="AF7" s="8" t="n">
        <v>65</v>
      </c>
      <c r="AG7" s="8" t="n">
        <v>0</v>
      </c>
      <c r="AH7" s="9" t="n">
        <v>1</v>
      </c>
      <c r="AI7" s="9" t="n">
        <v>1</v>
      </c>
      <c r="AJ7" s="9" t="n">
        <v>1</v>
      </c>
      <c r="AK7" s="9" t="n">
        <v>1</v>
      </c>
      <c r="AL7" s="9" t="n">
        <v>1</v>
      </c>
      <c r="AM7" s="9" t="n">
        <v>1</v>
      </c>
      <c r="AN7" s="9" t="n">
        <v>1</v>
      </c>
      <c r="AO7" s="10" t="n">
        <v>27</v>
      </c>
      <c r="AP7" s="10" t="n">
        <v>68</v>
      </c>
      <c r="AQ7" s="10" t="n">
        <v>41</v>
      </c>
      <c r="AR7" s="10" t="n">
        <v>53</v>
      </c>
      <c r="AS7" s="10" t="n">
        <v>80</v>
      </c>
      <c r="AT7" s="10" t="n">
        <v>44</v>
      </c>
      <c r="AU7" s="8" t="n">
        <v>1</v>
      </c>
      <c r="AV7" s="9" t="n">
        <v>1</v>
      </c>
      <c r="AW7" s="9" t="n">
        <v>1</v>
      </c>
      <c r="AX7" s="9" t="n">
        <v>1</v>
      </c>
      <c r="AY7" s="9" t="n">
        <v>1</v>
      </c>
      <c r="AZ7" s="9" t="n">
        <v>1</v>
      </c>
      <c r="BA7" s="9" t="n">
        <v>1</v>
      </c>
      <c r="BB7" s="9" t="n">
        <v>1</v>
      </c>
    </row>
    <row r="8" customFormat="false" ht="13.8" hidden="false" customHeight="false" outlineLevel="0" collapsed="false">
      <c r="A8" s="4" t="s">
        <v>58</v>
      </c>
      <c r="B8" s="5" t="s">
        <v>59</v>
      </c>
      <c r="C8" s="5" t="s">
        <v>60</v>
      </c>
      <c r="D8" s="5" t="s">
        <v>29</v>
      </c>
      <c r="E8" s="5" t="s">
        <v>30</v>
      </c>
      <c r="F8" s="5" t="s">
        <v>45</v>
      </c>
      <c r="G8" s="6" t="n">
        <v>4</v>
      </c>
      <c r="H8" s="5" t="s">
        <v>32</v>
      </c>
      <c r="I8" s="5" t="s">
        <v>33</v>
      </c>
      <c r="J8" s="6" t="n">
        <v>29</v>
      </c>
      <c r="K8" s="6" t="n">
        <v>30</v>
      </c>
      <c r="L8" s="5" t="s">
        <v>34</v>
      </c>
      <c r="M8" s="5" t="s">
        <v>47</v>
      </c>
      <c r="N8" s="5" t="s">
        <v>35</v>
      </c>
      <c r="O8" s="7" t="n">
        <v>513</v>
      </c>
      <c r="P8" s="7" t="s">
        <v>51</v>
      </c>
      <c r="Q8" s="7" t="n">
        <v>0</v>
      </c>
      <c r="R8" s="7" t="n">
        <v>251</v>
      </c>
      <c r="S8" s="7" t="n">
        <v>0</v>
      </c>
      <c r="T8" s="7" t="n">
        <v>1</v>
      </c>
      <c r="U8" s="7" t="n">
        <v>1</v>
      </c>
      <c r="V8" s="7" t="n">
        <v>119</v>
      </c>
      <c r="W8" s="7" t="n">
        <v>170</v>
      </c>
      <c r="X8" s="7" t="n">
        <v>0</v>
      </c>
      <c r="Y8" s="7" t="n">
        <v>1</v>
      </c>
      <c r="Z8" s="7" t="n">
        <v>1</v>
      </c>
      <c r="AA8" s="8" t="n">
        <v>80</v>
      </c>
      <c r="AB8" s="8" t="n">
        <v>200</v>
      </c>
      <c r="AC8" s="8" t="n">
        <v>90</v>
      </c>
      <c r="AD8" s="8" t="n">
        <v>170</v>
      </c>
      <c r="AE8" s="8" t="n">
        <v>60</v>
      </c>
      <c r="AF8" s="8" t="n">
        <v>190</v>
      </c>
      <c r="AG8" s="8" t="n">
        <v>50</v>
      </c>
      <c r="AH8" s="9" t="n">
        <v>1</v>
      </c>
      <c r="AI8" s="9" t="n">
        <v>0.645161290322581</v>
      </c>
      <c r="AJ8" s="9" t="n">
        <v>0.4</v>
      </c>
      <c r="AK8" s="9" t="n">
        <v>0.741935483870968</v>
      </c>
      <c r="AL8" s="9" t="n">
        <v>1</v>
      </c>
      <c r="AM8" s="9" t="n">
        <v>1</v>
      </c>
      <c r="AN8" s="9" t="n">
        <v>1</v>
      </c>
      <c r="AO8" s="10" t="n">
        <v>110</v>
      </c>
      <c r="AP8" s="10" t="n">
        <v>180</v>
      </c>
      <c r="AQ8" s="10" t="n">
        <v>150</v>
      </c>
      <c r="AR8" s="10" t="n">
        <v>120</v>
      </c>
      <c r="AS8" s="10" t="n">
        <v>180</v>
      </c>
      <c r="AT8" s="10" t="n">
        <v>150</v>
      </c>
      <c r="AU8" s="8" t="n">
        <v>54</v>
      </c>
      <c r="AV8" s="9" t="n">
        <v>1</v>
      </c>
      <c r="AW8" s="9" t="n">
        <v>1</v>
      </c>
      <c r="AX8" s="9" t="n">
        <v>0.333333333333333</v>
      </c>
      <c r="AY8" s="9" t="n">
        <v>0.483870967741936</v>
      </c>
      <c r="AZ8" s="9" t="n">
        <v>1</v>
      </c>
      <c r="BA8" s="9" t="n">
        <v>1</v>
      </c>
      <c r="BB8" s="9" t="n">
        <v>1</v>
      </c>
    </row>
    <row r="9" customFormat="false" ht="13.8" hidden="false" customHeight="false" outlineLevel="0" collapsed="false">
      <c r="A9" s="4" t="s">
        <v>61</v>
      </c>
      <c r="B9" s="5" t="s">
        <v>62</v>
      </c>
      <c r="C9" s="5" t="s">
        <v>63</v>
      </c>
      <c r="D9" s="5" t="s">
        <v>29</v>
      </c>
      <c r="E9" s="5" t="s">
        <v>30</v>
      </c>
      <c r="F9" s="5" t="s">
        <v>31</v>
      </c>
      <c r="G9" s="6" t="n">
        <v>23</v>
      </c>
      <c r="H9" s="5" t="s">
        <v>41</v>
      </c>
      <c r="I9" s="5" t="s">
        <v>33</v>
      </c>
      <c r="J9" s="6" t="n">
        <v>29</v>
      </c>
      <c r="K9" s="6" t="n">
        <v>30</v>
      </c>
      <c r="L9" s="5" t="s">
        <v>34</v>
      </c>
      <c r="M9" s="5" t="s">
        <v>35</v>
      </c>
      <c r="N9" s="5" t="s">
        <v>47</v>
      </c>
      <c r="O9" s="7" t="n">
        <v>467</v>
      </c>
      <c r="P9" s="7" t="s">
        <v>51</v>
      </c>
      <c r="Q9" s="7" t="n">
        <v>20</v>
      </c>
      <c r="R9" s="7" t="n">
        <v>32</v>
      </c>
      <c r="S9" s="7" t="n">
        <v>54</v>
      </c>
      <c r="T9" s="7" t="n">
        <v>10</v>
      </c>
      <c r="U9" s="7" t="n">
        <v>10</v>
      </c>
      <c r="V9" s="7" t="n">
        <v>0</v>
      </c>
      <c r="W9" s="7" t="n">
        <v>55</v>
      </c>
      <c r="X9" s="7" t="n">
        <v>0</v>
      </c>
      <c r="Y9" s="7" t="n">
        <v>10</v>
      </c>
      <c r="Z9" s="7" t="n">
        <v>10</v>
      </c>
      <c r="AA9" s="8" t="n">
        <v>18</v>
      </c>
      <c r="AB9" s="8" t="n">
        <v>27</v>
      </c>
      <c r="AC9" s="8" t="n">
        <v>23</v>
      </c>
      <c r="AD9" s="8" t="n">
        <v>22</v>
      </c>
      <c r="AE9" s="8" t="n">
        <v>20</v>
      </c>
      <c r="AF9" s="8" t="n">
        <v>17</v>
      </c>
      <c r="AG9" s="8" t="n">
        <v>0</v>
      </c>
      <c r="AH9" s="9" t="n">
        <v>1</v>
      </c>
      <c r="AI9" s="9" t="n">
        <v>1</v>
      </c>
      <c r="AJ9" s="9" t="n">
        <v>1</v>
      </c>
      <c r="AK9" s="9" t="n">
        <v>1</v>
      </c>
      <c r="AL9" s="9" t="n">
        <v>1</v>
      </c>
      <c r="AM9" s="9" t="n">
        <v>1</v>
      </c>
      <c r="AN9" s="9" t="n">
        <v>1</v>
      </c>
      <c r="AO9" s="10" t="n">
        <v>25</v>
      </c>
      <c r="AP9" s="10" t="n">
        <v>45</v>
      </c>
      <c r="AQ9" s="10" t="n">
        <v>14</v>
      </c>
      <c r="AR9" s="10" t="n">
        <v>26</v>
      </c>
      <c r="AS9" s="10" t="n">
        <v>12</v>
      </c>
      <c r="AT9" s="10" t="n">
        <v>17</v>
      </c>
      <c r="AU9" s="8" t="n">
        <v>1</v>
      </c>
      <c r="AV9" s="9" t="n">
        <v>1</v>
      </c>
      <c r="AW9" s="9" t="n">
        <v>1</v>
      </c>
      <c r="AX9" s="9" t="n">
        <v>1</v>
      </c>
      <c r="AY9" s="9" t="n">
        <v>1</v>
      </c>
      <c r="AZ9" s="9" t="n">
        <v>1</v>
      </c>
      <c r="BA9" s="9" t="n">
        <v>1</v>
      </c>
      <c r="BB9" s="9" t="n">
        <v>1</v>
      </c>
    </row>
    <row r="10" customFormat="false" ht="13.8" hidden="false" customHeight="false" outlineLevel="0" collapsed="false">
      <c r="A10" s="4" t="s">
        <v>64</v>
      </c>
      <c r="B10" s="5" t="s">
        <v>62</v>
      </c>
      <c r="C10" s="5" t="s">
        <v>65</v>
      </c>
      <c r="D10" s="5" t="s">
        <v>29</v>
      </c>
      <c r="E10" s="5" t="s">
        <v>30</v>
      </c>
      <c r="F10" s="5" t="s">
        <v>31</v>
      </c>
      <c r="G10" s="6" t="n">
        <v>23.75</v>
      </c>
      <c r="H10" s="5" t="s">
        <v>32</v>
      </c>
      <c r="I10" s="5" t="s">
        <v>33</v>
      </c>
      <c r="J10" s="6" t="n">
        <v>29</v>
      </c>
      <c r="K10" s="6" t="n">
        <v>30</v>
      </c>
      <c r="L10" s="5" t="s">
        <v>34</v>
      </c>
      <c r="M10" s="5" t="s">
        <v>35</v>
      </c>
      <c r="N10" s="5" t="s">
        <v>35</v>
      </c>
      <c r="O10" s="7" t="n">
        <v>284</v>
      </c>
      <c r="P10" s="7" t="s">
        <v>66</v>
      </c>
      <c r="Q10" s="7" t="n">
        <v>0</v>
      </c>
      <c r="R10" s="7" t="n">
        <v>49</v>
      </c>
      <c r="S10" s="7" t="n">
        <v>0</v>
      </c>
      <c r="T10" s="7" t="n">
        <v>10</v>
      </c>
      <c r="U10" s="7" t="n">
        <v>10</v>
      </c>
      <c r="V10" s="7" t="n">
        <v>10</v>
      </c>
      <c r="W10" s="7" t="n">
        <v>26</v>
      </c>
      <c r="X10" s="7" t="n">
        <v>0</v>
      </c>
      <c r="Y10" s="7" t="n">
        <v>10</v>
      </c>
      <c r="Z10" s="7" t="n">
        <v>10</v>
      </c>
      <c r="AA10" s="8" t="n">
        <v>10</v>
      </c>
      <c r="AB10" s="8" t="n">
        <v>18</v>
      </c>
      <c r="AC10" s="8" t="n">
        <v>6</v>
      </c>
      <c r="AD10" s="8" t="n">
        <v>17</v>
      </c>
      <c r="AE10" s="8" t="n">
        <v>6</v>
      </c>
      <c r="AF10" s="8" t="n">
        <v>16</v>
      </c>
      <c r="AG10" s="8" t="n">
        <v>0</v>
      </c>
      <c r="AH10" s="9" t="n">
        <v>1</v>
      </c>
      <c r="AI10" s="9" t="n">
        <v>1</v>
      </c>
      <c r="AJ10" s="9" t="n">
        <v>1</v>
      </c>
      <c r="AK10" s="9" t="n">
        <v>1</v>
      </c>
      <c r="AL10" s="9" t="n">
        <v>1</v>
      </c>
      <c r="AM10" s="9" t="n">
        <v>1</v>
      </c>
      <c r="AN10" s="9" t="n">
        <v>1</v>
      </c>
      <c r="AO10" s="10" t="n">
        <v>8</v>
      </c>
      <c r="AP10" s="10" t="n">
        <v>10</v>
      </c>
      <c r="AQ10" s="10" t="n">
        <v>7</v>
      </c>
      <c r="AR10" s="10" t="n">
        <v>8</v>
      </c>
      <c r="AS10" s="10" t="n">
        <v>10</v>
      </c>
      <c r="AT10" s="10" t="n">
        <v>8</v>
      </c>
      <c r="AU10" s="8" t="n">
        <v>2</v>
      </c>
      <c r="AV10" s="9" t="n">
        <v>1</v>
      </c>
      <c r="AW10" s="9" t="n">
        <v>1</v>
      </c>
      <c r="AX10" s="9" t="n">
        <v>1</v>
      </c>
      <c r="AY10" s="9" t="n">
        <v>1</v>
      </c>
      <c r="AZ10" s="9" t="n">
        <v>1</v>
      </c>
      <c r="BA10" s="9" t="n">
        <v>1</v>
      </c>
      <c r="BB10" s="9" t="n">
        <v>1</v>
      </c>
    </row>
    <row r="11" customFormat="false" ht="13.8" hidden="false" customHeight="false" outlineLevel="0" collapsed="false">
      <c r="A11" s="4" t="s">
        <v>67</v>
      </c>
      <c r="B11" s="5" t="s">
        <v>68</v>
      </c>
      <c r="C11" s="5" t="s">
        <v>69</v>
      </c>
      <c r="D11" s="5" t="s">
        <v>29</v>
      </c>
      <c r="E11" s="5" t="s">
        <v>30</v>
      </c>
      <c r="F11" s="5" t="s">
        <v>45</v>
      </c>
      <c r="G11" s="6" t="n">
        <v>4.05</v>
      </c>
      <c r="H11" s="5" t="s">
        <v>32</v>
      </c>
      <c r="I11" s="5" t="s">
        <v>33</v>
      </c>
      <c r="J11" s="6" t="n">
        <v>29</v>
      </c>
      <c r="K11" s="6" t="n">
        <v>30</v>
      </c>
      <c r="L11" s="5" t="s">
        <v>34</v>
      </c>
      <c r="M11" s="5" t="s">
        <v>47</v>
      </c>
      <c r="N11" s="5" t="s">
        <v>35</v>
      </c>
      <c r="O11" s="7" t="n">
        <v>266</v>
      </c>
      <c r="P11" s="7" t="s">
        <v>66</v>
      </c>
      <c r="Q11" s="7" t="n">
        <v>76</v>
      </c>
      <c r="R11" s="7" t="n">
        <v>0</v>
      </c>
      <c r="S11" s="7" t="n">
        <v>0</v>
      </c>
      <c r="T11" s="7" t="n">
        <v>1</v>
      </c>
      <c r="U11" s="7" t="n">
        <v>1</v>
      </c>
      <c r="V11" s="7" t="n">
        <v>81</v>
      </c>
      <c r="W11" s="7" t="n">
        <v>22</v>
      </c>
      <c r="X11" s="7" t="n">
        <v>0</v>
      </c>
      <c r="Y11" s="7" t="n">
        <v>1</v>
      </c>
      <c r="Z11" s="7" t="n">
        <v>1</v>
      </c>
      <c r="AA11" s="8" t="n">
        <v>2</v>
      </c>
      <c r="AB11" s="8" t="n">
        <v>60</v>
      </c>
      <c r="AC11" s="8" t="n">
        <v>34</v>
      </c>
      <c r="AD11" s="8" t="n">
        <v>28</v>
      </c>
      <c r="AE11" s="8" t="n">
        <v>33</v>
      </c>
      <c r="AF11" s="8" t="n">
        <v>113</v>
      </c>
      <c r="AG11" s="8" t="n">
        <v>60</v>
      </c>
      <c r="AH11" s="9" t="n">
        <v>1</v>
      </c>
      <c r="AI11" s="9" t="n">
        <v>1</v>
      </c>
      <c r="AJ11" s="9" t="n">
        <v>1</v>
      </c>
      <c r="AK11" s="9" t="n">
        <v>1</v>
      </c>
      <c r="AL11" s="9" t="n">
        <v>1</v>
      </c>
      <c r="AM11" s="9" t="n">
        <v>0.709677419354839</v>
      </c>
      <c r="AN11" s="9" t="n">
        <v>0</v>
      </c>
      <c r="AO11" s="10" t="n">
        <v>51</v>
      </c>
      <c r="AP11" s="10" t="n">
        <v>45</v>
      </c>
      <c r="AQ11" s="10" t="n">
        <v>50</v>
      </c>
      <c r="AR11" s="10" t="n">
        <v>38</v>
      </c>
      <c r="AS11" s="10" t="n">
        <v>31</v>
      </c>
      <c r="AT11" s="10" t="n">
        <v>55</v>
      </c>
      <c r="AU11" s="8" t="n">
        <v>31</v>
      </c>
      <c r="AV11" s="9" t="n">
        <v>1</v>
      </c>
      <c r="AW11" s="9" t="n">
        <v>1</v>
      </c>
      <c r="AX11" s="9" t="n">
        <v>1</v>
      </c>
      <c r="AY11" s="9" t="n">
        <v>1</v>
      </c>
      <c r="AZ11" s="9" t="n">
        <v>1</v>
      </c>
      <c r="BA11" s="9" t="n">
        <v>1</v>
      </c>
      <c r="BB11" s="9" t="n">
        <v>1</v>
      </c>
    </row>
    <row r="12" customFormat="false" ht="13.8" hidden="false" customHeight="false" outlineLevel="0" collapsed="false">
      <c r="A12" s="4" t="s">
        <v>70</v>
      </c>
      <c r="B12" s="5" t="s">
        <v>71</v>
      </c>
      <c r="C12" s="5" t="s">
        <v>72</v>
      </c>
      <c r="D12" s="5" t="s">
        <v>29</v>
      </c>
      <c r="E12" s="5" t="s">
        <v>30</v>
      </c>
      <c r="F12" s="5" t="s">
        <v>73</v>
      </c>
      <c r="G12" s="6" t="n">
        <v>1.65</v>
      </c>
      <c r="H12" s="5" t="s">
        <v>32</v>
      </c>
      <c r="I12" s="5" t="s">
        <v>33</v>
      </c>
      <c r="J12" s="6" t="n">
        <v>29</v>
      </c>
      <c r="K12" s="6" t="n">
        <v>30</v>
      </c>
      <c r="L12" s="5" t="s">
        <v>74</v>
      </c>
      <c r="M12" s="5" t="s">
        <v>75</v>
      </c>
      <c r="N12" s="5" t="s">
        <v>75</v>
      </c>
      <c r="O12" s="7" t="n">
        <v>214</v>
      </c>
      <c r="P12" s="7" t="s">
        <v>66</v>
      </c>
      <c r="Q12" s="7" t="n">
        <v>50</v>
      </c>
      <c r="R12" s="7" t="n">
        <v>58</v>
      </c>
      <c r="S12" s="7" t="n">
        <v>62</v>
      </c>
      <c r="T12" s="7" t="n">
        <v>50</v>
      </c>
      <c r="U12" s="7" t="n">
        <v>50</v>
      </c>
      <c r="V12" s="7" t="n">
        <v>50</v>
      </c>
      <c r="W12" s="7" t="n">
        <v>142</v>
      </c>
      <c r="X12" s="7" t="n">
        <v>0</v>
      </c>
      <c r="Y12" s="7" t="n">
        <v>50</v>
      </c>
      <c r="Z12" s="7" t="n">
        <v>50</v>
      </c>
      <c r="AA12" s="8" t="n">
        <v>10</v>
      </c>
      <c r="AB12" s="8" t="n">
        <v>5</v>
      </c>
      <c r="AC12" s="8" t="n">
        <v>16</v>
      </c>
      <c r="AD12" s="8" t="n">
        <v>46</v>
      </c>
      <c r="AE12" s="8" t="n">
        <v>50</v>
      </c>
      <c r="AF12" s="8" t="n">
        <v>65</v>
      </c>
      <c r="AG12" s="8" t="n">
        <v>12</v>
      </c>
      <c r="AH12" s="9" t="n">
        <v>1</v>
      </c>
      <c r="AI12" s="9" t="n">
        <v>1</v>
      </c>
      <c r="AJ12" s="9" t="n">
        <v>1</v>
      </c>
      <c r="AK12" s="9" t="n">
        <v>0.225806451612903</v>
      </c>
      <c r="AL12" s="9" t="n">
        <v>0.9</v>
      </c>
      <c r="AM12" s="9" t="n">
        <v>1</v>
      </c>
      <c r="AN12" s="9" t="n">
        <v>1</v>
      </c>
      <c r="AO12" s="10" t="n">
        <v>83</v>
      </c>
      <c r="AP12" s="10" t="n">
        <v>32</v>
      </c>
      <c r="AQ12" s="10" t="n">
        <v>76</v>
      </c>
      <c r="AR12" s="10" t="n">
        <v>68</v>
      </c>
      <c r="AS12" s="10" t="n">
        <v>44</v>
      </c>
      <c r="AT12" s="10" t="n">
        <v>66</v>
      </c>
      <c r="AU12" s="8" t="n">
        <v>13</v>
      </c>
      <c r="AV12" s="9" t="n">
        <v>0.892857142857143</v>
      </c>
      <c r="AW12" s="9" t="n">
        <v>0.354838709677419</v>
      </c>
      <c r="AX12" s="9" t="n">
        <v>1</v>
      </c>
      <c r="AY12" s="9" t="n">
        <v>0.741935483870968</v>
      </c>
      <c r="AZ12" s="9" t="n">
        <v>1</v>
      </c>
      <c r="BA12" s="9" t="n">
        <v>1</v>
      </c>
      <c r="BB12" s="9" t="n">
        <v>1</v>
      </c>
    </row>
    <row r="13" customFormat="false" ht="13.8" hidden="false" customHeight="false" outlineLevel="0" collapsed="false">
      <c r="A13" s="4" t="s">
        <v>76</v>
      </c>
      <c r="B13" s="5" t="s">
        <v>77</v>
      </c>
      <c r="C13" s="5" t="s">
        <v>78</v>
      </c>
      <c r="D13" s="5" t="s">
        <v>29</v>
      </c>
      <c r="E13" s="5" t="s">
        <v>79</v>
      </c>
      <c r="F13" s="5" t="s">
        <v>45</v>
      </c>
      <c r="G13" s="6" t="n">
        <v>4.05</v>
      </c>
      <c r="H13" s="5" t="s">
        <v>41</v>
      </c>
      <c r="I13" s="5" t="s">
        <v>33</v>
      </c>
      <c r="J13" s="6" t="n">
        <v>29</v>
      </c>
      <c r="K13" s="6" t="n">
        <v>30</v>
      </c>
      <c r="L13" s="5" t="s">
        <v>74</v>
      </c>
      <c r="M13" s="5" t="s">
        <v>35</v>
      </c>
      <c r="N13" s="5" t="s">
        <v>47</v>
      </c>
      <c r="O13" s="7" t="n">
        <v>174</v>
      </c>
      <c r="P13" s="7" t="s">
        <v>66</v>
      </c>
      <c r="Q13" s="7" t="n">
        <v>0</v>
      </c>
      <c r="R13" s="7" t="n">
        <v>30</v>
      </c>
      <c r="S13" s="7" t="n">
        <v>0</v>
      </c>
      <c r="T13" s="7" t="n">
        <v>1</v>
      </c>
      <c r="U13" s="7" t="n">
        <v>1</v>
      </c>
      <c r="V13" s="7" t="n">
        <v>0</v>
      </c>
      <c r="W13" s="7" t="n">
        <v>46</v>
      </c>
      <c r="X13" s="7" t="n">
        <v>0</v>
      </c>
      <c r="Y13" s="7" t="n">
        <v>1</v>
      </c>
      <c r="Z13" s="7" t="n">
        <v>1</v>
      </c>
      <c r="AA13" s="8" t="n">
        <v>6</v>
      </c>
      <c r="AB13" s="8" t="n">
        <v>9</v>
      </c>
      <c r="AC13" s="8" t="n">
        <v>14</v>
      </c>
      <c r="AD13" s="8" t="n">
        <v>16</v>
      </c>
      <c r="AE13" s="8" t="n">
        <v>31</v>
      </c>
      <c r="AF13" s="8" t="n">
        <v>9</v>
      </c>
      <c r="AG13" s="8" t="n">
        <v>1</v>
      </c>
      <c r="AH13" s="9" t="n">
        <v>1</v>
      </c>
      <c r="AI13" s="9" t="n">
        <v>1</v>
      </c>
      <c r="AJ13" s="9" t="n">
        <v>1</v>
      </c>
      <c r="AK13" s="9" t="n">
        <v>0.806451612903226</v>
      </c>
      <c r="AL13" s="9" t="n">
        <v>1</v>
      </c>
      <c r="AM13" s="9" t="n">
        <v>1</v>
      </c>
      <c r="AN13" s="9" t="n">
        <v>1</v>
      </c>
      <c r="AO13" s="10" t="n">
        <v>8</v>
      </c>
      <c r="AP13" s="10" t="n">
        <v>1</v>
      </c>
      <c r="AQ13" s="10" t="n">
        <v>17</v>
      </c>
      <c r="AR13" s="10" t="n">
        <v>20</v>
      </c>
      <c r="AS13" s="10" t="n">
        <v>2</v>
      </c>
      <c r="AT13" s="10" t="n">
        <v>2</v>
      </c>
      <c r="AU13" s="8" t="n">
        <v>2</v>
      </c>
      <c r="AV13" s="9" t="n">
        <v>1</v>
      </c>
      <c r="AW13" s="9" t="n">
        <v>1</v>
      </c>
      <c r="AX13" s="9" t="n">
        <v>1</v>
      </c>
      <c r="AY13" s="9" t="n">
        <v>1</v>
      </c>
      <c r="AZ13" s="9" t="n">
        <v>1</v>
      </c>
      <c r="BA13" s="9" t="n">
        <v>1</v>
      </c>
      <c r="BB13" s="9" t="n">
        <v>1</v>
      </c>
    </row>
    <row r="14" customFormat="false" ht="13.8" hidden="false" customHeight="false" outlineLevel="0" collapsed="false">
      <c r="A14" s="5" t="s">
        <v>80</v>
      </c>
      <c r="B14" s="5" t="s">
        <v>81</v>
      </c>
      <c r="C14" s="5" t="s">
        <v>82</v>
      </c>
      <c r="D14" s="5" t="s">
        <v>29</v>
      </c>
      <c r="E14" s="5" t="s">
        <v>79</v>
      </c>
      <c r="F14" s="5" t="s">
        <v>45</v>
      </c>
      <c r="G14" s="6" t="n">
        <v>4</v>
      </c>
      <c r="H14" s="5" t="s">
        <v>32</v>
      </c>
      <c r="I14" s="5" t="s">
        <v>33</v>
      </c>
      <c r="J14" s="6" t="n">
        <v>29</v>
      </c>
      <c r="K14" s="6" t="n">
        <v>30</v>
      </c>
      <c r="L14" s="5" t="s">
        <v>74</v>
      </c>
      <c r="M14" s="5" t="s">
        <v>47</v>
      </c>
      <c r="N14" s="5" t="s">
        <v>47</v>
      </c>
      <c r="O14" s="7" t="n">
        <v>146</v>
      </c>
      <c r="P14" s="7" t="s">
        <v>66</v>
      </c>
      <c r="Q14" s="7" t="n">
        <v>0</v>
      </c>
      <c r="R14" s="7" t="n">
        <v>176</v>
      </c>
      <c r="S14" s="7" t="n">
        <v>0</v>
      </c>
      <c r="T14" s="7" t="n">
        <v>1</v>
      </c>
      <c r="U14" s="7" t="n">
        <v>1</v>
      </c>
      <c r="V14" s="7" t="n">
        <v>0</v>
      </c>
      <c r="W14" s="7" t="n">
        <v>46</v>
      </c>
      <c r="X14" s="7" t="n">
        <v>0</v>
      </c>
      <c r="Y14" s="7" t="n">
        <v>1</v>
      </c>
      <c r="Z14" s="7" t="n">
        <v>1</v>
      </c>
      <c r="AA14" s="8" t="n">
        <v>38</v>
      </c>
      <c r="AB14" s="8" t="n">
        <v>20</v>
      </c>
      <c r="AC14" s="8" t="n">
        <v>9</v>
      </c>
      <c r="AD14" s="8" t="n">
        <v>3</v>
      </c>
      <c r="AE14" s="8" t="n">
        <v>10</v>
      </c>
      <c r="AF14" s="8" t="n">
        <v>6</v>
      </c>
      <c r="AG14" s="8" t="n">
        <v>0</v>
      </c>
      <c r="AH14" s="9" t="n">
        <v>1</v>
      </c>
      <c r="AI14" s="9" t="n">
        <v>1</v>
      </c>
      <c r="AJ14" s="9" t="n">
        <v>1</v>
      </c>
      <c r="AK14" s="9" t="n">
        <v>1</v>
      </c>
      <c r="AL14" s="9" t="n">
        <v>1</v>
      </c>
      <c r="AM14" s="9" t="n">
        <v>1</v>
      </c>
      <c r="AN14" s="9" t="n">
        <v>1</v>
      </c>
      <c r="AO14" s="10" t="n">
        <v>16</v>
      </c>
      <c r="AP14" s="10" t="n">
        <v>57</v>
      </c>
      <c r="AQ14" s="10" t="n">
        <v>7</v>
      </c>
      <c r="AR14" s="10" t="n">
        <v>35</v>
      </c>
      <c r="AS14" s="10" t="n">
        <v>28</v>
      </c>
      <c r="AT14" s="10" t="n">
        <v>14</v>
      </c>
      <c r="AU14" s="8" t="n">
        <v>2</v>
      </c>
      <c r="AV14" s="9" t="n">
        <v>0.714285714285714</v>
      </c>
      <c r="AW14" s="9" t="n">
        <v>1</v>
      </c>
      <c r="AX14" s="9" t="n">
        <v>1</v>
      </c>
      <c r="AY14" s="9" t="n">
        <v>1</v>
      </c>
      <c r="AZ14" s="9" t="n">
        <v>0.9</v>
      </c>
      <c r="BA14" s="9" t="n">
        <v>0.967741935483871</v>
      </c>
      <c r="BB14" s="9" t="n">
        <v>1</v>
      </c>
    </row>
    <row r="15" customFormat="false" ht="13.8" hidden="false" customHeight="false" outlineLevel="0" collapsed="false">
      <c r="A15" s="5" t="s">
        <v>83</v>
      </c>
      <c r="B15" s="5" t="s">
        <v>84</v>
      </c>
      <c r="C15" s="5" t="s">
        <v>85</v>
      </c>
      <c r="D15" s="5" t="s">
        <v>29</v>
      </c>
      <c r="E15" s="5" t="s">
        <v>30</v>
      </c>
      <c r="F15" s="5" t="s">
        <v>86</v>
      </c>
      <c r="G15" s="6" t="n">
        <v>0.2</v>
      </c>
      <c r="H15" s="5" t="s">
        <v>46</v>
      </c>
      <c r="I15" s="5" t="s">
        <v>33</v>
      </c>
      <c r="J15" s="6" t="n">
        <v>29</v>
      </c>
      <c r="K15" s="6" t="n">
        <v>30</v>
      </c>
      <c r="L15" s="5" t="s">
        <v>74</v>
      </c>
      <c r="M15" s="5" t="s">
        <v>47</v>
      </c>
      <c r="N15" s="5" t="s">
        <v>35</v>
      </c>
      <c r="O15" s="7" t="n">
        <v>118</v>
      </c>
      <c r="P15" s="7" t="s">
        <v>66</v>
      </c>
      <c r="Q15" s="7" t="n">
        <v>50</v>
      </c>
      <c r="R15" s="7" t="n">
        <v>105</v>
      </c>
      <c r="S15" s="7" t="n">
        <v>1</v>
      </c>
      <c r="T15" s="7" t="n">
        <v>10</v>
      </c>
      <c r="U15" s="7" t="n">
        <v>10</v>
      </c>
      <c r="V15" s="7" t="n">
        <v>0</v>
      </c>
      <c r="W15" s="7" t="n">
        <v>260</v>
      </c>
      <c r="X15" s="7" t="n">
        <v>0</v>
      </c>
      <c r="Y15" s="7" t="n">
        <v>10</v>
      </c>
      <c r="Z15" s="7" t="n">
        <v>10</v>
      </c>
      <c r="AA15" s="8" t="n">
        <v>80</v>
      </c>
      <c r="AB15" s="8" t="n">
        <v>20</v>
      </c>
      <c r="AC15" s="8" t="n">
        <v>40</v>
      </c>
      <c r="AD15" s="8" t="n">
        <v>40</v>
      </c>
      <c r="AE15" s="8" t="n">
        <v>60</v>
      </c>
      <c r="AF15" s="8" t="n">
        <v>40</v>
      </c>
      <c r="AG15" s="8" t="n">
        <v>10</v>
      </c>
      <c r="AH15" s="9" t="n">
        <v>1</v>
      </c>
      <c r="AI15" s="9" t="n">
        <v>1</v>
      </c>
      <c r="AJ15" s="9" t="n">
        <v>1</v>
      </c>
      <c r="AK15" s="9" t="n">
        <v>0.967741935483871</v>
      </c>
      <c r="AL15" s="9" t="n">
        <v>1</v>
      </c>
      <c r="AM15" s="9" t="n">
        <v>1</v>
      </c>
      <c r="AN15" s="9" t="n">
        <v>1</v>
      </c>
      <c r="AO15" s="10" t="n">
        <v>60</v>
      </c>
      <c r="AP15" s="10" t="n">
        <v>40</v>
      </c>
      <c r="AQ15" s="10" t="n">
        <v>140</v>
      </c>
      <c r="AR15" s="10" t="n">
        <v>20</v>
      </c>
      <c r="AS15" s="10" t="n">
        <v>160</v>
      </c>
      <c r="AT15" s="10" t="n">
        <v>91</v>
      </c>
      <c r="AU15" s="8" t="n">
        <v>5</v>
      </c>
      <c r="AV15" s="9" t="n">
        <v>0.964285714285714</v>
      </c>
      <c r="AW15" s="9" t="n">
        <v>1</v>
      </c>
      <c r="AX15" s="9" t="n">
        <v>1</v>
      </c>
      <c r="AY15" s="9" t="n">
        <v>0.967741935483871</v>
      </c>
      <c r="AZ15" s="9" t="n">
        <v>1</v>
      </c>
      <c r="BA15" s="9" t="n">
        <v>0.483870967741936</v>
      </c>
      <c r="BB15" s="9" t="n">
        <v>1</v>
      </c>
    </row>
    <row r="16" customFormat="false" ht="13.8" hidden="false" customHeight="false" outlineLevel="0" collapsed="false">
      <c r="A16" s="5" t="s">
        <v>87</v>
      </c>
      <c r="B16" s="5" t="s">
        <v>88</v>
      </c>
      <c r="C16" s="5" t="s">
        <v>89</v>
      </c>
      <c r="D16" s="5" t="s">
        <v>29</v>
      </c>
      <c r="E16" s="5" t="s">
        <v>30</v>
      </c>
      <c r="F16" s="5" t="s">
        <v>45</v>
      </c>
      <c r="G16" s="6" t="n">
        <v>18.85</v>
      </c>
      <c r="H16" s="5" t="s">
        <v>32</v>
      </c>
      <c r="I16" s="5" t="s">
        <v>33</v>
      </c>
      <c r="J16" s="6" t="n">
        <v>29</v>
      </c>
      <c r="K16" s="6" t="n">
        <v>30</v>
      </c>
      <c r="L16" s="5" t="s">
        <v>74</v>
      </c>
      <c r="M16" s="5" t="s">
        <v>47</v>
      </c>
      <c r="N16" s="5" t="s">
        <v>47</v>
      </c>
      <c r="O16" s="7" t="n">
        <v>61</v>
      </c>
      <c r="P16" s="7" t="s">
        <v>66</v>
      </c>
      <c r="Q16" s="7" t="n">
        <v>3</v>
      </c>
      <c r="R16" s="7" t="n">
        <v>0</v>
      </c>
      <c r="S16" s="7" t="n">
        <v>2</v>
      </c>
      <c r="T16" s="7" t="n">
        <v>1</v>
      </c>
      <c r="U16" s="7" t="n">
        <v>1</v>
      </c>
      <c r="V16" s="7" t="n">
        <v>2</v>
      </c>
      <c r="W16" s="7" t="n">
        <v>11</v>
      </c>
      <c r="X16" s="7" t="n">
        <v>0</v>
      </c>
      <c r="Y16" s="7" t="n">
        <v>1</v>
      </c>
      <c r="Z16" s="7" t="n">
        <v>1</v>
      </c>
      <c r="AA16" s="8" t="n">
        <v>0</v>
      </c>
      <c r="AB16" s="8" t="n">
        <v>5</v>
      </c>
      <c r="AC16" s="8" t="n">
        <v>0</v>
      </c>
      <c r="AD16" s="8" t="n">
        <v>1</v>
      </c>
      <c r="AE16" s="8" t="n">
        <v>0</v>
      </c>
      <c r="AF16" s="8" t="n">
        <v>2</v>
      </c>
      <c r="AG16" s="8" t="n">
        <v>1</v>
      </c>
      <c r="AH16" s="9" t="n">
        <v>0.75</v>
      </c>
      <c r="AI16" s="9" t="n">
        <v>1</v>
      </c>
      <c r="AJ16" s="9" t="n">
        <v>0.833333333333333</v>
      </c>
      <c r="AK16" s="9" t="n">
        <v>1</v>
      </c>
      <c r="AL16" s="9" t="n">
        <v>1</v>
      </c>
      <c r="AM16" s="9" t="n">
        <v>0.516129032258065</v>
      </c>
      <c r="AN16" s="9" t="n">
        <v>0</v>
      </c>
      <c r="AO16" s="10" t="n">
        <v>0</v>
      </c>
      <c r="AP16" s="10" t="n">
        <v>10</v>
      </c>
      <c r="AQ16" s="10" t="n">
        <v>4</v>
      </c>
      <c r="AR16" s="10" t="n">
        <v>10</v>
      </c>
      <c r="AS16" s="10" t="n">
        <v>1</v>
      </c>
      <c r="AT16" s="10" t="n">
        <v>13</v>
      </c>
      <c r="AU16" s="8" t="n">
        <v>2</v>
      </c>
      <c r="AV16" s="9" t="n">
        <v>1</v>
      </c>
      <c r="AW16" s="9" t="n">
        <v>1</v>
      </c>
      <c r="AX16" s="9" t="n">
        <v>1</v>
      </c>
      <c r="AY16" s="9" t="n">
        <v>1</v>
      </c>
      <c r="AZ16" s="9" t="n">
        <v>1</v>
      </c>
      <c r="BA16" s="9" t="n">
        <v>1</v>
      </c>
      <c r="BB16" s="9" t="n">
        <v>1</v>
      </c>
    </row>
    <row r="17" customFormat="false" ht="13.8" hidden="false" customHeight="false" outlineLevel="0" collapsed="false">
      <c r="A17" s="5" t="s">
        <v>90</v>
      </c>
      <c r="B17" s="5" t="s">
        <v>91</v>
      </c>
      <c r="C17" s="5" t="s">
        <v>92</v>
      </c>
      <c r="D17" s="5" t="s">
        <v>29</v>
      </c>
      <c r="E17" s="5" t="s">
        <v>30</v>
      </c>
      <c r="F17" s="5" t="s">
        <v>45</v>
      </c>
      <c r="G17" s="6" t="n">
        <v>15.1</v>
      </c>
      <c r="H17" s="5" t="s">
        <v>46</v>
      </c>
      <c r="I17" s="5" t="s">
        <v>33</v>
      </c>
      <c r="J17" s="6" t="n">
        <v>29</v>
      </c>
      <c r="K17" s="6" t="n">
        <v>30</v>
      </c>
      <c r="L17" s="5" t="s">
        <v>74</v>
      </c>
      <c r="M17" s="5" t="s">
        <v>47</v>
      </c>
      <c r="N17" s="5" t="s">
        <v>47</v>
      </c>
      <c r="O17" s="7" t="n">
        <v>51</v>
      </c>
      <c r="P17" s="7" t="s">
        <v>93</v>
      </c>
      <c r="Q17" s="7" t="n">
        <v>0</v>
      </c>
      <c r="R17" s="7" t="n">
        <v>12</v>
      </c>
      <c r="S17" s="7" t="n">
        <v>0</v>
      </c>
      <c r="T17" s="7" t="n">
        <v>1</v>
      </c>
      <c r="U17" s="7" t="n">
        <v>1</v>
      </c>
      <c r="V17" s="7" t="n">
        <v>0</v>
      </c>
      <c r="W17" s="7" t="n">
        <v>7</v>
      </c>
      <c r="X17" s="7" t="n">
        <v>0</v>
      </c>
      <c r="Y17" s="7" t="n">
        <v>1</v>
      </c>
      <c r="Z17" s="7" t="n">
        <v>1</v>
      </c>
      <c r="AA17" s="8" t="n">
        <v>7</v>
      </c>
      <c r="AB17" s="8" t="n">
        <v>3</v>
      </c>
      <c r="AC17" s="8" t="n">
        <v>0</v>
      </c>
      <c r="AD17" s="8" t="n">
        <v>1</v>
      </c>
      <c r="AE17" s="8" t="n">
        <v>1</v>
      </c>
      <c r="AF17" s="8" t="n">
        <v>0</v>
      </c>
      <c r="AG17" s="8" t="n">
        <v>1</v>
      </c>
      <c r="AH17" s="9" t="n">
        <v>1</v>
      </c>
      <c r="AI17" s="9" t="n">
        <v>1</v>
      </c>
      <c r="AJ17" s="9" t="n">
        <v>1</v>
      </c>
      <c r="AK17" s="9" t="n">
        <v>1</v>
      </c>
      <c r="AL17" s="9" t="n">
        <v>1</v>
      </c>
      <c r="AM17" s="9" t="n">
        <v>1</v>
      </c>
      <c r="AN17" s="9" t="n">
        <v>1</v>
      </c>
      <c r="AO17" s="10" t="n">
        <v>0</v>
      </c>
      <c r="AP17" s="10" t="n">
        <v>12</v>
      </c>
      <c r="AQ17" s="10" t="n">
        <v>0</v>
      </c>
      <c r="AR17" s="10" t="n">
        <v>0</v>
      </c>
      <c r="AS17" s="10" t="n">
        <v>0</v>
      </c>
      <c r="AT17" s="10" t="n">
        <v>0</v>
      </c>
      <c r="AU17" s="8" t="n">
        <v>0</v>
      </c>
      <c r="AV17" s="9" t="n">
        <v>1</v>
      </c>
      <c r="AW17" s="9" t="n">
        <v>0.548387096774194</v>
      </c>
      <c r="AX17" s="9" t="n">
        <v>0.266666666666667</v>
      </c>
      <c r="AY17" s="9" t="n">
        <v>1</v>
      </c>
      <c r="AZ17" s="9" t="n">
        <v>1</v>
      </c>
      <c r="BA17" s="9" t="n">
        <v>1</v>
      </c>
      <c r="BB17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2019-12-01T10:38:58Z</dcterms:created>
  <dc:creator>Сергей</dc:creator>
  <dc:description/>
  <dc:language>ru-RU</dc:language>
  <cp:lastModifiedBy/>
  <dcterms:modified xsi:type="dcterms:W3CDTF">2019-12-01T14:57:40Z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