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sat\CODE\punisher\Fig5\Make Pop Model\"/>
    </mc:Choice>
  </mc:AlternateContent>
  <xr:revisionPtr revIDLastSave="0" documentId="13_ncr:1_{60DD143B-A282-49C0-9F64-2EEE501D2C1B}" xr6:coauthVersionLast="47" xr6:coauthVersionMax="47" xr10:uidLastSave="{00000000-0000-0000-0000-000000000000}"/>
  <bookViews>
    <workbookView xWindow="2190" yWindow="3810" windowWidth="21600" windowHeight="11295" xr2:uid="{7EBF1748-0CF1-4662-A168-45D48256CF16}"/>
  </bookViews>
  <sheets>
    <sheet name="Switching time est. result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6" l="1"/>
  <c r="I17" i="6"/>
  <c r="L16" i="6"/>
  <c r="I16" i="6"/>
  <c r="L15" i="6"/>
  <c r="I15" i="6"/>
  <c r="L14" i="6"/>
  <c r="I14" i="6"/>
  <c r="L13" i="6"/>
  <c r="L12" i="6"/>
  <c r="I12" i="6"/>
  <c r="L11" i="6"/>
  <c r="L10" i="6"/>
  <c r="I10" i="6"/>
  <c r="L9" i="6"/>
  <c r="I9" i="6"/>
  <c r="L8" i="6"/>
  <c r="I8" i="6"/>
  <c r="L7" i="6"/>
  <c r="I7" i="6"/>
  <c r="L6" i="6"/>
  <c r="I6" i="6"/>
  <c r="L4" i="6"/>
  <c r="I4" i="6"/>
  <c r="L2" i="6"/>
  <c r="I2" i="6"/>
</calcChain>
</file>

<file path=xl/sharedStrings.xml><?xml version="1.0" encoding="utf-8"?>
<sst xmlns="http://schemas.openxmlformats.org/spreadsheetml/2006/main" count="79" uniqueCount="30">
  <si>
    <t>Genetic state</t>
  </si>
  <si>
    <t>State transition</t>
  </si>
  <si>
    <t>N</t>
  </si>
  <si>
    <t>T</t>
  </si>
  <si>
    <t>MLE</t>
  </si>
  <si>
    <t>Confint left</t>
  </si>
  <si>
    <t>Confint right</t>
  </si>
  <si>
    <t>L &gt; H</t>
  </si>
  <si>
    <t>H &gt; L</t>
  </si>
  <si>
    <t>L &gt; 0</t>
  </si>
  <si>
    <t>Relative confint width to MLE</t>
  </si>
  <si>
    <t>Artificial T (for L &gt; 0 falls)</t>
  </si>
  <si>
    <t>N/A</t>
  </si>
  <si>
    <t>BSP</t>
  </si>
  <si>
    <t>OSP</t>
  </si>
  <si>
    <t>BOP</t>
  </si>
  <si>
    <t>OOP</t>
  </si>
  <si>
    <t>BSO</t>
  </si>
  <si>
    <t>OSO</t>
  </si>
  <si>
    <t>BOO</t>
  </si>
  <si>
    <t>OOO</t>
  </si>
  <si>
    <t>Notes</t>
  </si>
  <si>
    <t>With 10x slower removal, definitely no chance of H&gt;L</t>
  </si>
  <si>
    <t>Updated?</t>
  </si>
  <si>
    <t>Maybe the timescales are fine, actually</t>
  </si>
  <si>
    <t>Script ready?</t>
  </si>
  <si>
    <t>Yes</t>
  </si>
  <si>
    <t>Based on binomial distribution instead</t>
  </si>
  <si>
    <t>See artificial</t>
  </si>
  <si>
    <t>Absolute confint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</si>
</sst>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48118533890809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0" applyNumberFormat="0" applyAlignment="0" applyProtection="0"/>
    <xf numFmtId="0" fontId="4" fillId="4" borderId="29" applyNumberFormat="0" applyAlignment="0" applyProtection="0"/>
    <xf numFmtId="0" fontId="1" fillId="5" borderId="0" applyNumberFormat="0" applyBorder="0" applyAlignment="0" applyProtection="0"/>
    <xf numFmtId="0" fontId="1" fillId="6" borderId="8" applyBorder="0">
      <alignment horizontal="center"/>
    </xf>
  </cellStyleXfs>
  <cellXfs count="8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4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2" borderId="6" xfId="1" applyBorder="1"/>
    <xf numFmtId="0" fontId="1" fillId="2" borderId="11" xfId="1" applyBorder="1"/>
    <xf numFmtId="0" fontId="1" fillId="2" borderId="17" xfId="1" applyBorder="1"/>
    <xf numFmtId="0" fontId="1" fillId="2" borderId="20" xfId="1" applyBorder="1"/>
    <xf numFmtId="0" fontId="1" fillId="2" borderId="13" xfId="1" applyBorder="1"/>
    <xf numFmtId="0" fontId="1" fillId="2" borderId="16" xfId="1" applyBorder="1"/>
    <xf numFmtId="0" fontId="1" fillId="2" borderId="7" xfId="1" applyBorder="1"/>
    <xf numFmtId="0" fontId="1" fillId="2" borderId="12" xfId="1" applyBorder="1"/>
    <xf numFmtId="0" fontId="1" fillId="2" borderId="21" xfId="1" applyBorder="1"/>
    <xf numFmtId="0" fontId="1" fillId="2" borderId="22" xfId="1" applyBorder="1"/>
    <xf numFmtId="0" fontId="1" fillId="2" borderId="0" xfId="1" applyBorder="1"/>
    <xf numFmtId="0" fontId="1" fillId="2" borderId="23" xfId="1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31" xfId="0" applyBorder="1"/>
    <xf numFmtId="0" fontId="0" fillId="0" borderId="21" xfId="0" applyBorder="1"/>
    <xf numFmtId="0" fontId="0" fillId="0" borderId="23" xfId="0" applyBorder="1"/>
    <xf numFmtId="0" fontId="0" fillId="0" borderId="32" xfId="0" applyBorder="1"/>
    <xf numFmtId="0" fontId="0" fillId="0" borderId="1" xfId="0" applyBorder="1"/>
    <xf numFmtId="0" fontId="4" fillId="4" borderId="29" xfId="4"/>
    <xf numFmtId="0" fontId="3" fillId="4" borderId="33" xfId="3" applyBorder="1"/>
    <xf numFmtId="0" fontId="4" fillId="4" borderId="34" xfId="4" applyBorder="1"/>
    <xf numFmtId="0" fontId="4" fillId="4" borderId="35" xfId="4" applyBorder="1"/>
    <xf numFmtId="0" fontId="4" fillId="4" borderId="36" xfId="4" applyBorder="1"/>
    <xf numFmtId="0" fontId="0" fillId="0" borderId="22" xfId="0" applyBorder="1"/>
    <xf numFmtId="0" fontId="4" fillId="4" borderId="37" xfId="4" applyBorder="1"/>
    <xf numFmtId="0" fontId="4" fillId="4" borderId="38" xfId="4" applyBorder="1"/>
    <xf numFmtId="0" fontId="4" fillId="4" borderId="39" xfId="4" applyBorder="1"/>
    <xf numFmtId="0" fontId="2" fillId="3" borderId="8" xfId="2" applyBorder="1"/>
    <xf numFmtId="0" fontId="2" fillId="3" borderId="19" xfId="2" applyBorder="1"/>
    <xf numFmtId="0" fontId="2" fillId="3" borderId="15" xfId="2" applyBorder="1"/>
    <xf numFmtId="0" fontId="2" fillId="3" borderId="9" xfId="2" applyBorder="1"/>
    <xf numFmtId="0" fontId="1" fillId="2" borderId="40" xfId="1" applyBorder="1"/>
    <xf numFmtId="0" fontId="1" fillId="2" borderId="41" xfId="1" applyBorder="1"/>
    <xf numFmtId="0" fontId="1" fillId="2" borderId="42" xfId="1" applyBorder="1"/>
    <xf numFmtId="0" fontId="1" fillId="2" borderId="43" xfId="1" applyBorder="1"/>
    <xf numFmtId="0" fontId="3" fillId="4" borderId="44" xfId="3" applyBorder="1"/>
    <xf numFmtId="0" fontId="0" fillId="0" borderId="16" xfId="0" applyBorder="1"/>
    <xf numFmtId="0" fontId="0" fillId="0" borderId="12" xfId="0" applyBorder="1"/>
    <xf numFmtId="0" fontId="3" fillId="4" borderId="30" xfId="3"/>
    <xf numFmtId="0" fontId="4" fillId="4" borderId="45" xfId="4" applyBorder="1"/>
    <xf numFmtId="0" fontId="0" fillId="0" borderId="11" xfId="0" applyBorder="1"/>
    <xf numFmtId="0" fontId="0" fillId="0" borderId="20" xfId="0" applyBorder="1"/>
    <xf numFmtId="0" fontId="1" fillId="5" borderId="20" xfId="5" applyBorder="1"/>
    <xf numFmtId="0" fontId="1" fillId="5" borderId="22" xfId="5" applyBorder="1"/>
    <xf numFmtId="0" fontId="1" fillId="5" borderId="28" xfId="5" applyBorder="1"/>
    <xf numFmtId="0" fontId="1" fillId="5" borderId="12" xfId="5" applyBorder="1"/>
    <xf numFmtId="0" fontId="1" fillId="5" borderId="23" xfId="5" applyBorder="1"/>
    <xf numFmtId="0" fontId="1" fillId="5" borderId="26" xfId="5" applyBorder="1"/>
    <xf numFmtId="0" fontId="1" fillId="5" borderId="18" xfId="5" applyBorder="1"/>
    <xf numFmtId="0" fontId="1" fillId="5" borderId="3" xfId="5" applyBorder="1"/>
    <xf numFmtId="0" fontId="2" fillId="3" borderId="14" xfId="2" applyBorder="1"/>
    <xf numFmtId="0" fontId="2" fillId="3" borderId="18" xfId="2" applyBorder="1"/>
    <xf numFmtId="0" fontId="2" fillId="3" borderId="3" xfId="2" applyBorder="1"/>
    <xf numFmtId="0" fontId="1" fillId="5" borderId="8" xfId="5" applyBorder="1"/>
    <xf numFmtId="0" fontId="1" fillId="5" borderId="19" xfId="5" applyBorder="1"/>
    <xf numFmtId="0" fontId="1" fillId="5" borderId="15" xfId="5" applyBorder="1"/>
    <xf numFmtId="0" fontId="1" fillId="5" borderId="9" xfId="5" applyBorder="1"/>
    <xf numFmtId="0" fontId="1" fillId="5" borderId="2" xfId="5" applyBorder="1"/>
    <xf numFmtId="0" fontId="1" fillId="5" borderId="14" xfId="5" applyBorder="1"/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7">
    <cellStyle name="40% - Accent2" xfId="1" builtinId="35"/>
    <cellStyle name="40% - Accent5" xfId="5" builtinId="47"/>
    <cellStyle name="Calculation" xfId="4" builtinId="22"/>
    <cellStyle name="Good" xfId="2" builtinId="26"/>
    <cellStyle name="Normal" xfId="0" builtinId="0"/>
    <cellStyle name="Output" xfId="3" builtinId="21"/>
    <cellStyle name="Style 1" xfId="6" xr:uid="{B3F15202-CEAB-4127-B01E-2003158D3113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912F-77BB-4E31-8260-6CDEDCC067BE}">
  <dimension ref="A1:M17"/>
  <sheetViews>
    <sheetView tabSelected="1" workbookViewId="0">
      <selection activeCell="F5" sqref="F5"/>
    </sheetView>
  </sheetViews>
  <sheetFormatPr defaultRowHeight="15" x14ac:dyDescent="0.25"/>
  <sheetData>
    <row r="1" spans="1:13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7" t="s">
        <v>6</v>
      </c>
      <c r="I1" s="4" t="s">
        <v>10</v>
      </c>
      <c r="J1" s="4" t="s">
        <v>23</v>
      </c>
      <c r="K1" s="36" t="s">
        <v>25</v>
      </c>
      <c r="L1" t="s">
        <v>29</v>
      </c>
      <c r="M1" t="s">
        <v>21</v>
      </c>
    </row>
    <row r="2" spans="1:13" x14ac:dyDescent="0.25">
      <c r="A2" s="78" t="s">
        <v>13</v>
      </c>
      <c r="B2" s="1" t="s">
        <v>7</v>
      </c>
      <c r="C2" s="7">
        <v>30000</v>
      </c>
      <c r="D2" s="1">
        <v>10</v>
      </c>
      <c r="E2" s="72" t="s">
        <v>12</v>
      </c>
      <c r="F2" s="15">
        <v>10.5062352882998</v>
      </c>
      <c r="G2" s="16">
        <v>10.3560346394676</v>
      </c>
      <c r="H2" s="23">
        <v>10.6595069706113</v>
      </c>
      <c r="I2" s="30">
        <f>(H2-G2)/F2</f>
        <v>2.8884973809948856E-2</v>
      </c>
      <c r="J2" s="46"/>
      <c r="K2" s="46" t="s">
        <v>26</v>
      </c>
      <c r="L2">
        <f t="shared" ref="L2:L17" si="0">(H2-G2)</f>
        <v>0.3034723311437002</v>
      </c>
    </row>
    <row r="3" spans="1:13" x14ac:dyDescent="0.25">
      <c r="A3" s="79"/>
      <c r="B3" s="12" t="s">
        <v>8</v>
      </c>
      <c r="C3" s="14">
        <v>30000</v>
      </c>
      <c r="D3" s="12">
        <v>10</v>
      </c>
      <c r="E3" s="73" t="s">
        <v>12</v>
      </c>
      <c r="F3" s="17">
        <v>1541.3863461926701</v>
      </c>
      <c r="G3" s="61" t="s">
        <v>12</v>
      </c>
      <c r="H3" s="62" t="s">
        <v>12</v>
      </c>
      <c r="I3" s="63" t="s">
        <v>12</v>
      </c>
      <c r="J3" s="47"/>
      <c r="K3" s="47" t="s">
        <v>26</v>
      </c>
      <c r="M3" t="s">
        <v>27</v>
      </c>
    </row>
    <row r="4" spans="1:13" x14ac:dyDescent="0.25">
      <c r="A4" s="80" t="s">
        <v>14</v>
      </c>
      <c r="B4" s="10" t="s">
        <v>7</v>
      </c>
      <c r="C4" s="35">
        <v>30000</v>
      </c>
      <c r="D4" s="32">
        <v>10</v>
      </c>
      <c r="E4" s="74" t="s">
        <v>12</v>
      </c>
      <c r="F4" s="19">
        <v>5.3145634807417901</v>
      </c>
      <c r="G4" s="20">
        <v>5.2499063986182897</v>
      </c>
      <c r="H4" s="25">
        <v>5.3805547411946097</v>
      </c>
      <c r="I4" s="28">
        <f t="shared" ref="I4:I17" si="1">(H4-G4)/F4</f>
        <v>2.4583080633008941E-2</v>
      </c>
      <c r="J4" s="48"/>
      <c r="K4" s="48" t="s">
        <v>26</v>
      </c>
      <c r="L4">
        <f t="shared" si="0"/>
        <v>0.13064834257632008</v>
      </c>
    </row>
    <row r="5" spans="1:13" ht="15.75" thickBot="1" x14ac:dyDescent="0.3">
      <c r="A5" s="81"/>
      <c r="B5" s="2" t="s">
        <v>8</v>
      </c>
      <c r="C5" s="8">
        <v>30000</v>
      </c>
      <c r="D5" s="2">
        <v>10</v>
      </c>
      <c r="E5" s="75" t="s">
        <v>12</v>
      </c>
      <c r="F5" s="21">
        <v>37494.9997777522</v>
      </c>
      <c r="G5" s="64" t="s">
        <v>12</v>
      </c>
      <c r="H5" s="65" t="s">
        <v>12</v>
      </c>
      <c r="I5" s="66" t="s">
        <v>12</v>
      </c>
      <c r="J5" s="49"/>
      <c r="K5" s="49" t="s">
        <v>26</v>
      </c>
      <c r="M5" t="s">
        <v>27</v>
      </c>
    </row>
    <row r="6" spans="1:13" x14ac:dyDescent="0.25">
      <c r="A6" s="78" t="s">
        <v>15</v>
      </c>
      <c r="B6" s="1" t="s">
        <v>8</v>
      </c>
      <c r="C6" s="7">
        <v>30000</v>
      </c>
      <c r="D6" s="1">
        <v>10</v>
      </c>
      <c r="E6" s="72" t="s">
        <v>12</v>
      </c>
      <c r="F6" s="15">
        <v>2.5890123333333301</v>
      </c>
      <c r="G6" s="16">
        <v>2.55972431695325</v>
      </c>
      <c r="H6" s="23">
        <v>2.6189495765987898</v>
      </c>
      <c r="I6" s="30">
        <f t="shared" si="1"/>
        <v>2.2875618969836205E-2</v>
      </c>
      <c r="J6" s="46"/>
      <c r="K6" s="46" t="s">
        <v>26</v>
      </c>
      <c r="L6">
        <f t="shared" si="0"/>
        <v>5.9225259645539818E-2</v>
      </c>
    </row>
    <row r="7" spans="1:13" x14ac:dyDescent="0.25">
      <c r="A7" s="79"/>
      <c r="B7" s="12" t="s">
        <v>9</v>
      </c>
      <c r="C7" s="14">
        <v>30000</v>
      </c>
      <c r="D7" s="67" t="s">
        <v>28</v>
      </c>
      <c r="E7" s="13">
        <v>4.8999999999999897</v>
      </c>
      <c r="F7" s="17">
        <v>1.48828081961706</v>
      </c>
      <c r="G7" s="18">
        <v>1.4713014935969699</v>
      </c>
      <c r="H7" s="24">
        <v>1.5056308622797001</v>
      </c>
      <c r="I7" s="31">
        <f t="shared" si="1"/>
        <v>2.3066459118624701E-2</v>
      </c>
      <c r="J7" s="47"/>
      <c r="K7" s="47" t="s">
        <v>26</v>
      </c>
      <c r="L7">
        <f t="shared" si="0"/>
        <v>3.4329368682730177E-2</v>
      </c>
    </row>
    <row r="8" spans="1:13" x14ac:dyDescent="0.25">
      <c r="A8" s="80" t="s">
        <v>16</v>
      </c>
      <c r="B8" s="10" t="s">
        <v>8</v>
      </c>
      <c r="C8" s="11">
        <v>30000</v>
      </c>
      <c r="D8" s="10">
        <v>10</v>
      </c>
      <c r="E8" s="74" t="s">
        <v>12</v>
      </c>
      <c r="F8" s="19">
        <v>2.3951579999999999</v>
      </c>
      <c r="G8" s="20">
        <v>2.3681424767201</v>
      </c>
      <c r="H8" s="25">
        <v>2.4227762236646901</v>
      </c>
      <c r="I8" s="28">
        <f t="shared" si="1"/>
        <v>2.2810080564451329E-2</v>
      </c>
      <c r="J8" s="48"/>
      <c r="K8" s="48" t="s">
        <v>26</v>
      </c>
      <c r="L8">
        <f t="shared" si="0"/>
        <v>5.4633746944590111E-2</v>
      </c>
    </row>
    <row r="9" spans="1:13" ht="15.75" thickBot="1" x14ac:dyDescent="0.3">
      <c r="A9" s="81"/>
      <c r="B9" s="2" t="s">
        <v>9</v>
      </c>
      <c r="C9" s="8">
        <v>30000</v>
      </c>
      <c r="D9" s="68" t="s">
        <v>28</v>
      </c>
      <c r="E9">
        <v>5.62</v>
      </c>
      <c r="F9" s="21">
        <v>1.2672535281753501</v>
      </c>
      <c r="G9" s="22">
        <v>1.25298600087975</v>
      </c>
      <c r="H9" s="26">
        <v>1.2818407715359399</v>
      </c>
      <c r="I9" s="29">
        <f t="shared" si="1"/>
        <v>2.2769532705690182E-2</v>
      </c>
      <c r="J9" s="49"/>
      <c r="K9" s="49" t="s">
        <v>26</v>
      </c>
      <c r="L9">
        <f t="shared" si="0"/>
        <v>2.885477065618991E-2</v>
      </c>
    </row>
    <row r="10" spans="1:13" ht="15.75" thickBot="1" x14ac:dyDescent="0.3">
      <c r="A10" s="78" t="s">
        <v>17</v>
      </c>
      <c r="B10" s="33" t="s">
        <v>7</v>
      </c>
      <c r="C10" s="7">
        <v>30000</v>
      </c>
      <c r="D10" s="1">
        <v>10</v>
      </c>
      <c r="E10" s="76" t="s">
        <v>12</v>
      </c>
      <c r="F10" s="15">
        <v>3.0482069999999899</v>
      </c>
      <c r="G10" s="16">
        <v>3.0134228877023501</v>
      </c>
      <c r="H10" s="16">
        <v>3.0837502911196299</v>
      </c>
      <c r="I10" s="29">
        <f t="shared" si="1"/>
        <v>2.307172820523018E-2</v>
      </c>
      <c r="J10" s="46"/>
      <c r="K10" s="46" t="s">
        <v>26</v>
      </c>
      <c r="L10">
        <f t="shared" si="0"/>
        <v>7.0327403417279832E-2</v>
      </c>
    </row>
    <row r="11" spans="1:13" x14ac:dyDescent="0.25">
      <c r="A11" s="79"/>
      <c r="B11" s="41" t="s">
        <v>8</v>
      </c>
      <c r="C11" s="43">
        <v>30000</v>
      </c>
      <c r="D11" s="44">
        <v>10</v>
      </c>
      <c r="E11" s="45"/>
      <c r="F11" s="57"/>
      <c r="G11" s="57"/>
      <c r="H11" s="57"/>
      <c r="I11" s="37"/>
      <c r="J11" s="38"/>
      <c r="K11" s="39"/>
      <c r="L11">
        <f t="shared" si="0"/>
        <v>0</v>
      </c>
      <c r="M11" t="s">
        <v>22</v>
      </c>
    </row>
    <row r="12" spans="1:13" x14ac:dyDescent="0.25">
      <c r="A12" s="80" t="s">
        <v>18</v>
      </c>
      <c r="B12" t="s">
        <v>7</v>
      </c>
      <c r="C12" s="11">
        <v>30000</v>
      </c>
      <c r="D12" s="10">
        <v>10</v>
      </c>
      <c r="E12" s="77" t="s">
        <v>12</v>
      </c>
      <c r="F12" s="19">
        <v>2.63274266666666</v>
      </c>
      <c r="G12" s="20">
        <v>2.6029382970254602</v>
      </c>
      <c r="H12" s="20">
        <v>2.6632067375298498</v>
      </c>
      <c r="I12" s="28">
        <f t="shared" si="1"/>
        <v>2.2891884295207648E-2</v>
      </c>
      <c r="J12" s="48"/>
      <c r="K12" s="48" t="s">
        <v>26</v>
      </c>
      <c r="L12">
        <f t="shared" si="0"/>
        <v>6.026844050438962E-2</v>
      </c>
    </row>
    <row r="13" spans="1:13" ht="15.75" thickBot="1" x14ac:dyDescent="0.3">
      <c r="A13" s="81"/>
      <c r="B13" s="41" t="s">
        <v>8</v>
      </c>
      <c r="C13" s="43">
        <v>30000</v>
      </c>
      <c r="D13" s="44">
        <v>10</v>
      </c>
      <c r="E13" s="45"/>
      <c r="F13" s="57"/>
      <c r="G13" s="57"/>
      <c r="H13" s="57"/>
      <c r="I13" s="58"/>
      <c r="J13" s="54"/>
      <c r="K13" s="40"/>
      <c r="L13">
        <f t="shared" si="0"/>
        <v>0</v>
      </c>
      <c r="M13" t="s">
        <v>22</v>
      </c>
    </row>
    <row r="14" spans="1:13" x14ac:dyDescent="0.25">
      <c r="A14" s="78" t="s">
        <v>19</v>
      </c>
      <c r="B14" s="33" t="s">
        <v>8</v>
      </c>
      <c r="C14" s="7">
        <v>30000</v>
      </c>
      <c r="D14" s="1">
        <v>10</v>
      </c>
      <c r="E14" s="72" t="s">
        <v>12</v>
      </c>
      <c r="F14" s="15">
        <v>2.6936049999999998</v>
      </c>
      <c r="G14" s="16">
        <v>2.6630796133599199</v>
      </c>
      <c r="H14" s="53">
        <v>2.7248046581745702</v>
      </c>
      <c r="I14" s="59">
        <f t="shared" si="1"/>
        <v>2.2915403266124859E-2</v>
      </c>
      <c r="J14" s="69"/>
      <c r="K14" s="46" t="s">
        <v>26</v>
      </c>
      <c r="L14">
        <f t="shared" si="0"/>
        <v>6.1725044814650243E-2</v>
      </c>
      <c r="M14" t="s">
        <v>24</v>
      </c>
    </row>
    <row r="15" spans="1:13" x14ac:dyDescent="0.25">
      <c r="A15" s="79"/>
      <c r="B15" s="42" t="s">
        <v>9</v>
      </c>
      <c r="C15" s="14">
        <v>30000</v>
      </c>
      <c r="D15" s="67" t="s">
        <v>28</v>
      </c>
      <c r="E15" s="13">
        <v>4.8499999999999996</v>
      </c>
      <c r="F15" s="17">
        <v>1.4843136068824101</v>
      </c>
      <c r="G15" s="18">
        <v>1.4673711655808199</v>
      </c>
      <c r="H15" s="50">
        <v>1.5016256733262301</v>
      </c>
      <c r="I15" s="60">
        <f t="shared" si="1"/>
        <v>2.3077675490260373E-2</v>
      </c>
      <c r="J15" s="70"/>
      <c r="K15" s="47" t="s">
        <v>26</v>
      </c>
      <c r="L15">
        <f t="shared" si="0"/>
        <v>3.4254507745410168E-2</v>
      </c>
      <c r="M15" t="s">
        <v>24</v>
      </c>
    </row>
    <row r="16" spans="1:13" x14ac:dyDescent="0.25">
      <c r="A16" s="80" t="s">
        <v>20</v>
      </c>
      <c r="B16" t="s">
        <v>8</v>
      </c>
      <c r="C16" s="11">
        <v>30000</v>
      </c>
      <c r="D16" s="10">
        <v>10</v>
      </c>
      <c r="E16" s="74" t="s">
        <v>12</v>
      </c>
      <c r="F16" s="19">
        <v>2.4582609999999998</v>
      </c>
      <c r="G16" s="20">
        <v>2.4305086127298599</v>
      </c>
      <c r="H16" s="51">
        <v>2.4866312539551099</v>
      </c>
      <c r="I16" s="55">
        <f t="shared" si="1"/>
        <v>2.2830220723206372E-2</v>
      </c>
      <c r="J16" s="69"/>
      <c r="K16" s="48" t="s">
        <v>26</v>
      </c>
      <c r="L16">
        <f t="shared" si="0"/>
        <v>5.6122641225250014E-2</v>
      </c>
      <c r="M16" t="s">
        <v>24</v>
      </c>
    </row>
    <row r="17" spans="1:13" ht="15.75" thickBot="1" x14ac:dyDescent="0.3">
      <c r="A17" s="81"/>
      <c r="B17" s="34" t="s">
        <v>9</v>
      </c>
      <c r="C17" s="8">
        <v>30000</v>
      </c>
      <c r="D17" s="68" t="s">
        <v>28</v>
      </c>
      <c r="E17" s="5">
        <v>5.62</v>
      </c>
      <c r="F17" s="21">
        <v>1.2663297854592701</v>
      </c>
      <c r="G17" s="22">
        <v>1.2520729419799099</v>
      </c>
      <c r="H17" s="52">
        <v>1.28090612178857</v>
      </c>
      <c r="I17" s="56">
        <f t="shared" si="1"/>
        <v>2.2769092332612952E-2</v>
      </c>
      <c r="J17" s="71"/>
      <c r="K17" s="49" t="s">
        <v>26</v>
      </c>
      <c r="L17">
        <f t="shared" si="0"/>
        <v>2.883317980866007E-2</v>
      </c>
      <c r="M17" t="s">
        <v>24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conditionalFormatting sqref="I2:I10">
    <cfRule type="cellIs" dxfId="2" priority="3" operator="lessThan">
      <formula>0.05</formula>
    </cfRule>
  </conditionalFormatting>
  <conditionalFormatting sqref="I12">
    <cfRule type="cellIs" dxfId="1" priority="2" operator="lessThan">
      <formula>0.05</formula>
    </cfRule>
  </conditionalFormatting>
  <conditionalFormatting sqref="I14:I1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Switching time est.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Sechkar</dc:creator>
  <cp:lastModifiedBy>Kirill Sechkar</cp:lastModifiedBy>
  <dcterms:created xsi:type="dcterms:W3CDTF">2024-04-18T18:03:47Z</dcterms:created>
  <dcterms:modified xsi:type="dcterms:W3CDTF">2024-11-05T16:48:28Z</dcterms:modified>
</cp:coreProperties>
</file>