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usiness\~Khanyisa\#Dibanani\`Service Providers\IT\Peosa\System Development\"/>
    </mc:Choice>
  </mc:AlternateContent>
  <bookViews>
    <workbookView xWindow="-120" yWindow="-120" windowWidth="20736" windowHeight="11160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t" sheetId="9" r:id="rId9"/>
    <sheet name="Oct" sheetId="10" r:id="rId10"/>
    <sheet name="Nov" sheetId="11" r:id="rId11"/>
    <sheet name="Dec" sheetId="12" r:id="rId12"/>
    <sheet name="Jan 2020" sheetId="14" r:id="rId13"/>
    <sheet name="No Banking Details" sheetId="13" r:id="rId14"/>
  </sheets>
  <definedNames>
    <definedName name="_xlnm._FilterDatabase" localSheetId="9" hidden="1">Oct!$A$2:$N$115</definedName>
    <definedName name="_xlnm.Print_Area" localSheetId="7">Aug!$A$1:$P$231</definedName>
    <definedName name="_xlnm.Print_Area" localSheetId="8">Sept!$A$1:$O$398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4" l="1"/>
  <c r="L43" i="14"/>
  <c r="K42" i="14"/>
  <c r="L42" i="14"/>
  <c r="M93" i="13" l="1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L109" i="14" l="1"/>
  <c r="L108" i="14" l="1"/>
  <c r="L107" i="14" l="1"/>
  <c r="L104" i="14" l="1"/>
  <c r="L103" i="14" l="1"/>
  <c r="L98" i="14" l="1"/>
  <c r="L97" i="14"/>
  <c r="L94" i="14" l="1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 l="1"/>
  <c r="L77" i="14" l="1"/>
  <c r="L76" i="14"/>
  <c r="L75" i="14"/>
  <c r="L74" i="14"/>
  <c r="L73" i="14"/>
  <c r="L11" i="14" l="1"/>
  <c r="L7" i="14" l="1"/>
  <c r="L5" i="14"/>
  <c r="L4" i="14"/>
  <c r="L3" i="14"/>
  <c r="L61" i="12" l="1"/>
  <c r="K61" i="12"/>
  <c r="L34" i="14" l="1"/>
  <c r="K34" i="14"/>
  <c r="L33" i="14"/>
  <c r="K33" i="14"/>
  <c r="E97" i="12" l="1"/>
  <c r="L142" i="14"/>
  <c r="K142" i="14"/>
  <c r="L141" i="14"/>
  <c r="K141" i="14"/>
  <c r="L140" i="14"/>
  <c r="K140" i="14"/>
  <c r="L70" i="14"/>
  <c r="K70" i="14"/>
  <c r="L100" i="14"/>
  <c r="K100" i="14"/>
  <c r="K139" i="14"/>
  <c r="L71" i="14"/>
  <c r="K71" i="14"/>
  <c r="K138" i="14"/>
  <c r="K79" i="14"/>
  <c r="K94" i="14"/>
  <c r="L54" i="14"/>
  <c r="K54" i="14"/>
  <c r="L102" i="14"/>
  <c r="K102" i="14"/>
  <c r="K137" i="14"/>
  <c r="L39" i="14"/>
  <c r="K39" i="14"/>
  <c r="K93" i="14"/>
  <c r="K92" i="14"/>
  <c r="K136" i="14"/>
  <c r="L101" i="14"/>
  <c r="K101" i="14"/>
  <c r="K135" i="14"/>
  <c r="L21" i="14"/>
  <c r="K21" i="14"/>
  <c r="L36" i="14"/>
  <c r="K36" i="14"/>
  <c r="L45" i="14"/>
  <c r="K45" i="14"/>
  <c r="K98" i="14"/>
  <c r="K5" i="14"/>
  <c r="K134" i="14"/>
  <c r="L47" i="14"/>
  <c r="K47" i="14"/>
  <c r="K133" i="14"/>
  <c r="K132" i="14"/>
  <c r="K131" i="14"/>
  <c r="L35" i="14"/>
  <c r="K35" i="14"/>
  <c r="L65" i="14"/>
  <c r="K65" i="14"/>
  <c r="K130" i="14"/>
  <c r="K129" i="14"/>
  <c r="K128" i="14"/>
  <c r="L58" i="14"/>
  <c r="K58" i="14"/>
  <c r="L69" i="14"/>
  <c r="K69" i="14"/>
  <c r="K127" i="14"/>
  <c r="K91" i="14"/>
  <c r="K126" i="14"/>
  <c r="L68" i="14"/>
  <c r="K68" i="14"/>
  <c r="K90" i="14"/>
  <c r="L20" i="14"/>
  <c r="K20" i="14"/>
  <c r="K109" i="14"/>
  <c r="K4" i="14"/>
  <c r="K104" i="14"/>
  <c r="L40" i="14"/>
  <c r="K40" i="14"/>
  <c r="L48" i="14"/>
  <c r="K48" i="14"/>
  <c r="L52" i="14"/>
  <c r="K52" i="14"/>
  <c r="L55" i="14"/>
  <c r="K55" i="14"/>
  <c r="L56" i="14"/>
  <c r="K56" i="14"/>
  <c r="L95" i="14"/>
  <c r="K95" i="14"/>
  <c r="K125" i="14"/>
  <c r="K124" i="14"/>
  <c r="L44" i="14"/>
  <c r="K44" i="14"/>
  <c r="K11" i="14"/>
  <c r="K123" i="14"/>
  <c r="L60" i="14"/>
  <c r="K60" i="14"/>
  <c r="L61" i="14"/>
  <c r="K61" i="14"/>
  <c r="L32" i="14"/>
  <c r="K32" i="14"/>
  <c r="L63" i="14"/>
  <c r="K63" i="14"/>
  <c r="K3" i="14"/>
  <c r="K122" i="14"/>
  <c r="L19" i="14"/>
  <c r="K19" i="14"/>
  <c r="L31" i="14"/>
  <c r="K31" i="14"/>
  <c r="K107" i="14"/>
  <c r="L30" i="14"/>
  <c r="K30" i="14"/>
  <c r="K121" i="14"/>
  <c r="L51" i="14"/>
  <c r="K51" i="14"/>
  <c r="L50" i="14"/>
  <c r="K50" i="14"/>
  <c r="L99" i="14"/>
  <c r="K99" i="14"/>
  <c r="L29" i="14"/>
  <c r="K29" i="14"/>
  <c r="K89" i="14"/>
  <c r="K88" i="14"/>
  <c r="K77" i="14"/>
  <c r="K87" i="14"/>
  <c r="K120" i="14"/>
  <c r="K86" i="14"/>
  <c r="K119" i="14"/>
  <c r="L18" i="14"/>
  <c r="K18" i="14"/>
  <c r="L17" i="14"/>
  <c r="K17" i="14"/>
  <c r="L28" i="14"/>
  <c r="K28" i="14"/>
  <c r="L64" i="14"/>
  <c r="K64" i="14"/>
  <c r="K118" i="14"/>
  <c r="K97" i="14"/>
  <c r="K117" i="14"/>
  <c r="K76" i="14"/>
  <c r="K75" i="14"/>
  <c r="L67" i="14"/>
  <c r="K67" i="14"/>
  <c r="L49" i="14"/>
  <c r="K49" i="14"/>
  <c r="K85" i="14"/>
  <c r="L16" i="14"/>
  <c r="K16" i="14"/>
  <c r="L15" i="14"/>
  <c r="K15" i="14"/>
  <c r="L27" i="14"/>
  <c r="K27" i="14"/>
  <c r="L46" i="14"/>
  <c r="K46" i="14"/>
  <c r="L26" i="14"/>
  <c r="K26" i="14"/>
  <c r="L6" i="14"/>
  <c r="K6" i="14"/>
  <c r="L25" i="14"/>
  <c r="K25" i="14"/>
  <c r="K84" i="14"/>
  <c r="L78" i="14"/>
  <c r="K78" i="14"/>
  <c r="K116" i="14"/>
  <c r="L62" i="14"/>
  <c r="K62" i="14"/>
  <c r="L38" i="14"/>
  <c r="K38" i="14"/>
  <c r="L66" i="14"/>
  <c r="K66" i="14"/>
  <c r="K83" i="14"/>
  <c r="K115" i="14"/>
  <c r="K103" i="14"/>
  <c r="L53" i="14"/>
  <c r="K53" i="14"/>
  <c r="L14" i="14"/>
  <c r="K14" i="14"/>
  <c r="K74" i="14"/>
  <c r="L57" i="14"/>
  <c r="K57" i="14"/>
  <c r="L37" i="14"/>
  <c r="K37" i="14"/>
  <c r="K114" i="14"/>
  <c r="K113" i="14"/>
  <c r="K112" i="14"/>
  <c r="K111" i="14"/>
  <c r="L106" i="14"/>
  <c r="K106" i="14"/>
  <c r="L105" i="14"/>
  <c r="K105" i="14"/>
  <c r="K82" i="14"/>
  <c r="L59" i="14"/>
  <c r="K59" i="14"/>
  <c r="L96" i="14"/>
  <c r="K96" i="14"/>
  <c r="K73" i="14"/>
  <c r="L24" i="14"/>
  <c r="K24" i="14"/>
  <c r="L10" i="14"/>
  <c r="K10" i="14"/>
  <c r="K110" i="14"/>
  <c r="K7" i="14"/>
  <c r="L13" i="14"/>
  <c r="K13" i="14"/>
  <c r="L8" i="14"/>
  <c r="K8" i="14"/>
  <c r="L23" i="14"/>
  <c r="K23" i="14"/>
  <c r="L41" i="14"/>
  <c r="K41" i="14"/>
  <c r="L72" i="14"/>
  <c r="K72" i="14"/>
  <c r="K108" i="14"/>
  <c r="L12" i="14"/>
  <c r="K12" i="14"/>
  <c r="L22" i="14"/>
  <c r="K22" i="14"/>
  <c r="K81" i="14"/>
  <c r="K80" i="14"/>
  <c r="L9" i="14"/>
  <c r="K9" i="14"/>
  <c r="L143" i="14" l="1"/>
  <c r="K143" i="14"/>
  <c r="E143" i="14"/>
  <c r="L167" i="14"/>
  <c r="K167" i="14"/>
  <c r="L157" i="14" l="1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L165" i="14"/>
  <c r="K165" i="14"/>
  <c r="L163" i="14"/>
  <c r="K163" i="14"/>
  <c r="L162" i="14"/>
  <c r="K162" i="14"/>
  <c r="L161" i="14"/>
  <c r="K161" i="14"/>
  <c r="L160" i="14"/>
  <c r="K160" i="14"/>
  <c r="L158" i="14"/>
  <c r="K158" i="14"/>
  <c r="K45" i="11" l="1"/>
  <c r="L45" i="11"/>
  <c r="K120" i="11"/>
  <c r="L120" i="11"/>
  <c r="K11" i="12"/>
  <c r="L11" i="12"/>
  <c r="K18" i="12"/>
  <c r="L18" i="12"/>
  <c r="K21" i="12"/>
  <c r="L21" i="12"/>
  <c r="K24" i="12"/>
  <c r="L24" i="12"/>
  <c r="K6" i="12"/>
  <c r="L6" i="12"/>
  <c r="K7" i="12"/>
  <c r="L7" i="12"/>
  <c r="K8" i="12"/>
  <c r="L8" i="12"/>
  <c r="K9" i="12"/>
  <c r="L9" i="12"/>
  <c r="K10" i="12"/>
  <c r="L10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9" i="12"/>
  <c r="L19" i="12"/>
  <c r="K20" i="12"/>
  <c r="L20" i="12"/>
  <c r="K22" i="12"/>
  <c r="L22" i="12"/>
  <c r="K23" i="12"/>
  <c r="L23" i="12"/>
  <c r="L42" i="12" l="1"/>
  <c r="K42" i="12"/>
  <c r="L45" i="12"/>
  <c r="K45" i="12"/>
  <c r="L44" i="12"/>
  <c r="K44" i="12"/>
  <c r="L59" i="12"/>
  <c r="K59" i="12"/>
  <c r="L67" i="12"/>
  <c r="K67" i="12"/>
  <c r="L60" i="12"/>
  <c r="K60" i="12"/>
  <c r="L65" i="12"/>
  <c r="K65" i="12"/>
  <c r="L62" i="12"/>
  <c r="K62" i="12"/>
  <c r="L66" i="12"/>
  <c r="K66" i="12"/>
  <c r="L63" i="12"/>
  <c r="K63" i="12"/>
  <c r="L41" i="13" l="1"/>
  <c r="M41" i="13"/>
  <c r="L51" i="13"/>
  <c r="M51" i="13"/>
  <c r="L27" i="13"/>
  <c r="M27" i="13"/>
  <c r="L28" i="13"/>
  <c r="M28" i="13"/>
  <c r="M25" i="13"/>
  <c r="L25" i="13"/>
  <c r="M14" i="13"/>
  <c r="L14" i="13"/>
  <c r="K88" i="12" l="1"/>
  <c r="L88" i="12"/>
  <c r="K37" i="12"/>
  <c r="L37" i="12"/>
  <c r="K89" i="12"/>
  <c r="L89" i="12"/>
  <c r="K81" i="12"/>
  <c r="L81" i="12"/>
  <c r="K79" i="12"/>
  <c r="L79" i="12"/>
  <c r="K77" i="12"/>
  <c r="L77" i="12"/>
  <c r="K86" i="12"/>
  <c r="L86" i="12"/>
  <c r="K51" i="12"/>
  <c r="L51" i="12"/>
  <c r="K41" i="12"/>
  <c r="L41" i="12"/>
  <c r="L43" i="12"/>
  <c r="K43" i="12"/>
  <c r="L95" i="12"/>
  <c r="K95" i="12"/>
  <c r="L94" i="12"/>
  <c r="K94" i="12"/>
  <c r="L50" i="12"/>
  <c r="K50" i="12"/>
  <c r="L49" i="12"/>
  <c r="K49" i="12"/>
  <c r="L93" i="12"/>
  <c r="K93" i="12"/>
  <c r="L92" i="12"/>
  <c r="K92" i="12"/>
  <c r="L34" i="12"/>
  <c r="K34" i="12"/>
  <c r="L91" i="12"/>
  <c r="K91" i="12"/>
  <c r="L3" i="12"/>
  <c r="K3" i="12"/>
  <c r="L90" i="12"/>
  <c r="K90" i="12"/>
  <c r="L52" i="12"/>
  <c r="K52" i="12"/>
  <c r="L56" i="12"/>
  <c r="K56" i="12"/>
  <c r="L28" i="12"/>
  <c r="K28" i="12"/>
  <c r="L71" i="12"/>
  <c r="K71" i="12"/>
  <c r="L87" i="12"/>
  <c r="K87" i="12"/>
  <c r="L53" i="12"/>
  <c r="K53" i="12"/>
  <c r="L33" i="12"/>
  <c r="K33" i="12"/>
  <c r="L40" i="12"/>
  <c r="K40" i="12"/>
  <c r="L35" i="12"/>
  <c r="K35" i="12"/>
  <c r="L64" i="12"/>
  <c r="K64" i="12"/>
  <c r="L31" i="12"/>
  <c r="K31" i="12"/>
  <c r="L30" i="12"/>
  <c r="K30" i="12"/>
  <c r="L73" i="12"/>
  <c r="K73" i="12"/>
  <c r="L82" i="12"/>
  <c r="K82" i="12"/>
  <c r="L39" i="12"/>
  <c r="K39" i="12"/>
  <c r="L83" i="12"/>
  <c r="K83" i="12"/>
  <c r="L85" i="12"/>
  <c r="K85" i="12"/>
  <c r="L84" i="12"/>
  <c r="K84" i="12"/>
  <c r="L27" i="12"/>
  <c r="K27" i="12"/>
  <c r="L55" i="12"/>
  <c r="K55" i="12"/>
  <c r="L68" i="12"/>
  <c r="K68" i="12"/>
  <c r="L26" i="12"/>
  <c r="K26" i="12"/>
  <c r="L47" i="12"/>
  <c r="K47" i="12"/>
  <c r="L72" i="12"/>
  <c r="K72" i="12"/>
  <c r="L80" i="12"/>
  <c r="K80" i="12"/>
  <c r="L70" i="12"/>
  <c r="K70" i="12"/>
  <c r="L46" i="12"/>
  <c r="K46" i="12"/>
  <c r="L25" i="12"/>
  <c r="K25" i="12"/>
  <c r="L36" i="12"/>
  <c r="K36" i="12"/>
  <c r="L78" i="12"/>
  <c r="K78" i="12"/>
  <c r="L76" i="12"/>
  <c r="K76" i="12"/>
  <c r="L29" i="12"/>
  <c r="K29" i="12"/>
  <c r="L69" i="12"/>
  <c r="K69" i="12"/>
  <c r="L32" i="12"/>
  <c r="K32" i="12"/>
  <c r="L54" i="12"/>
  <c r="K54" i="12"/>
  <c r="L75" i="12"/>
  <c r="K75" i="12"/>
  <c r="L48" i="12"/>
  <c r="K48" i="12"/>
  <c r="L5" i="12"/>
  <c r="K5" i="12"/>
  <c r="L38" i="12"/>
  <c r="K38" i="12"/>
  <c r="L4" i="12"/>
  <c r="K4" i="12"/>
  <c r="L58" i="12"/>
  <c r="K58" i="12"/>
  <c r="L57" i="12"/>
  <c r="K57" i="12"/>
  <c r="K97" i="12" l="1"/>
  <c r="J9" i="10"/>
  <c r="K9" i="10"/>
  <c r="J21" i="10"/>
  <c r="K21" i="10"/>
  <c r="J29" i="10"/>
  <c r="K29" i="10"/>
  <c r="J39" i="10"/>
  <c r="K39" i="10"/>
  <c r="J101" i="10"/>
  <c r="K101" i="10"/>
  <c r="L134" i="11" l="1"/>
  <c r="K134" i="11"/>
  <c r="L133" i="11" l="1"/>
  <c r="K133" i="11"/>
  <c r="L106" i="11"/>
  <c r="K106" i="11"/>
  <c r="L16" i="11"/>
  <c r="K16" i="11"/>
  <c r="L7" i="11"/>
  <c r="K7" i="11"/>
  <c r="L53" i="11" l="1"/>
  <c r="K53" i="11"/>
  <c r="L71" i="11"/>
  <c r="K71" i="11"/>
  <c r="L56" i="13" l="1"/>
  <c r="M56" i="13"/>
  <c r="L48" i="13"/>
  <c r="M48" i="13"/>
  <c r="J71" i="10"/>
  <c r="K71" i="10"/>
  <c r="K65" i="10"/>
  <c r="M73" i="13"/>
  <c r="L73" i="13"/>
  <c r="M69" i="13"/>
  <c r="L69" i="13"/>
  <c r="M66" i="13"/>
  <c r="L66" i="13"/>
  <c r="M57" i="13"/>
  <c r="L57" i="13"/>
  <c r="M61" i="13"/>
  <c r="L61" i="13"/>
  <c r="L39" i="13"/>
  <c r="M39" i="13"/>
  <c r="L49" i="13"/>
  <c r="M49" i="13"/>
  <c r="L31" i="13"/>
  <c r="M31" i="13"/>
  <c r="L32" i="13"/>
  <c r="M32" i="13"/>
  <c r="L13" i="13"/>
  <c r="M13" i="13"/>
  <c r="L48" i="11"/>
  <c r="K48" i="11"/>
  <c r="M8" i="13"/>
  <c r="L8" i="13"/>
  <c r="K73" i="10"/>
  <c r="L26" i="13"/>
  <c r="M26" i="13"/>
  <c r="K36" i="10"/>
  <c r="K22" i="10"/>
  <c r="K16" i="10"/>
  <c r="K103" i="10"/>
  <c r="J23" i="10"/>
  <c r="K23" i="10"/>
  <c r="J38" i="10"/>
  <c r="K38" i="10"/>
  <c r="J53" i="10"/>
  <c r="K53" i="10"/>
  <c r="J60" i="10"/>
  <c r="K60" i="10"/>
  <c r="J62" i="10"/>
  <c r="K62" i="10"/>
  <c r="J76" i="10"/>
  <c r="K76" i="10"/>
  <c r="J77" i="10"/>
  <c r="K77" i="10"/>
  <c r="K5" i="11" l="1"/>
  <c r="L5" i="11"/>
  <c r="K10" i="11" l="1"/>
  <c r="L10" i="11"/>
  <c r="L128" i="11" l="1"/>
  <c r="L58" i="11" l="1"/>
  <c r="L3" i="11"/>
  <c r="L144" i="11" l="1"/>
  <c r="K144" i="11"/>
  <c r="L143" i="11"/>
  <c r="K143" i="11"/>
  <c r="L135" i="11"/>
  <c r="K135" i="11"/>
  <c r="L124" i="11"/>
  <c r="K124" i="11"/>
  <c r="L121" i="11"/>
  <c r="K121" i="11"/>
  <c r="L104" i="11"/>
  <c r="K104" i="11"/>
  <c r="L89" i="11"/>
  <c r="K89" i="11"/>
  <c r="L87" i="11"/>
  <c r="K87" i="11"/>
  <c r="L86" i="11"/>
  <c r="K86" i="11"/>
  <c r="L79" i="11"/>
  <c r="K79" i="11"/>
  <c r="L77" i="11"/>
  <c r="K77" i="11"/>
  <c r="L74" i="11"/>
  <c r="K74" i="11"/>
  <c r="L69" i="11"/>
  <c r="K69" i="11"/>
  <c r="L67" i="11"/>
  <c r="K67" i="11"/>
  <c r="L60" i="11"/>
  <c r="K60" i="11"/>
  <c r="L56" i="11"/>
  <c r="K56" i="11"/>
  <c r="L46" i="11"/>
  <c r="K46" i="11"/>
  <c r="L40" i="11"/>
  <c r="K40" i="11"/>
  <c r="L35" i="11"/>
  <c r="K35" i="11"/>
  <c r="L31" i="11"/>
  <c r="K31" i="11"/>
  <c r="L15" i="11"/>
  <c r="K15" i="11"/>
  <c r="L13" i="11"/>
  <c r="K13" i="11"/>
  <c r="L8" i="11"/>
  <c r="K8" i="11"/>
  <c r="L141" i="11"/>
  <c r="K141" i="11"/>
  <c r="L97" i="11"/>
  <c r="K97" i="11"/>
  <c r="L22" i="11"/>
  <c r="K22" i="11"/>
  <c r="L139" i="11"/>
  <c r="K139" i="11"/>
  <c r="L108" i="11"/>
  <c r="K108" i="11"/>
  <c r="L43" i="11"/>
  <c r="K43" i="11"/>
  <c r="K58" i="11"/>
  <c r="K3" i="11"/>
  <c r="L91" i="11"/>
  <c r="K91" i="11"/>
  <c r="L102" i="11"/>
  <c r="K102" i="11"/>
  <c r="L90" i="11"/>
  <c r="K90" i="11"/>
  <c r="L83" i="11"/>
  <c r="K83" i="11"/>
  <c r="L88" i="11"/>
  <c r="K88" i="11"/>
  <c r="L75" i="11"/>
  <c r="K75" i="11"/>
  <c r="L41" i="11"/>
  <c r="K41" i="11"/>
  <c r="L11" i="11"/>
  <c r="K11" i="11"/>
  <c r="L137" i="11"/>
  <c r="K137" i="11"/>
  <c r="L96" i="11"/>
  <c r="K96" i="11"/>
  <c r="L36" i="11"/>
  <c r="K36" i="11"/>
  <c r="K128" i="11"/>
  <c r="L127" i="11"/>
  <c r="K127" i="11"/>
  <c r="L122" i="11"/>
  <c r="K122" i="11"/>
  <c r="L111" i="11"/>
  <c r="K111" i="11"/>
  <c r="L62" i="11"/>
  <c r="K62" i="11"/>
  <c r="L98" i="11"/>
  <c r="K98" i="11"/>
  <c r="L51" i="11"/>
  <c r="K51" i="11"/>
  <c r="L24" i="11"/>
  <c r="K24" i="11"/>
  <c r="L93" i="11"/>
  <c r="K93" i="11"/>
  <c r="L70" i="11"/>
  <c r="K70" i="11"/>
  <c r="L55" i="11"/>
  <c r="K55" i="11"/>
  <c r="L32" i="11"/>
  <c r="K32" i="11"/>
  <c r="L109" i="11"/>
  <c r="K109" i="11"/>
  <c r="L140" i="11"/>
  <c r="K140" i="11"/>
  <c r="L73" i="11"/>
  <c r="K73" i="11"/>
  <c r="L138" i="11"/>
  <c r="K138" i="11"/>
  <c r="L132" i="11"/>
  <c r="K132" i="11"/>
  <c r="L118" i="11"/>
  <c r="K118" i="11"/>
  <c r="L107" i="11"/>
  <c r="K107" i="11"/>
  <c r="L101" i="11"/>
  <c r="K101" i="11"/>
  <c r="L100" i="11"/>
  <c r="K100" i="11"/>
  <c r="L99" i="11"/>
  <c r="K99" i="11"/>
  <c r="L65" i="11"/>
  <c r="K65" i="11"/>
  <c r="L50" i="11"/>
  <c r="K50" i="11"/>
  <c r="L26" i="11"/>
  <c r="K26" i="11"/>
  <c r="L25" i="11"/>
  <c r="K25" i="11"/>
  <c r="L20" i="11"/>
  <c r="K20" i="11"/>
  <c r="L6" i="11"/>
  <c r="K6" i="11"/>
  <c r="L125" i="11"/>
  <c r="K125" i="11"/>
  <c r="L80" i="11"/>
  <c r="K80" i="11"/>
  <c r="L61" i="11"/>
  <c r="K61" i="11"/>
  <c r="L27" i="11"/>
  <c r="K27" i="11"/>
  <c r="L136" i="11"/>
  <c r="K136" i="11"/>
  <c r="L66" i="11"/>
  <c r="K66" i="11"/>
  <c r="L64" i="11"/>
  <c r="K64" i="11"/>
  <c r="L131" i="11"/>
  <c r="K131" i="11"/>
  <c r="L39" i="11"/>
  <c r="K39" i="11"/>
  <c r="L14" i="11"/>
  <c r="K14" i="11"/>
  <c r="L94" i="11"/>
  <c r="K94" i="11"/>
  <c r="L68" i="11"/>
  <c r="K68" i="11"/>
  <c r="L44" i="11"/>
  <c r="K44" i="11"/>
  <c r="L12" i="11"/>
  <c r="K12" i="11"/>
  <c r="L146" i="11"/>
  <c r="K146" i="11"/>
  <c r="L23" i="11"/>
  <c r="K23" i="11"/>
  <c r="L142" i="11"/>
  <c r="K142" i="11"/>
  <c r="L119" i="11"/>
  <c r="K119" i="11"/>
  <c r="L114" i="11"/>
  <c r="K114" i="11"/>
  <c r="L92" i="11"/>
  <c r="K92" i="11"/>
  <c r="L29" i="11"/>
  <c r="K29" i="11"/>
  <c r="L110" i="11"/>
  <c r="K110" i="11"/>
  <c r="L76" i="11"/>
  <c r="K76" i="11"/>
  <c r="L145" i="11"/>
  <c r="K145" i="11"/>
  <c r="L78" i="11"/>
  <c r="K78" i="11"/>
  <c r="L47" i="11"/>
  <c r="K47" i="11"/>
  <c r="L28" i="11"/>
  <c r="K28" i="11"/>
  <c r="L84" i="11"/>
  <c r="K84" i="11"/>
  <c r="L57" i="11"/>
  <c r="K57" i="11"/>
  <c r="L33" i="11"/>
  <c r="K33" i="11"/>
  <c r="L19" i="11"/>
  <c r="K19" i="11"/>
  <c r="L9" i="11"/>
  <c r="K9" i="11"/>
  <c r="L103" i="11"/>
  <c r="K103" i="11"/>
  <c r="L54" i="11"/>
  <c r="K54" i="11"/>
  <c r="L81" i="11"/>
  <c r="K81" i="11"/>
  <c r="L4" i="11" l="1"/>
  <c r="K4" i="11"/>
  <c r="L49" i="11"/>
  <c r="K49" i="11"/>
  <c r="L82" i="11"/>
  <c r="K82" i="11"/>
  <c r="L85" i="11"/>
  <c r="K85" i="11"/>
  <c r="L115" i="11"/>
  <c r="K115" i="11"/>
  <c r="L130" i="11"/>
  <c r="K130" i="11"/>
  <c r="L17" i="11"/>
  <c r="K17" i="11"/>
  <c r="L34" i="11"/>
  <c r="K34" i="11"/>
  <c r="L105" i="11"/>
  <c r="K105" i="11"/>
  <c r="L21" i="11"/>
  <c r="K21" i="11"/>
  <c r="L112" i="11"/>
  <c r="K112" i="11"/>
  <c r="L72" i="11"/>
  <c r="K72" i="11"/>
  <c r="L30" i="11"/>
  <c r="K30" i="11"/>
  <c r="L126" i="11"/>
  <c r="K126" i="11"/>
  <c r="L52" i="11"/>
  <c r="K52" i="11"/>
  <c r="L123" i="11"/>
  <c r="K123" i="11"/>
  <c r="L42" i="11"/>
  <c r="K42" i="11"/>
  <c r="L59" i="11"/>
  <c r="K59" i="11"/>
  <c r="L37" i="11"/>
  <c r="K37" i="11"/>
  <c r="L117" i="11"/>
  <c r="K117" i="11"/>
  <c r="L63" i="11"/>
  <c r="K63" i="11"/>
  <c r="L113" i="11"/>
  <c r="K113" i="11"/>
  <c r="L18" i="11"/>
  <c r="K18" i="11"/>
  <c r="L116" i="11"/>
  <c r="K116" i="11"/>
  <c r="L95" i="11"/>
  <c r="K95" i="11"/>
  <c r="L38" i="11"/>
  <c r="K38" i="11"/>
  <c r="L129" i="11"/>
  <c r="K129" i="11"/>
  <c r="K123" i="10" l="1"/>
  <c r="J123" i="10"/>
  <c r="K122" i="10"/>
  <c r="J122" i="10"/>
  <c r="J19" i="10" l="1"/>
  <c r="K19" i="10"/>
  <c r="J16" i="10"/>
  <c r="J41" i="10"/>
  <c r="K41" i="10"/>
  <c r="J131" i="10"/>
  <c r="K131" i="10"/>
  <c r="J146" i="10" l="1"/>
  <c r="K146" i="10"/>
  <c r="J97" i="10"/>
  <c r="K97" i="10"/>
  <c r="J91" i="10"/>
  <c r="K91" i="10"/>
  <c r="J156" i="10"/>
  <c r="K156" i="10"/>
  <c r="J110" i="10"/>
  <c r="K110" i="10"/>
  <c r="J103" i="10"/>
  <c r="J161" i="10"/>
  <c r="K161" i="10"/>
  <c r="J162" i="10"/>
  <c r="K162" i="10"/>
  <c r="J113" i="10"/>
  <c r="K113" i="10"/>
  <c r="J114" i="10"/>
  <c r="K114" i="10"/>
  <c r="J155" i="10"/>
  <c r="K155" i="10"/>
  <c r="J109" i="10"/>
  <c r="K109" i="10"/>
  <c r="J105" i="10"/>
  <c r="K105" i="10"/>
  <c r="J111" i="10"/>
  <c r="K111" i="10"/>
  <c r="J154" i="10"/>
  <c r="K154" i="10"/>
  <c r="J107" i="10"/>
  <c r="K107" i="10"/>
  <c r="J153" i="10"/>
  <c r="K153" i="10"/>
  <c r="J96" i="10"/>
  <c r="K96" i="10"/>
  <c r="J90" i="10"/>
  <c r="K90" i="10"/>
  <c r="J92" i="10"/>
  <c r="K92" i="10"/>
  <c r="J98" i="10"/>
  <c r="K98" i="10"/>
  <c r="J99" i="10"/>
  <c r="K99" i="10"/>
  <c r="J64" i="10"/>
  <c r="K64" i="10"/>
  <c r="J73" i="10"/>
  <c r="J80" i="10"/>
  <c r="K80" i="10"/>
  <c r="J78" i="10"/>
  <c r="K78" i="10"/>
  <c r="J79" i="10"/>
  <c r="K79" i="10"/>
  <c r="J82" i="10"/>
  <c r="K82" i="10"/>
  <c r="J74" i="10"/>
  <c r="K74" i="10"/>
  <c r="J63" i="10"/>
  <c r="K63" i="10"/>
  <c r="J139" i="10"/>
  <c r="K139" i="10"/>
  <c r="J70" i="10"/>
  <c r="K70" i="10"/>
  <c r="J72" i="10"/>
  <c r="K72" i="10"/>
  <c r="J88" i="10"/>
  <c r="K88" i="10"/>
  <c r="J145" i="10"/>
  <c r="K145" i="10"/>
  <c r="J147" i="10"/>
  <c r="K147" i="10"/>
  <c r="J144" i="10"/>
  <c r="K144" i="10"/>
  <c r="J87" i="10"/>
  <c r="K87" i="10"/>
  <c r="J36" i="10"/>
  <c r="J42" i="10"/>
  <c r="K42" i="10"/>
  <c r="J44" i="10"/>
  <c r="K44" i="10"/>
  <c r="J130" i="10"/>
  <c r="K130" i="10"/>
  <c r="J49" i="10"/>
  <c r="K49" i="10"/>
  <c r="J48" i="10"/>
  <c r="K48" i="10"/>
  <c r="J57" i="10"/>
  <c r="K57" i="10"/>
  <c r="J52" i="10"/>
  <c r="K52" i="10"/>
  <c r="J50" i="10"/>
  <c r="K50" i="10"/>
  <c r="J134" i="10"/>
  <c r="K134" i="10"/>
  <c r="J11" i="10"/>
  <c r="K11" i="10"/>
  <c r="J4" i="10"/>
  <c r="K4" i="10"/>
  <c r="J8" i="10"/>
  <c r="K8" i="10"/>
  <c r="J120" i="10"/>
  <c r="K120" i="10"/>
  <c r="J5" i="10"/>
  <c r="K5" i="10"/>
  <c r="J6" i="10"/>
  <c r="K6" i="10"/>
  <c r="J10" i="10"/>
  <c r="K10" i="10"/>
  <c r="J14" i="10"/>
  <c r="K14" i="10"/>
  <c r="J15" i="10"/>
  <c r="K15" i="10"/>
  <c r="J126" i="10"/>
  <c r="K126" i="10"/>
  <c r="J24" i="10"/>
  <c r="K24" i="10"/>
  <c r="J26" i="10"/>
  <c r="K26" i="10"/>
  <c r="J22" i="10"/>
  <c r="J30" i="10"/>
  <c r="K30" i="10"/>
  <c r="J34" i="10"/>
  <c r="K34" i="10"/>
  <c r="J27" i="10"/>
  <c r="K27" i="10"/>
  <c r="J20" i="10"/>
  <c r="K20" i="10"/>
  <c r="K85" i="10" l="1"/>
  <c r="J85" i="10"/>
  <c r="K157" i="10"/>
  <c r="J157" i="10"/>
  <c r="K7" i="10"/>
  <c r="J7" i="10"/>
  <c r="K115" i="10"/>
  <c r="J115" i="10"/>
  <c r="K69" i="10"/>
  <c r="J69" i="10"/>
  <c r="K137" i="10"/>
  <c r="J137" i="10"/>
  <c r="K51" i="10"/>
  <c r="J51" i="10"/>
  <c r="K152" i="10"/>
  <c r="J152" i="10"/>
  <c r="K108" i="10"/>
  <c r="J108" i="10"/>
  <c r="K28" i="10"/>
  <c r="J28" i="10"/>
  <c r="K93" i="10"/>
  <c r="J93" i="10"/>
  <c r="K159" i="10"/>
  <c r="J159" i="10"/>
  <c r="K17" i="10"/>
  <c r="J17" i="10"/>
  <c r="K59" i="10"/>
  <c r="J59" i="10"/>
  <c r="K18" i="10"/>
  <c r="J18" i="10"/>
  <c r="K68" i="10"/>
  <c r="J68" i="10"/>
  <c r="K45" i="10"/>
  <c r="J45" i="10"/>
  <c r="K55" i="10"/>
  <c r="J55" i="10"/>
  <c r="K58" i="10"/>
  <c r="J58" i="10"/>
  <c r="K160" i="10"/>
  <c r="J160" i="10"/>
  <c r="K136" i="10"/>
  <c r="J136" i="10"/>
  <c r="K142" i="10"/>
  <c r="J142" i="10"/>
  <c r="K140" i="10"/>
  <c r="J140" i="10"/>
  <c r="K35" i="10"/>
  <c r="J35" i="10"/>
  <c r="K54" i="10"/>
  <c r="J54" i="10"/>
  <c r="K104" i="10"/>
  <c r="J104" i="10"/>
  <c r="K135" i="10"/>
  <c r="J135" i="10"/>
  <c r="K158" i="10"/>
  <c r="J158" i="10"/>
  <c r="K100" i="10"/>
  <c r="J100" i="10"/>
  <c r="K138" i="10"/>
  <c r="J138" i="10"/>
  <c r="K149" i="10"/>
  <c r="J149" i="10"/>
  <c r="K150" i="10"/>
  <c r="J150" i="10"/>
  <c r="K33" i="10"/>
  <c r="J33" i="10"/>
  <c r="K102" i="10"/>
  <c r="J102" i="10"/>
  <c r="K133" i="10"/>
  <c r="J133" i="10"/>
  <c r="K106" i="10"/>
  <c r="J106" i="10"/>
  <c r="K81" i="10"/>
  <c r="J81" i="10"/>
  <c r="K37" i="10"/>
  <c r="J37" i="10"/>
  <c r="K89" i="10"/>
  <c r="J89" i="10"/>
  <c r="K12" i="10"/>
  <c r="J12" i="10"/>
  <c r="K141" i="10"/>
  <c r="J141" i="10"/>
  <c r="K13" i="10"/>
  <c r="J13" i="10"/>
  <c r="K86" i="10"/>
  <c r="J86" i="10"/>
  <c r="K61" i="10"/>
  <c r="J61" i="10"/>
  <c r="K84" i="10"/>
  <c r="J84" i="10"/>
  <c r="K95" i="10"/>
  <c r="J95" i="10"/>
  <c r="K163" i="10"/>
  <c r="J163" i="10"/>
  <c r="K25" i="10"/>
  <c r="J25" i="10"/>
  <c r="J65" i="10"/>
  <c r="K94" i="10"/>
  <c r="J94" i="10"/>
  <c r="K66" i="10"/>
  <c r="J66" i="10"/>
  <c r="K128" i="10"/>
  <c r="J128" i="10"/>
  <c r="K112" i="10"/>
  <c r="J112" i="10"/>
  <c r="K129" i="10"/>
  <c r="J129" i="10"/>
  <c r="K121" i="10"/>
  <c r="J121" i="10"/>
  <c r="K125" i="10"/>
  <c r="J125" i="10"/>
  <c r="K31" i="10"/>
  <c r="J31" i="10"/>
  <c r="K67" i="10"/>
  <c r="J67" i="10"/>
  <c r="K3" i="10"/>
  <c r="J3" i="10"/>
  <c r="K164" i="10"/>
  <c r="J164" i="10"/>
  <c r="K127" i="10"/>
  <c r="J127" i="10"/>
  <c r="K143" i="10"/>
  <c r="J143" i="10"/>
  <c r="K47" i="10"/>
  <c r="J47" i="10"/>
  <c r="K56" i="10"/>
  <c r="J56" i="10"/>
  <c r="K75" i="10"/>
  <c r="J75" i="10"/>
  <c r="K151" i="10"/>
  <c r="J151" i="10"/>
  <c r="K132" i="10"/>
  <c r="J132" i="10"/>
  <c r="K46" i="10"/>
  <c r="J46" i="10"/>
  <c r="K43" i="10"/>
  <c r="J43" i="10"/>
  <c r="K124" i="10"/>
  <c r="J124" i="10"/>
  <c r="K83" i="10"/>
  <c r="J83" i="10"/>
  <c r="K148" i="10"/>
  <c r="J148" i="10"/>
  <c r="K32" i="10"/>
  <c r="J32" i="10"/>
  <c r="K40" i="10"/>
  <c r="J40" i="10"/>
  <c r="K117" i="10" l="1"/>
  <c r="M93" i="9"/>
  <c r="L93" i="9"/>
  <c r="L120" i="8"/>
  <c r="M120" i="8"/>
  <c r="L121" i="8"/>
  <c r="M121" i="8"/>
  <c r="L122" i="8"/>
  <c r="M122" i="8"/>
  <c r="L123" i="8"/>
  <c r="M123" i="8"/>
  <c r="L119" i="8" l="1"/>
  <c r="M119" i="8"/>
  <c r="M82" i="13" l="1"/>
  <c r="L82" i="13"/>
  <c r="M40" i="13" l="1"/>
  <c r="L40" i="13"/>
  <c r="M44" i="13"/>
  <c r="L44" i="13"/>
  <c r="M43" i="13"/>
  <c r="L43" i="13"/>
  <c r="M12" i="13"/>
  <c r="L12" i="13"/>
  <c r="M78" i="13"/>
  <c r="L78" i="13"/>
  <c r="M77" i="13"/>
  <c r="L77" i="13"/>
  <c r="M63" i="13"/>
  <c r="L63" i="13"/>
  <c r="M59" i="13"/>
  <c r="L59" i="13"/>
  <c r="M33" i="13"/>
  <c r="L33" i="13"/>
  <c r="M30" i="13"/>
  <c r="L30" i="13"/>
  <c r="M10" i="13"/>
  <c r="L10" i="13"/>
  <c r="M74" i="13"/>
  <c r="L74" i="13"/>
  <c r="M45" i="13"/>
  <c r="L45" i="13"/>
  <c r="M38" i="13"/>
  <c r="L38" i="13"/>
  <c r="M20" i="13"/>
  <c r="L20" i="13"/>
  <c r="M55" i="13"/>
  <c r="L55" i="13"/>
  <c r="M3" i="13"/>
  <c r="L3" i="13"/>
  <c r="M36" i="13"/>
  <c r="L36" i="13"/>
  <c r="M7" i="13"/>
  <c r="L7" i="13"/>
  <c r="M62" i="13"/>
  <c r="L62" i="13"/>
  <c r="M42" i="13"/>
  <c r="L42" i="13"/>
  <c r="M37" i="13"/>
  <c r="L37" i="13"/>
  <c r="M11" i="13"/>
  <c r="L11" i="13"/>
  <c r="M3" i="9"/>
  <c r="L3" i="9"/>
  <c r="M83" i="13"/>
  <c r="L83" i="13"/>
  <c r="M81" i="13"/>
  <c r="L81" i="13"/>
  <c r="M76" i="13"/>
  <c r="L76" i="13"/>
  <c r="M75" i="13"/>
  <c r="L75" i="13"/>
  <c r="M72" i="13"/>
  <c r="L72" i="13"/>
  <c r="M71" i="13"/>
  <c r="L71" i="13"/>
  <c r="M70" i="13"/>
  <c r="L70" i="13"/>
  <c r="M68" i="13"/>
  <c r="L68" i="13"/>
  <c r="M67" i="13"/>
  <c r="L67" i="13"/>
  <c r="M65" i="13"/>
  <c r="L65" i="13"/>
  <c r="M64" i="13"/>
  <c r="L64" i="13"/>
  <c r="M58" i="13"/>
  <c r="L58" i="13"/>
  <c r="M54" i="13"/>
  <c r="L54" i="13"/>
  <c r="M53" i="13"/>
  <c r="L53" i="13"/>
  <c r="M52" i="13"/>
  <c r="L52" i="13"/>
  <c r="M50" i="13"/>
  <c r="L50" i="13"/>
  <c r="M47" i="13"/>
  <c r="L47" i="13"/>
  <c r="M46" i="13"/>
  <c r="L46" i="13"/>
  <c r="M35" i="13"/>
  <c r="L35" i="13"/>
  <c r="M34" i="13"/>
  <c r="L34" i="13"/>
  <c r="M24" i="13"/>
  <c r="L24" i="13"/>
  <c r="M19" i="13"/>
  <c r="L19" i="13"/>
  <c r="M18" i="13"/>
  <c r="L18" i="13"/>
  <c r="M17" i="13"/>
  <c r="L17" i="13"/>
  <c r="M16" i="13"/>
  <c r="L16" i="13"/>
  <c r="M15" i="13"/>
  <c r="L15" i="13"/>
  <c r="M9" i="13"/>
  <c r="L9" i="13"/>
  <c r="M6" i="13"/>
  <c r="L6" i="13"/>
  <c r="M5" i="13"/>
  <c r="L5" i="13"/>
  <c r="M85" i="13"/>
  <c r="L85" i="13"/>
  <c r="M84" i="13"/>
  <c r="L84" i="13"/>
  <c r="M80" i="13"/>
  <c r="L80" i="13"/>
  <c r="M79" i="13"/>
  <c r="L79" i="13"/>
  <c r="M60" i="13"/>
  <c r="L60" i="13"/>
  <c r="M29" i="13"/>
  <c r="L29" i="13"/>
  <c r="M22" i="13"/>
  <c r="L22" i="13"/>
  <c r="M23" i="13"/>
  <c r="L23" i="13"/>
  <c r="M21" i="13"/>
  <c r="L21" i="13"/>
  <c r="M4" i="13"/>
  <c r="L4" i="13"/>
  <c r="M60" i="9" l="1"/>
  <c r="M34" i="9"/>
  <c r="M33" i="9"/>
  <c r="M52" i="9"/>
  <c r="M51" i="9"/>
  <c r="M50" i="9"/>
  <c r="M49" i="9"/>
  <c r="M48" i="9"/>
  <c r="M47" i="9"/>
  <c r="M58" i="9"/>
  <c r="M57" i="9"/>
  <c r="M56" i="9"/>
  <c r="M55" i="9"/>
  <c r="M91" i="9"/>
  <c r="M90" i="9"/>
  <c r="M89" i="9"/>
  <c r="M92" i="9"/>
  <c r="M103" i="9"/>
  <c r="M108" i="9"/>
  <c r="M107" i="9"/>
  <c r="M106" i="9"/>
  <c r="M105" i="9"/>
  <c r="M104" i="9"/>
  <c r="M16" i="9" l="1"/>
  <c r="M15" i="9"/>
  <c r="M14" i="9"/>
  <c r="L54" i="8" l="1"/>
  <c r="M54" i="8"/>
  <c r="M31" i="9" l="1"/>
  <c r="M30" i="9"/>
  <c r="M29" i="9"/>
  <c r="M28" i="9"/>
  <c r="M38" i="8"/>
  <c r="M37" i="8"/>
  <c r="M36" i="8"/>
  <c r="M35" i="8"/>
  <c r="M34" i="8"/>
  <c r="M33" i="8"/>
  <c r="M32" i="8"/>
  <c r="M31" i="8"/>
  <c r="M5" i="8"/>
  <c r="M4" i="8"/>
  <c r="M3" i="8"/>
  <c r="M4" i="9"/>
  <c r="L182" i="9" l="1"/>
  <c r="M182" i="9"/>
  <c r="L183" i="9"/>
  <c r="M183" i="9"/>
  <c r="L184" i="9"/>
  <c r="M184" i="9"/>
  <c r="M10" i="9" l="1"/>
  <c r="M9" i="9"/>
  <c r="M8" i="9"/>
  <c r="M7" i="9"/>
  <c r="M6" i="9"/>
  <c r="M169" i="9" l="1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14" i="9"/>
  <c r="M113" i="9"/>
  <c r="M112" i="9"/>
  <c r="M111" i="9"/>
  <c r="M110" i="9"/>
  <c r="M109" i="9"/>
  <c r="M102" i="9"/>
  <c r="M101" i="9"/>
  <c r="M100" i="9"/>
  <c r="M99" i="9"/>
  <c r="M98" i="9"/>
  <c r="M97" i="9"/>
  <c r="M96" i="9"/>
  <c r="M95" i="9"/>
  <c r="M94" i="9"/>
  <c r="M88" i="9"/>
  <c r="M87" i="9"/>
  <c r="M86" i="9"/>
  <c r="M85" i="9"/>
  <c r="M84" i="9"/>
  <c r="M83" i="9"/>
  <c r="M82" i="9"/>
  <c r="M81" i="9"/>
  <c r="M80" i="9"/>
  <c r="M79" i="9"/>
  <c r="M125" i="9"/>
  <c r="M124" i="9"/>
  <c r="M123" i="9"/>
  <c r="M122" i="9"/>
  <c r="M121" i="9"/>
  <c r="M120" i="9"/>
  <c r="M119" i="9"/>
  <c r="M118" i="9"/>
  <c r="M117" i="9"/>
  <c r="M116" i="9"/>
  <c r="M115" i="9"/>
  <c r="M78" i="9"/>
  <c r="M77" i="9"/>
  <c r="M76" i="9"/>
  <c r="M75" i="9"/>
  <c r="M74" i="9"/>
  <c r="M73" i="9"/>
  <c r="M72" i="9"/>
  <c r="M71" i="9"/>
  <c r="M70" i="9"/>
  <c r="M69" i="9"/>
  <c r="M67" i="9"/>
  <c r="M68" i="9"/>
  <c r="M66" i="9"/>
  <c r="M65" i="9"/>
  <c r="M64" i="9"/>
  <c r="M63" i="9"/>
  <c r="M62" i="9"/>
  <c r="M61" i="9"/>
  <c r="M59" i="9"/>
  <c r="M54" i="9"/>
  <c r="M53" i="9"/>
  <c r="M46" i="9"/>
  <c r="M45" i="9"/>
  <c r="M44" i="9"/>
  <c r="M43" i="9"/>
  <c r="M42" i="9"/>
  <c r="M41" i="9"/>
  <c r="M40" i="9"/>
  <c r="M39" i="9"/>
  <c r="M38" i="9"/>
  <c r="M37" i="9"/>
  <c r="M36" i="9"/>
  <c r="M35" i="9"/>
  <c r="M32" i="9"/>
  <c r="M27" i="9"/>
  <c r="M26" i="9"/>
  <c r="M25" i="9"/>
  <c r="M24" i="9"/>
  <c r="M23" i="9"/>
  <c r="M22" i="9"/>
  <c r="M21" i="9"/>
  <c r="M20" i="9"/>
  <c r="M19" i="9"/>
  <c r="M18" i="9"/>
  <c r="M17" i="9"/>
  <c r="M13" i="9"/>
  <c r="M12" i="9"/>
  <c r="M11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14" i="9"/>
  <c r="L113" i="9"/>
  <c r="L112" i="9"/>
  <c r="L111" i="9"/>
  <c r="L110" i="9"/>
  <c r="L109" i="9"/>
  <c r="L108" i="9"/>
  <c r="L107" i="9"/>
  <c r="L106" i="9"/>
  <c r="L105" i="9"/>
  <c r="L104" i="9"/>
  <c r="L102" i="9"/>
  <c r="L101" i="9"/>
  <c r="L16" i="9"/>
  <c r="L15" i="9"/>
  <c r="L14" i="9"/>
  <c r="L100" i="9"/>
  <c r="L99" i="9"/>
  <c r="L98" i="9"/>
  <c r="L97" i="9"/>
  <c r="L96" i="9"/>
  <c r="L95" i="9"/>
  <c r="L94" i="9"/>
  <c r="L10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125" i="9"/>
  <c r="L124" i="9"/>
  <c r="L123" i="9"/>
  <c r="L122" i="9"/>
  <c r="L121" i="9"/>
  <c r="L120" i="9"/>
  <c r="L119" i="9"/>
  <c r="L118" i="9"/>
  <c r="L117" i="9"/>
  <c r="L116" i="9"/>
  <c r="L115" i="9"/>
  <c r="L78" i="9"/>
  <c r="L77" i="9"/>
  <c r="L76" i="9"/>
  <c r="L75" i="9"/>
  <c r="L74" i="9"/>
  <c r="L73" i="9"/>
  <c r="L72" i="9"/>
  <c r="L71" i="9"/>
  <c r="L70" i="9"/>
  <c r="L69" i="9"/>
  <c r="L67" i="9"/>
  <c r="L68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3" i="9"/>
  <c r="L12" i="9"/>
  <c r="L11" i="9"/>
  <c r="L10" i="9"/>
  <c r="L9" i="9"/>
  <c r="L8" i="9"/>
  <c r="L7" i="9"/>
  <c r="L6" i="9"/>
  <c r="L5" i="9" l="1"/>
  <c r="M5" i="9"/>
  <c r="L4" i="9"/>
  <c r="M250" i="9" l="1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G43" i="1"/>
  <c r="G233" i="8" l="1"/>
  <c r="G183" i="7" l="1"/>
  <c r="M130" i="8" l="1"/>
  <c r="M129" i="8"/>
  <c r="M128" i="8"/>
  <c r="M127" i="8"/>
  <c r="M126" i="8"/>
  <c r="M125" i="8"/>
  <c r="M117" i="8"/>
  <c r="M94" i="8"/>
  <c r="M89" i="8"/>
  <c r="M80" i="8"/>
  <c r="M79" i="8"/>
  <c r="M78" i="8"/>
  <c r="M60" i="8"/>
  <c r="M59" i="8"/>
  <c r="M21" i="8"/>
  <c r="M75" i="8" l="1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58" i="8" l="1"/>
  <c r="M57" i="8"/>
  <c r="M56" i="8"/>
  <c r="M55" i="8"/>
  <c r="M44" i="8" l="1"/>
  <c r="L44" i="8"/>
  <c r="M11" i="8" l="1"/>
  <c r="L11" i="8"/>
  <c r="L8" i="8"/>
  <c r="M8" i="8"/>
  <c r="L12" i="8"/>
  <c r="M12" i="8"/>
  <c r="M17" i="8"/>
  <c r="M16" i="8"/>
  <c r="M15" i="8"/>
  <c r="M14" i="8"/>
  <c r="M13" i="8"/>
  <c r="M10" i="8"/>
  <c r="M9" i="8"/>
  <c r="M7" i="8"/>
  <c r="M93" i="8" l="1"/>
  <c r="L93" i="8"/>
  <c r="M27" i="8"/>
  <c r="L27" i="8"/>
  <c r="L130" i="8"/>
  <c r="L129" i="8"/>
  <c r="L128" i="8"/>
  <c r="L127" i="8"/>
  <c r="L126" i="8"/>
  <c r="L125" i="8"/>
  <c r="M124" i="8"/>
  <c r="L124" i="8"/>
  <c r="M118" i="8"/>
  <c r="L118" i="8"/>
  <c r="L117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L94" i="8"/>
  <c r="M92" i="8"/>
  <c r="L92" i="8"/>
  <c r="M91" i="8"/>
  <c r="L91" i="8"/>
  <c r="M90" i="8"/>
  <c r="L90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L80" i="8"/>
  <c r="L79" i="8"/>
  <c r="L78" i="8"/>
  <c r="M77" i="8"/>
  <c r="L77" i="8"/>
  <c r="M76" i="8"/>
  <c r="L76" i="8"/>
  <c r="L73" i="8"/>
  <c r="L69" i="8"/>
  <c r="L68" i="8"/>
  <c r="L75" i="8"/>
  <c r="L74" i="8"/>
  <c r="L72" i="8"/>
  <c r="L71" i="8"/>
  <c r="L70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3" i="8"/>
  <c r="L43" i="8"/>
  <c r="M42" i="8"/>
  <c r="L42" i="8"/>
  <c r="M41" i="8"/>
  <c r="L41" i="8"/>
  <c r="M40" i="8"/>
  <c r="L40" i="8"/>
  <c r="M39" i="8"/>
  <c r="L39" i="8"/>
  <c r="L38" i="8"/>
  <c r="L33" i="8"/>
  <c r="L37" i="8"/>
  <c r="L36" i="8"/>
  <c r="L35" i="8"/>
  <c r="L34" i="8"/>
  <c r="L32" i="8"/>
  <c r="L31" i="8"/>
  <c r="M30" i="8"/>
  <c r="L30" i="8"/>
  <c r="M29" i="8"/>
  <c r="L29" i="8"/>
  <c r="M28" i="8"/>
  <c r="L28" i="8"/>
  <c r="M24" i="8"/>
  <c r="L24" i="8"/>
  <c r="M26" i="8"/>
  <c r="L26" i="8"/>
  <c r="M25" i="8"/>
  <c r="L25" i="8"/>
  <c r="M23" i="8"/>
  <c r="L23" i="8"/>
  <c r="M22" i="8"/>
  <c r="L22" i="8"/>
  <c r="L21" i="8"/>
  <c r="M20" i="8"/>
  <c r="L20" i="8"/>
  <c r="M19" i="8"/>
  <c r="L19" i="8"/>
  <c r="M18" i="8"/>
  <c r="L18" i="8"/>
  <c r="L17" i="8"/>
  <c r="L16" i="8"/>
  <c r="L15" i="8"/>
  <c r="L14" i="8"/>
  <c r="L13" i="8"/>
  <c r="L10" i="8"/>
  <c r="L9" i="8"/>
  <c r="L7" i="8"/>
  <c r="M6" i="8"/>
  <c r="L6" i="8"/>
  <c r="L5" i="8"/>
  <c r="L4" i="8"/>
  <c r="L156" i="8"/>
  <c r="M156" i="8"/>
  <c r="L186" i="8"/>
  <c r="M186" i="8"/>
  <c r="M148" i="8"/>
  <c r="L173" i="8"/>
  <c r="M173" i="8"/>
  <c r="L155" i="8"/>
  <c r="M155" i="8"/>
  <c r="L210" i="8"/>
  <c r="M210" i="8"/>
  <c r="L169" i="8"/>
  <c r="M169" i="8"/>
  <c r="M137" i="8"/>
  <c r="L190" i="8"/>
  <c r="M190" i="8"/>
  <c r="M135" i="8"/>
  <c r="L143" i="8"/>
  <c r="M143" i="8"/>
  <c r="L144" i="8"/>
  <c r="M144" i="8"/>
  <c r="L106" i="8"/>
  <c r="M106" i="8"/>
  <c r="L108" i="8"/>
  <c r="M108" i="8"/>
  <c r="L162" i="8"/>
  <c r="M162" i="8"/>
  <c r="L197" i="8"/>
  <c r="M197" i="8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8" i="6"/>
  <c r="M38" i="6"/>
  <c r="L34" i="6"/>
  <c r="M34" i="6"/>
  <c r="L35" i="6"/>
  <c r="M35" i="6"/>
  <c r="L36" i="6"/>
  <c r="M36" i="6"/>
  <c r="L37" i="6"/>
  <c r="M37" i="6"/>
  <c r="L39" i="6"/>
  <c r="M39" i="6"/>
  <c r="O39" i="6" s="1"/>
  <c r="L40" i="6"/>
  <c r="M40" i="6"/>
  <c r="L41" i="6"/>
  <c r="M41" i="6"/>
  <c r="L42" i="6"/>
  <c r="M42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G71" i="6"/>
  <c r="O20" i="6" l="1"/>
  <c r="O25" i="6"/>
  <c r="O27" i="6"/>
  <c r="L71" i="6"/>
  <c r="O37" i="6"/>
  <c r="O42" i="6"/>
  <c r="O14" i="6"/>
  <c r="L111" i="8"/>
  <c r="M111" i="8"/>
  <c r="L112" i="8"/>
  <c r="M112" i="8"/>
  <c r="L151" i="8"/>
  <c r="M151" i="8"/>
  <c r="L230" i="8"/>
  <c r="M230" i="8"/>
  <c r="L226" i="8"/>
  <c r="M226" i="8"/>
  <c r="L224" i="8"/>
  <c r="M224" i="8"/>
  <c r="L221" i="8"/>
  <c r="M221" i="8"/>
  <c r="L228" i="8"/>
  <c r="M228" i="8"/>
  <c r="L200" i="8"/>
  <c r="M200" i="8"/>
  <c r="L204" i="8"/>
  <c r="M204" i="8"/>
  <c r="L207" i="8"/>
  <c r="M207" i="8"/>
  <c r="L212" i="8"/>
  <c r="M212" i="8"/>
  <c r="L211" i="8"/>
  <c r="M211" i="8"/>
  <c r="L214" i="8"/>
  <c r="M214" i="8"/>
  <c r="L209" i="8"/>
  <c r="M209" i="8"/>
  <c r="L174" i="8"/>
  <c r="M174" i="8"/>
  <c r="L157" i="8"/>
  <c r="M157" i="8"/>
  <c r="L181" i="8"/>
  <c r="M181" i="8"/>
  <c r="L167" i="8"/>
  <c r="M167" i="8"/>
  <c r="L184" i="8"/>
  <c r="M184" i="8"/>
  <c r="L185" i="8"/>
  <c r="M185" i="8"/>
  <c r="L187" i="8"/>
  <c r="M187" i="8"/>
  <c r="M189" i="8"/>
  <c r="L189" i="8"/>
  <c r="L160" i="8" l="1"/>
  <c r="M160" i="8"/>
  <c r="L183" i="8"/>
  <c r="M183" i="8"/>
  <c r="L161" i="8"/>
  <c r="M161" i="8"/>
  <c r="L109" i="8"/>
  <c r="M109" i="8"/>
  <c r="L136" i="8"/>
  <c r="M136" i="8"/>
  <c r="L225" i="8"/>
  <c r="M225" i="8"/>
  <c r="L138" i="8"/>
  <c r="M138" i="8"/>
  <c r="L140" i="8"/>
  <c r="M140" i="8"/>
  <c r="L139" i="8"/>
  <c r="M139" i="8"/>
  <c r="L107" i="8"/>
  <c r="M107" i="8"/>
  <c r="L3" i="8"/>
  <c r="M134" i="8"/>
  <c r="M153" i="8" l="1"/>
  <c r="L153" i="8"/>
  <c r="M103" i="8"/>
  <c r="L103" i="8"/>
  <c r="M163" i="8"/>
  <c r="L163" i="8"/>
  <c r="M203" i="8"/>
  <c r="L203" i="8"/>
  <c r="M178" i="8"/>
  <c r="L178" i="8"/>
  <c r="M176" i="8"/>
  <c r="L176" i="8"/>
  <c r="M152" i="8"/>
  <c r="L152" i="8"/>
  <c r="M147" i="8"/>
  <c r="L147" i="8"/>
  <c r="M193" i="8"/>
  <c r="L193" i="8"/>
  <c r="M141" i="8"/>
  <c r="L141" i="8"/>
  <c r="M192" i="8"/>
  <c r="L192" i="8"/>
  <c r="M223" i="8"/>
  <c r="L223" i="8"/>
  <c r="M201" i="8"/>
  <c r="L201" i="8"/>
  <c r="M227" i="8"/>
  <c r="L227" i="8"/>
  <c r="M164" i="8"/>
  <c r="L164" i="8"/>
  <c r="M105" i="8"/>
  <c r="L105" i="8"/>
  <c r="M195" i="8"/>
  <c r="L195" i="8"/>
  <c r="M104" i="8"/>
  <c r="L104" i="8"/>
  <c r="M146" i="8"/>
  <c r="L146" i="8"/>
  <c r="M150" i="8"/>
  <c r="L150" i="8"/>
  <c r="M202" i="8"/>
  <c r="L202" i="8"/>
  <c r="M142" i="8"/>
  <c r="L142" i="8"/>
  <c r="M154" i="8"/>
  <c r="L154" i="8"/>
  <c r="M182" i="8"/>
  <c r="L182" i="8"/>
  <c r="M149" i="8"/>
  <c r="L149" i="8"/>
  <c r="M158" i="8"/>
  <c r="L158" i="8"/>
  <c r="M219" i="8"/>
  <c r="L219" i="8"/>
  <c r="M218" i="8"/>
  <c r="L218" i="8"/>
  <c r="M231" i="8" l="1"/>
  <c r="L231" i="8"/>
  <c r="M229" i="8"/>
  <c r="L229" i="8"/>
  <c r="M116" i="8"/>
  <c r="L116" i="8"/>
  <c r="M222" i="8"/>
  <c r="L222" i="8"/>
  <c r="M220" i="8"/>
  <c r="L220" i="8"/>
  <c r="M115" i="8"/>
  <c r="L115" i="8"/>
  <c r="M217" i="8"/>
  <c r="L217" i="8"/>
  <c r="M216" i="8"/>
  <c r="L216" i="8"/>
  <c r="M114" i="8"/>
  <c r="L114" i="8"/>
  <c r="M215" i="8"/>
  <c r="L215" i="8"/>
  <c r="M213" i="8"/>
  <c r="L213" i="8"/>
  <c r="M208" i="8"/>
  <c r="L208" i="8"/>
  <c r="M113" i="8"/>
  <c r="L113" i="8"/>
  <c r="M206" i="8"/>
  <c r="L206" i="8"/>
  <c r="M205" i="8"/>
  <c r="L205" i="8"/>
  <c r="M199" i="8"/>
  <c r="L199" i="8"/>
  <c r="M198" i="8"/>
  <c r="L198" i="8"/>
  <c r="M196" i="8"/>
  <c r="L196" i="8"/>
  <c r="M194" i="8"/>
  <c r="L194" i="8"/>
  <c r="M191" i="8"/>
  <c r="L191" i="8"/>
  <c r="M110" i="8"/>
  <c r="L110" i="8"/>
  <c r="M188" i="8"/>
  <c r="L188" i="8"/>
  <c r="M180" i="8"/>
  <c r="L180" i="8"/>
  <c r="M177" i="8"/>
  <c r="L177" i="8"/>
  <c r="M171" i="8"/>
  <c r="L171" i="8"/>
  <c r="M172" i="8"/>
  <c r="L172" i="8"/>
  <c r="M170" i="8"/>
  <c r="L170" i="8"/>
  <c r="M168" i="8"/>
  <c r="L168" i="8"/>
  <c r="M166" i="8"/>
  <c r="L166" i="8"/>
  <c r="M165" i="8"/>
  <c r="L165" i="8"/>
  <c r="L233" i="8" l="1"/>
  <c r="M233" i="8"/>
  <c r="K18" i="1"/>
  <c r="L102" i="7" l="1"/>
  <c r="M102" i="7"/>
  <c r="M55" i="7" l="1"/>
  <c r="K38" i="5"/>
  <c r="M42" i="7"/>
  <c r="M41" i="7"/>
  <c r="M40" i="7"/>
  <c r="M39" i="7"/>
  <c r="L146" i="7" l="1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13" i="7"/>
  <c r="L165" i="7"/>
  <c r="L166" i="7"/>
  <c r="L167" i="7"/>
  <c r="L168" i="7"/>
  <c r="L169" i="7"/>
  <c r="L170" i="7"/>
  <c r="L171" i="7"/>
  <c r="L172" i="7"/>
  <c r="L173" i="7"/>
  <c r="L174" i="7"/>
  <c r="L175" i="7"/>
  <c r="L116" i="7"/>
  <c r="L117" i="7"/>
  <c r="L176" i="7"/>
  <c r="M176" i="7"/>
  <c r="L110" i="7"/>
  <c r="M110" i="7"/>
  <c r="L178" i="7"/>
  <c r="M178" i="7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5" i="7"/>
  <c r="M35" i="7"/>
  <c r="L37" i="7"/>
  <c r="M37" i="7"/>
  <c r="L38" i="7"/>
  <c r="M38" i="7"/>
  <c r="L39" i="7"/>
  <c r="L40" i="7"/>
  <c r="L41" i="7"/>
  <c r="L42" i="7"/>
  <c r="L44" i="7"/>
  <c r="M44" i="7"/>
  <c r="L55" i="7"/>
  <c r="L57" i="7"/>
  <c r="M57" i="7"/>
  <c r="L58" i="7"/>
  <c r="M58" i="7"/>
  <c r="L61" i="7"/>
  <c r="M61" i="7"/>
  <c r="L62" i="7"/>
  <c r="M62" i="7"/>
  <c r="L63" i="7"/>
  <c r="M63" i="7"/>
  <c r="L64" i="7"/>
  <c r="M64" i="7"/>
  <c r="L65" i="7"/>
  <c r="M65" i="7"/>
  <c r="L66" i="7"/>
  <c r="M66" i="7"/>
  <c r="L68" i="7"/>
  <c r="M68" i="7"/>
  <c r="L69" i="7"/>
  <c r="M69" i="7"/>
  <c r="L70" i="7"/>
  <c r="M70" i="7"/>
  <c r="L81" i="7"/>
  <c r="M81" i="7"/>
  <c r="L82" i="7"/>
  <c r="M82" i="7"/>
  <c r="L84" i="7"/>
  <c r="M84" i="7"/>
  <c r="L85" i="7"/>
  <c r="M85" i="7"/>
  <c r="L86" i="7"/>
  <c r="M86" i="7"/>
  <c r="L87" i="7"/>
  <c r="M87" i="7"/>
  <c r="L88" i="7"/>
  <c r="M88" i="7"/>
  <c r="L89" i="7"/>
  <c r="M89" i="7"/>
  <c r="L96" i="7"/>
  <c r="M96" i="7"/>
  <c r="L93" i="7"/>
  <c r="M93" i="7"/>
  <c r="L95" i="7"/>
  <c r="M95" i="7"/>
  <c r="L94" i="7"/>
  <c r="M94" i="7"/>
  <c r="L99" i="7"/>
  <c r="M99" i="7"/>
  <c r="L100" i="7"/>
  <c r="M100" i="7"/>
  <c r="L101" i="7"/>
  <c r="M101" i="7"/>
  <c r="M51" i="7" l="1"/>
  <c r="M49" i="7"/>
  <c r="M48" i="7"/>
  <c r="M52" i="7"/>
  <c r="M47" i="7"/>
  <c r="M53" i="7"/>
  <c r="M46" i="7"/>
  <c r="M50" i="7"/>
  <c r="L51" i="7"/>
  <c r="L49" i="7"/>
  <c r="L48" i="7"/>
  <c r="L52" i="7"/>
  <c r="L47" i="7"/>
  <c r="L53" i="7"/>
  <c r="L46" i="7"/>
  <c r="L50" i="7"/>
  <c r="M80" i="7" l="1"/>
  <c r="L80" i="7"/>
  <c r="L73" i="7"/>
  <c r="M73" i="7"/>
  <c r="L79" i="7"/>
  <c r="L134" i="7"/>
  <c r="L114" i="7"/>
  <c r="L105" i="7"/>
  <c r="L60" i="7"/>
  <c r="L130" i="7"/>
  <c r="L59" i="7"/>
  <c r="L71" i="7"/>
  <c r="L106" i="7"/>
  <c r="L36" i="7"/>
  <c r="L112" i="7"/>
  <c r="L144" i="7"/>
  <c r="L141" i="7"/>
  <c r="L125" i="7"/>
  <c r="L2" i="7"/>
  <c r="L97" i="7"/>
  <c r="L138" i="7"/>
  <c r="L83" i="7"/>
  <c r="L143" i="7"/>
  <c r="L75" i="7"/>
  <c r="L74" i="7"/>
  <c r="L78" i="7"/>
  <c r="L129" i="7"/>
  <c r="L67" i="7"/>
  <c r="L118" i="7"/>
  <c r="L142" i="7"/>
  <c r="L111" i="7"/>
  <c r="L76" i="7"/>
  <c r="L54" i="7"/>
  <c r="L177" i="7"/>
  <c r="L123" i="7"/>
  <c r="L132" i="7"/>
  <c r="L90" i="7"/>
  <c r="L127" i="7"/>
  <c r="L122" i="7"/>
  <c r="L91" i="7"/>
  <c r="L128" i="7"/>
  <c r="L135" i="7"/>
  <c r="L43" i="7"/>
  <c r="L56" i="7"/>
  <c r="L34" i="7"/>
  <c r="L121" i="7"/>
  <c r="L133" i="7"/>
  <c r="L77" i="7"/>
  <c r="L107" i="7"/>
  <c r="L72" i="7"/>
  <c r="L179" i="7"/>
  <c r="L120" i="7"/>
  <c r="L25" i="7"/>
  <c r="L92" i="7"/>
  <c r="L98" i="7"/>
  <c r="L45" i="7"/>
  <c r="L137" i="7"/>
  <c r="L139" i="7"/>
  <c r="L119" i="7"/>
  <c r="L145" i="7"/>
  <c r="L124" i="7"/>
  <c r="L140" i="7"/>
  <c r="L131" i="7"/>
  <c r="L108" i="7"/>
  <c r="L136" i="7"/>
  <c r="L180" i="7"/>
  <c r="L126" i="7"/>
  <c r="L115" i="7"/>
  <c r="L109" i="7"/>
  <c r="M79" i="7"/>
  <c r="M134" i="7"/>
  <c r="M114" i="7"/>
  <c r="M105" i="7"/>
  <c r="M60" i="7"/>
  <c r="M130" i="7"/>
  <c r="M59" i="7"/>
  <c r="M71" i="7"/>
  <c r="M106" i="7"/>
  <c r="M36" i="7"/>
  <c r="M112" i="7"/>
  <c r="M144" i="7"/>
  <c r="M141" i="7"/>
  <c r="M125" i="7"/>
  <c r="M2" i="7"/>
  <c r="M97" i="7"/>
  <c r="M138" i="7"/>
  <c r="M83" i="7"/>
  <c r="M143" i="7"/>
  <c r="M75" i="7"/>
  <c r="M74" i="7"/>
  <c r="M78" i="7"/>
  <c r="M129" i="7"/>
  <c r="M67" i="7"/>
  <c r="M118" i="7"/>
  <c r="M142" i="7"/>
  <c r="M111" i="7"/>
  <c r="M76" i="7"/>
  <c r="M54" i="7"/>
  <c r="M177" i="7"/>
  <c r="M123" i="7"/>
  <c r="M132" i="7"/>
  <c r="M90" i="7"/>
  <c r="M127" i="7"/>
  <c r="M122" i="7"/>
  <c r="M91" i="7"/>
  <c r="M128" i="7"/>
  <c r="M135" i="7"/>
  <c r="M43" i="7"/>
  <c r="M56" i="7"/>
  <c r="M34" i="7"/>
  <c r="M121" i="7"/>
  <c r="M133" i="7"/>
  <c r="M77" i="7"/>
  <c r="M107" i="7"/>
  <c r="M72" i="7"/>
  <c r="M179" i="7"/>
  <c r="M120" i="7"/>
  <c r="M25" i="7"/>
  <c r="M92" i="7"/>
  <c r="M98" i="7"/>
  <c r="M45" i="7"/>
  <c r="M137" i="7"/>
  <c r="M139" i="7"/>
  <c r="M119" i="7"/>
  <c r="M145" i="7"/>
  <c r="M124" i="7"/>
  <c r="M140" i="7"/>
  <c r="M131" i="7"/>
  <c r="M108" i="7"/>
  <c r="M136" i="7"/>
  <c r="M180" i="7"/>
  <c r="M126" i="7"/>
  <c r="M115" i="7"/>
  <c r="M109" i="7"/>
  <c r="L183" i="7" l="1"/>
  <c r="G117" i="5"/>
  <c r="G60" i="4"/>
  <c r="G52" i="3"/>
  <c r="J60" i="2"/>
  <c r="J59" i="2"/>
  <c r="J58" i="2"/>
  <c r="G63" i="2"/>
  <c r="K13" i="1" l="1"/>
  <c r="K12" i="1"/>
  <c r="K11" i="1"/>
  <c r="J13" i="1"/>
  <c r="J12" i="1"/>
  <c r="J11" i="1"/>
  <c r="K25" i="3" l="1"/>
  <c r="J25" i="3"/>
  <c r="K24" i="3"/>
  <c r="J24" i="3"/>
  <c r="K23" i="3"/>
  <c r="J23" i="3"/>
  <c r="J40" i="3"/>
  <c r="K8" i="2" l="1"/>
  <c r="J8" i="2"/>
  <c r="K4" i="1" l="1"/>
  <c r="K10" i="1" l="1"/>
  <c r="K9" i="1"/>
  <c r="K8" i="1"/>
  <c r="J41" i="1"/>
  <c r="J40" i="1"/>
  <c r="J39" i="1"/>
  <c r="J38" i="1"/>
  <c r="J10" i="1"/>
  <c r="J9" i="1"/>
  <c r="J8" i="1"/>
  <c r="J37" i="1"/>
  <c r="J36" i="1"/>
  <c r="J4" i="1"/>
  <c r="J34" i="1"/>
  <c r="K17" i="4"/>
  <c r="J17" i="4"/>
  <c r="K12" i="4"/>
  <c r="J12" i="4"/>
  <c r="K84" i="5"/>
  <c r="K115" i="5"/>
  <c r="K34" i="5"/>
  <c r="K25" i="5"/>
  <c r="K33" i="5"/>
  <c r="K83" i="5"/>
  <c r="K82" i="5"/>
  <c r="K54" i="5"/>
  <c r="K114" i="5"/>
  <c r="K81" i="5"/>
  <c r="K22" i="5"/>
  <c r="K80" i="5"/>
  <c r="K79" i="5"/>
  <c r="K16" i="5"/>
  <c r="K113" i="5"/>
  <c r="K46" i="5"/>
  <c r="K57" i="5"/>
  <c r="K51" i="5"/>
  <c r="K21" i="5"/>
  <c r="K20" i="5"/>
  <c r="K77" i="5"/>
  <c r="K76" i="5"/>
  <c r="K43" i="5"/>
  <c r="K29" i="5"/>
  <c r="K112" i="5"/>
  <c r="K15" i="5"/>
  <c r="K75" i="5"/>
  <c r="K52" i="5"/>
  <c r="K74" i="5"/>
  <c r="K19" i="5"/>
  <c r="K73" i="5"/>
  <c r="K72" i="5"/>
  <c r="K32" i="5"/>
  <c r="K56" i="5"/>
  <c r="J84" i="5"/>
  <c r="J115" i="5"/>
  <c r="J34" i="5"/>
  <c r="J38" i="5"/>
  <c r="J25" i="5"/>
  <c r="J33" i="5"/>
  <c r="J83" i="5"/>
  <c r="J82" i="5"/>
  <c r="J54" i="5"/>
  <c r="J114" i="5"/>
  <c r="J81" i="5"/>
  <c r="J22" i="5"/>
  <c r="J80" i="5"/>
  <c r="J79" i="5"/>
  <c r="J16" i="5"/>
  <c r="J113" i="5"/>
  <c r="J46" i="5"/>
  <c r="J57" i="5"/>
  <c r="J51" i="5"/>
  <c r="J21" i="5"/>
  <c r="J20" i="5"/>
  <c r="J77" i="5"/>
  <c r="J76" i="5"/>
  <c r="J43" i="5"/>
  <c r="J29" i="5"/>
  <c r="J112" i="5"/>
  <c r="J15" i="5"/>
  <c r="J75" i="5"/>
  <c r="J52" i="5"/>
  <c r="J74" i="5"/>
  <c r="J19" i="5"/>
  <c r="J73" i="5"/>
  <c r="J72" i="5"/>
  <c r="J32" i="5"/>
  <c r="J56" i="5"/>
  <c r="K24" i="2" l="1"/>
  <c r="K37" i="5" l="1"/>
  <c r="K111" i="5" l="1"/>
  <c r="K110" i="5"/>
  <c r="K109" i="5"/>
  <c r="K108" i="5"/>
  <c r="K107" i="5"/>
  <c r="K106" i="5"/>
  <c r="K105" i="5"/>
  <c r="K104" i="5"/>
  <c r="K103" i="5"/>
  <c r="K102" i="5"/>
  <c r="K66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17" i="5"/>
  <c r="K39" i="5"/>
  <c r="K4" i="5"/>
  <c r="K68" i="5"/>
  <c r="K67" i="5"/>
  <c r="K14" i="5"/>
  <c r="K13" i="5"/>
  <c r="K12" i="5"/>
  <c r="K28" i="5"/>
  <c r="K44" i="5"/>
  <c r="K65" i="5"/>
  <c r="K64" i="5"/>
  <c r="K63" i="5"/>
  <c r="K62" i="5"/>
  <c r="K61" i="5"/>
  <c r="K60" i="5"/>
  <c r="K59" i="5"/>
  <c r="K58" i="5"/>
  <c r="K23" i="5"/>
  <c r="K47" i="5"/>
  <c r="K45" i="5"/>
  <c r="K36" i="5"/>
  <c r="K35" i="5"/>
  <c r="K50" i="5"/>
  <c r="K49" i="5"/>
  <c r="K48" i="5"/>
  <c r="K42" i="5"/>
  <c r="K40" i="5"/>
  <c r="K55" i="5"/>
  <c r="K53" i="5"/>
  <c r="K27" i="5"/>
  <c r="K26" i="5"/>
  <c r="K24" i="5"/>
  <c r="K3" i="5"/>
  <c r="K41" i="5"/>
  <c r="K11" i="5"/>
  <c r="K10" i="5"/>
  <c r="K9" i="5"/>
  <c r="K8" i="5"/>
  <c r="K7" i="5"/>
  <c r="K6" i="5"/>
  <c r="K5" i="5"/>
  <c r="K31" i="5"/>
  <c r="J31" i="5"/>
  <c r="J5" i="5"/>
  <c r="J6" i="5"/>
  <c r="J7" i="5"/>
  <c r="J8" i="5"/>
  <c r="J9" i="5"/>
  <c r="J10" i="5"/>
  <c r="J11" i="5"/>
  <c r="J41" i="5"/>
  <c r="J37" i="5"/>
  <c r="J3" i="5"/>
  <c r="J24" i="5"/>
  <c r="J26" i="5"/>
  <c r="J27" i="5"/>
  <c r="J53" i="5"/>
  <c r="J55" i="5"/>
  <c r="J40" i="5"/>
  <c r="J42" i="5"/>
  <c r="J48" i="5"/>
  <c r="J49" i="5"/>
  <c r="J50" i="5"/>
  <c r="J35" i="5"/>
  <c r="J36" i="5"/>
  <c r="J45" i="5"/>
  <c r="J47" i="5"/>
  <c r="J23" i="5"/>
  <c r="J58" i="5"/>
  <c r="J59" i="5"/>
  <c r="J60" i="5"/>
  <c r="J61" i="5"/>
  <c r="J62" i="5"/>
  <c r="J63" i="5"/>
  <c r="J64" i="5"/>
  <c r="J65" i="5"/>
  <c r="J44" i="5"/>
  <c r="J28" i="5"/>
  <c r="J12" i="5"/>
  <c r="J13" i="5"/>
  <c r="J14" i="5"/>
  <c r="J67" i="5"/>
  <c r="J68" i="5"/>
  <c r="J4" i="5"/>
  <c r="J39" i="5"/>
  <c r="J17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66" i="5"/>
  <c r="J102" i="5"/>
  <c r="J103" i="5"/>
  <c r="J104" i="5"/>
  <c r="J105" i="5"/>
  <c r="J106" i="5"/>
  <c r="J107" i="5"/>
  <c r="J108" i="5"/>
  <c r="J109" i="5"/>
  <c r="J110" i="5"/>
  <c r="J111" i="5"/>
  <c r="J30" i="5"/>
  <c r="K30" i="5"/>
  <c r="M31" i="5" l="1"/>
  <c r="J117" i="5"/>
  <c r="M42" i="5"/>
  <c r="M27" i="5"/>
  <c r="M14" i="5"/>
  <c r="M50" i="5"/>
  <c r="M47" i="5"/>
  <c r="M65" i="5"/>
  <c r="K39" i="4"/>
  <c r="M36" i="5" l="1"/>
  <c r="M11" i="5"/>
  <c r="J28" i="1" l="1"/>
  <c r="K28" i="1"/>
  <c r="J58" i="4" l="1"/>
  <c r="J52" i="4"/>
  <c r="J56" i="4"/>
  <c r="J53" i="4"/>
  <c r="J54" i="4"/>
  <c r="J57" i="4"/>
  <c r="J55" i="4"/>
  <c r="J50" i="4"/>
  <c r="J51" i="4"/>
  <c r="J48" i="4"/>
  <c r="J49" i="4"/>
  <c r="J41" i="4"/>
  <c r="J40" i="4"/>
  <c r="J39" i="4"/>
  <c r="J42" i="4"/>
  <c r="J47" i="4"/>
  <c r="J46" i="4"/>
  <c r="J43" i="4"/>
  <c r="J44" i="4"/>
  <c r="J45" i="4"/>
  <c r="J38" i="4"/>
  <c r="J37" i="4"/>
  <c r="J35" i="4"/>
  <c r="J36" i="4"/>
  <c r="J33" i="4"/>
  <c r="J34" i="4"/>
  <c r="J32" i="4"/>
  <c r="J31" i="4"/>
  <c r="J29" i="4"/>
  <c r="J30" i="4"/>
  <c r="J28" i="4"/>
  <c r="J27" i="4"/>
  <c r="J26" i="4"/>
  <c r="J25" i="4"/>
  <c r="J23" i="4"/>
  <c r="J24" i="4"/>
  <c r="J22" i="4"/>
  <c r="J19" i="4"/>
  <c r="J21" i="4"/>
  <c r="J20" i="4"/>
  <c r="J18" i="4"/>
  <c r="J15" i="4"/>
  <c r="J16" i="4"/>
  <c r="J14" i="4"/>
  <c r="J13" i="4"/>
  <c r="J11" i="4"/>
  <c r="J10" i="4"/>
  <c r="J9" i="4"/>
  <c r="J8" i="4"/>
  <c r="J6" i="4"/>
  <c r="J4" i="4"/>
  <c r="J7" i="4"/>
  <c r="J5" i="4"/>
  <c r="J3" i="4"/>
  <c r="J60" i="4" l="1"/>
  <c r="K50" i="4"/>
  <c r="K51" i="4"/>
  <c r="M51" i="4" s="1"/>
  <c r="K48" i="4"/>
  <c r="K49" i="4"/>
  <c r="K41" i="4"/>
  <c r="K40" i="4"/>
  <c r="K42" i="4"/>
  <c r="K47" i="4"/>
  <c r="K46" i="4"/>
  <c r="K43" i="4"/>
  <c r="K44" i="4"/>
  <c r="K45" i="4"/>
  <c r="K38" i="4"/>
  <c r="K37" i="4"/>
  <c r="K35" i="4"/>
  <c r="K36" i="4"/>
  <c r="K33" i="4"/>
  <c r="K34" i="4"/>
  <c r="K32" i="4"/>
  <c r="K31" i="4"/>
  <c r="K29" i="4"/>
  <c r="K30" i="4"/>
  <c r="K28" i="4"/>
  <c r="K27" i="4"/>
  <c r="K26" i="4"/>
  <c r="K25" i="4"/>
  <c r="K23" i="4"/>
  <c r="K24" i="4"/>
  <c r="K22" i="4"/>
  <c r="K19" i="4"/>
  <c r="K21" i="4"/>
  <c r="K20" i="4"/>
  <c r="K18" i="4"/>
  <c r="K14" i="4"/>
  <c r="K13" i="4"/>
  <c r="K11" i="4"/>
  <c r="K10" i="4"/>
  <c r="K9" i="4"/>
  <c r="K8" i="4"/>
  <c r="K3" i="4"/>
  <c r="M27" i="4" l="1"/>
  <c r="M48" i="4"/>
  <c r="M32" i="4"/>
  <c r="M11" i="4"/>
  <c r="M19" i="4"/>
  <c r="M35" i="4"/>
  <c r="M23" i="4"/>
  <c r="M14" i="4"/>
  <c r="M29" i="4"/>
  <c r="K8" i="3" l="1"/>
  <c r="K11" i="3"/>
  <c r="K10" i="3"/>
  <c r="K9" i="3"/>
  <c r="K29" i="3"/>
  <c r="K31" i="3"/>
  <c r="K12" i="3"/>
  <c r="K17" i="3"/>
  <c r="K18" i="3"/>
  <c r="K16" i="3"/>
  <c r="K19" i="3"/>
  <c r="K13" i="3"/>
  <c r="K38" i="3"/>
  <c r="K37" i="3"/>
  <c r="K34" i="3"/>
  <c r="K33" i="3"/>
  <c r="K35" i="3"/>
  <c r="K27" i="3"/>
  <c r="K26" i="3"/>
  <c r="K15" i="3"/>
  <c r="K14" i="3"/>
  <c r="K32" i="3"/>
  <c r="K30" i="3"/>
  <c r="K3" i="3"/>
  <c r="K5" i="3"/>
  <c r="K4" i="3"/>
  <c r="K7" i="3"/>
  <c r="K6" i="3"/>
  <c r="K39" i="3"/>
  <c r="K36" i="3"/>
  <c r="K22" i="3"/>
  <c r="K21" i="3"/>
  <c r="K20" i="3"/>
  <c r="J46" i="3"/>
  <c r="J41" i="3"/>
  <c r="J44" i="3"/>
  <c r="J42" i="3"/>
  <c r="J43" i="3"/>
  <c r="J47" i="3"/>
  <c r="J45" i="3"/>
  <c r="J48" i="3"/>
  <c r="J8" i="3"/>
  <c r="J11" i="3"/>
  <c r="J10" i="3"/>
  <c r="J9" i="3"/>
  <c r="J29" i="3"/>
  <c r="J31" i="3"/>
  <c r="J12" i="3"/>
  <c r="J17" i="3"/>
  <c r="J18" i="3"/>
  <c r="J16" i="3"/>
  <c r="J19" i="3"/>
  <c r="J13" i="3"/>
  <c r="J38" i="3"/>
  <c r="J37" i="3"/>
  <c r="J34" i="3"/>
  <c r="J33" i="3"/>
  <c r="J35" i="3"/>
  <c r="J27" i="3"/>
  <c r="J26" i="3"/>
  <c r="J15" i="3"/>
  <c r="J14" i="3"/>
  <c r="J32" i="3"/>
  <c r="J30" i="3"/>
  <c r="J3" i="3"/>
  <c r="J5" i="3"/>
  <c r="J4" i="3"/>
  <c r="J7" i="3"/>
  <c r="J6" i="3"/>
  <c r="J49" i="3"/>
  <c r="J50" i="3"/>
  <c r="J39" i="3"/>
  <c r="J36" i="3"/>
  <c r="J22" i="3"/>
  <c r="J21" i="3"/>
  <c r="J20" i="3"/>
  <c r="J28" i="3"/>
  <c r="K28" i="3"/>
  <c r="J52" i="3" l="1"/>
  <c r="M15" i="3"/>
  <c r="M11" i="3"/>
  <c r="M27" i="3"/>
  <c r="M19" i="3"/>
  <c r="M38" i="3"/>
  <c r="M22" i="3"/>
  <c r="M3" i="3"/>
  <c r="M34" i="3"/>
  <c r="K52" i="3"/>
  <c r="J41" i="2"/>
  <c r="J44" i="2"/>
  <c r="J24" i="2"/>
  <c r="J50" i="2"/>
  <c r="J51" i="2"/>
  <c r="J54" i="2"/>
  <c r="J45" i="2"/>
  <c r="J48" i="2"/>
  <c r="J47" i="2"/>
  <c r="J43" i="2"/>
  <c r="J42" i="2"/>
  <c r="J52" i="2"/>
  <c r="J56" i="2"/>
  <c r="J57" i="2"/>
  <c r="J55" i="2"/>
  <c r="J53" i="2"/>
  <c r="J49" i="2"/>
  <c r="J46" i="2"/>
  <c r="J37" i="2"/>
  <c r="J32" i="2"/>
  <c r="J36" i="2"/>
  <c r="J21" i="2"/>
  <c r="J22" i="2"/>
  <c r="J61" i="2"/>
  <c r="J35" i="2"/>
  <c r="J34" i="2"/>
  <c r="J33" i="2"/>
  <c r="J31" i="2"/>
  <c r="J30" i="2"/>
  <c r="J28" i="2"/>
  <c r="J29" i="2"/>
  <c r="J27" i="2"/>
  <c r="J26" i="2"/>
  <c r="J23" i="2"/>
  <c r="J25" i="2"/>
  <c r="J18" i="2"/>
  <c r="J19" i="2"/>
  <c r="J20" i="2"/>
  <c r="J17" i="2"/>
  <c r="J38" i="2"/>
  <c r="J39" i="2"/>
  <c r="J40" i="2"/>
  <c r="J16" i="2"/>
  <c r="J15" i="2"/>
  <c r="J14" i="2"/>
  <c r="J12" i="2"/>
  <c r="J13" i="2"/>
  <c r="J9" i="2"/>
  <c r="J11" i="2"/>
  <c r="J10" i="2"/>
  <c r="J7" i="2"/>
  <c r="J6" i="2"/>
  <c r="J5" i="2"/>
  <c r="J3" i="2"/>
  <c r="J4" i="2"/>
  <c r="J22" i="1"/>
  <c r="J31" i="1"/>
  <c r="J29" i="1"/>
  <c r="J30" i="1"/>
  <c r="J32" i="1"/>
  <c r="J33" i="1"/>
  <c r="J27" i="1"/>
  <c r="J21" i="1"/>
  <c r="J20" i="1"/>
  <c r="J19" i="1"/>
  <c r="J17" i="1"/>
  <c r="J15" i="1"/>
  <c r="J16" i="1"/>
  <c r="J18" i="1"/>
  <c r="J14" i="1"/>
  <c r="J7" i="1"/>
  <c r="J6" i="1"/>
  <c r="J5" i="1"/>
  <c r="J25" i="1"/>
  <c r="J23" i="1"/>
  <c r="J26" i="1"/>
  <c r="J24" i="1"/>
  <c r="J3" i="1"/>
  <c r="J43" i="1" l="1"/>
  <c r="J63" i="2"/>
  <c r="K22" i="1"/>
  <c r="K19" i="1"/>
  <c r="K5" i="1"/>
  <c r="K20" i="1"/>
  <c r="K21" i="1"/>
  <c r="K3" i="1"/>
  <c r="K17" i="1"/>
  <c r="K15" i="1"/>
  <c r="K16" i="1"/>
  <c r="K14" i="1"/>
  <c r="K7" i="2"/>
  <c r="K36" i="2"/>
  <c r="K37" i="2"/>
  <c r="K32" i="2"/>
  <c r="K31" i="2"/>
  <c r="K30" i="2"/>
  <c r="K9" i="2"/>
  <c r="K11" i="2"/>
  <c r="K10" i="2"/>
  <c r="K35" i="2"/>
  <c r="K34" i="2"/>
  <c r="K28" i="2"/>
  <c r="K29" i="2"/>
  <c r="K23" i="2"/>
  <c r="K25" i="2"/>
  <c r="K26" i="2"/>
  <c r="K21" i="2"/>
  <c r="K22" i="2"/>
  <c r="K12" i="2"/>
  <c r="K13" i="2"/>
  <c r="K38" i="2"/>
  <c r="K39" i="2"/>
  <c r="K40" i="2"/>
  <c r="K27" i="2"/>
  <c r="K16" i="2"/>
  <c r="K15" i="2"/>
  <c r="K14" i="2"/>
  <c r="K33" i="2"/>
  <c r="K3" i="2"/>
  <c r="K6" i="2"/>
  <c r="K5" i="2"/>
  <c r="M21" i="2" l="1"/>
  <c r="M9" i="2"/>
  <c r="M12" i="2"/>
  <c r="M16" i="2"/>
</calcChain>
</file>

<file path=xl/sharedStrings.xml><?xml version="1.0" encoding="utf-8"?>
<sst xmlns="http://schemas.openxmlformats.org/spreadsheetml/2006/main" count="12250" uniqueCount="5164">
  <si>
    <t>Type</t>
  </si>
  <si>
    <t>Empl.no.</t>
  </si>
  <si>
    <t>Surname</t>
  </si>
  <si>
    <t>Initials</t>
  </si>
  <si>
    <t>ID no.</t>
  </si>
  <si>
    <t>Ref.no.</t>
  </si>
  <si>
    <t>Premium</t>
  </si>
  <si>
    <t>Status</t>
  </si>
  <si>
    <t>QADD</t>
  </si>
  <si>
    <t>70230994</t>
  </si>
  <si>
    <t>KHOSA</t>
  </si>
  <si>
    <t>ML</t>
  </si>
  <si>
    <t>7504065511085</t>
  </si>
  <si>
    <t>KIP02546</t>
  </si>
  <si>
    <t>Active</t>
  </si>
  <si>
    <t>71759841</t>
  </si>
  <si>
    <t>KEKANA</t>
  </si>
  <si>
    <t>DL</t>
  </si>
  <si>
    <t>8209225638088</t>
  </si>
  <si>
    <t>KIP02329</t>
  </si>
  <si>
    <t>71303413</t>
  </si>
  <si>
    <t>MADIMABE</t>
  </si>
  <si>
    <t>KF</t>
  </si>
  <si>
    <t>8003240851085</t>
  </si>
  <si>
    <t>KIP02480</t>
  </si>
  <si>
    <t>71605533</t>
  </si>
  <si>
    <t>MASHABA</t>
  </si>
  <si>
    <t>MO</t>
  </si>
  <si>
    <t>7511110514089</t>
  </si>
  <si>
    <t>KIP02467</t>
  </si>
  <si>
    <t>72028556</t>
  </si>
  <si>
    <t>LETSOALO</t>
  </si>
  <si>
    <t>MC</t>
  </si>
  <si>
    <t>7412231341082</t>
  </si>
  <si>
    <t>KIP02616</t>
  </si>
  <si>
    <t>Mothotse Phuti</t>
  </si>
  <si>
    <t>70487502</t>
  </si>
  <si>
    <t>MOBITA</t>
  </si>
  <si>
    <t>CP</t>
  </si>
  <si>
    <t>7304246130081</t>
  </si>
  <si>
    <t>KIP02619</t>
  </si>
  <si>
    <t>70094977</t>
  </si>
  <si>
    <t>MATLALA</t>
  </si>
  <si>
    <t>KE</t>
  </si>
  <si>
    <t>7704150499085</t>
  </si>
  <si>
    <t>KIP02629</t>
  </si>
  <si>
    <t>70862192</t>
  </si>
  <si>
    <t>KOONYADITSE</t>
  </si>
  <si>
    <t>TM</t>
  </si>
  <si>
    <t>8201135519080</t>
  </si>
  <si>
    <t>KIP02618</t>
  </si>
  <si>
    <t>72047992</t>
  </si>
  <si>
    <t>HONA</t>
  </si>
  <si>
    <t>JX</t>
  </si>
  <si>
    <t>7706215534087</t>
  </si>
  <si>
    <t>KIP02630</t>
  </si>
  <si>
    <t>71367691</t>
  </si>
  <si>
    <t>HOPANE</t>
  </si>
  <si>
    <t>TJ</t>
  </si>
  <si>
    <t>7903105759086</t>
  </si>
  <si>
    <t>KIP02623</t>
  </si>
  <si>
    <t>70566071</t>
  </si>
  <si>
    <t>CEBEKHULU</t>
  </si>
  <si>
    <t>MP</t>
  </si>
  <si>
    <t>7412140398082</t>
  </si>
  <si>
    <t>KIP02632</t>
  </si>
  <si>
    <t>72123567</t>
  </si>
  <si>
    <t>MSIMANGO</t>
  </si>
  <si>
    <t>MB</t>
  </si>
  <si>
    <t>8011025327080</t>
  </si>
  <si>
    <t>KIP02637</t>
  </si>
  <si>
    <t>71703411</t>
  </si>
  <si>
    <t>TSHIPELO</t>
  </si>
  <si>
    <t>AO</t>
  </si>
  <si>
    <t>8209120497085</t>
  </si>
  <si>
    <t>KIP02639</t>
  </si>
  <si>
    <t>04703791</t>
  </si>
  <si>
    <t>MOODLEY</t>
  </si>
  <si>
    <t>AP</t>
  </si>
  <si>
    <t>7406235253087</t>
  </si>
  <si>
    <t>KIP02635</t>
  </si>
  <si>
    <t>Call centre</t>
  </si>
  <si>
    <t>71233920</t>
  </si>
  <si>
    <t>NCANYWA</t>
  </si>
  <si>
    <t>EN</t>
  </si>
  <si>
    <t>8607230694089</t>
  </si>
  <si>
    <t>KIP02626</t>
  </si>
  <si>
    <t>70044511</t>
  </si>
  <si>
    <t>MOLETSANE</t>
  </si>
  <si>
    <t>BP</t>
  </si>
  <si>
    <t>7503251091084</t>
  </si>
  <si>
    <t>72011564</t>
  </si>
  <si>
    <t>TOLO</t>
  </si>
  <si>
    <t>D</t>
  </si>
  <si>
    <t>6909225748082</t>
  </si>
  <si>
    <t>KIP02562</t>
  </si>
  <si>
    <t>Limit Exceed</t>
  </si>
  <si>
    <t>70207534</t>
  </si>
  <si>
    <t>MABELENG</t>
  </si>
  <si>
    <t>NS</t>
  </si>
  <si>
    <t>8202285588087</t>
  </si>
  <si>
    <t>KIP02621</t>
  </si>
  <si>
    <t>05356199</t>
  </si>
  <si>
    <t>KHASU</t>
  </si>
  <si>
    <t>MG</t>
  </si>
  <si>
    <t>7303200778083</t>
  </si>
  <si>
    <t>KIP02638</t>
  </si>
  <si>
    <t>81992301</t>
  </si>
  <si>
    <t>NGUNGUMANE</t>
  </si>
  <si>
    <t>7909130442085</t>
  </si>
  <si>
    <t>KIP02643</t>
  </si>
  <si>
    <t>70635269</t>
  </si>
  <si>
    <t>MTHIYANE</t>
  </si>
  <si>
    <t>DE</t>
  </si>
  <si>
    <t>8111105326083</t>
  </si>
  <si>
    <t>KIP02357</t>
  </si>
  <si>
    <t>71166211</t>
  </si>
  <si>
    <t>MYENI</t>
  </si>
  <si>
    <t>FQK</t>
  </si>
  <si>
    <t>7609015785083</t>
  </si>
  <si>
    <t>KIP02644</t>
  </si>
  <si>
    <t>71935592</t>
  </si>
  <si>
    <t>MAHLO</t>
  </si>
  <si>
    <t>ZD</t>
  </si>
  <si>
    <t>7804270656083</t>
  </si>
  <si>
    <t>KIP02636</t>
  </si>
  <si>
    <t>71385754</t>
  </si>
  <si>
    <t>NGWATO</t>
  </si>
  <si>
    <t>MI</t>
  </si>
  <si>
    <t>8203020611088</t>
  </si>
  <si>
    <t>20879059</t>
  </si>
  <si>
    <t>NKAMBULE</t>
  </si>
  <si>
    <t>7308290692086</t>
  </si>
  <si>
    <t>KIP02647</t>
  </si>
  <si>
    <t>GWANGWA</t>
  </si>
  <si>
    <t>25701291</t>
  </si>
  <si>
    <t>MAHLAULE</t>
  </si>
  <si>
    <t>VO</t>
  </si>
  <si>
    <t>9309115464089</t>
  </si>
  <si>
    <t>KIP02668</t>
  </si>
  <si>
    <t>72012862</t>
  </si>
  <si>
    <t>MALEKA</t>
  </si>
  <si>
    <t>7609135909084</t>
  </si>
  <si>
    <t>KIP02667</t>
  </si>
  <si>
    <t>71547053</t>
  </si>
  <si>
    <t>MATHEWS</t>
  </si>
  <si>
    <t>ES</t>
  </si>
  <si>
    <t>8205310261083</t>
  </si>
  <si>
    <t>KIP02664</t>
  </si>
  <si>
    <t>KHOMBE</t>
  </si>
  <si>
    <t>DS</t>
  </si>
  <si>
    <t>6802135468083</t>
  </si>
  <si>
    <t>KIP02658</t>
  </si>
  <si>
    <t>06262511</t>
  </si>
  <si>
    <t>RAMOTHOBI</t>
  </si>
  <si>
    <t>6504155390086</t>
  </si>
  <si>
    <t>KIP02677</t>
  </si>
  <si>
    <t>70486247</t>
  </si>
  <si>
    <t>LANGA</t>
  </si>
  <si>
    <t>J</t>
  </si>
  <si>
    <t>7212250419082</t>
  </si>
  <si>
    <t>KIP02674</t>
  </si>
  <si>
    <t>09259929</t>
  </si>
  <si>
    <t>SEPTOE</t>
  </si>
  <si>
    <t>SA</t>
  </si>
  <si>
    <t>6509235026089</t>
  </si>
  <si>
    <t>KIP02676</t>
  </si>
  <si>
    <t>20805098</t>
  </si>
  <si>
    <t>MOLOI</t>
  </si>
  <si>
    <t>MS</t>
  </si>
  <si>
    <t>7210215526086</t>
  </si>
  <si>
    <t>KIP02675</t>
  </si>
  <si>
    <t>70303762</t>
  </si>
  <si>
    <t>7511250590089</t>
  </si>
  <si>
    <t>KIP02678</t>
  </si>
  <si>
    <t>05462223</t>
  </si>
  <si>
    <t>SITHOLE</t>
  </si>
  <si>
    <t>7404180389089</t>
  </si>
  <si>
    <t>KIP02679</t>
  </si>
  <si>
    <t>05457301</t>
  </si>
  <si>
    <t>PHILLIPUS</t>
  </si>
  <si>
    <t>6411055239084</t>
  </si>
  <si>
    <t>KIP02381</t>
  </si>
  <si>
    <t>72063114</t>
  </si>
  <si>
    <t>SIAS</t>
  </si>
  <si>
    <t>C</t>
  </si>
  <si>
    <t>8906015297088</t>
  </si>
  <si>
    <t>KIP02672</t>
  </si>
  <si>
    <t>17702038</t>
  </si>
  <si>
    <t>NXUMALO</t>
  </si>
  <si>
    <t>G</t>
  </si>
  <si>
    <t>7203250331082</t>
  </si>
  <si>
    <t>KIP02671</t>
  </si>
  <si>
    <t>71787275</t>
  </si>
  <si>
    <t>RAMASHAI</t>
  </si>
  <si>
    <t>K</t>
  </si>
  <si>
    <t>7204240557083</t>
  </si>
  <si>
    <t>KIP02669</t>
  </si>
  <si>
    <t>72015209</t>
  </si>
  <si>
    <t>KAMIES</t>
  </si>
  <si>
    <t>LD</t>
  </si>
  <si>
    <t>8608255223085</t>
  </si>
  <si>
    <t>KIP02589</t>
  </si>
  <si>
    <t>71675116</t>
  </si>
  <si>
    <t>LEKABE</t>
  </si>
  <si>
    <t>ED</t>
  </si>
  <si>
    <t>8507140258084</t>
  </si>
  <si>
    <t>KIP02686</t>
  </si>
  <si>
    <t>70738475</t>
  </si>
  <si>
    <t>MOLATEDI</t>
  </si>
  <si>
    <t>CL</t>
  </si>
  <si>
    <t>8012250386080</t>
  </si>
  <si>
    <t>KIP02458</t>
  </si>
  <si>
    <t>70002461</t>
  </si>
  <si>
    <t>QABA</t>
  </si>
  <si>
    <t>NM</t>
  </si>
  <si>
    <t>7305230372084</t>
  </si>
  <si>
    <t>KIP02685</t>
  </si>
  <si>
    <t>62633422</t>
  </si>
  <si>
    <t>MAKELENI</t>
  </si>
  <si>
    <t>T</t>
  </si>
  <si>
    <t>7310240282083</t>
  </si>
  <si>
    <t>KIP02684</t>
  </si>
  <si>
    <t>05423341</t>
  </si>
  <si>
    <t>MAKANA</t>
  </si>
  <si>
    <t>ZF</t>
  </si>
  <si>
    <t>8104240261083</t>
  </si>
  <si>
    <t>KIP02670</t>
  </si>
  <si>
    <t>700335779</t>
  </si>
  <si>
    <t>GOSS</t>
  </si>
  <si>
    <t>PDI</t>
  </si>
  <si>
    <t>7601060262080</t>
  </si>
  <si>
    <t>KIP02496</t>
  </si>
  <si>
    <t>MOETAESI</t>
  </si>
  <si>
    <t>KR</t>
  </si>
  <si>
    <t>7809165869089</t>
  </si>
  <si>
    <t>KIP02682</t>
  </si>
  <si>
    <t>70506183</t>
  </si>
  <si>
    <t>JN</t>
  </si>
  <si>
    <t>7908010454087</t>
  </si>
  <si>
    <t>KIP02494</t>
  </si>
  <si>
    <t>05454603</t>
  </si>
  <si>
    <t>POOE</t>
  </si>
  <si>
    <t>LA</t>
  </si>
  <si>
    <t>7002150466081</t>
  </si>
  <si>
    <t>KIP02683</t>
  </si>
  <si>
    <t>70730237</t>
  </si>
  <si>
    <t>BOTILO</t>
  </si>
  <si>
    <t>CK</t>
  </si>
  <si>
    <t>8309260783086</t>
  </si>
  <si>
    <t>KIP02338</t>
  </si>
  <si>
    <t>71571582</t>
  </si>
  <si>
    <t>MAMETSHA</t>
  </si>
  <si>
    <t>LS</t>
  </si>
  <si>
    <t>7808040181082</t>
  </si>
  <si>
    <t>KIP02688</t>
  </si>
  <si>
    <t>71938592</t>
  </si>
  <si>
    <t>FMS009961</t>
  </si>
  <si>
    <t>70344965</t>
  </si>
  <si>
    <t>MARUMO</t>
  </si>
  <si>
    <t>P</t>
  </si>
  <si>
    <t>7008240211082</t>
  </si>
  <si>
    <t>KIP02693</t>
  </si>
  <si>
    <t>71204920</t>
  </si>
  <si>
    <t>MANKSI</t>
  </si>
  <si>
    <t>M</t>
  </si>
  <si>
    <t>8405295911088</t>
  </si>
  <si>
    <t>KIP02691</t>
  </si>
  <si>
    <t>71805949</t>
  </si>
  <si>
    <t xml:space="preserve">SITHOLE </t>
  </si>
  <si>
    <t>MJ</t>
  </si>
  <si>
    <t>7510240567082</t>
  </si>
  <si>
    <t>KIP02673</t>
  </si>
  <si>
    <t>NON-SAPU</t>
  </si>
  <si>
    <t>70041563</t>
  </si>
  <si>
    <t>MADIBO</t>
  </si>
  <si>
    <t>MM</t>
  </si>
  <si>
    <t>6411290324089</t>
  </si>
  <si>
    <t>KIP02694</t>
  </si>
  <si>
    <t>20411570</t>
  </si>
  <si>
    <t xml:space="preserve">NGOBENI </t>
  </si>
  <si>
    <t>8004080361086</t>
  </si>
  <si>
    <t>KIP02690</t>
  </si>
  <si>
    <t>71601040</t>
  </si>
  <si>
    <t>LECHE</t>
  </si>
  <si>
    <t>TG</t>
  </si>
  <si>
    <t>7603035401086</t>
  </si>
  <si>
    <t>KIP02681</t>
  </si>
  <si>
    <t>18146988</t>
  </si>
  <si>
    <t>SELOPYANE</t>
  </si>
  <si>
    <t>6904250381081</t>
  </si>
  <si>
    <t>KIP02326</t>
  </si>
  <si>
    <t>05467055</t>
  </si>
  <si>
    <t>VISAGIE</t>
  </si>
  <si>
    <t>8010040197080</t>
  </si>
  <si>
    <t>KIP02716</t>
  </si>
  <si>
    <t>53404548</t>
  </si>
  <si>
    <t>MARMAN</t>
  </si>
  <si>
    <t>7612040277084</t>
  </si>
  <si>
    <t>KIP02714</t>
  </si>
  <si>
    <t>70295524</t>
  </si>
  <si>
    <t>SEHAKO</t>
  </si>
  <si>
    <t>N</t>
  </si>
  <si>
    <t>8208030887089</t>
  </si>
  <si>
    <t>KIP02569</t>
  </si>
  <si>
    <t>71935126</t>
  </si>
  <si>
    <t>MOSIMONYANA</t>
  </si>
  <si>
    <t>E</t>
  </si>
  <si>
    <t>7409260405085</t>
  </si>
  <si>
    <t>KIP02313</t>
  </si>
  <si>
    <t>70344191</t>
  </si>
  <si>
    <t>NYAMA</t>
  </si>
  <si>
    <t>7904240564084</t>
  </si>
  <si>
    <t>KIP02510</t>
  </si>
  <si>
    <t>72011513</t>
  </si>
  <si>
    <t>MORABA</t>
  </si>
  <si>
    <t>LM</t>
  </si>
  <si>
    <t>7406110524081</t>
  </si>
  <si>
    <t>KIP02711</t>
  </si>
  <si>
    <t>70428247</t>
  </si>
  <si>
    <t>MADIKIZA</t>
  </si>
  <si>
    <t>PA</t>
  </si>
  <si>
    <t>7703025578081</t>
  </si>
  <si>
    <t>KIP02710</t>
  </si>
  <si>
    <t>72087846</t>
  </si>
  <si>
    <t>TSEBE</t>
  </si>
  <si>
    <t>RO</t>
  </si>
  <si>
    <t>8609050938083</t>
  </si>
  <si>
    <t>KIP02708</t>
  </si>
  <si>
    <t>72195142</t>
  </si>
  <si>
    <t>BALOYI</t>
  </si>
  <si>
    <t>ME</t>
  </si>
  <si>
    <t>9506195839086</t>
  </si>
  <si>
    <t>KIP02707</t>
  </si>
  <si>
    <t>82937403</t>
  </si>
  <si>
    <t>MODISE</t>
  </si>
  <si>
    <t>8608190661084</t>
  </si>
  <si>
    <t>KIP02706</t>
  </si>
  <si>
    <t>21357200</t>
  </si>
  <si>
    <t>MOHAI</t>
  </si>
  <si>
    <t>LW</t>
  </si>
  <si>
    <t>7712285256080</t>
  </si>
  <si>
    <t>KIP02704</t>
  </si>
  <si>
    <t>MD</t>
  </si>
  <si>
    <t>9003315463088</t>
  </si>
  <si>
    <t>KIP02705</t>
  </si>
  <si>
    <t>71259457</t>
  </si>
  <si>
    <t>MOKHUDU</t>
  </si>
  <si>
    <t>7607070858084</t>
  </si>
  <si>
    <t>KIP02703</t>
  </si>
  <si>
    <t>70266697</t>
  </si>
  <si>
    <t>LUFHUGU</t>
  </si>
  <si>
    <t>SE</t>
  </si>
  <si>
    <t>7810140150082</t>
  </si>
  <si>
    <t>KIP02696</t>
  </si>
  <si>
    <t>72187913</t>
  </si>
  <si>
    <t>KHATHIDI</t>
  </si>
  <si>
    <t>BA</t>
  </si>
  <si>
    <t>8405035281081</t>
  </si>
  <si>
    <t>KIP02698</t>
  </si>
  <si>
    <t>MOFOKENG M I</t>
  </si>
  <si>
    <t>71883134</t>
  </si>
  <si>
    <t>CHOSHI</t>
  </si>
  <si>
    <t>8703280414088</t>
  </si>
  <si>
    <t>KIP02700</t>
  </si>
  <si>
    <t>05441412</t>
  </si>
  <si>
    <t>LELAKA</t>
  </si>
  <si>
    <t>TB</t>
  </si>
  <si>
    <t>7311020389080</t>
  </si>
  <si>
    <t>KIP02689</t>
  </si>
  <si>
    <t>71920501</t>
  </si>
  <si>
    <t>MAUNATLALA</t>
  </si>
  <si>
    <t>MF</t>
  </si>
  <si>
    <t>6001201035088</t>
  </si>
  <si>
    <t>KIP02697</t>
  </si>
  <si>
    <t>70465690</t>
  </si>
  <si>
    <t>BALOI</t>
  </si>
  <si>
    <t>RJ</t>
  </si>
  <si>
    <t>7002205705089</t>
  </si>
  <si>
    <t>KIP02702</t>
  </si>
  <si>
    <t>MOAGI</t>
  </si>
  <si>
    <t>7312200512087</t>
  </si>
  <si>
    <t>KIP02701</t>
  </si>
  <si>
    <t>70285420</t>
  </si>
  <si>
    <t>MAMAPULE</t>
  </si>
  <si>
    <t>KM</t>
  </si>
  <si>
    <t>7908265623089</t>
  </si>
  <si>
    <t>KIP02712</t>
  </si>
  <si>
    <t>71725164</t>
  </si>
  <si>
    <t>MOROKA</t>
  </si>
  <si>
    <t>BW</t>
  </si>
  <si>
    <t>8106215632081</t>
  </si>
  <si>
    <t>KIP02715</t>
  </si>
  <si>
    <t>71232745</t>
  </si>
  <si>
    <t>BEUZANA</t>
  </si>
  <si>
    <t>LP</t>
  </si>
  <si>
    <t>6909031020080</t>
  </si>
  <si>
    <t>KIP02340</t>
  </si>
  <si>
    <t>Shop Steward</t>
  </si>
  <si>
    <t>Commission</t>
  </si>
  <si>
    <t>Comm Paid</t>
  </si>
  <si>
    <t>Mashao MJ</t>
  </si>
  <si>
    <t>TOTAL PREMIUM</t>
  </si>
  <si>
    <t>TOTAL COMMISSION</t>
  </si>
  <si>
    <t>DIBANANI NEW BUSINESS - DECEMBER 2019</t>
  </si>
  <si>
    <t>DIBANANI NEW BUSINESS - NOVEMBER 2019</t>
  </si>
  <si>
    <t>DIBANANI NEW BUSINESS - OCTOBER 2019</t>
  </si>
  <si>
    <t>DIBANANI NEW BUSINESS - AUGUST 2019</t>
  </si>
  <si>
    <t>DIBANANI NEW BUSINESS - JUNE 2019</t>
  </si>
  <si>
    <t>DIBANANI NEW BUSINESS - MAY 2019</t>
  </si>
  <si>
    <t>DIBANANI NEW BUSINESS - APRIL 2019</t>
  </si>
  <si>
    <t>DIBANANI NEW BUSINESS - MARCH 2019</t>
  </si>
  <si>
    <t>DIBANANI NEW BUSINESS - FEBRUARY 2019</t>
  </si>
  <si>
    <t>DIBANANI NEW BUSINESS - JANUARY 2019</t>
  </si>
  <si>
    <t>No Shop steward</t>
  </si>
  <si>
    <t>Boshoff JM</t>
  </si>
  <si>
    <t>Paid</t>
  </si>
  <si>
    <t>HLAKA W (SAPU OFFICE)</t>
  </si>
  <si>
    <t>Moapese CK</t>
  </si>
  <si>
    <t>Ndawonde Mboniseni</t>
  </si>
  <si>
    <t>Khumalo Nomusa</t>
  </si>
  <si>
    <t>Mokone Petrus</t>
  </si>
  <si>
    <t>Thibela Shirley</t>
  </si>
  <si>
    <t>Legodi Tebogo</t>
  </si>
  <si>
    <t>DANIELS G</t>
  </si>
  <si>
    <t>BOTILO JONAS</t>
  </si>
  <si>
    <t>MOTWA JONAS</t>
  </si>
  <si>
    <t>KANYANE MADIMETJA</t>
  </si>
  <si>
    <t>MHLONGO MANTU</t>
  </si>
  <si>
    <t>MASHAO MASEDIBA</t>
  </si>
  <si>
    <t>MSHENGU MXOLISI</t>
  </si>
  <si>
    <t>NKOMOMBINI NOLWAZI</t>
  </si>
  <si>
    <t>HLONGWANE PAUL</t>
  </si>
  <si>
    <t>MOKONE PETRUS</t>
  </si>
  <si>
    <t>THIBELA SHIRLEY</t>
  </si>
  <si>
    <t>Legodi Tebogo ( CALL CENTRE)</t>
  </si>
  <si>
    <t>OLIPHANT VERDI</t>
  </si>
  <si>
    <t>Shop Steward Commission</t>
  </si>
  <si>
    <t>Comments</t>
  </si>
  <si>
    <t>71371362</t>
  </si>
  <si>
    <t>MAZIBUKO</t>
  </si>
  <si>
    <t>PM</t>
  </si>
  <si>
    <t>7902275500080</t>
  </si>
  <si>
    <t>KIP02742</t>
  </si>
  <si>
    <t>ACTIVE</t>
  </si>
  <si>
    <t>71571540</t>
  </si>
  <si>
    <t>DLADLA</t>
  </si>
  <si>
    <t>PT</t>
  </si>
  <si>
    <t>8110290717082</t>
  </si>
  <si>
    <t>KIP02723</t>
  </si>
  <si>
    <t>71374027</t>
  </si>
  <si>
    <t>NGCOBO</t>
  </si>
  <si>
    <t>SH</t>
  </si>
  <si>
    <t>8306035560088</t>
  </si>
  <si>
    <t>KIP02607</t>
  </si>
  <si>
    <t>71331093</t>
  </si>
  <si>
    <t>THUSI</t>
  </si>
  <si>
    <t>NP</t>
  </si>
  <si>
    <t>8411270849087</t>
  </si>
  <si>
    <t>KIP02692</t>
  </si>
  <si>
    <t>20678916</t>
  </si>
  <si>
    <t>RACHIDI</t>
  </si>
  <si>
    <t>RB</t>
  </si>
  <si>
    <t>7102060310080</t>
  </si>
  <si>
    <t>KIP02720</t>
  </si>
  <si>
    <t>71580646</t>
  </si>
  <si>
    <t xml:space="preserve">MNWABE </t>
  </si>
  <si>
    <t>LC</t>
  </si>
  <si>
    <t>7808040907080</t>
  </si>
  <si>
    <t>KIP02724</t>
  </si>
  <si>
    <t>LIMIT EXCEED</t>
  </si>
  <si>
    <t>22431471</t>
  </si>
  <si>
    <t>MOKOENA</t>
  </si>
  <si>
    <t>8107200521081</t>
  </si>
  <si>
    <t>KIP02725</t>
  </si>
  <si>
    <t>DIBANANI CALL CENTRE</t>
  </si>
  <si>
    <t>83649280</t>
  </si>
  <si>
    <t>MAFIRI</t>
  </si>
  <si>
    <t>9104306047086</t>
  </si>
  <si>
    <t>KIP02721</t>
  </si>
  <si>
    <t>70460850</t>
  </si>
  <si>
    <t>MMBI</t>
  </si>
  <si>
    <t>7707150447087</t>
  </si>
  <si>
    <t>KIP02665</t>
  </si>
  <si>
    <t>70371784</t>
  </si>
  <si>
    <t>VUKEYA</t>
  </si>
  <si>
    <t>CJ</t>
  </si>
  <si>
    <t>7810055321082</t>
  </si>
  <si>
    <t>KIP02608</t>
  </si>
  <si>
    <t>WILLIAMS</t>
  </si>
  <si>
    <t>SV</t>
  </si>
  <si>
    <t>6209065660087</t>
  </si>
  <si>
    <t>KIP02732</t>
  </si>
  <si>
    <t>19131569</t>
  </si>
  <si>
    <t>MOTADI</t>
  </si>
  <si>
    <t>7104061179084</t>
  </si>
  <si>
    <t>KIP02429</t>
  </si>
  <si>
    <t>DEBIT</t>
  </si>
  <si>
    <t>80209904</t>
  </si>
  <si>
    <t>RANGONGO</t>
  </si>
  <si>
    <t>6607175403084</t>
  </si>
  <si>
    <t>KIP02740</t>
  </si>
  <si>
    <t>71939940</t>
  </si>
  <si>
    <t>MOLEWA</t>
  </si>
  <si>
    <t>8701040474087</t>
  </si>
  <si>
    <t>KIP02709</t>
  </si>
  <si>
    <t>72132396</t>
  </si>
  <si>
    <t>MOSALA</t>
  </si>
  <si>
    <t>KJ</t>
  </si>
  <si>
    <t>8406035517086</t>
  </si>
  <si>
    <t>KIP02606</t>
  </si>
  <si>
    <t>KHAMULA</t>
  </si>
  <si>
    <t>SM</t>
  </si>
  <si>
    <t>6810055303081</t>
  </si>
  <si>
    <t>KIP02734</t>
  </si>
  <si>
    <t>17767016</t>
  </si>
  <si>
    <t>MONCHO</t>
  </si>
  <si>
    <t>PJ</t>
  </si>
  <si>
    <t>7412020830089</t>
  </si>
  <si>
    <t>KIP02733</t>
  </si>
  <si>
    <t>05332923</t>
  </si>
  <si>
    <t>VANA</t>
  </si>
  <si>
    <t>TE</t>
  </si>
  <si>
    <t>7209130346083</t>
  </si>
  <si>
    <t>KIP02656</t>
  </si>
  <si>
    <t>71568123</t>
  </si>
  <si>
    <t>CHILIZA</t>
  </si>
  <si>
    <t>8104240470080</t>
  </si>
  <si>
    <t>KIP02610</t>
  </si>
  <si>
    <t>70316775</t>
  </si>
  <si>
    <t>MTHETHWA</t>
  </si>
  <si>
    <t>7412090408089</t>
  </si>
  <si>
    <t>KIP02316</t>
  </si>
  <si>
    <t>71657657</t>
  </si>
  <si>
    <t>DN</t>
  </si>
  <si>
    <t>8509095566081</t>
  </si>
  <si>
    <t>KIP02730</t>
  </si>
  <si>
    <t>70533580</t>
  </si>
  <si>
    <t>MAPHAZI</t>
  </si>
  <si>
    <t>UV</t>
  </si>
  <si>
    <t>8001215406083</t>
  </si>
  <si>
    <t>KIP02741</t>
  </si>
  <si>
    <t>70468931</t>
  </si>
  <si>
    <t>MOAPESE</t>
  </si>
  <si>
    <t>KL</t>
  </si>
  <si>
    <t>6809120577083</t>
  </si>
  <si>
    <t>KIP02743</t>
  </si>
  <si>
    <t>71314172</t>
  </si>
  <si>
    <t>MODUPANE</t>
  </si>
  <si>
    <t>S</t>
  </si>
  <si>
    <t>8112155572089</t>
  </si>
  <si>
    <t>KIP02459</t>
  </si>
  <si>
    <t>71572503</t>
  </si>
  <si>
    <t>ZIMBA</t>
  </si>
  <si>
    <t>VP</t>
  </si>
  <si>
    <t>8801040284088</t>
  </si>
  <si>
    <t>KIP02726</t>
  </si>
  <si>
    <t>82857811</t>
  </si>
  <si>
    <t>MBOWENI</t>
  </si>
  <si>
    <t>MN</t>
  </si>
  <si>
    <t>7403110553087</t>
  </si>
  <si>
    <t>KIP02745</t>
  </si>
  <si>
    <t>71100695</t>
  </si>
  <si>
    <t>NHLEKO</t>
  </si>
  <si>
    <t>CT</t>
  </si>
  <si>
    <t>8104250655083</t>
  </si>
  <si>
    <t>KIP02728</t>
  </si>
  <si>
    <t>04831811</t>
  </si>
  <si>
    <t>GUMBI</t>
  </si>
  <si>
    <t>6808055857081</t>
  </si>
  <si>
    <t>KIP02727</t>
  </si>
  <si>
    <t>71485660</t>
  </si>
  <si>
    <t>NDEBELE</t>
  </si>
  <si>
    <t>SN</t>
  </si>
  <si>
    <t>8601012010085</t>
  </si>
  <si>
    <t>KIP02722</t>
  </si>
  <si>
    <t>6803055857081</t>
  </si>
  <si>
    <t>KIP02617</t>
  </si>
  <si>
    <t>72010215</t>
  </si>
  <si>
    <t>MAHLALELA</t>
  </si>
  <si>
    <t>8805300865080</t>
  </si>
  <si>
    <t>KIP02556</t>
  </si>
  <si>
    <t>05375291</t>
  </si>
  <si>
    <t>SEBATJANE</t>
  </si>
  <si>
    <t>MR</t>
  </si>
  <si>
    <t>7302040638085</t>
  </si>
  <si>
    <t>KIP02549</t>
  </si>
  <si>
    <t>05299331</t>
  </si>
  <si>
    <t>LETSOKO</t>
  </si>
  <si>
    <t>7612030345081</t>
  </si>
  <si>
    <t>KIP02604</t>
  </si>
  <si>
    <t>70919739</t>
  </si>
  <si>
    <t>LF</t>
  </si>
  <si>
    <t>6809195812084</t>
  </si>
  <si>
    <t>KIP02737</t>
  </si>
  <si>
    <t>71362240</t>
  </si>
  <si>
    <t>SEPURU</t>
  </si>
  <si>
    <t>7504075966089</t>
  </si>
  <si>
    <t>KIP02735</t>
  </si>
  <si>
    <t>05244285</t>
  </si>
  <si>
    <t xml:space="preserve">THEKISHO </t>
  </si>
  <si>
    <t>KD</t>
  </si>
  <si>
    <t>6902010878081</t>
  </si>
  <si>
    <t>KIP02353</t>
  </si>
  <si>
    <t>71950702</t>
  </si>
  <si>
    <t>MAKHUBELA</t>
  </si>
  <si>
    <t>9006266090081</t>
  </si>
  <si>
    <t>KIP02609</t>
  </si>
  <si>
    <t>KIP02829</t>
  </si>
  <si>
    <t>70715505</t>
  </si>
  <si>
    <t>MASHA</t>
  </si>
  <si>
    <t>DM</t>
  </si>
  <si>
    <t>8105305256082</t>
  </si>
  <si>
    <t>KIP02719</t>
  </si>
  <si>
    <t>71948830</t>
  </si>
  <si>
    <t>SHOZI</t>
  </si>
  <si>
    <t>8006010944089</t>
  </si>
  <si>
    <t>KIP02312</t>
  </si>
  <si>
    <t>21489238</t>
  </si>
  <si>
    <t>MAKOLA</t>
  </si>
  <si>
    <t>7903030315087</t>
  </si>
  <si>
    <t>KIP02545</t>
  </si>
  <si>
    <t>70539448</t>
  </si>
  <si>
    <t>MABASO</t>
  </si>
  <si>
    <t>RW</t>
  </si>
  <si>
    <t>7710015786087</t>
  </si>
  <si>
    <t>KIP02602</t>
  </si>
  <si>
    <t>70397147</t>
  </si>
  <si>
    <t>MASANGO</t>
  </si>
  <si>
    <t>7605205377087</t>
  </si>
  <si>
    <t>KIP02401</t>
  </si>
  <si>
    <t>72145463</t>
  </si>
  <si>
    <t>DULELA</t>
  </si>
  <si>
    <t>ND</t>
  </si>
  <si>
    <t>9412100503083</t>
  </si>
  <si>
    <t>KIP02448</t>
  </si>
  <si>
    <t>70106142</t>
  </si>
  <si>
    <t>MOLOKOANE</t>
  </si>
  <si>
    <t>7503225703087</t>
  </si>
  <si>
    <t>KIP02729</t>
  </si>
  <si>
    <t>MKHWANAZI A</t>
  </si>
  <si>
    <t>MAHLABA BAKHETHILE</t>
  </si>
  <si>
    <t>BOSHOFF JOHANNES</t>
  </si>
  <si>
    <t>MOSALA JOHANNES</t>
  </si>
  <si>
    <t>MOTHWA JONAS</t>
  </si>
  <si>
    <t>KHUBUTE JULIA</t>
  </si>
  <si>
    <t>MASANGO KHULEKANI</t>
  </si>
  <si>
    <t>THULARE LESEGO</t>
  </si>
  <si>
    <t>KHUMALO NOMUSA</t>
  </si>
  <si>
    <t>MOTHOTSE PHUTI</t>
  </si>
  <si>
    <t>MOEKETSI THABILE</t>
  </si>
  <si>
    <t>HLAKA WINNIE</t>
  </si>
  <si>
    <t>TWALA BOBO</t>
  </si>
  <si>
    <t>No payment due</t>
  </si>
  <si>
    <t>N/A</t>
  </si>
  <si>
    <t>MANDISA NYAMA</t>
  </si>
  <si>
    <t>SEBELEGO KELEBOGILE</t>
  </si>
  <si>
    <t>TEFFO BESSIE</t>
  </si>
  <si>
    <t>Total Paid</t>
  </si>
  <si>
    <t>No Shop Steward</t>
  </si>
  <si>
    <t>KHUBUTE JULIA (SAPU OFFICE)</t>
  </si>
  <si>
    <t>70624046</t>
  </si>
  <si>
    <t>MATLE</t>
  </si>
  <si>
    <t>R</t>
  </si>
  <si>
    <t>7906015486088</t>
  </si>
  <si>
    <t>KIP02796</t>
  </si>
  <si>
    <t xml:space="preserve">BOTILO JONAS </t>
  </si>
  <si>
    <t>04526821</t>
  </si>
  <si>
    <t>PIETERS</t>
  </si>
  <si>
    <t>PR</t>
  </si>
  <si>
    <t>6910035218084</t>
  </si>
  <si>
    <t>KIP02781</t>
  </si>
  <si>
    <t>CALL CENTRE</t>
  </si>
  <si>
    <t>04718011</t>
  </si>
  <si>
    <t>RULUFU</t>
  </si>
  <si>
    <t>7211230386084</t>
  </si>
  <si>
    <t>KIP02790</t>
  </si>
  <si>
    <t>06371558</t>
  </si>
  <si>
    <t>MTSWENI</t>
  </si>
  <si>
    <t>6912065594087</t>
  </si>
  <si>
    <t>KIP02793</t>
  </si>
  <si>
    <t>71878769</t>
  </si>
  <si>
    <t>RADEBE</t>
  </si>
  <si>
    <t>8504265460082</t>
  </si>
  <si>
    <t>KIP02772</t>
  </si>
  <si>
    <t>BITTERBAS</t>
  </si>
  <si>
    <t>8605285191084</t>
  </si>
  <si>
    <t>KIP02765</t>
  </si>
  <si>
    <t>05434955</t>
  </si>
  <si>
    <t>7503250508088</t>
  </si>
  <si>
    <t>KIP02786</t>
  </si>
  <si>
    <t>72129409</t>
  </si>
  <si>
    <t>DLAMINI</t>
  </si>
  <si>
    <t>W</t>
  </si>
  <si>
    <t>6702175636088</t>
  </si>
  <si>
    <t>KIP02795</t>
  </si>
  <si>
    <t xml:space="preserve">HLONGWANE PAUL </t>
  </si>
  <si>
    <t>72131799</t>
  </si>
  <si>
    <t>KOMPE</t>
  </si>
  <si>
    <t>PF</t>
  </si>
  <si>
    <t>7008255397081</t>
  </si>
  <si>
    <t>KIP02794</t>
  </si>
  <si>
    <t>71853464</t>
  </si>
  <si>
    <t>SAIMANE</t>
  </si>
  <si>
    <t>8002040514083</t>
  </si>
  <si>
    <t>KIP02804</t>
  </si>
  <si>
    <t>72281693</t>
  </si>
  <si>
    <t>DUBE</t>
  </si>
  <si>
    <t>9303165727081</t>
  </si>
  <si>
    <t>KIP02783</t>
  </si>
  <si>
    <t>71326804</t>
  </si>
  <si>
    <t>MADLOPHA</t>
  </si>
  <si>
    <t>8503156483088</t>
  </si>
  <si>
    <t>KIP02791</t>
  </si>
  <si>
    <t>71987452</t>
  </si>
  <si>
    <t>VILAKAZI</t>
  </si>
  <si>
    <t>SP</t>
  </si>
  <si>
    <t>8804265582087</t>
  </si>
  <si>
    <t>KIP02488</t>
  </si>
  <si>
    <t xml:space="preserve">LEGODI TEBOGO </t>
  </si>
  <si>
    <t>05424160</t>
  </si>
  <si>
    <t>NGUBANE</t>
  </si>
  <si>
    <t>NT</t>
  </si>
  <si>
    <t>7107120438086</t>
  </si>
  <si>
    <t>KIP02387</t>
  </si>
  <si>
    <t>70454426</t>
  </si>
  <si>
    <t>TYISO</t>
  </si>
  <si>
    <t>8010020378080</t>
  </si>
  <si>
    <t>KIP02388</t>
  </si>
  <si>
    <t xml:space="preserve">MAHLABA BAKHETILE </t>
  </si>
  <si>
    <t>71509933</t>
  </si>
  <si>
    <t>MALETE</t>
  </si>
  <si>
    <t>SL</t>
  </si>
  <si>
    <t>8108025495089</t>
  </si>
  <si>
    <t>KIP02798</t>
  </si>
  <si>
    <t xml:space="preserve">MALETE SIMON </t>
  </si>
  <si>
    <t>70444323</t>
  </si>
  <si>
    <t>SKOSANA</t>
  </si>
  <si>
    <t>MA</t>
  </si>
  <si>
    <t>7601095574081</t>
  </si>
  <si>
    <t>KIP02797</t>
  </si>
  <si>
    <t>70886903</t>
  </si>
  <si>
    <t>KWAKWA</t>
  </si>
  <si>
    <t>8005295362082</t>
  </si>
  <si>
    <t>KIP02761</t>
  </si>
  <si>
    <t>24138819</t>
  </si>
  <si>
    <t>MKHIZE</t>
  </si>
  <si>
    <t>9104010421080</t>
  </si>
  <si>
    <t>KIP02770</t>
  </si>
  <si>
    <t xml:space="preserve">MASHAO MJ </t>
  </si>
  <si>
    <t>70915679</t>
  </si>
  <si>
    <t>ZIKHALI</t>
  </si>
  <si>
    <t>KN</t>
  </si>
  <si>
    <t>7712110453084</t>
  </si>
  <si>
    <t>KIP02863</t>
  </si>
  <si>
    <t>71893440</t>
  </si>
  <si>
    <t>MASHABELA</t>
  </si>
  <si>
    <t>TP</t>
  </si>
  <si>
    <t>8503245652081</t>
  </si>
  <si>
    <t>KIP02818</t>
  </si>
  <si>
    <t>72119667</t>
  </si>
  <si>
    <t>MANYAKA</t>
  </si>
  <si>
    <t>TS</t>
  </si>
  <si>
    <t>9112130135084</t>
  </si>
  <si>
    <t>KIP02744</t>
  </si>
  <si>
    <t xml:space="preserve">MASILELA DUMISANI </t>
  </si>
  <si>
    <t>BOTHA</t>
  </si>
  <si>
    <t>LN</t>
  </si>
  <si>
    <t>8601085216080</t>
  </si>
  <si>
    <t>KIP02802</t>
  </si>
  <si>
    <t>7803090300088</t>
  </si>
  <si>
    <t>KIP02816</t>
  </si>
  <si>
    <t>71813641</t>
  </si>
  <si>
    <t>MEHALA</t>
  </si>
  <si>
    <t>HC</t>
  </si>
  <si>
    <t>8606021054081</t>
  </si>
  <si>
    <t>KIP02751</t>
  </si>
  <si>
    <t xml:space="preserve">MEHALA LESIBA </t>
  </si>
  <si>
    <t>05166390</t>
  </si>
  <si>
    <t>NKOADI</t>
  </si>
  <si>
    <t>RM</t>
  </si>
  <si>
    <t>6605145794087</t>
  </si>
  <si>
    <t>KIP02768</t>
  </si>
  <si>
    <t>05440076</t>
  </si>
  <si>
    <t>SEBOLA</t>
  </si>
  <si>
    <t>WM</t>
  </si>
  <si>
    <t>7903051036083</t>
  </si>
  <si>
    <t>KIP02801</t>
  </si>
  <si>
    <t xml:space="preserve">MGUDI THABO </t>
  </si>
  <si>
    <t>09565728</t>
  </si>
  <si>
    <t>HLOPHE</t>
  </si>
  <si>
    <t>6901305490081</t>
  </si>
  <si>
    <t>KIP02330</t>
  </si>
  <si>
    <t xml:space="preserve">MHLONGO MANTU </t>
  </si>
  <si>
    <t>71197826</t>
  </si>
  <si>
    <t>DELEKI</t>
  </si>
  <si>
    <t>8112210789082</t>
  </si>
  <si>
    <t>KIP02805</t>
  </si>
  <si>
    <t>72018666</t>
  </si>
  <si>
    <t>MOTSAMAI</t>
  </si>
  <si>
    <t>GC</t>
  </si>
  <si>
    <t>7004141096086</t>
  </si>
  <si>
    <t>KIP02763</t>
  </si>
  <si>
    <t>MOGOROSI ALBERT</t>
  </si>
  <si>
    <t>71766251</t>
  </si>
  <si>
    <t>SEMUNZA</t>
  </si>
  <si>
    <t>LT</t>
  </si>
  <si>
    <t>8302230735088</t>
  </si>
  <si>
    <t>KIP02762</t>
  </si>
  <si>
    <t xml:space="preserve"> 71879711</t>
  </si>
  <si>
    <t>MOSIATLHAGA</t>
  </si>
  <si>
    <t>8106046256084</t>
  </si>
  <si>
    <t>KIP02807</t>
  </si>
  <si>
    <t xml:space="preserve">MOSIATLHANGA KEAIKETSE </t>
  </si>
  <si>
    <t>71622152</t>
  </si>
  <si>
    <t>SALI</t>
  </si>
  <si>
    <t>MT</t>
  </si>
  <si>
    <t>8110070568083</t>
  </si>
  <si>
    <t>KIP02451</t>
  </si>
  <si>
    <t xml:space="preserve">MOTHABENG M J </t>
  </si>
  <si>
    <t>72099828</t>
  </si>
  <si>
    <t>PIENAAR</t>
  </si>
  <si>
    <t>9309200316087</t>
  </si>
  <si>
    <t>KIP02811</t>
  </si>
  <si>
    <t xml:space="preserve">MSHENGU MXOLISI </t>
  </si>
  <si>
    <t>70022267</t>
  </si>
  <si>
    <t>LETCHMAN</t>
  </si>
  <si>
    <t>7510280224081</t>
  </si>
  <si>
    <t>KIP02810</t>
  </si>
  <si>
    <t>71871233</t>
  </si>
  <si>
    <t>MASHAMBA</t>
  </si>
  <si>
    <t>Z</t>
  </si>
  <si>
    <t>8703041092082</t>
  </si>
  <si>
    <t>KIP02808</t>
  </si>
  <si>
    <t xml:space="preserve">MULAUDZI ERIC </t>
  </si>
  <si>
    <t>MASOHLI</t>
  </si>
  <si>
    <t>JT</t>
  </si>
  <si>
    <t>8304285489082</t>
  </si>
  <si>
    <t>KIP02306</t>
  </si>
  <si>
    <t>71319620</t>
  </si>
  <si>
    <t>MABUZA</t>
  </si>
  <si>
    <t>7603140391081</t>
  </si>
  <si>
    <t>KIP02774</t>
  </si>
  <si>
    <t>NGHONYAMA PRUDENCE</t>
  </si>
  <si>
    <t>NALE</t>
  </si>
  <si>
    <t>8507271072080</t>
  </si>
  <si>
    <t>KIP02767</t>
  </si>
  <si>
    <t>NAIDOO</t>
  </si>
  <si>
    <t>6803310141081</t>
  </si>
  <si>
    <t>KIP02778</t>
  </si>
  <si>
    <t>05368600</t>
  </si>
  <si>
    <t>MUNIEN</t>
  </si>
  <si>
    <t>7507090137081</t>
  </si>
  <si>
    <t>KIP02777</t>
  </si>
  <si>
    <t>63368528</t>
  </si>
  <si>
    <t>8605010855086</t>
  </si>
  <si>
    <t>KIP02776</t>
  </si>
  <si>
    <t>70286167</t>
  </si>
  <si>
    <t>7410260109081</t>
  </si>
  <si>
    <t>KIP02780</t>
  </si>
  <si>
    <t>05368537</t>
  </si>
  <si>
    <t>PILLAY</t>
  </si>
  <si>
    <t>7405120110089</t>
  </si>
  <si>
    <t>KIP02779</t>
  </si>
  <si>
    <t>72132850</t>
  </si>
  <si>
    <t>GOVENDER</t>
  </si>
  <si>
    <t>7606130127084</t>
  </si>
  <si>
    <t>KIP02760</t>
  </si>
  <si>
    <t>05134692</t>
  </si>
  <si>
    <t>MOSIANE</t>
  </si>
  <si>
    <t>6701225579082</t>
  </si>
  <si>
    <t>KIP02764</t>
  </si>
  <si>
    <t xml:space="preserve">NZIMANDE KATE </t>
  </si>
  <si>
    <t>L</t>
  </si>
  <si>
    <t>72205385</t>
  </si>
  <si>
    <t>BOPAPE</t>
  </si>
  <si>
    <t>8903130740084</t>
  </si>
  <si>
    <t>KIP02759</t>
  </si>
  <si>
    <t xml:space="preserve">SEBETOA NF </t>
  </si>
  <si>
    <t>KLAASEN</t>
  </si>
  <si>
    <t>7606280172088</t>
  </si>
  <si>
    <t>KIP02782</t>
  </si>
  <si>
    <t>CLOETE</t>
  </si>
  <si>
    <t>PC</t>
  </si>
  <si>
    <t>7209280213083</t>
  </si>
  <si>
    <t>KIP02788</t>
  </si>
  <si>
    <t>70524921</t>
  </si>
  <si>
    <t>MOLEFI</t>
  </si>
  <si>
    <t>JM</t>
  </si>
  <si>
    <t>8210015505081</t>
  </si>
  <si>
    <t>KIP02800</t>
  </si>
  <si>
    <t xml:space="preserve">THULARE LESEGO </t>
  </si>
  <si>
    <t>71642170</t>
  </si>
  <si>
    <t>MOEBUKA</t>
  </si>
  <si>
    <t>7005315360083</t>
  </si>
  <si>
    <t>KIP02799</t>
  </si>
  <si>
    <t>70847246</t>
  </si>
  <si>
    <t>SIGCAU</t>
  </si>
  <si>
    <t>7404100994083</t>
  </si>
  <si>
    <t>KIP02813</t>
  </si>
  <si>
    <t xml:space="preserve">TWALA BOBO </t>
  </si>
  <si>
    <t>71938931</t>
  </si>
  <si>
    <t>CELE</t>
  </si>
  <si>
    <t>8703120741088</t>
  </si>
  <si>
    <t>KIP02812</t>
  </si>
  <si>
    <t>70462453</t>
  </si>
  <si>
    <t>MBUQE</t>
  </si>
  <si>
    <t>7809215413086</t>
  </si>
  <si>
    <t>KIP02753</t>
  </si>
  <si>
    <t>05335434</t>
  </si>
  <si>
    <t>SEBETOA</t>
  </si>
  <si>
    <t>FN</t>
  </si>
  <si>
    <t>7706235314080</t>
  </si>
  <si>
    <t>KIP02758</t>
  </si>
  <si>
    <t>MABOTE</t>
  </si>
  <si>
    <t>78121653490086</t>
  </si>
  <si>
    <t>KIP02061</t>
  </si>
  <si>
    <t>70523282</t>
  </si>
  <si>
    <t>JOSEPH</t>
  </si>
  <si>
    <t>7608165215081</t>
  </si>
  <si>
    <t>KIP02773</t>
  </si>
  <si>
    <t>71734384</t>
  </si>
  <si>
    <t>PONI</t>
  </si>
  <si>
    <t>8105015614083</t>
  </si>
  <si>
    <t>KIP02775</t>
  </si>
  <si>
    <t>09519637</t>
  </si>
  <si>
    <t>DUMA</t>
  </si>
  <si>
    <t>6702055331081</t>
  </si>
  <si>
    <t>KIP02815</t>
  </si>
  <si>
    <t>72206781</t>
  </si>
  <si>
    <t>SEPHUMA</t>
  </si>
  <si>
    <t>8801145676089</t>
  </si>
  <si>
    <t>KIP02806</t>
  </si>
  <si>
    <t>GWANGWA JM</t>
  </si>
  <si>
    <t>MOAPESE KGOMOTSO</t>
  </si>
  <si>
    <t xml:space="preserve">MASHIMBYE JEFFREY </t>
  </si>
  <si>
    <t>Motao MP</t>
  </si>
  <si>
    <t>70076189</t>
  </si>
  <si>
    <t>MAHLABA</t>
  </si>
  <si>
    <t>B</t>
  </si>
  <si>
    <t>6901090363089</t>
  </si>
  <si>
    <t>KIP02831</t>
  </si>
  <si>
    <t>04706005</t>
  </si>
  <si>
    <t>7503205366087</t>
  </si>
  <si>
    <t>KIP02771</t>
  </si>
  <si>
    <t>QWABE</t>
  </si>
  <si>
    <t>MALEBANE</t>
  </si>
  <si>
    <t>6407225702084</t>
  </si>
  <si>
    <t>KIP02855</t>
  </si>
  <si>
    <t>71516743</t>
  </si>
  <si>
    <t>KGOMO</t>
  </si>
  <si>
    <t>V</t>
  </si>
  <si>
    <t>8003145561086</t>
  </si>
  <si>
    <t>KIP02875</t>
  </si>
  <si>
    <t>82625565</t>
  </si>
  <si>
    <t>MAHLATJI</t>
  </si>
  <si>
    <t>7912150325081</t>
  </si>
  <si>
    <t>KIP02841</t>
  </si>
  <si>
    <t>72031298</t>
  </si>
  <si>
    <t>MASHAMAITE</t>
  </si>
  <si>
    <t>90346084</t>
  </si>
  <si>
    <t>KIP02877</t>
  </si>
  <si>
    <t>20923970</t>
  </si>
  <si>
    <t>NHLAPO</t>
  </si>
  <si>
    <t>7402220496088</t>
  </si>
  <si>
    <t>KIP02842</t>
  </si>
  <si>
    <t>71360620</t>
  </si>
  <si>
    <t>NTSIBANDE</t>
  </si>
  <si>
    <t>840729063908086</t>
  </si>
  <si>
    <t>KIP02876</t>
  </si>
  <si>
    <t>21498865</t>
  </si>
  <si>
    <t>RAMOFOLO</t>
  </si>
  <si>
    <t>7904035411087</t>
  </si>
  <si>
    <t>KIP02935</t>
  </si>
  <si>
    <t>05401887</t>
  </si>
  <si>
    <t>SELOTOLE</t>
  </si>
  <si>
    <t>6805056275080</t>
  </si>
  <si>
    <t>KIP02853</t>
  </si>
  <si>
    <t>TLALI</t>
  </si>
  <si>
    <t>6609040430086</t>
  </si>
  <si>
    <t>KIP02913</t>
  </si>
  <si>
    <t>72133422</t>
  </si>
  <si>
    <t>MONAMODI</t>
  </si>
  <si>
    <t>O</t>
  </si>
  <si>
    <t>9206105659084</t>
  </si>
  <si>
    <t>KIP02822</t>
  </si>
  <si>
    <t>72011866</t>
  </si>
  <si>
    <t>MALELE</t>
  </si>
  <si>
    <t>7703290615089</t>
  </si>
  <si>
    <t>KIP02915</t>
  </si>
  <si>
    <t>71367110</t>
  </si>
  <si>
    <t>MONKWE</t>
  </si>
  <si>
    <t>DT</t>
  </si>
  <si>
    <t>8107265364088</t>
  </si>
  <si>
    <t>KIP02840</t>
  </si>
  <si>
    <t>71276181</t>
  </si>
  <si>
    <t>STONA</t>
  </si>
  <si>
    <t>7106110625082</t>
  </si>
  <si>
    <t>KIP02929</t>
  </si>
  <si>
    <t>26447142</t>
  </si>
  <si>
    <t>CAWE</t>
  </si>
  <si>
    <t>8901096135083</t>
  </si>
  <si>
    <t>KIP02836</t>
  </si>
  <si>
    <t>7165767</t>
  </si>
  <si>
    <t>27920305</t>
  </si>
  <si>
    <t>MATTHEWS</t>
  </si>
  <si>
    <t>8905095815082</t>
  </si>
  <si>
    <t>KIP02821</t>
  </si>
  <si>
    <t>20471700</t>
  </si>
  <si>
    <t>NAMANE</t>
  </si>
  <si>
    <t>PN</t>
  </si>
  <si>
    <t>8012135356084</t>
  </si>
  <si>
    <t>KIP02820</t>
  </si>
  <si>
    <t>06241077</t>
  </si>
  <si>
    <t>JAWUZA</t>
  </si>
  <si>
    <t>6011045832087</t>
  </si>
  <si>
    <t>KIP02906</t>
  </si>
  <si>
    <t>72318511</t>
  </si>
  <si>
    <t>8601235427082</t>
  </si>
  <si>
    <t>KIP02905</t>
  </si>
  <si>
    <t>RODGERS</t>
  </si>
  <si>
    <t>7908260523086</t>
  </si>
  <si>
    <t>KIP02893</t>
  </si>
  <si>
    <t>04861639</t>
  </si>
  <si>
    <t>6711300259088</t>
  </si>
  <si>
    <t>KIP02888</t>
  </si>
  <si>
    <t>72211890</t>
  </si>
  <si>
    <t>KWENA</t>
  </si>
  <si>
    <t>RT</t>
  </si>
  <si>
    <t>9005230327082</t>
  </si>
  <si>
    <t>KIP02896</t>
  </si>
  <si>
    <t>MUTHOMBENI</t>
  </si>
  <si>
    <t>8503060542086</t>
  </si>
  <si>
    <t>KIP02823</t>
  </si>
  <si>
    <t>05415381</t>
  </si>
  <si>
    <t>KUNENE</t>
  </si>
  <si>
    <t>PH</t>
  </si>
  <si>
    <t>7808295354087</t>
  </si>
  <si>
    <t>KIP02920</t>
  </si>
  <si>
    <t>09203958</t>
  </si>
  <si>
    <t>ZONDI</t>
  </si>
  <si>
    <t>X</t>
  </si>
  <si>
    <t>7203095522085</t>
  </si>
  <si>
    <t>KIP02825</t>
  </si>
  <si>
    <t>71618295</t>
  </si>
  <si>
    <t>VAMBA</t>
  </si>
  <si>
    <t>8112105375086</t>
  </si>
  <si>
    <t>KIP02880</t>
  </si>
  <si>
    <t>MALIMABE</t>
  </si>
  <si>
    <t>JC</t>
  </si>
  <si>
    <t>8408220594086</t>
  </si>
  <si>
    <t>KIP02933</t>
  </si>
  <si>
    <t>04663276</t>
  </si>
  <si>
    <t>ESMARELDA</t>
  </si>
  <si>
    <t>7307170156089</t>
  </si>
  <si>
    <t>KIP02846</t>
  </si>
  <si>
    <t>05311616</t>
  </si>
  <si>
    <t>GOEIEMAN</t>
  </si>
  <si>
    <t>F</t>
  </si>
  <si>
    <t>7111280167089</t>
  </si>
  <si>
    <t>KIP02848</t>
  </si>
  <si>
    <t>05298636</t>
  </si>
  <si>
    <t>MOSHOMANE</t>
  </si>
  <si>
    <t>RS</t>
  </si>
  <si>
    <t>5612315635083</t>
  </si>
  <si>
    <t>KIP02847</t>
  </si>
  <si>
    <t>71892397</t>
  </si>
  <si>
    <t>MOTSEOLAPILE</t>
  </si>
  <si>
    <t>8807285895082</t>
  </si>
  <si>
    <t>KIP02870</t>
  </si>
  <si>
    <t>20718951</t>
  </si>
  <si>
    <t>NKWANA</t>
  </si>
  <si>
    <t>7109300336080</t>
  </si>
  <si>
    <t>KIP02852</t>
  </si>
  <si>
    <t>05398070</t>
  </si>
  <si>
    <t>RAMMEKWA</t>
  </si>
  <si>
    <t>7407115517088</t>
  </si>
  <si>
    <t>KIP02851</t>
  </si>
  <si>
    <t>71067264</t>
  </si>
  <si>
    <t>TERRY</t>
  </si>
  <si>
    <t>7706200011083</t>
  </si>
  <si>
    <t>KIP02850</t>
  </si>
  <si>
    <t>04669584</t>
  </si>
  <si>
    <t>THUKHUTHA</t>
  </si>
  <si>
    <t>6206120402083</t>
  </si>
  <si>
    <t>KIP02849</t>
  </si>
  <si>
    <t>72204524</t>
  </si>
  <si>
    <t>MPHEHLE</t>
  </si>
  <si>
    <t>8610210731</t>
  </si>
  <si>
    <t>KIP02860</t>
  </si>
  <si>
    <t>70443564</t>
  </si>
  <si>
    <t>LETEBELE</t>
  </si>
  <si>
    <t>7810275478084</t>
  </si>
  <si>
    <t>KIP02900</t>
  </si>
  <si>
    <t>71829504</t>
  </si>
  <si>
    <t>MABELA</t>
  </si>
  <si>
    <t>8112135302086</t>
  </si>
  <si>
    <t>KIP02827</t>
  </si>
  <si>
    <t>71663436</t>
  </si>
  <si>
    <t>SEKGOBELA</t>
  </si>
  <si>
    <t>7809190316080</t>
  </si>
  <si>
    <t>KIP02843</t>
  </si>
  <si>
    <t>MAGQI</t>
  </si>
  <si>
    <t>7704056080088</t>
  </si>
  <si>
    <t>KIP02861</t>
  </si>
  <si>
    <t>70141134</t>
  </si>
  <si>
    <t>MATHIBE</t>
  </si>
  <si>
    <t>79012153060</t>
  </si>
  <si>
    <t>KIP02512</t>
  </si>
  <si>
    <t>SHIRLEY THIBELA</t>
  </si>
  <si>
    <t>71099646</t>
  </si>
  <si>
    <t>8408070523086</t>
  </si>
  <si>
    <t>KIP02871</t>
  </si>
  <si>
    <t>70462569</t>
  </si>
  <si>
    <t>SIMA</t>
  </si>
  <si>
    <t>7909035434088</t>
  </si>
  <si>
    <t>KIP02908</t>
  </si>
  <si>
    <t>20800529</t>
  </si>
  <si>
    <t>KOTZE</t>
  </si>
  <si>
    <t>7107175950084</t>
  </si>
  <si>
    <t>KIP02868</t>
  </si>
  <si>
    <t>70913498</t>
  </si>
  <si>
    <t>MOTHIBI</t>
  </si>
  <si>
    <t>TF</t>
  </si>
  <si>
    <t>7209015523087</t>
  </si>
  <si>
    <t>KIP02932</t>
  </si>
  <si>
    <t>05313295</t>
  </si>
  <si>
    <t>AFRIKA</t>
  </si>
  <si>
    <t>73022775035080</t>
  </si>
  <si>
    <t>KIP02884</t>
  </si>
  <si>
    <t>70772347</t>
  </si>
  <si>
    <t>BIYANA</t>
  </si>
  <si>
    <t>8201026126082</t>
  </si>
  <si>
    <t>KIP02897</t>
  </si>
  <si>
    <t>70043060</t>
  </si>
  <si>
    <t>BULULU</t>
  </si>
  <si>
    <t>7205015524083</t>
  </si>
  <si>
    <t>KIP02928</t>
  </si>
  <si>
    <t>04741595</t>
  </si>
  <si>
    <t>DE BEER</t>
  </si>
  <si>
    <t>A</t>
  </si>
  <si>
    <t>7512150007083</t>
  </si>
  <si>
    <t>KIP02934</t>
  </si>
  <si>
    <t>24588512</t>
  </si>
  <si>
    <t>GAETSWE</t>
  </si>
  <si>
    <t>8303175413087</t>
  </si>
  <si>
    <t>KIP02918</t>
  </si>
  <si>
    <t>71066764</t>
  </si>
  <si>
    <t>KOLA</t>
  </si>
  <si>
    <t>8309015586081</t>
  </si>
  <si>
    <t>KIP02864</t>
  </si>
  <si>
    <t>05434742</t>
  </si>
  <si>
    <t>7911060591089</t>
  </si>
  <si>
    <t>KIP02854</t>
  </si>
  <si>
    <t>71396233</t>
  </si>
  <si>
    <t>LEEUW</t>
  </si>
  <si>
    <t>8005270333082</t>
  </si>
  <si>
    <t>KIP02892</t>
  </si>
  <si>
    <t>90620062</t>
  </si>
  <si>
    <t>LEKALAKALA</t>
  </si>
  <si>
    <t>7010200713087</t>
  </si>
  <si>
    <t>KIP02911</t>
  </si>
  <si>
    <t>20587449</t>
  </si>
  <si>
    <t>MANTSHONYANE</t>
  </si>
  <si>
    <t>8210300397087</t>
  </si>
  <si>
    <t>KIP02872</t>
  </si>
  <si>
    <t>70727457</t>
  </si>
  <si>
    <t>MATEBESI</t>
  </si>
  <si>
    <t>7608055491081</t>
  </si>
  <si>
    <t>KIP02856</t>
  </si>
  <si>
    <t>71129740</t>
  </si>
  <si>
    <t>MOLAPO</t>
  </si>
  <si>
    <t>8506066240084</t>
  </si>
  <si>
    <t>KIP02909</t>
  </si>
  <si>
    <t>71116037</t>
  </si>
  <si>
    <t>MOLEFE</t>
  </si>
  <si>
    <t>KI</t>
  </si>
  <si>
    <t>8109250625085</t>
  </si>
  <si>
    <t>KIP02923</t>
  </si>
  <si>
    <t>71944672</t>
  </si>
  <si>
    <t>MOREMI</t>
  </si>
  <si>
    <t>BZ</t>
  </si>
  <si>
    <t>6209240771080</t>
  </si>
  <si>
    <t>KIP02924</t>
  </si>
  <si>
    <t>72042087</t>
  </si>
  <si>
    <t>MOSIMA</t>
  </si>
  <si>
    <t>8003100695085</t>
  </si>
  <si>
    <t>KIP02890</t>
  </si>
  <si>
    <t>70567387</t>
  </si>
  <si>
    <t>8007085742085</t>
  </si>
  <si>
    <t>KIP02832</t>
  </si>
  <si>
    <t>71360107</t>
  </si>
  <si>
    <t>NEMBUDANI</t>
  </si>
  <si>
    <t>821231</t>
  </si>
  <si>
    <t>KIP02867</t>
  </si>
  <si>
    <t>71675698</t>
  </si>
  <si>
    <t>NGALO</t>
  </si>
  <si>
    <t>8701040322088</t>
  </si>
  <si>
    <t>KIP02873</t>
  </si>
  <si>
    <t>70099537</t>
  </si>
  <si>
    <t>NGCANGA</t>
  </si>
  <si>
    <t>7707255657085</t>
  </si>
  <si>
    <t>KIP02874</t>
  </si>
  <si>
    <t>71755675</t>
  </si>
  <si>
    <t>8003130348085</t>
  </si>
  <si>
    <t>KIP02862</t>
  </si>
  <si>
    <t>71397191</t>
  </si>
  <si>
    <t>86080905564081</t>
  </si>
  <si>
    <t>KIP02879</t>
  </si>
  <si>
    <t>70444200</t>
  </si>
  <si>
    <t>SEBEELA</t>
  </si>
  <si>
    <t>7810106108082</t>
  </si>
  <si>
    <t>KIP02857</t>
  </si>
  <si>
    <t>71766723</t>
  </si>
  <si>
    <t>SETATI</t>
  </si>
  <si>
    <t>8309045689087</t>
  </si>
  <si>
    <t>KIP02833</t>
  </si>
  <si>
    <t>70051895</t>
  </si>
  <si>
    <t>TAU</t>
  </si>
  <si>
    <t>TA</t>
  </si>
  <si>
    <t>7107035723085</t>
  </si>
  <si>
    <t>KIP02828</t>
  </si>
  <si>
    <t>06289126</t>
  </si>
  <si>
    <t>TEFFO</t>
  </si>
  <si>
    <t>6501017714081</t>
  </si>
  <si>
    <t>KIP02904</t>
  </si>
  <si>
    <t>70635218</t>
  </si>
  <si>
    <t>XULU</t>
  </si>
  <si>
    <t>8010106290084</t>
  </si>
  <si>
    <t>KIP02878</t>
  </si>
  <si>
    <t>05448221</t>
  </si>
  <si>
    <t>7309170575084</t>
  </si>
  <si>
    <t>KIP02930</t>
  </si>
  <si>
    <t>72230908</t>
  </si>
  <si>
    <t>ANTHONY</t>
  </si>
  <si>
    <t>RN</t>
  </si>
  <si>
    <t>8701190301080</t>
  </si>
  <si>
    <t>KIP02949</t>
  </si>
  <si>
    <t>26662248</t>
  </si>
  <si>
    <t>AUGUST</t>
  </si>
  <si>
    <t>CW</t>
  </si>
  <si>
    <t>8911276230085</t>
  </si>
  <si>
    <t>KIP02974</t>
  </si>
  <si>
    <t>BRUINTJIES</t>
  </si>
  <si>
    <t>7904115162089</t>
  </si>
  <si>
    <t>KIP02941</t>
  </si>
  <si>
    <t>71188061</t>
  </si>
  <si>
    <t>DE KLERK</t>
  </si>
  <si>
    <t>AL</t>
  </si>
  <si>
    <t>7512290131082</t>
  </si>
  <si>
    <t>KIP02947</t>
  </si>
  <si>
    <t>23861312</t>
  </si>
  <si>
    <t>JD</t>
  </si>
  <si>
    <t>8902110088084</t>
  </si>
  <si>
    <t>KIP03009</t>
  </si>
  <si>
    <t>70771120</t>
  </si>
  <si>
    <t>DIKO</t>
  </si>
  <si>
    <t>8012120206088</t>
  </si>
  <si>
    <t>KIP02999</t>
  </si>
  <si>
    <t>71871071</t>
  </si>
  <si>
    <t>FAISAL</t>
  </si>
  <si>
    <t>8702020438084</t>
  </si>
  <si>
    <t>KIP02901</t>
  </si>
  <si>
    <t>71116443</t>
  </si>
  <si>
    <t>GQAZA</t>
  </si>
  <si>
    <t>ZV</t>
  </si>
  <si>
    <t>8104240688087</t>
  </si>
  <si>
    <t>KIP02938</t>
  </si>
  <si>
    <t>71809287</t>
  </si>
  <si>
    <t>HLOKWE</t>
  </si>
  <si>
    <t>MK</t>
  </si>
  <si>
    <t>8501085754082</t>
  </si>
  <si>
    <t>KIP03012</t>
  </si>
  <si>
    <t>72013630</t>
  </si>
  <si>
    <t>KNEU</t>
  </si>
  <si>
    <t>AM</t>
  </si>
  <si>
    <t>7305290697081</t>
  </si>
  <si>
    <t>KIP02973</t>
  </si>
  <si>
    <t>09567216</t>
  </si>
  <si>
    <t>LEBISI</t>
  </si>
  <si>
    <t>7005045790088</t>
  </si>
  <si>
    <t>KIP02964</t>
  </si>
  <si>
    <t>LEBYANE</t>
  </si>
  <si>
    <t>7309160438089</t>
  </si>
  <si>
    <t>KIP02998</t>
  </si>
  <si>
    <t>72074507</t>
  </si>
  <si>
    <t>LEFOKA</t>
  </si>
  <si>
    <t>7012255999086</t>
  </si>
  <si>
    <t>KIP02988</t>
  </si>
  <si>
    <t>72087676</t>
  </si>
  <si>
    <t>LETLALO</t>
  </si>
  <si>
    <t>JL</t>
  </si>
  <si>
    <t>9008155919081</t>
  </si>
  <si>
    <t>KIP02942</t>
  </si>
  <si>
    <t>21530734</t>
  </si>
  <si>
    <t>LETSOLO</t>
  </si>
  <si>
    <t>7907215562082</t>
  </si>
  <si>
    <t>KIP03004</t>
  </si>
  <si>
    <t>27910717</t>
  </si>
  <si>
    <t>8701165743084</t>
  </si>
  <si>
    <t>KIP02966</t>
  </si>
  <si>
    <t>24077666</t>
  </si>
  <si>
    <t>8105260706089</t>
  </si>
  <si>
    <t>KIP02959</t>
  </si>
  <si>
    <t>05418551</t>
  </si>
  <si>
    <t>MADIKOTO</t>
  </si>
  <si>
    <t>7401110381087</t>
  </si>
  <si>
    <t>KIP02963</t>
  </si>
  <si>
    <t>72308001</t>
  </si>
  <si>
    <t>MAFANYWA</t>
  </si>
  <si>
    <t>8609121149082</t>
  </si>
  <si>
    <t>KIP02958</t>
  </si>
  <si>
    <t>04871308</t>
  </si>
  <si>
    <t>MAGUBANE</t>
  </si>
  <si>
    <t>6907275482081</t>
  </si>
  <si>
    <t>KIP02983</t>
  </si>
  <si>
    <t>05385652</t>
  </si>
  <si>
    <t>MAKOFANE</t>
  </si>
  <si>
    <t>7302195505089</t>
  </si>
  <si>
    <t>KIP02971</t>
  </si>
  <si>
    <t>71775781</t>
  </si>
  <si>
    <t xml:space="preserve">MALULEKE </t>
  </si>
  <si>
    <t>DJ</t>
  </si>
  <si>
    <t>7712290549081</t>
  </si>
  <si>
    <t>KIP03036</t>
  </si>
  <si>
    <t>20871180</t>
  </si>
  <si>
    <t>MAPOSA</t>
  </si>
  <si>
    <t>NB</t>
  </si>
  <si>
    <t>7307270553086</t>
  </si>
  <si>
    <t>KIP02937</t>
  </si>
  <si>
    <t>72212047</t>
  </si>
  <si>
    <t>MAREMBA</t>
  </si>
  <si>
    <t>9003301095084</t>
  </si>
  <si>
    <t>KIP03032</t>
  </si>
  <si>
    <t>21540772</t>
  </si>
  <si>
    <t>MASHILO</t>
  </si>
  <si>
    <t>KS</t>
  </si>
  <si>
    <t>7908250639082</t>
  </si>
  <si>
    <t>KIP02986</t>
  </si>
  <si>
    <t>82357811</t>
  </si>
  <si>
    <t>70767912</t>
  </si>
  <si>
    <t>MBUNGE</t>
  </si>
  <si>
    <t>7704020371084</t>
  </si>
  <si>
    <t>KIP03019</t>
  </si>
  <si>
    <t>71318984</t>
  </si>
  <si>
    <t>METSI</t>
  </si>
  <si>
    <t>8511205446089</t>
  </si>
  <si>
    <t>KIP02945</t>
  </si>
  <si>
    <t>MMUTLE</t>
  </si>
  <si>
    <t>7904200411086</t>
  </si>
  <si>
    <t>KIP03017</t>
  </si>
  <si>
    <t>70790388</t>
  </si>
  <si>
    <t>BB</t>
  </si>
  <si>
    <t>8309130724088</t>
  </si>
  <si>
    <t>KIP02493</t>
  </si>
  <si>
    <t>72055405</t>
  </si>
  <si>
    <t>MOGOROSI</t>
  </si>
  <si>
    <t>6912095447082</t>
  </si>
  <si>
    <t>KIP03023</t>
  </si>
  <si>
    <t>72005939</t>
  </si>
  <si>
    <t>MOJELA</t>
  </si>
  <si>
    <t>7609105499082</t>
  </si>
  <si>
    <t>KIP02960</t>
  </si>
  <si>
    <t>71121129</t>
  </si>
  <si>
    <t>MOKAKE</t>
  </si>
  <si>
    <t>LI</t>
  </si>
  <si>
    <t>8505145991089</t>
  </si>
  <si>
    <t>KIP03021</t>
  </si>
  <si>
    <t>70861153</t>
  </si>
  <si>
    <t>MOKOBODI</t>
  </si>
  <si>
    <t>8207065597083</t>
  </si>
  <si>
    <t>KIP03003</t>
  </si>
  <si>
    <t>71311220</t>
  </si>
  <si>
    <t>8709290999083</t>
  </si>
  <si>
    <t>KIP02834</t>
  </si>
  <si>
    <t>71538381</t>
  </si>
  <si>
    <t>7703150640086</t>
  </si>
  <si>
    <t>KIP02989</t>
  </si>
  <si>
    <t>05336392</t>
  </si>
  <si>
    <t>MOLANE</t>
  </si>
  <si>
    <t>7609060706083</t>
  </si>
  <si>
    <t>KIP02962</t>
  </si>
  <si>
    <t>71362797</t>
  </si>
  <si>
    <t>MTHIMKHULU</t>
  </si>
  <si>
    <t>DH</t>
  </si>
  <si>
    <t>7709275703089</t>
  </si>
  <si>
    <t>KIP02997</t>
  </si>
  <si>
    <t>71746684</t>
  </si>
  <si>
    <t>MTHIMUNYE</t>
  </si>
  <si>
    <t>8209200512084</t>
  </si>
  <si>
    <t>KIP02969</t>
  </si>
  <si>
    <t>70670587</t>
  </si>
  <si>
    <t>NDAWO</t>
  </si>
  <si>
    <t>SC</t>
  </si>
  <si>
    <t>7610145256086</t>
  </si>
  <si>
    <t>KIP03014</t>
  </si>
  <si>
    <t>04998162</t>
  </si>
  <si>
    <t>NDEYA</t>
  </si>
  <si>
    <t>VH</t>
  </si>
  <si>
    <t>6902185821080</t>
  </si>
  <si>
    <t>KIP02946</t>
  </si>
  <si>
    <t>71760971</t>
  </si>
  <si>
    <t>NDLOVU</t>
  </si>
  <si>
    <t>8911145676086</t>
  </si>
  <si>
    <t>KIP02984</t>
  </si>
  <si>
    <t>21474621</t>
  </si>
  <si>
    <t>NKUNA</t>
  </si>
  <si>
    <t>AC</t>
  </si>
  <si>
    <t>7901085099085</t>
  </si>
  <si>
    <t>KIP02990</t>
  </si>
  <si>
    <t>71340017</t>
  </si>
  <si>
    <t>NTSHANGANE</t>
  </si>
  <si>
    <t>8011185695086</t>
  </si>
  <si>
    <t>KIP02979</t>
  </si>
  <si>
    <t>71523596</t>
  </si>
  <si>
    <t>NXELE</t>
  </si>
  <si>
    <t>8710140833084</t>
  </si>
  <si>
    <t>KIP03000</t>
  </si>
  <si>
    <t>70552720</t>
  </si>
  <si>
    <t>MW</t>
  </si>
  <si>
    <t>8409100905087</t>
  </si>
  <si>
    <t>KIP02787</t>
  </si>
  <si>
    <t>71316281</t>
  </si>
  <si>
    <t>RAMATSHOELE</t>
  </si>
  <si>
    <t>8408165721082</t>
  </si>
  <si>
    <t>KIP03008</t>
  </si>
  <si>
    <t>70434808</t>
  </si>
  <si>
    <t>SEBUASENGWE</t>
  </si>
  <si>
    <t>TC</t>
  </si>
  <si>
    <t>8208035506089</t>
  </si>
  <si>
    <t>KIP02936</t>
  </si>
  <si>
    <t>71013164</t>
  </si>
  <si>
    <t>SEKHU</t>
  </si>
  <si>
    <t>7407280488081</t>
  </si>
  <si>
    <t>KIP02950</t>
  </si>
  <si>
    <t>27159965</t>
  </si>
  <si>
    <t>SELAELO</t>
  </si>
  <si>
    <t>8509175858085</t>
  </si>
  <si>
    <t>KIP02948</t>
  </si>
  <si>
    <t>71638946</t>
  </si>
  <si>
    <t>SELOKALO</t>
  </si>
  <si>
    <t>8509285868081</t>
  </si>
  <si>
    <t>KIP02951</t>
  </si>
  <si>
    <t>72003022</t>
  </si>
  <si>
    <t>SETSHWENE</t>
  </si>
  <si>
    <t>8609256363086</t>
  </si>
  <si>
    <t>KIP03010</t>
  </si>
  <si>
    <t>70562172</t>
  </si>
  <si>
    <t>SIKHAKHANE</t>
  </si>
  <si>
    <t>7206285341083</t>
  </si>
  <si>
    <t>KIP02992</t>
  </si>
  <si>
    <t>53623291</t>
  </si>
  <si>
    <t>SOKHABASE</t>
  </si>
  <si>
    <t>AN</t>
  </si>
  <si>
    <t>7004010856081</t>
  </si>
  <si>
    <t>KIP03015</t>
  </si>
  <si>
    <t>SOLOTOBE</t>
  </si>
  <si>
    <t>71840168</t>
  </si>
  <si>
    <t>THIBELA</t>
  </si>
  <si>
    <t>8002040462085</t>
  </si>
  <si>
    <t>KIP03033</t>
  </si>
  <si>
    <t>71951565</t>
  </si>
  <si>
    <t>TSELE</t>
  </si>
  <si>
    <t>BK</t>
  </si>
  <si>
    <t>8407240924083</t>
  </si>
  <si>
    <t>KIP02837</t>
  </si>
  <si>
    <t>05431981</t>
  </si>
  <si>
    <t>TSHETLHO</t>
  </si>
  <si>
    <t>8202200710089</t>
  </si>
  <si>
    <t>KIP02981</t>
  </si>
  <si>
    <t>72011751</t>
  </si>
  <si>
    <t>TSOAI</t>
  </si>
  <si>
    <t>HT</t>
  </si>
  <si>
    <t>8006170370083</t>
  </si>
  <si>
    <t>KIP02914</t>
  </si>
  <si>
    <t>WAPI</t>
  </si>
  <si>
    <t>8609190286088</t>
  </si>
  <si>
    <t>KIP03029</t>
  </si>
  <si>
    <t>06193676</t>
  </si>
  <si>
    <t>XIMBA</t>
  </si>
  <si>
    <t>DC</t>
  </si>
  <si>
    <t>6212215556080</t>
  </si>
  <si>
    <t>KIP03005</t>
  </si>
  <si>
    <t>Transfer</t>
  </si>
  <si>
    <t xml:space="preserve">GWANGWA JOEY </t>
  </si>
  <si>
    <t>MALETE SIMON</t>
  </si>
  <si>
    <t xml:space="preserve">RAMOTHWALA PHILLEMON </t>
  </si>
  <si>
    <t xml:space="preserve">HLAKA WINNIE </t>
  </si>
  <si>
    <t xml:space="preserve">MTHOMBENI HD </t>
  </si>
  <si>
    <t xml:space="preserve">MOGOROSI ALBERT </t>
  </si>
  <si>
    <t xml:space="preserve">MOKONE MP </t>
  </si>
  <si>
    <t xml:space="preserve">THIBELA SHIRLEY </t>
  </si>
  <si>
    <t xml:space="preserve">MASUKU BONGIWE </t>
  </si>
  <si>
    <t>MASHIMBYE JEFFREY</t>
  </si>
  <si>
    <t>Persal / D/O</t>
  </si>
  <si>
    <t>MOSALA J</t>
  </si>
  <si>
    <t xml:space="preserve">BOSHOFF JM </t>
  </si>
  <si>
    <t xml:space="preserve">KHUBUTE JULIA </t>
  </si>
  <si>
    <t>SEBELEGO KELEBOGELE</t>
  </si>
  <si>
    <t xml:space="preserve">NEMAFOHODI KHATHU </t>
  </si>
  <si>
    <t xml:space="preserve">JOXO MZONKE </t>
  </si>
  <si>
    <t xml:space="preserve">SEBETOA N </t>
  </si>
  <si>
    <t xml:space="preserve">MPHEHLE NOMPUMELELO </t>
  </si>
  <si>
    <t xml:space="preserve">KHUMALO NOMUSA </t>
  </si>
  <si>
    <t xml:space="preserve">HLONGWANE  PAUL </t>
  </si>
  <si>
    <t xml:space="preserve">CEKISO SIZEKA </t>
  </si>
  <si>
    <t xml:space="preserve">JONAS THEMBA </t>
  </si>
  <si>
    <t>Overpaid</t>
  </si>
  <si>
    <t>KANYANE PILETJO M</t>
  </si>
  <si>
    <t>Paid on 17/04/2019</t>
  </si>
  <si>
    <t>No Payment</t>
  </si>
  <si>
    <t>MONYATSI S</t>
  </si>
  <si>
    <t>Paid on 19/6/2019</t>
  </si>
  <si>
    <t>No payment Due</t>
  </si>
  <si>
    <t>05330025</t>
  </si>
  <si>
    <t>KIP03022</t>
  </si>
  <si>
    <t/>
  </si>
  <si>
    <t>7707275474081</t>
  </si>
  <si>
    <t>71878106</t>
  </si>
  <si>
    <t>KIP02954</t>
  </si>
  <si>
    <t>BUYEYE</t>
  </si>
  <si>
    <t>8504075817083</t>
  </si>
  <si>
    <t>19461160</t>
  </si>
  <si>
    <t>KIP03007</t>
  </si>
  <si>
    <t>7703225434085</t>
  </si>
  <si>
    <t>25457713</t>
  </si>
  <si>
    <t>KIP02995</t>
  </si>
  <si>
    <t>7303190511080</t>
  </si>
  <si>
    <t>71928219</t>
  </si>
  <si>
    <t>KIP02919</t>
  </si>
  <si>
    <t>7609120483087</t>
  </si>
  <si>
    <t>82757259</t>
  </si>
  <si>
    <t>KIP02996</t>
  </si>
  <si>
    <t>8102095748089</t>
  </si>
  <si>
    <t>71361600</t>
  </si>
  <si>
    <t>KIP02977</t>
  </si>
  <si>
    <t>LEDWABA</t>
  </si>
  <si>
    <t>8403155888082</t>
  </si>
  <si>
    <t>7010200713081</t>
  </si>
  <si>
    <t>KIP02956</t>
  </si>
  <si>
    <t>8710145340085</t>
  </si>
  <si>
    <t>71130152</t>
  </si>
  <si>
    <t>KIP02967</t>
  </si>
  <si>
    <t>Mabasa</t>
  </si>
  <si>
    <t>8109080540082</t>
  </si>
  <si>
    <t>Mahupela Dan</t>
  </si>
  <si>
    <t>KIP03031</t>
  </si>
  <si>
    <t>MABENA</t>
  </si>
  <si>
    <t>8608285900082</t>
  </si>
  <si>
    <t>71895949</t>
  </si>
  <si>
    <t>KIP02940</t>
  </si>
  <si>
    <t>MACHOPOZO</t>
  </si>
  <si>
    <t>8308090977082</t>
  </si>
  <si>
    <t>70735476</t>
  </si>
  <si>
    <t>KIP03030</t>
  </si>
  <si>
    <t>Makamu</t>
  </si>
  <si>
    <t>7809230283084</t>
  </si>
  <si>
    <t xml:space="preserve">Mthombeni H D </t>
  </si>
  <si>
    <t>22363868</t>
  </si>
  <si>
    <t>KIP02982</t>
  </si>
  <si>
    <t>MAKEDI</t>
  </si>
  <si>
    <t>9505095212089</t>
  </si>
  <si>
    <t>06266622</t>
  </si>
  <si>
    <t>KIP03027</t>
  </si>
  <si>
    <t>6204060593086</t>
  </si>
  <si>
    <t>72025514</t>
  </si>
  <si>
    <t>KIP02975</t>
  </si>
  <si>
    <t>MASEKO</t>
  </si>
  <si>
    <t>7405070454081</t>
  </si>
  <si>
    <t>22343971</t>
  </si>
  <si>
    <t>KIP03002</t>
  </si>
  <si>
    <t>Mhlanga</t>
  </si>
  <si>
    <t>8005100497081</t>
  </si>
  <si>
    <t>71769986</t>
  </si>
  <si>
    <t>KIP03025</t>
  </si>
  <si>
    <t>MOFOKENG</t>
  </si>
  <si>
    <t>8107235561086</t>
  </si>
  <si>
    <t>KIP02961</t>
  </si>
  <si>
    <t>Mokase</t>
  </si>
  <si>
    <t>8110010544087</t>
  </si>
  <si>
    <t>05312639</t>
  </si>
  <si>
    <t>KIP02993</t>
  </si>
  <si>
    <t>Mokhutli</t>
  </si>
  <si>
    <t>7106045558085</t>
  </si>
  <si>
    <t>KIP02766</t>
  </si>
  <si>
    <t>MOSIA</t>
  </si>
  <si>
    <t>7812030579081</t>
  </si>
  <si>
    <t>70917078</t>
  </si>
  <si>
    <t>KIP03024</t>
  </si>
  <si>
    <t>8012240490083</t>
  </si>
  <si>
    <t>71242805</t>
  </si>
  <si>
    <t>KIP03020</t>
  </si>
  <si>
    <t>6108185880080</t>
  </si>
  <si>
    <t>70473609</t>
  </si>
  <si>
    <t>KIP03013</t>
  </si>
  <si>
    <t>NGHONYAMA</t>
  </si>
  <si>
    <t>7308090366089</t>
  </si>
  <si>
    <t>72127287</t>
  </si>
  <si>
    <t>KIP02495</t>
  </si>
  <si>
    <t>Nkuna</t>
  </si>
  <si>
    <t>7906200925080</t>
  </si>
  <si>
    <t>04722493</t>
  </si>
  <si>
    <t>KIP02955</t>
  </si>
  <si>
    <t>Nyakale</t>
  </si>
  <si>
    <t>6604270467080</t>
  </si>
  <si>
    <t>72131772</t>
  </si>
  <si>
    <t>KIP02944</t>
  </si>
  <si>
    <t>POTWANA</t>
  </si>
  <si>
    <t>8201013136086</t>
  </si>
  <si>
    <t>71760148</t>
  </si>
  <si>
    <t>KIP02976</t>
  </si>
  <si>
    <t>8210200508080</t>
  </si>
  <si>
    <t>Radingwe</t>
  </si>
  <si>
    <t>Mthembu Boitumelo</t>
  </si>
  <si>
    <t>70481946</t>
  </si>
  <si>
    <t>KIP03026</t>
  </si>
  <si>
    <t>RAMUNGANE</t>
  </si>
  <si>
    <t>6807120898087</t>
  </si>
  <si>
    <t>71916890</t>
  </si>
  <si>
    <t>KIP02985</t>
  </si>
  <si>
    <t>RAPETSWA</t>
  </si>
  <si>
    <t>7009220409084</t>
  </si>
  <si>
    <t>09194967</t>
  </si>
  <si>
    <t>KIP03028</t>
  </si>
  <si>
    <t>SEBOLOKI</t>
  </si>
  <si>
    <t>6907225379080</t>
  </si>
  <si>
    <t>06246516</t>
  </si>
  <si>
    <t>KIP02817</t>
  </si>
  <si>
    <t>SEFOTLHO</t>
  </si>
  <si>
    <t>6305030360082</t>
  </si>
  <si>
    <t>71489169</t>
  </si>
  <si>
    <t>KIP03016</t>
  </si>
  <si>
    <t>SEHLOHO</t>
  </si>
  <si>
    <t>8511101126082</t>
  </si>
  <si>
    <t>21357439</t>
  </si>
  <si>
    <t>KIP02968</t>
  </si>
  <si>
    <t>Selepe</t>
  </si>
  <si>
    <t>7712290447088</t>
  </si>
  <si>
    <t>56299133</t>
  </si>
  <si>
    <t>KIP03133</t>
  </si>
  <si>
    <t>SEPTEMBER</t>
  </si>
  <si>
    <t>8702021982080</t>
  </si>
  <si>
    <t>70341479</t>
  </si>
  <si>
    <t>KIP02978</t>
  </si>
  <si>
    <t>7906030104088</t>
  </si>
  <si>
    <t>72013532</t>
  </si>
  <si>
    <t>KIP02987</t>
  </si>
  <si>
    <t>7108125558084</t>
  </si>
  <si>
    <t>KIP03035</t>
  </si>
  <si>
    <t>TSINYANE</t>
  </si>
  <si>
    <t>7409305707081</t>
  </si>
  <si>
    <t>.</t>
  </si>
  <si>
    <t>VL</t>
  </si>
  <si>
    <t>ID</t>
  </si>
  <si>
    <t>TW</t>
  </si>
  <si>
    <t>NA</t>
  </si>
  <si>
    <t>JR</t>
  </si>
  <si>
    <t>KK</t>
  </si>
  <si>
    <t>VM</t>
  </si>
  <si>
    <t>LL</t>
  </si>
  <si>
    <t>PE</t>
  </si>
  <si>
    <t>PP</t>
  </si>
  <si>
    <t>EM</t>
  </si>
  <si>
    <t>ZJ</t>
  </si>
  <si>
    <t>SS</t>
  </si>
  <si>
    <t>JG</t>
  </si>
  <si>
    <t xml:space="preserve">BUTHELEZI </t>
  </si>
  <si>
    <t xml:space="preserve">CHAUKE </t>
  </si>
  <si>
    <t xml:space="preserve">Hobyane </t>
  </si>
  <si>
    <t xml:space="preserve">KHAPHA </t>
  </si>
  <si>
    <t xml:space="preserve">LAMOLA </t>
  </si>
  <si>
    <t xml:space="preserve">LOMBARD </t>
  </si>
  <si>
    <t>SLAFFA</t>
  </si>
  <si>
    <t xml:space="preserve">THEMBA </t>
  </si>
  <si>
    <t>KIP02994</t>
  </si>
  <si>
    <t>ZUNGU YL</t>
  </si>
  <si>
    <t>7912250971081</t>
  </si>
  <si>
    <t>KIP03129</t>
  </si>
  <si>
    <t>KIP03049</t>
  </si>
  <si>
    <t>KIP03076</t>
  </si>
  <si>
    <t>KIP03157</t>
  </si>
  <si>
    <t>KIP03100</t>
  </si>
  <si>
    <t>KIP03084</t>
  </si>
  <si>
    <t>KIP03113</t>
  </si>
  <si>
    <t>KIP03132</t>
  </si>
  <si>
    <t>KIP03065</t>
  </si>
  <si>
    <t>KIP03069</t>
  </si>
  <si>
    <t>KIP03095</t>
  </si>
  <si>
    <t>KIP03046</t>
  </si>
  <si>
    <t>KIP03089</t>
  </si>
  <si>
    <t>KIP03094</t>
  </si>
  <si>
    <t>KIP03074</t>
  </si>
  <si>
    <t>KIP03120</t>
  </si>
  <si>
    <t>KIP03077</t>
  </si>
  <si>
    <t>KIP03148</t>
  </si>
  <si>
    <t>KIP03072</t>
  </si>
  <si>
    <t>KIP03151</t>
  </si>
  <si>
    <t>KIP03078</t>
  </si>
  <si>
    <t>KIP03135</t>
  </si>
  <si>
    <t>KIP03059</t>
  </si>
  <si>
    <t>KIP03086</t>
  </si>
  <si>
    <t>KIP03071</t>
  </si>
  <si>
    <t>KIP03043</t>
  </si>
  <si>
    <t>KIP03080</t>
  </si>
  <si>
    <t>KIP03040</t>
  </si>
  <si>
    <t>KIP03047</t>
  </si>
  <si>
    <t>KIP03142</t>
  </si>
  <si>
    <t>KIP03102</t>
  </si>
  <si>
    <t>KIP03067</t>
  </si>
  <si>
    <t>KIP03145</t>
  </si>
  <si>
    <t>KIP03130</t>
  </si>
  <si>
    <t>KIP03178</t>
  </si>
  <si>
    <t>KIP03061</t>
  </si>
  <si>
    <t>KIP03124</t>
  </si>
  <si>
    <t>KIP03123</t>
  </si>
  <si>
    <t>KIP03159</t>
  </si>
  <si>
    <t>KIP03087</t>
  </si>
  <si>
    <t>KIP03138</t>
  </si>
  <si>
    <t>KIP03041</t>
  </si>
  <si>
    <t>KIP03112</t>
  </si>
  <si>
    <t>KIP03098</t>
  </si>
  <si>
    <t>KIP03108</t>
  </si>
  <si>
    <t>KIP03131</t>
  </si>
  <si>
    <t>KIP03117</t>
  </si>
  <si>
    <t>KIP03139</t>
  </si>
  <si>
    <t>KIP03109</t>
  </si>
  <si>
    <t>KIP02921</t>
  </si>
  <si>
    <t>KIP03134</t>
  </si>
  <si>
    <t>KIP03127</t>
  </si>
  <si>
    <t>KIP03052</t>
  </si>
  <si>
    <t>KIP03051</t>
  </si>
  <si>
    <t>KIP03093</t>
  </si>
  <si>
    <t>KIP03081</t>
  </si>
  <si>
    <t>KIP03062</t>
  </si>
  <si>
    <t>KIP03057</t>
  </si>
  <si>
    <t>KIP03070</t>
  </si>
  <si>
    <t>KIP03038</t>
  </si>
  <si>
    <t>KIP03058</t>
  </si>
  <si>
    <t>KIP03121</t>
  </si>
  <si>
    <t>KIP03149</t>
  </si>
  <si>
    <t>KIP03099</t>
  </si>
  <si>
    <t>KIP03042</t>
  </si>
  <si>
    <t>KIP03136</t>
  </si>
  <si>
    <t>KIP03079</t>
  </si>
  <si>
    <t>KIP03119</t>
  </si>
  <si>
    <t>KIP02361</t>
  </si>
  <si>
    <t>KIP03104</t>
  </si>
  <si>
    <t>KIP03053</t>
  </si>
  <si>
    <t>KIP03091</t>
  </si>
  <si>
    <t>KIP03045</t>
  </si>
  <si>
    <t>KIP03128</t>
  </si>
  <si>
    <t>KIP03106</t>
  </si>
  <si>
    <t>KIP03114</t>
  </si>
  <si>
    <t>KIP03105</t>
  </si>
  <si>
    <t>KIP03044</t>
  </si>
  <si>
    <t>KIP03144</t>
  </si>
  <si>
    <t>KIP03118</t>
  </si>
  <si>
    <t>KIP03054</t>
  </si>
  <si>
    <t>KIP03116</t>
  </si>
  <si>
    <t>KIP03068</t>
  </si>
  <si>
    <t>KIP03097</t>
  </si>
  <si>
    <t>KIP03125</t>
  </si>
  <si>
    <t>KIP03073</t>
  </si>
  <si>
    <t>KIP03090</t>
  </si>
  <si>
    <t>KIP03088</t>
  </si>
  <si>
    <t>KIP03147</t>
  </si>
  <si>
    <t>KIP03103</t>
  </si>
  <si>
    <t>KIP03056</t>
  </si>
  <si>
    <t>KIP03107</t>
  </si>
  <si>
    <t>KIP03141</t>
  </si>
  <si>
    <t>KIP03048</t>
  </si>
  <si>
    <t>KIP03110</t>
  </si>
  <si>
    <t>KIP03115</t>
  </si>
  <si>
    <t>KIP03037</t>
  </si>
  <si>
    <t>KIP03075</t>
  </si>
  <si>
    <t>KIP03063</t>
  </si>
  <si>
    <t>KIP03096</t>
  </si>
  <si>
    <t>KIP03140</t>
  </si>
  <si>
    <t>KIP03143</t>
  </si>
  <si>
    <t>KIP03101</t>
  </si>
  <si>
    <t>KIP03085</t>
  </si>
  <si>
    <t>KIP03055</t>
  </si>
  <si>
    <t>KIP03111</t>
  </si>
  <si>
    <t>KIP03082</t>
  </si>
  <si>
    <t>KIP03146</t>
  </si>
  <si>
    <t>KIP03150</t>
  </si>
  <si>
    <t>KIP03137</t>
  </si>
  <si>
    <t>KIP03126</t>
  </si>
  <si>
    <t>KIP03039</t>
  </si>
  <si>
    <t>KIP03083</t>
  </si>
  <si>
    <t>KIP03060</t>
  </si>
  <si>
    <t>KIP03122</t>
  </si>
  <si>
    <t>ALEXANDER AD</t>
  </si>
  <si>
    <t>BANKIES VC</t>
  </si>
  <si>
    <t>BASIL J</t>
  </si>
  <si>
    <t>BOGODILE M</t>
  </si>
  <si>
    <t>CAIRNS SO</t>
  </si>
  <si>
    <t>CHOKOE MA</t>
  </si>
  <si>
    <t>DIKOKO AB</t>
  </si>
  <si>
    <t>DLAMINI PB</t>
  </si>
  <si>
    <t>GWEGWANA S</t>
  </si>
  <si>
    <t>HLOKOA PJ</t>
  </si>
  <si>
    <t>KAMMIES R</t>
  </si>
  <si>
    <t>KHODOBO LT</t>
  </si>
  <si>
    <t>LEEUW IW</t>
  </si>
  <si>
    <t>LEKOLOANE KR</t>
  </si>
  <si>
    <t>LENKOPANE SV</t>
  </si>
  <si>
    <t>MADIBANA MR</t>
  </si>
  <si>
    <t>MAEKO LE</t>
  </si>
  <si>
    <t>MAEKO SC</t>
  </si>
  <si>
    <t>MAGORO NM</t>
  </si>
  <si>
    <t>MAGWAZA P</t>
  </si>
  <si>
    <t>MAHLANGU TT</t>
  </si>
  <si>
    <t>MAHLOROMELA MG</t>
  </si>
  <si>
    <t>MALEFANE NV</t>
  </si>
  <si>
    <t>MALULEKE RC</t>
  </si>
  <si>
    <t>MANENZHE MR</t>
  </si>
  <si>
    <t>MANGISA L</t>
  </si>
  <si>
    <t>MAQHUBU MD</t>
  </si>
  <si>
    <t>MARAIS M</t>
  </si>
  <si>
    <t>MASHABELA DT</t>
  </si>
  <si>
    <t>MATEBA MD</t>
  </si>
  <si>
    <t>MATHEBULA AC</t>
  </si>
  <si>
    <t>MATJEKA MJ</t>
  </si>
  <si>
    <t>MATOKANE VL</t>
  </si>
  <si>
    <t>MBAMBO LE</t>
  </si>
  <si>
    <t>MKHWANAZI PL</t>
  </si>
  <si>
    <t>MLATHA-MAKUNGA N</t>
  </si>
  <si>
    <t>MODUKANELE RG</t>
  </si>
  <si>
    <t>MOEKETSI SM</t>
  </si>
  <si>
    <t>MOKONYANE PK</t>
  </si>
  <si>
    <t>MOKWEBO NJ</t>
  </si>
  <si>
    <t>MOLATLHEGI TV</t>
  </si>
  <si>
    <t>MOLEFE MA</t>
  </si>
  <si>
    <t>MOLOISANE KE</t>
  </si>
  <si>
    <t>MOLOTO SR</t>
  </si>
  <si>
    <t>MOROBE HS</t>
  </si>
  <si>
    <t>Mosikare TM</t>
  </si>
  <si>
    <t>MPHAKATHI SG</t>
  </si>
  <si>
    <t>MPHATSOANYANE MS</t>
  </si>
  <si>
    <t>MSOMI MP</t>
  </si>
  <si>
    <t>MUJI S</t>
  </si>
  <si>
    <t>MYEZA ZA</t>
  </si>
  <si>
    <t>MYEZA SA</t>
  </si>
  <si>
    <t>NDABA MS</t>
  </si>
  <si>
    <t>NDABA RX</t>
  </si>
  <si>
    <t>NDLOVU PT</t>
  </si>
  <si>
    <t>NENWALWI T</t>
  </si>
  <si>
    <t>NGOMANI SF</t>
  </si>
  <si>
    <t>NHLAPO PP</t>
  </si>
  <si>
    <t>NIKANI M</t>
  </si>
  <si>
    <t>NYOMBOLO Z</t>
  </si>
  <si>
    <t>OLIFANT BG</t>
  </si>
  <si>
    <t>OLIPHANT TB</t>
  </si>
  <si>
    <t>PAHLENI PM</t>
  </si>
  <si>
    <t>RAKODI MG</t>
  </si>
  <si>
    <t>RAMMUTLA KR</t>
  </si>
  <si>
    <t>RAMUDECULI TT</t>
  </si>
  <si>
    <t>RATHIBA MP</t>
  </si>
  <si>
    <t>RATYA L</t>
  </si>
  <si>
    <t>RIET E</t>
  </si>
  <si>
    <t>SCHALK SP</t>
  </si>
  <si>
    <t>SEBIGI DD</t>
  </si>
  <si>
    <t>SEEMA ML</t>
  </si>
  <si>
    <t>SITWAYI ML</t>
  </si>
  <si>
    <t>SPRINGBOK JM</t>
  </si>
  <si>
    <t>STOCK MC</t>
  </si>
  <si>
    <t>TSOEU NP</t>
  </si>
  <si>
    <t>VAN WYK L</t>
  </si>
  <si>
    <t>6911200209080</t>
  </si>
  <si>
    <t>7612185635088</t>
  </si>
  <si>
    <t>8105305051087</t>
  </si>
  <si>
    <t>8309295445081</t>
  </si>
  <si>
    <t>8508140105085</t>
  </si>
  <si>
    <t>6301310122087</t>
  </si>
  <si>
    <t>8009275540089</t>
  </si>
  <si>
    <t>5805050946083</t>
  </si>
  <si>
    <t>7702080135084</t>
  </si>
  <si>
    <t>7908315322088</t>
  </si>
  <si>
    <t>8012040774082</t>
  </si>
  <si>
    <t>7508170339084</t>
  </si>
  <si>
    <t>7401017910087</t>
  </si>
  <si>
    <t>8009205411088</t>
  </si>
  <si>
    <t>8202195551084</t>
  </si>
  <si>
    <t>7206200226088</t>
  </si>
  <si>
    <t>7005155192083</t>
  </si>
  <si>
    <t>8307015153084</t>
  </si>
  <si>
    <t>8409300935082</t>
  </si>
  <si>
    <t>8108295097086</t>
  </si>
  <si>
    <t>8311055744083</t>
  </si>
  <si>
    <t>8012095794084</t>
  </si>
  <si>
    <t>7804200321089</t>
  </si>
  <si>
    <t>8209045936084</t>
  </si>
  <si>
    <t>8509306099088</t>
  </si>
  <si>
    <t>8101010430088</t>
  </si>
  <si>
    <t>8806150926089</t>
  </si>
  <si>
    <t>8909110964087</t>
  </si>
  <si>
    <t>7608060676080</t>
  </si>
  <si>
    <t>8302021410081</t>
  </si>
  <si>
    <t>8503165624086</t>
  </si>
  <si>
    <t>8505020847083</t>
  </si>
  <si>
    <t>7711140583084</t>
  </si>
  <si>
    <t>7507270588087</t>
  </si>
  <si>
    <t>7609041071086</t>
  </si>
  <si>
    <t>7809105806084</t>
  </si>
  <si>
    <t>6707165889084</t>
  </si>
  <si>
    <t>7908275389085</t>
  </si>
  <si>
    <t>7210250110085</t>
  </si>
  <si>
    <t>7506090392084</t>
  </si>
  <si>
    <t>8009045291088</t>
  </si>
  <si>
    <t>8212055933082</t>
  </si>
  <si>
    <t>7512056105080</t>
  </si>
  <si>
    <t>8508076183080</t>
  </si>
  <si>
    <t>8312210488087</t>
  </si>
  <si>
    <t>8108105601085</t>
  </si>
  <si>
    <t>7312105510087</t>
  </si>
  <si>
    <t>7004075395082</t>
  </si>
  <si>
    <t>8401066179088</t>
  </si>
  <si>
    <t>8505260433081</t>
  </si>
  <si>
    <t>7909160138082</t>
  </si>
  <si>
    <t>8211070483081</t>
  </si>
  <si>
    <t>7903215586080</t>
  </si>
  <si>
    <t>7409191082086</t>
  </si>
  <si>
    <t>7910135316084</t>
  </si>
  <si>
    <t>7508145869082</t>
  </si>
  <si>
    <t>8501190758085</t>
  </si>
  <si>
    <t>7706095784083</t>
  </si>
  <si>
    <t>7501110405081</t>
  </si>
  <si>
    <t>6706070703083</t>
  </si>
  <si>
    <t>6904305340082</t>
  </si>
  <si>
    <t>8503110911083</t>
  </si>
  <si>
    <t>8305305490083</t>
  </si>
  <si>
    <t>7512310555088</t>
  </si>
  <si>
    <t>7709090516088</t>
  </si>
  <si>
    <t>8001195345087</t>
  </si>
  <si>
    <t>7306106421088</t>
  </si>
  <si>
    <t>8508276001082</t>
  </si>
  <si>
    <t>8210220416082</t>
  </si>
  <si>
    <t>7912315665082</t>
  </si>
  <si>
    <t>7405030453082</t>
  </si>
  <si>
    <t>7911210499084</t>
  </si>
  <si>
    <t>8301215855085</t>
  </si>
  <si>
    <t>7904095998080</t>
  </si>
  <si>
    <t>8008205614089</t>
  </si>
  <si>
    <t>7712060490086</t>
  </si>
  <si>
    <t>7701030794081</t>
  </si>
  <si>
    <t>7908210339088</t>
  </si>
  <si>
    <t>6205315620087</t>
  </si>
  <si>
    <t>8503160211087</t>
  </si>
  <si>
    <t>8001305735086</t>
  </si>
  <si>
    <t>8001180507089</t>
  </si>
  <si>
    <t>8109210917085</t>
  </si>
  <si>
    <t>7901175558081</t>
  </si>
  <si>
    <t>8212120763084</t>
  </si>
  <si>
    <t>6808310505086</t>
  </si>
  <si>
    <t>8308045827085</t>
  </si>
  <si>
    <t>8209231154088</t>
  </si>
  <si>
    <t>7907290195089</t>
  </si>
  <si>
    <t>9301180416086</t>
  </si>
  <si>
    <t>8502150867080</t>
  </si>
  <si>
    <t>8708130265085</t>
  </si>
  <si>
    <t>7806065913082</t>
  </si>
  <si>
    <t>8707166156085</t>
  </si>
  <si>
    <t>7502150146080</t>
  </si>
  <si>
    <t>8709280183086</t>
  </si>
  <si>
    <t>8805250670084</t>
  </si>
  <si>
    <t>8106140548089</t>
  </si>
  <si>
    <t>7004230315082</t>
  </si>
  <si>
    <t>6605110646080</t>
  </si>
  <si>
    <t>8202045811084</t>
  </si>
  <si>
    <t>7009275293086</t>
  </si>
  <si>
    <t>7709130923088</t>
  </si>
  <si>
    <t>7211120022088</t>
  </si>
  <si>
    <t>8210035565081</t>
  </si>
  <si>
    <t>8401290465089</t>
  </si>
  <si>
    <t>7608046008086</t>
  </si>
  <si>
    <t>7012270318080</t>
  </si>
  <si>
    <t>8104230086086</t>
  </si>
  <si>
    <t>8803220069081</t>
  </si>
  <si>
    <t>8208105778089</t>
  </si>
  <si>
    <t>Jonas Koos</t>
  </si>
  <si>
    <t>Mashao  M J</t>
  </si>
  <si>
    <t>Nonyane Thabo</t>
  </si>
  <si>
    <t>05421268</t>
  </si>
  <si>
    <t>7001327</t>
  </si>
  <si>
    <t>72010231</t>
  </si>
  <si>
    <t>70625018</t>
  </si>
  <si>
    <t>71411801</t>
  </si>
  <si>
    <t>04668341</t>
  </si>
  <si>
    <t>19321244</t>
  </si>
  <si>
    <t>70126461</t>
  </si>
  <si>
    <t>70526150</t>
  </si>
  <si>
    <t>71794883</t>
  </si>
  <si>
    <t>72001305</t>
  </si>
  <si>
    <t>70715254</t>
  </si>
  <si>
    <t>70168741</t>
  </si>
  <si>
    <t>70124973</t>
  </si>
  <si>
    <t>05330955</t>
  </si>
  <si>
    <t>70708487</t>
  </si>
  <si>
    <t>70271356</t>
  </si>
  <si>
    <t>04720610</t>
  </si>
  <si>
    <t>70381364</t>
  </si>
  <si>
    <t>70637326</t>
  </si>
  <si>
    <t>72013541</t>
  </si>
  <si>
    <t>71376054</t>
  </si>
  <si>
    <t>71659463</t>
  </si>
  <si>
    <t>71871471</t>
  </si>
  <si>
    <t>72126931</t>
  </si>
  <si>
    <t>84055065</t>
  </si>
  <si>
    <t>82702616</t>
  </si>
  <si>
    <t>70989729</t>
  </si>
  <si>
    <t>71944214</t>
  </si>
  <si>
    <t>72010142</t>
  </si>
  <si>
    <t>71837027</t>
  </si>
  <si>
    <t>70021660</t>
  </si>
  <si>
    <t>21077479</t>
  </si>
  <si>
    <t>70839212</t>
  </si>
  <si>
    <t>71515887</t>
  </si>
  <si>
    <t>16723228</t>
  </si>
  <si>
    <t>21541396</t>
  </si>
  <si>
    <t>71941541</t>
  </si>
  <si>
    <t>70238405</t>
  </si>
  <si>
    <t>70732183</t>
  </si>
  <si>
    <t>72074477</t>
  </si>
  <si>
    <t>71886648</t>
  </si>
  <si>
    <t>70735328</t>
  </si>
  <si>
    <t>71736581</t>
  </si>
  <si>
    <t>71527443</t>
  </si>
  <si>
    <t>71486283</t>
  </si>
  <si>
    <t>83604634</t>
  </si>
  <si>
    <t>70393656</t>
  </si>
  <si>
    <t>71905693</t>
  </si>
  <si>
    <t>72059389</t>
  </si>
  <si>
    <t>20983816</t>
  </si>
  <si>
    <t>70390941</t>
  </si>
  <si>
    <t>24061671</t>
  </si>
  <si>
    <t>70756058</t>
  </si>
  <si>
    <t>70876525</t>
  </si>
  <si>
    <t>70734585</t>
  </si>
  <si>
    <t>71921397</t>
  </si>
  <si>
    <t>05393710</t>
  </si>
  <si>
    <t>71864679</t>
  </si>
  <si>
    <t>71128646</t>
  </si>
  <si>
    <t>72032197</t>
  </si>
  <si>
    <t>70398861</t>
  </si>
  <si>
    <t>05326435</t>
  </si>
  <si>
    <t>2687</t>
  </si>
  <si>
    <t>70403767</t>
  </si>
  <si>
    <t>20943873</t>
  </si>
  <si>
    <t>71360093</t>
  </si>
  <si>
    <t>71821252</t>
  </si>
  <si>
    <t>05373069</t>
  </si>
  <si>
    <t>70444838</t>
  </si>
  <si>
    <t>70455082</t>
  </si>
  <si>
    <t>70773289</t>
  </si>
  <si>
    <t>71744002</t>
  </si>
  <si>
    <t>06098053</t>
  </si>
  <si>
    <t>71363114</t>
  </si>
  <si>
    <t>70392168</t>
  </si>
  <si>
    <t>70106738</t>
  </si>
  <si>
    <t>72199687</t>
  </si>
  <si>
    <t>71957367</t>
  </si>
  <si>
    <t>81999364</t>
  </si>
  <si>
    <t>72199555</t>
  </si>
  <si>
    <t>72048743</t>
  </si>
  <si>
    <t>71777300</t>
  </si>
  <si>
    <t>71807390</t>
  </si>
  <si>
    <t>72267089</t>
  </si>
  <si>
    <t>72222000</t>
  </si>
  <si>
    <t>70800529</t>
  </si>
  <si>
    <t>70826421</t>
  </si>
  <si>
    <t>70391165</t>
  </si>
  <si>
    <t>91006961</t>
  </si>
  <si>
    <t>72046261</t>
  </si>
  <si>
    <t>71789880</t>
  </si>
  <si>
    <t>71766898</t>
  </si>
  <si>
    <t>71863451</t>
  </si>
  <si>
    <t>05295386</t>
  </si>
  <si>
    <t>72292865</t>
  </si>
  <si>
    <t>70393516</t>
  </si>
  <si>
    <t>09259651</t>
  </si>
  <si>
    <t>05457017</t>
  </si>
  <si>
    <t>71243208</t>
  </si>
  <si>
    <t>72028751</t>
  </si>
  <si>
    <t>18762051</t>
  </si>
  <si>
    <t>71578242</t>
  </si>
  <si>
    <t>72024526</t>
  </si>
  <si>
    <t>Comm</t>
  </si>
  <si>
    <t>Shop Steward Comm</t>
  </si>
  <si>
    <t>01/07/2019</t>
  </si>
  <si>
    <t>71930730</t>
  </si>
  <si>
    <t>70442479</t>
  </si>
  <si>
    <t>71202684</t>
  </si>
  <si>
    <t>20446837</t>
  </si>
  <si>
    <t>71804706</t>
  </si>
  <si>
    <t>04847412</t>
  </si>
  <si>
    <t>71511776</t>
  </si>
  <si>
    <t>04467957</t>
  </si>
  <si>
    <t>2563</t>
  </si>
  <si>
    <t>71806628</t>
  </si>
  <si>
    <t>24452823</t>
  </si>
  <si>
    <t>05405351</t>
  </si>
  <si>
    <t>70537267</t>
  </si>
  <si>
    <t>71796207</t>
  </si>
  <si>
    <t>71819711</t>
  </si>
  <si>
    <t>05458161</t>
  </si>
  <si>
    <t>70176477</t>
  </si>
  <si>
    <t>70921954</t>
  </si>
  <si>
    <t>17255660</t>
  </si>
  <si>
    <t>04476549</t>
  </si>
  <si>
    <t>70346411</t>
  </si>
  <si>
    <t>71491643</t>
  </si>
  <si>
    <t>71865063</t>
  </si>
  <si>
    <t>20515065</t>
  </si>
  <si>
    <t>70135266</t>
  </si>
  <si>
    <t>72073047</t>
  </si>
  <si>
    <t>71788875</t>
  </si>
  <si>
    <t>70895431</t>
  </si>
  <si>
    <t>72018470</t>
  </si>
  <si>
    <t>09571523</t>
  </si>
  <si>
    <t>71951563</t>
  </si>
  <si>
    <t>71938168</t>
  </si>
  <si>
    <t>BASSON I</t>
  </si>
  <si>
    <t>CLOETE E</t>
  </si>
  <si>
    <t>FISHER GT</t>
  </si>
  <si>
    <t>FRANCIS S</t>
  </si>
  <si>
    <t>GERTSE GJ</t>
  </si>
  <si>
    <t>JANTJIES TP</t>
  </si>
  <si>
    <t>KHALIPHA BL</t>
  </si>
  <si>
    <t>KHANYILE TJ</t>
  </si>
  <si>
    <t>KHEWANI NB</t>
  </si>
  <si>
    <t>KWENATSAMETSI S</t>
  </si>
  <si>
    <t>LEBEMBE JL</t>
  </si>
  <si>
    <t>LEBUSE TA</t>
  </si>
  <si>
    <t>MADLOPHA SM</t>
  </si>
  <si>
    <t>MAFABATHO MI</t>
  </si>
  <si>
    <t>MAFORA DO</t>
  </si>
  <si>
    <t>MAKUPENI MR</t>
  </si>
  <si>
    <t>MATHE OD</t>
  </si>
  <si>
    <t>MAXEGWANA NP</t>
  </si>
  <si>
    <t>MDLELENI NS</t>
  </si>
  <si>
    <t>MOKOENA MS</t>
  </si>
  <si>
    <t>MOSIATLHAGA KG</t>
  </si>
  <si>
    <t>MOSITO I</t>
  </si>
  <si>
    <t>MTHOMBENI Z</t>
  </si>
  <si>
    <t>Mtshali FS</t>
  </si>
  <si>
    <t>MTSHWENE LN</t>
  </si>
  <si>
    <t>MUNENGWANE L</t>
  </si>
  <si>
    <t>MZOBE NW</t>
  </si>
  <si>
    <t>NGCAYISA RANTSATSI NA</t>
  </si>
  <si>
    <t>NTSOKOTA MM</t>
  </si>
  <si>
    <t>Olyn LJ</t>
  </si>
  <si>
    <t>Panoliwe MA</t>
  </si>
  <si>
    <t>PIETERSEN N</t>
  </si>
  <si>
    <t>RASHULA V</t>
  </si>
  <si>
    <t>RIKHOTSO A</t>
  </si>
  <si>
    <t>SATHUBA ML</t>
  </si>
  <si>
    <t>Sereo ES</t>
  </si>
  <si>
    <t>SOMO ME</t>
  </si>
  <si>
    <t>TSEBE KR</t>
  </si>
  <si>
    <t>TSELE BK</t>
  </si>
  <si>
    <t>ZONDI O</t>
  </si>
  <si>
    <t>7808110624086</t>
  </si>
  <si>
    <t>7203205437083</t>
  </si>
  <si>
    <t>8306235301085</t>
  </si>
  <si>
    <t>7306275219081</t>
  </si>
  <si>
    <t>8009020384080</t>
  </si>
  <si>
    <t>6903210731088</t>
  </si>
  <si>
    <t>7004165476081</t>
  </si>
  <si>
    <t>7912255868084</t>
  </si>
  <si>
    <t>6801275634082</t>
  </si>
  <si>
    <t>6512265452084</t>
  </si>
  <si>
    <t>8306105945086</t>
  </si>
  <si>
    <t>7909155365088</t>
  </si>
  <si>
    <t>7811235312082</t>
  </si>
  <si>
    <t>7709255546086</t>
  </si>
  <si>
    <t>7610170625080</t>
  </si>
  <si>
    <t>6605121169086</t>
  </si>
  <si>
    <t>6909080955087</t>
  </si>
  <si>
    <t>7404240602083</t>
  </si>
  <si>
    <t>7206085936082</t>
  </si>
  <si>
    <t>7205140769082</t>
  </si>
  <si>
    <t>7805310372086</t>
  </si>
  <si>
    <t>6111060690087</t>
  </si>
  <si>
    <t>6903170592082</t>
  </si>
  <si>
    <t>8312295364088</t>
  </si>
  <si>
    <t>8406071233085</t>
  </si>
  <si>
    <t>8107120441089</t>
  </si>
  <si>
    <t>6810060093081</t>
  </si>
  <si>
    <t>7607195529081</t>
  </si>
  <si>
    <t>8102180337087</t>
  </si>
  <si>
    <t>8310100377089</t>
  </si>
  <si>
    <t>7709060644084</t>
  </si>
  <si>
    <t>7111105550089</t>
  </si>
  <si>
    <t>8406066836082</t>
  </si>
  <si>
    <t>KIP02885</t>
  </si>
  <si>
    <t>KIP02899</t>
  </si>
  <si>
    <t>KIP02824</t>
  </si>
  <si>
    <t>KIP02927</t>
  </si>
  <si>
    <t>KIP02839</t>
  </si>
  <si>
    <t>KIP02881</t>
  </si>
  <si>
    <t>KIP02926</t>
  </si>
  <si>
    <t>KIP02865</t>
  </si>
  <si>
    <t>KIP02858</t>
  </si>
  <si>
    <t>KIP02819</t>
  </si>
  <si>
    <t>KIP02902</t>
  </si>
  <si>
    <t>KIP02931</t>
  </si>
  <si>
    <t>KIP02866</t>
  </si>
  <si>
    <t>KIP02916</t>
  </si>
  <si>
    <t>KIP02898</t>
  </si>
  <si>
    <t>KIP02882</t>
  </si>
  <si>
    <t>KIP02883</t>
  </si>
  <si>
    <t>KIP02845</t>
  </si>
  <si>
    <t>KIP02886</t>
  </si>
  <si>
    <t>KIP02903</t>
  </si>
  <si>
    <t>KIP02869</t>
  </si>
  <si>
    <t>KIP02826</t>
  </si>
  <si>
    <t>KIP02925</t>
  </si>
  <si>
    <t>KIP02917</t>
  </si>
  <si>
    <t>KIP02891</t>
  </si>
  <si>
    <t>KIP02907</t>
  </si>
  <si>
    <t>KIP02859</t>
  </si>
  <si>
    <t>KIP02835</t>
  </si>
  <si>
    <t>KIP02912</t>
  </si>
  <si>
    <t>KIP02910</t>
  </si>
  <si>
    <t>KIP02894</t>
  </si>
  <si>
    <t>KIP02575</t>
  </si>
  <si>
    <t>KIP02838</t>
  </si>
  <si>
    <t>KIP02922</t>
  </si>
  <si>
    <t>M J Mothabeng</t>
  </si>
  <si>
    <t>Mmoloka Loabile</t>
  </si>
  <si>
    <t>Nkoane Walter Mafoko</t>
  </si>
  <si>
    <t>72129514</t>
  </si>
  <si>
    <t>71801006</t>
  </si>
  <si>
    <t>MODISE NM</t>
  </si>
  <si>
    <t>MOLATUDI MS</t>
  </si>
  <si>
    <t>8404140798089</t>
  </si>
  <si>
    <t>8301030746089</t>
  </si>
  <si>
    <t>KIP02803</t>
  </si>
  <si>
    <t>KIP02785</t>
  </si>
  <si>
    <t>Lesego Thulare</t>
  </si>
  <si>
    <t>71940596</t>
  </si>
  <si>
    <t>71631623</t>
  </si>
  <si>
    <t>06330983</t>
  </si>
  <si>
    <t>1952</t>
  </si>
  <si>
    <t>LEEU DO</t>
  </si>
  <si>
    <t>NGQULANA SN</t>
  </si>
  <si>
    <t>NTOMBELA MM</t>
  </si>
  <si>
    <t>SELONYANE IM</t>
  </si>
  <si>
    <t>7407090830084</t>
  </si>
  <si>
    <t>7901110344084</t>
  </si>
  <si>
    <t>6611165541085</t>
  </si>
  <si>
    <t>8310220742089</t>
  </si>
  <si>
    <t>KIP02390</t>
  </si>
  <si>
    <t>KIP02622</t>
  </si>
  <si>
    <t>KIP02472</t>
  </si>
  <si>
    <t>KIP02320</t>
  </si>
  <si>
    <t>70784736</t>
  </si>
  <si>
    <t>83038051</t>
  </si>
  <si>
    <t>70032491</t>
  </si>
  <si>
    <t>71562265</t>
  </si>
  <si>
    <t>70114650</t>
  </si>
  <si>
    <t>71646523</t>
  </si>
  <si>
    <t>72013231</t>
  </si>
  <si>
    <t>71949089</t>
  </si>
  <si>
    <t>72027151</t>
  </si>
  <si>
    <t>09261796</t>
  </si>
  <si>
    <t>09565221</t>
  </si>
  <si>
    <t>KIP02582</t>
  </si>
  <si>
    <t>KIP02307</t>
  </si>
  <si>
    <t>KIP02628</t>
  </si>
  <si>
    <t>KIP02594</t>
  </si>
  <si>
    <t>KIP02731</t>
  </si>
  <si>
    <t>KIP02579</t>
  </si>
  <si>
    <t>KIP02585</t>
  </si>
  <si>
    <t>KIP02540</t>
  </si>
  <si>
    <t>KIP02595</t>
  </si>
  <si>
    <t>KIP02572</t>
  </si>
  <si>
    <t>KIP02634</t>
  </si>
  <si>
    <t>KIP02583</t>
  </si>
  <si>
    <t>KIP02576</t>
  </si>
  <si>
    <t>Bodila VI</t>
  </si>
  <si>
    <t>BOTHA C</t>
  </si>
  <si>
    <t>Cimela TP</t>
  </si>
  <si>
    <t>Hlaka MW</t>
  </si>
  <si>
    <t>KUBHEKA BT</t>
  </si>
  <si>
    <t>Mkhabela NA</t>
  </si>
  <si>
    <t>Modisenyane DN</t>
  </si>
  <si>
    <t>MOSETA J</t>
  </si>
  <si>
    <t>Mothabeng MJ</t>
  </si>
  <si>
    <t>PAPO ML</t>
  </si>
  <si>
    <t>SEKGOPO MC</t>
  </si>
  <si>
    <t>Seodisa PL</t>
  </si>
  <si>
    <t>Sesoko TJ</t>
  </si>
  <si>
    <t>8601140906089</t>
  </si>
  <si>
    <t>8903290040085</t>
  </si>
  <si>
    <t>71021206200800</t>
  </si>
  <si>
    <t>8009170939089</t>
  </si>
  <si>
    <t>7906090469082</t>
  </si>
  <si>
    <t>7107110410087</t>
  </si>
  <si>
    <t>7507210355084</t>
  </si>
  <si>
    <t>85061004644088</t>
  </si>
  <si>
    <t>6503095399082</t>
  </si>
  <si>
    <t>8503300683088</t>
  </si>
  <si>
    <t>8404150680088</t>
  </si>
  <si>
    <t>6701155927087</t>
  </si>
  <si>
    <t>6502175517084</t>
  </si>
  <si>
    <t>Tebogo Legodi</t>
  </si>
  <si>
    <t>Tshoagong M S</t>
  </si>
  <si>
    <t>M J Mothwa</t>
  </si>
  <si>
    <t>81752709</t>
  </si>
  <si>
    <t>KIP02687</t>
  </si>
  <si>
    <t>KIP02680</t>
  </si>
  <si>
    <t>KIP02533</t>
  </si>
  <si>
    <t>BOOYSEN AD</t>
  </si>
  <si>
    <t>KUILDER FZ</t>
  </si>
  <si>
    <t>MKANSI M</t>
  </si>
  <si>
    <t>SEOPA CD</t>
  </si>
  <si>
    <t>6811225571086</t>
  </si>
  <si>
    <t>8007310072084</t>
  </si>
  <si>
    <t>6112300423081</t>
  </si>
  <si>
    <t>01/02/2019</t>
  </si>
  <si>
    <t>MABUELA</t>
  </si>
  <si>
    <t xml:space="preserve">Mahlaba Bakhethile </t>
  </si>
  <si>
    <t xml:space="preserve">Mohale Clemey </t>
  </si>
  <si>
    <t xml:space="preserve">Sebetoa Frans </t>
  </si>
  <si>
    <t xml:space="preserve">Mashimbye Jeffrey </t>
  </si>
  <si>
    <t xml:space="preserve">Khubute Julia </t>
  </si>
  <si>
    <t xml:space="preserve">Mothabeng M J </t>
  </si>
  <si>
    <t xml:space="preserve">Hlaka Mologodi Winnie </t>
  </si>
  <si>
    <t xml:space="preserve">Mshengu Mxolisi </t>
  </si>
  <si>
    <t xml:space="preserve">Hlongwane Paul </t>
  </si>
  <si>
    <t xml:space="preserve">Maruma Rakgoadi </t>
  </si>
  <si>
    <t xml:space="preserve">Oliphant Verdi </t>
  </si>
  <si>
    <t xml:space="preserve">Nkomombini Nolwazi </t>
  </si>
  <si>
    <t xml:space="preserve">Gumede Ace </t>
  </si>
  <si>
    <t xml:space="preserve">Masuku Bongiwe </t>
  </si>
  <si>
    <t xml:space="preserve">Khuzwayo Buyisile </t>
  </si>
  <si>
    <t>Boshoff J M</t>
  </si>
  <si>
    <t xml:space="preserve">Gwangwa Joey </t>
  </si>
  <si>
    <t xml:space="preserve">Mosala Johannes </t>
  </si>
  <si>
    <t xml:space="preserve">Botilo Jonas Mborana </t>
  </si>
  <si>
    <t xml:space="preserve">Mosiatlhaga Keaiketse G </t>
  </si>
  <si>
    <t xml:space="preserve">Sebelego Kelebogile </t>
  </si>
  <si>
    <t xml:space="preserve">Nemafhononi Khathu </t>
  </si>
  <si>
    <t xml:space="preserve">Nhlapo Mamoloi Jeanett </t>
  </si>
  <si>
    <t xml:space="preserve">Moreki Nkajane Godfrey </t>
  </si>
  <si>
    <t xml:space="preserve">Wesi Olebogeng </t>
  </si>
  <si>
    <t xml:space="preserve">Ramothwala Phillemon </t>
  </si>
  <si>
    <t xml:space="preserve">Nghonyama Prudence </t>
  </si>
  <si>
    <t xml:space="preserve">Thibela Shirley </t>
  </si>
  <si>
    <t xml:space="preserve">Cekiso Sizeka </t>
  </si>
  <si>
    <t xml:space="preserve">Malete SL </t>
  </si>
  <si>
    <t>Duplicate payments made.Negative amount due</t>
  </si>
  <si>
    <t>71553592</t>
  </si>
  <si>
    <t>KIP02527</t>
  </si>
  <si>
    <t>RAPHASHA MM</t>
  </si>
  <si>
    <t>7108250476086</t>
  </si>
  <si>
    <t>71923683</t>
  </si>
  <si>
    <t>KIP02354</t>
  </si>
  <si>
    <t>8206235361081</t>
  </si>
  <si>
    <t>71923764</t>
  </si>
  <si>
    <t>KIP02454</t>
  </si>
  <si>
    <t>MOKGOSI K</t>
  </si>
  <si>
    <t>8310110321085</t>
  </si>
  <si>
    <t>KIP02524</t>
  </si>
  <si>
    <t>7902195315080</t>
  </si>
  <si>
    <t>Duplicate Payment</t>
  </si>
  <si>
    <t>GAMA HL</t>
  </si>
  <si>
    <t>NTSHANGASE E</t>
  </si>
  <si>
    <t>71887229</t>
  </si>
  <si>
    <t>KIP02267</t>
  </si>
  <si>
    <t>Ntlatleng LB</t>
  </si>
  <si>
    <t>8703170564083</t>
  </si>
  <si>
    <t>QUPD</t>
  </si>
  <si>
    <t>71100075</t>
  </si>
  <si>
    <t>OD</t>
  </si>
  <si>
    <t>MAKI</t>
  </si>
  <si>
    <t>VAALBANK</t>
  </si>
  <si>
    <t>LILA</t>
  </si>
  <si>
    <t>FM</t>
  </si>
  <si>
    <t>MOSHIDI</t>
  </si>
  <si>
    <t>RASHULA</t>
  </si>
  <si>
    <t>MAFORA</t>
  </si>
  <si>
    <t>DO</t>
  </si>
  <si>
    <t>70802068</t>
  </si>
  <si>
    <t>MOGARWE</t>
  </si>
  <si>
    <t>LB</t>
  </si>
  <si>
    <t>7002215768086</t>
  </si>
  <si>
    <t>KIP02461</t>
  </si>
  <si>
    <t>THOBEJANE</t>
  </si>
  <si>
    <t>71547347</t>
  </si>
  <si>
    <t>PIETERIE</t>
  </si>
  <si>
    <t>PW</t>
  </si>
  <si>
    <t>8401145595080</t>
  </si>
  <si>
    <t>KIP01615</t>
  </si>
  <si>
    <t>71928821</t>
  </si>
  <si>
    <t>CHAUKE</t>
  </si>
  <si>
    <t>OM</t>
  </si>
  <si>
    <t>8101051114088</t>
  </si>
  <si>
    <t>KIP02331</t>
  </si>
  <si>
    <t>RANTSATSI</t>
  </si>
  <si>
    <t>OLYN</t>
  </si>
  <si>
    <t>JP</t>
  </si>
  <si>
    <t>8606235373087</t>
  </si>
  <si>
    <t>Twala Bobo</t>
  </si>
  <si>
    <t>VELAKAZI</t>
  </si>
  <si>
    <t>09519631</t>
  </si>
  <si>
    <t>JEPHTHA</t>
  </si>
  <si>
    <t>NKWANYANA</t>
  </si>
  <si>
    <t>JACOBS</t>
  </si>
  <si>
    <t>HARDNICK</t>
  </si>
  <si>
    <t>7004280151182</t>
  </si>
  <si>
    <t>LETJOKGOTLA</t>
  </si>
  <si>
    <t>NYAMBI</t>
  </si>
  <si>
    <t>XW</t>
  </si>
  <si>
    <t>MOTSEPE</t>
  </si>
  <si>
    <t>6310310122087</t>
  </si>
  <si>
    <t>8204045811084</t>
  </si>
  <si>
    <t>H</t>
  </si>
  <si>
    <t>7909295087089</t>
  </si>
  <si>
    <t>GCOYI</t>
  </si>
  <si>
    <t>MNWABE</t>
  </si>
  <si>
    <t>KHALIPHA</t>
  </si>
  <si>
    <t>MZOBE</t>
  </si>
  <si>
    <t>NW</t>
  </si>
  <si>
    <t>6111060690089</t>
  </si>
  <si>
    <t>MAKUPENI</t>
  </si>
  <si>
    <t>05418232</t>
  </si>
  <si>
    <t>MAKWATI</t>
  </si>
  <si>
    <t>7602125924080</t>
  </si>
  <si>
    <t>KIP02456</t>
  </si>
  <si>
    <t>JANTJIES</t>
  </si>
  <si>
    <t>8009020374080</t>
  </si>
  <si>
    <t>04651154</t>
  </si>
  <si>
    <t>MOKHUTLI</t>
  </si>
  <si>
    <t>7106045555085</t>
  </si>
  <si>
    <t>MTSHALI</t>
  </si>
  <si>
    <t>FS</t>
  </si>
  <si>
    <t>2136281</t>
  </si>
  <si>
    <t>7801125524086</t>
  </si>
  <si>
    <t>FMS003829</t>
  </si>
  <si>
    <t>Monyatsi Samuel</t>
  </si>
  <si>
    <t>BL</t>
  </si>
  <si>
    <t>NTUKUVA</t>
  </si>
  <si>
    <t>6412256383087</t>
  </si>
  <si>
    <t>MOHALE</t>
  </si>
  <si>
    <t>MH</t>
  </si>
  <si>
    <t>8103280308080</t>
  </si>
  <si>
    <t>MOGORO</t>
  </si>
  <si>
    <t>SEBOKO</t>
  </si>
  <si>
    <t>GP</t>
  </si>
  <si>
    <t>SMART</t>
  </si>
  <si>
    <t>NN</t>
  </si>
  <si>
    <t>8610210731087</t>
  </si>
  <si>
    <t>PIETERSEN</t>
  </si>
  <si>
    <t>JONATHAN</t>
  </si>
  <si>
    <t>KIEWIET</t>
  </si>
  <si>
    <t>NESANE</t>
  </si>
  <si>
    <t>70010098</t>
  </si>
  <si>
    <t>TSAOKE</t>
  </si>
  <si>
    <t>MAKHANYA</t>
  </si>
  <si>
    <t>ZI</t>
  </si>
  <si>
    <t>MAMONNYE</t>
  </si>
  <si>
    <t>GR</t>
  </si>
  <si>
    <t>RIKHOTSO</t>
  </si>
  <si>
    <t>MONCHUSI</t>
  </si>
  <si>
    <t>NKWENTSHA</t>
  </si>
  <si>
    <t>WJA</t>
  </si>
  <si>
    <t>CLAASSEN</t>
  </si>
  <si>
    <t>DITHOBISO</t>
  </si>
  <si>
    <t>KG</t>
  </si>
  <si>
    <t>MATSEPE</t>
  </si>
  <si>
    <t>SG</t>
  </si>
  <si>
    <t>MATANDULULA</t>
  </si>
  <si>
    <t>NE</t>
  </si>
  <si>
    <t>CHERANE</t>
  </si>
  <si>
    <t>SOGWANGQA</t>
  </si>
  <si>
    <t>GALELA</t>
  </si>
  <si>
    <t>BURGESS</t>
  </si>
  <si>
    <t>NDALA</t>
  </si>
  <si>
    <t>MSHENGO</t>
  </si>
  <si>
    <t>PNN</t>
  </si>
  <si>
    <t>SAAYMAN</t>
  </si>
  <si>
    <t>Date</t>
  </si>
  <si>
    <t>Nduma George</t>
  </si>
  <si>
    <t xml:space="preserve">Masongo Khulekani </t>
  </si>
  <si>
    <t xml:space="preserve">Thulare Lesego </t>
  </si>
  <si>
    <t xml:space="preserve">Mhlongo Mantu </t>
  </si>
  <si>
    <t xml:space="preserve">Mphehle Nompumelelo </t>
  </si>
  <si>
    <t xml:space="preserve">Mlungwana Nonzukiso </t>
  </si>
  <si>
    <t>Duplicate payment made - Sitting on a negative</t>
  </si>
  <si>
    <t xml:space="preserve">Selebano MJ </t>
  </si>
  <si>
    <t>new premium</t>
  </si>
  <si>
    <t>Mahlaba Bakhethile</t>
  </si>
  <si>
    <t>Sitting on a negative due to duplicate payments</t>
  </si>
  <si>
    <t>Duplicate payments. Member sits on a negative</t>
  </si>
  <si>
    <t>MALESELA SJ</t>
  </si>
  <si>
    <t>CAIRNS S</t>
  </si>
  <si>
    <t>FRANSMAN H</t>
  </si>
  <si>
    <t>MLUNGWANA N</t>
  </si>
  <si>
    <t>SITWAYI PR</t>
  </si>
  <si>
    <t>MONYATSI SL</t>
  </si>
  <si>
    <t xml:space="preserve">Bankies Velaphi Christopher </t>
  </si>
  <si>
    <t>MATTHYS</t>
  </si>
  <si>
    <t>7810100106082</t>
  </si>
  <si>
    <t>72079444</t>
  </si>
  <si>
    <t>MAWELE</t>
  </si>
  <si>
    <t>8103285352088</t>
  </si>
  <si>
    <t>DIBA010310019</t>
  </si>
  <si>
    <t>LE</t>
  </si>
  <si>
    <t>05295467</t>
  </si>
  <si>
    <t>MBATHA</t>
  </si>
  <si>
    <t>6104150471088</t>
  </si>
  <si>
    <t>JB</t>
  </si>
  <si>
    <t>6604285561083</t>
  </si>
  <si>
    <t>KIP03233</t>
  </si>
  <si>
    <t>MIYA</t>
  </si>
  <si>
    <t>SZP</t>
  </si>
  <si>
    <t>8307160604089</t>
  </si>
  <si>
    <t>KIP03227</t>
  </si>
  <si>
    <t>MKHWANAZI</t>
  </si>
  <si>
    <t>PL</t>
  </si>
  <si>
    <t>FMS07782</t>
  </si>
  <si>
    <t>71670092</t>
  </si>
  <si>
    <t>MMUSHI</t>
  </si>
  <si>
    <t>5907010725084</t>
  </si>
  <si>
    <t>04932315</t>
  </si>
  <si>
    <t>MNCWANGO</t>
  </si>
  <si>
    <t>6311255266087</t>
  </si>
  <si>
    <t>KIP03290</t>
  </si>
  <si>
    <t>70382107</t>
  </si>
  <si>
    <t>MNISI</t>
  </si>
  <si>
    <t>7605260459085</t>
  </si>
  <si>
    <t>71347500</t>
  </si>
  <si>
    <t>MOATSHE</t>
  </si>
  <si>
    <t>8104175809088</t>
  </si>
  <si>
    <t>KIP03284</t>
  </si>
  <si>
    <t>7505270318083</t>
  </si>
  <si>
    <t>KIP03250</t>
  </si>
  <si>
    <t>KI03025</t>
  </si>
  <si>
    <t>8301240404081</t>
  </si>
  <si>
    <t>06195679</t>
  </si>
  <si>
    <t>6602015326082</t>
  </si>
  <si>
    <t>KIP03202</t>
  </si>
  <si>
    <t>MOGAMI</t>
  </si>
  <si>
    <t>8401035399080</t>
  </si>
  <si>
    <t>D/O</t>
  </si>
  <si>
    <t>END OF AGUST</t>
  </si>
  <si>
    <t>05409420</t>
  </si>
  <si>
    <t>MOJAPELO</t>
  </si>
  <si>
    <t>7802200786087</t>
  </si>
  <si>
    <t>BOKA010310048</t>
  </si>
  <si>
    <t>21533229</t>
  </si>
  <si>
    <t>MOKAKALE</t>
  </si>
  <si>
    <t>GE</t>
  </si>
  <si>
    <t>7907310458087</t>
  </si>
  <si>
    <t>BOKA010310036</t>
  </si>
  <si>
    <t>20836651</t>
  </si>
  <si>
    <t>7303070583084</t>
  </si>
  <si>
    <t>RA</t>
  </si>
  <si>
    <t>Persal</t>
  </si>
  <si>
    <t>71956549</t>
  </si>
  <si>
    <t>MOLAMU</t>
  </si>
  <si>
    <t>8612140803085</t>
  </si>
  <si>
    <t>KIP03280</t>
  </si>
  <si>
    <t>06080430</t>
  </si>
  <si>
    <t>MOLEKO</t>
  </si>
  <si>
    <t>6506240775080</t>
  </si>
  <si>
    <t>KIP03211</t>
  </si>
  <si>
    <t>70628751</t>
  </si>
  <si>
    <t>8101305373084</t>
  </si>
  <si>
    <t>BOKA010310057</t>
  </si>
  <si>
    <t>8003035734082</t>
  </si>
  <si>
    <t>KIP03292</t>
  </si>
  <si>
    <t>72045094</t>
  </si>
  <si>
    <t>MOSOANG</t>
  </si>
  <si>
    <t>7201170675083</t>
  </si>
  <si>
    <t>KIP03291</t>
  </si>
  <si>
    <t>22924400</t>
  </si>
  <si>
    <t>MOTLHODING</t>
  </si>
  <si>
    <t>7908245607087</t>
  </si>
  <si>
    <t>KIP03281</t>
  </si>
  <si>
    <t>20798334</t>
  </si>
  <si>
    <t>MOTSUENYANE</t>
  </si>
  <si>
    <t>7209251032082</t>
  </si>
  <si>
    <t>71628177</t>
  </si>
  <si>
    <t>MPHAKA</t>
  </si>
  <si>
    <t>BD</t>
  </si>
  <si>
    <t>8206021254086</t>
  </si>
  <si>
    <t>BOKA010310068</t>
  </si>
  <si>
    <t>62541129</t>
  </si>
  <si>
    <t>MSHENGU</t>
  </si>
  <si>
    <t>OL</t>
  </si>
  <si>
    <t>8005195438081</t>
  </si>
  <si>
    <t>KIP03158</t>
  </si>
  <si>
    <t>71498222</t>
  </si>
  <si>
    <t>MTILENI</t>
  </si>
  <si>
    <t>8108185433086</t>
  </si>
  <si>
    <t>KIP03272</t>
  </si>
  <si>
    <t>71923691</t>
  </si>
  <si>
    <t>MUKHARI</t>
  </si>
  <si>
    <t>7504260836089</t>
  </si>
  <si>
    <t>71942769</t>
  </si>
  <si>
    <t>NDHLOVU</t>
  </si>
  <si>
    <t xml:space="preserve">C </t>
  </si>
  <si>
    <t>6606061516082</t>
  </si>
  <si>
    <t>DIBA010310023</t>
  </si>
  <si>
    <t>71776621</t>
  </si>
  <si>
    <t>NGCUTUSHE</t>
  </si>
  <si>
    <t>8508086093089</t>
  </si>
  <si>
    <t>NGQAMBUZA</t>
  </si>
  <si>
    <t>8106135524087</t>
  </si>
  <si>
    <t>KIP03245</t>
  </si>
  <si>
    <t>70378193</t>
  </si>
  <si>
    <t>8111265466083</t>
  </si>
  <si>
    <t>KIP03289</t>
  </si>
  <si>
    <t>70629439</t>
  </si>
  <si>
    <t>NKWALASE</t>
  </si>
  <si>
    <t>ZN</t>
  </si>
  <si>
    <t>8109260671087</t>
  </si>
  <si>
    <t>70542848</t>
  </si>
  <si>
    <t>NORAWANA</t>
  </si>
  <si>
    <t>7601155457086</t>
  </si>
  <si>
    <t>KIP03181</t>
  </si>
  <si>
    <t>71808176</t>
  </si>
  <si>
    <t>NTANTISO</t>
  </si>
  <si>
    <t>DK</t>
  </si>
  <si>
    <t>8105105487085</t>
  </si>
  <si>
    <t>KIP03173</t>
  </si>
  <si>
    <t>71812954</t>
  </si>
  <si>
    <t>NTIMBA</t>
  </si>
  <si>
    <t>8211100688089</t>
  </si>
  <si>
    <t>KIP03241</t>
  </si>
  <si>
    <t>NYAKALE</t>
  </si>
  <si>
    <t>NZINGO</t>
  </si>
  <si>
    <t>8504111040088</t>
  </si>
  <si>
    <t>KIP03163</t>
  </si>
  <si>
    <t>71397728</t>
  </si>
  <si>
    <t>PHALE</t>
  </si>
  <si>
    <t>8512290629084</t>
  </si>
  <si>
    <t>KIP03264</t>
  </si>
  <si>
    <t>BM</t>
  </si>
  <si>
    <t>70658935</t>
  </si>
  <si>
    <t>PHOOKO</t>
  </si>
  <si>
    <t>DD</t>
  </si>
  <si>
    <t>6311135322084</t>
  </si>
  <si>
    <t>KIP03266</t>
  </si>
  <si>
    <t>71870296</t>
  </si>
  <si>
    <t>PULE</t>
  </si>
  <si>
    <t>NY</t>
  </si>
  <si>
    <t>8605120537087</t>
  </si>
  <si>
    <t>70396795</t>
  </si>
  <si>
    <t>RAMPEKO</t>
  </si>
  <si>
    <t>7607060581084</t>
  </si>
  <si>
    <t>KIP03190</t>
  </si>
  <si>
    <t>72012684</t>
  </si>
  <si>
    <t>RANOTO</t>
  </si>
  <si>
    <t>7508270427086</t>
  </si>
  <si>
    <t>70891753</t>
  </si>
  <si>
    <t>7808110475083</t>
  </si>
  <si>
    <t>BOKA010310030</t>
  </si>
  <si>
    <t>26063034</t>
  </si>
  <si>
    <t>RE</t>
  </si>
  <si>
    <t>8912195165087</t>
  </si>
  <si>
    <t>70339554</t>
  </si>
  <si>
    <t>SALMAN</t>
  </si>
  <si>
    <t>8302270827084</t>
  </si>
  <si>
    <t>71922750</t>
  </si>
  <si>
    <t>SEBOPETSA</t>
  </si>
  <si>
    <t>6702050571087</t>
  </si>
  <si>
    <t>KIP03167</t>
  </si>
  <si>
    <t>72002581</t>
  </si>
  <si>
    <t>8503170776087</t>
  </si>
  <si>
    <t>KIP03066</t>
  </si>
  <si>
    <t>SELEPE</t>
  </si>
  <si>
    <t>05458048</t>
  </si>
  <si>
    <t>SELUKELA</t>
  </si>
  <si>
    <t>6807310492080</t>
  </si>
  <si>
    <t>KIP03182</t>
  </si>
  <si>
    <t>RG</t>
  </si>
  <si>
    <t>KIP03231</t>
  </si>
  <si>
    <t>71966676</t>
  </si>
  <si>
    <t>BR</t>
  </si>
  <si>
    <t>8111170894080</t>
  </si>
  <si>
    <t>72122064</t>
  </si>
  <si>
    <t>SHINGANGE</t>
  </si>
  <si>
    <t>8905035867086</t>
  </si>
  <si>
    <t>KIP03175</t>
  </si>
  <si>
    <t>71728970</t>
  </si>
  <si>
    <t>GTL</t>
  </si>
  <si>
    <t>8108120731081</t>
  </si>
  <si>
    <t>KIP03279</t>
  </si>
  <si>
    <t>71735470</t>
  </si>
  <si>
    <t>SHONGWE</t>
  </si>
  <si>
    <t>TL</t>
  </si>
  <si>
    <t>8401030867081</t>
  </si>
  <si>
    <t>KIP03161</t>
  </si>
  <si>
    <t>72007656</t>
  </si>
  <si>
    <t>SHOTHELI</t>
  </si>
  <si>
    <t>8201061055089</t>
  </si>
  <si>
    <t>KIP03208</t>
  </si>
  <si>
    <t>72015519</t>
  </si>
  <si>
    <t>SHUPING</t>
  </si>
  <si>
    <t>8606120294081</t>
  </si>
  <si>
    <t>90785347</t>
  </si>
  <si>
    <t>SIBANDE</t>
  </si>
  <si>
    <t>7704180408080</t>
  </si>
  <si>
    <t>KIP03200</t>
  </si>
  <si>
    <t>70847746</t>
  </si>
  <si>
    <t>SIMON</t>
  </si>
  <si>
    <t>BC</t>
  </si>
  <si>
    <t>7506160171087</t>
  </si>
  <si>
    <t>20922256</t>
  </si>
  <si>
    <t>SPRENKANE</t>
  </si>
  <si>
    <t>7402135782085</t>
  </si>
  <si>
    <t>BOKA010310051</t>
  </si>
  <si>
    <t>TAARKS</t>
  </si>
  <si>
    <t>IC</t>
  </si>
  <si>
    <t>8409015149086</t>
  </si>
  <si>
    <t>KIP03242</t>
  </si>
  <si>
    <t>71567348</t>
  </si>
  <si>
    <t>TSHIDISI</t>
  </si>
  <si>
    <t>6806020721084</t>
  </si>
  <si>
    <t>KIP03165</t>
  </si>
  <si>
    <t>TSITA</t>
  </si>
  <si>
    <t>TSOEU</t>
  </si>
  <si>
    <t>7012270018080</t>
  </si>
  <si>
    <t>71791426</t>
  </si>
  <si>
    <t>WITBOOI</t>
  </si>
  <si>
    <t>7210120133085</t>
  </si>
  <si>
    <t>KIP03286</t>
  </si>
  <si>
    <t>ZITHA</t>
  </si>
  <si>
    <t>17331307</t>
  </si>
  <si>
    <t>ZWANE</t>
  </si>
  <si>
    <t>7310280602083</t>
  </si>
  <si>
    <t>KIP03282</t>
  </si>
  <si>
    <t>70783705</t>
  </si>
  <si>
    <t>ZWENI</t>
  </si>
  <si>
    <t>8108190583081</t>
  </si>
  <si>
    <t>05/08/2019</t>
  </si>
  <si>
    <t>Yes</t>
  </si>
  <si>
    <t>Sibaca</t>
  </si>
  <si>
    <t>21/08/2019</t>
  </si>
  <si>
    <t>Kekana</t>
  </si>
  <si>
    <t>KIP03307</t>
  </si>
  <si>
    <t>22/08/2019</t>
  </si>
  <si>
    <t>Lufhugu</t>
  </si>
  <si>
    <t>No</t>
  </si>
  <si>
    <t>Sigade</t>
  </si>
  <si>
    <t>KIP03404</t>
  </si>
  <si>
    <t>TV</t>
  </si>
  <si>
    <t>KIP03351</t>
  </si>
  <si>
    <t>Prophy</t>
  </si>
  <si>
    <t>KIP03317</t>
  </si>
  <si>
    <t>Bankies VC</t>
  </si>
  <si>
    <t>Malatlhegi</t>
  </si>
  <si>
    <t>Wesi OT</t>
  </si>
  <si>
    <t>Manamela</t>
  </si>
  <si>
    <t>KIP03174</t>
  </si>
  <si>
    <t>Marakalla</t>
  </si>
  <si>
    <t>DR</t>
  </si>
  <si>
    <t>KIP03189</t>
  </si>
  <si>
    <t>Maeko</t>
  </si>
  <si>
    <t>Mafabatho</t>
  </si>
  <si>
    <t>Mothopeng</t>
  </si>
  <si>
    <t xml:space="preserve"> ME</t>
  </si>
  <si>
    <t>KIP02180</t>
  </si>
  <si>
    <t>Majokweni</t>
  </si>
  <si>
    <t>KIP03296</t>
  </si>
  <si>
    <t>Ndlovu</t>
  </si>
  <si>
    <t xml:space="preserve"> NZ</t>
  </si>
  <si>
    <t>KIP03377</t>
  </si>
  <si>
    <t>Kopa</t>
  </si>
  <si>
    <t>KIP03360</t>
  </si>
  <si>
    <t>Pahleni</t>
  </si>
  <si>
    <t>Magwaza</t>
  </si>
  <si>
    <t xml:space="preserve">Ledwaba </t>
  </si>
  <si>
    <t>LG</t>
  </si>
  <si>
    <t>KIP02444</t>
  </si>
  <si>
    <t>Chabangu</t>
  </si>
  <si>
    <t>IO</t>
  </si>
  <si>
    <t>700328552086</t>
  </si>
  <si>
    <t>KIP03365</t>
  </si>
  <si>
    <t>23/08/2019</t>
  </si>
  <si>
    <t>CZ</t>
  </si>
  <si>
    <t>KIP01294</t>
  </si>
  <si>
    <t>Claassen</t>
  </si>
  <si>
    <t>AD</t>
  </si>
  <si>
    <t>NL</t>
  </si>
  <si>
    <t>Maleka</t>
  </si>
  <si>
    <t>Maluleke</t>
  </si>
  <si>
    <t>RC</t>
  </si>
  <si>
    <t>Moeketsi</t>
  </si>
  <si>
    <t>Mlatha-Makunga</t>
  </si>
  <si>
    <t>Van  neel</t>
  </si>
  <si>
    <t>KIP03327</t>
  </si>
  <si>
    <t>Olyn</t>
  </si>
  <si>
    <t>LJ</t>
  </si>
  <si>
    <t>Thobejane</t>
  </si>
  <si>
    <t>KIP031350</t>
  </si>
  <si>
    <t xml:space="preserve">Ndaba </t>
  </si>
  <si>
    <t>KIP00917</t>
  </si>
  <si>
    <t>Legodi</t>
  </si>
  <si>
    <t>KIP03277</t>
  </si>
  <si>
    <t>Mbeceni</t>
  </si>
  <si>
    <t>KIP03312</t>
  </si>
  <si>
    <t>Sipango Fikile</t>
  </si>
  <si>
    <t>KIP02598</t>
  </si>
  <si>
    <t>70426589</t>
  </si>
  <si>
    <t>Makaudi</t>
  </si>
  <si>
    <t>750204112088</t>
  </si>
  <si>
    <t>Koaho</t>
  </si>
  <si>
    <t>KIP03310</t>
  </si>
  <si>
    <t>71790527</t>
  </si>
  <si>
    <t>8401200795088</t>
  </si>
  <si>
    <t>KIP03304</t>
  </si>
  <si>
    <t>70728607</t>
  </si>
  <si>
    <t>Digangoane</t>
  </si>
  <si>
    <t>8206251034083</t>
  </si>
  <si>
    <t>KIP03260</t>
  </si>
  <si>
    <t>70864764</t>
  </si>
  <si>
    <t>Nkayi</t>
  </si>
  <si>
    <t>TN</t>
  </si>
  <si>
    <t>7905300619080</t>
  </si>
  <si>
    <t>KIP03344</t>
  </si>
  <si>
    <t>ber</t>
  </si>
  <si>
    <t>Senyasamore</t>
  </si>
  <si>
    <t>KIP03340</t>
  </si>
  <si>
    <t>Lombard</t>
  </si>
  <si>
    <t>KIP029656</t>
  </si>
  <si>
    <t>26/08/2019</t>
  </si>
  <si>
    <t>71579581</t>
  </si>
  <si>
    <t>Maheye</t>
  </si>
  <si>
    <t>8610061593081</t>
  </si>
  <si>
    <t>KIP02314</t>
  </si>
  <si>
    <t>27/08/2019</t>
  </si>
  <si>
    <t>70220522</t>
  </si>
  <si>
    <t>Molema</t>
  </si>
  <si>
    <t>TZ</t>
  </si>
  <si>
    <t>8107215393088</t>
  </si>
  <si>
    <t>KIP03423</t>
  </si>
  <si>
    <t>71876154</t>
  </si>
  <si>
    <t>Hoffman</t>
  </si>
  <si>
    <t>8704050651081</t>
  </si>
  <si>
    <t>KIP03371</t>
  </si>
  <si>
    <t>71881182</t>
  </si>
  <si>
    <t>8805140868088</t>
  </si>
  <si>
    <t>KIP03369</t>
  </si>
  <si>
    <t>71878432</t>
  </si>
  <si>
    <t>Moroke</t>
  </si>
  <si>
    <t>8604085516087</t>
  </si>
  <si>
    <t>KIP03374</t>
  </si>
  <si>
    <t>28/08/2019</t>
  </si>
  <si>
    <t>71947898</t>
  </si>
  <si>
    <t>Phofu</t>
  </si>
  <si>
    <t>8101050538089</t>
  </si>
  <si>
    <t>KIP03322</t>
  </si>
  <si>
    <t>Matsipe</t>
  </si>
  <si>
    <t>KIP03334</t>
  </si>
  <si>
    <t>30/08/2019</t>
  </si>
  <si>
    <t xml:space="preserve">Chabalala </t>
  </si>
  <si>
    <t>KIP03448</t>
  </si>
  <si>
    <t>Maimane</t>
  </si>
  <si>
    <t>II</t>
  </si>
  <si>
    <t>KIP03458</t>
  </si>
  <si>
    <t>72081821</t>
  </si>
  <si>
    <t>Masango</t>
  </si>
  <si>
    <t>8705276111081</t>
  </si>
  <si>
    <t>KIP03409</t>
  </si>
  <si>
    <t>70916055</t>
  </si>
  <si>
    <t>8410295074089</t>
  </si>
  <si>
    <t>KIP03413</t>
  </si>
  <si>
    <t>Bam</t>
  </si>
  <si>
    <t>Booysen</t>
  </si>
  <si>
    <t>KIP03288</t>
  </si>
  <si>
    <t>Chake</t>
  </si>
  <si>
    <t>KIP03381</t>
  </si>
  <si>
    <t>Leeuw PA</t>
  </si>
  <si>
    <t>KIP03427</t>
  </si>
  <si>
    <t>Hlongwane Paul</t>
  </si>
  <si>
    <t>Buthelezi</t>
  </si>
  <si>
    <t>Arends</t>
  </si>
  <si>
    <t>KIP03412</t>
  </si>
  <si>
    <t>Tebogo Legodi?</t>
  </si>
  <si>
    <t>Dibilwane</t>
  </si>
  <si>
    <t>KIP03275</t>
  </si>
  <si>
    <t>Dingalibala</t>
  </si>
  <si>
    <t>KIP03303</t>
  </si>
  <si>
    <t>Dangaferi</t>
  </si>
  <si>
    <t>KIP03435</t>
  </si>
  <si>
    <t>Meyer C</t>
  </si>
  <si>
    <t xml:space="preserve">Cloete </t>
  </si>
  <si>
    <t>IJ</t>
  </si>
  <si>
    <t>KIP03332</t>
  </si>
  <si>
    <t>Cloete IJ</t>
  </si>
  <si>
    <t>AB</t>
  </si>
  <si>
    <t>Dikoko</t>
  </si>
  <si>
    <t>KIP03440</t>
  </si>
  <si>
    <t>I</t>
  </si>
  <si>
    <t>KIP03232</t>
  </si>
  <si>
    <t>Madumo</t>
  </si>
  <si>
    <t>HS</t>
  </si>
  <si>
    <t>KIP03339</t>
  </si>
  <si>
    <t>Baisitse MA</t>
  </si>
  <si>
    <t xml:space="preserve">Madisa </t>
  </si>
  <si>
    <t>KIP03186</t>
  </si>
  <si>
    <t>Mafora</t>
  </si>
  <si>
    <t>KIP03319</t>
  </si>
  <si>
    <t>Mahupela DSR</t>
  </si>
  <si>
    <t>Madisakwana</t>
  </si>
  <si>
    <t>KIP03417</t>
  </si>
  <si>
    <t>Thulare L</t>
  </si>
  <si>
    <t>KIP03204</t>
  </si>
  <si>
    <t>Lebelebe</t>
  </si>
  <si>
    <t>KIP03308</t>
  </si>
  <si>
    <t>KIP03323</t>
  </si>
  <si>
    <t>Madebe</t>
  </si>
  <si>
    <t>VK</t>
  </si>
  <si>
    <t>Mabogoane</t>
  </si>
  <si>
    <t>KIP03199</t>
  </si>
  <si>
    <t>Leopeng</t>
  </si>
  <si>
    <t>MV</t>
  </si>
  <si>
    <t>KIP03234</t>
  </si>
  <si>
    <t>Le Roux</t>
  </si>
  <si>
    <t>AE</t>
  </si>
  <si>
    <t>KIP03301</t>
  </si>
  <si>
    <t xml:space="preserve">Lehlabi </t>
  </si>
  <si>
    <t>KIP03207</t>
  </si>
  <si>
    <t>Leshomo</t>
  </si>
  <si>
    <t>KIP03414</t>
  </si>
  <si>
    <t>Kwanya</t>
  </si>
  <si>
    <t>KIP03438</t>
  </si>
  <si>
    <t>Masoetsa MC</t>
  </si>
  <si>
    <t>Kolwane</t>
  </si>
  <si>
    <t>KIP03361</t>
  </si>
  <si>
    <t xml:space="preserve">Kolwane </t>
  </si>
  <si>
    <t>KIP03363</t>
  </si>
  <si>
    <t>Lekalakala</t>
  </si>
  <si>
    <t>Ramothlaga P</t>
  </si>
  <si>
    <t>Kau</t>
  </si>
  <si>
    <t>WR</t>
  </si>
  <si>
    <t xml:space="preserve">Joseph </t>
  </si>
  <si>
    <t>KIP002773</t>
  </si>
  <si>
    <t>KIP03415</t>
  </si>
  <si>
    <t>Khandabile</t>
  </si>
  <si>
    <t>GG</t>
  </si>
  <si>
    <t>KIP03393</t>
  </si>
  <si>
    <t>Gqalane</t>
  </si>
  <si>
    <t>Jali</t>
  </si>
  <si>
    <t>SJ</t>
  </si>
  <si>
    <t>KIP03407</t>
  </si>
  <si>
    <t>Ngcobo Beryl</t>
  </si>
  <si>
    <t>Dlamini</t>
  </si>
  <si>
    <t>KIP03424</t>
  </si>
  <si>
    <t>Duma</t>
  </si>
  <si>
    <t>Nxumalo NW</t>
  </si>
  <si>
    <t>Gumbi</t>
  </si>
  <si>
    <t>Tlhoaele</t>
  </si>
  <si>
    <t>KIP03386</t>
  </si>
  <si>
    <t>Gaonakala</t>
  </si>
  <si>
    <t>KIP03384</t>
  </si>
  <si>
    <t>Meyer</t>
  </si>
  <si>
    <t>KIP03434</t>
  </si>
  <si>
    <t>Baloyi MM</t>
  </si>
  <si>
    <t>Moakwatsi</t>
  </si>
  <si>
    <t>KIP03315</t>
  </si>
  <si>
    <t>Maile AB</t>
  </si>
  <si>
    <t>Modisapudi</t>
  </si>
  <si>
    <t>KIP03324</t>
  </si>
  <si>
    <t xml:space="preserve">Mkize </t>
  </si>
  <si>
    <t>SZ</t>
  </si>
  <si>
    <t>KIP03293</t>
  </si>
  <si>
    <t>Shozi B</t>
  </si>
  <si>
    <t>Mokitimi</t>
  </si>
  <si>
    <t>KIP03302</t>
  </si>
  <si>
    <t>KIP03387</t>
  </si>
  <si>
    <t>Matshoga</t>
  </si>
  <si>
    <t>Mathebula</t>
  </si>
  <si>
    <t>ZG</t>
  </si>
  <si>
    <t>KIP03192</t>
  </si>
  <si>
    <t>KIP03433</t>
  </si>
  <si>
    <t>Mashala</t>
  </si>
  <si>
    <t>KIP03406</t>
  </si>
  <si>
    <t>KIP03187</t>
  </si>
  <si>
    <t>Masilela</t>
  </si>
  <si>
    <t>KIP03213</t>
  </si>
  <si>
    <t>Maseba ND</t>
  </si>
  <si>
    <t xml:space="preserve">Malaka </t>
  </si>
  <si>
    <t>KIP03394</t>
  </si>
  <si>
    <t xml:space="preserve">Maghlangu </t>
  </si>
  <si>
    <t>Mothupi</t>
  </si>
  <si>
    <t>KIP03391</t>
  </si>
  <si>
    <t xml:space="preserve">Marais </t>
  </si>
  <si>
    <t>Makgata</t>
  </si>
  <si>
    <t>KIP03218</t>
  </si>
  <si>
    <t>Muii</t>
  </si>
  <si>
    <t>SK</t>
  </si>
  <si>
    <t>Mosiatlhaga KG</t>
  </si>
  <si>
    <t>Mudau</t>
  </si>
  <si>
    <t>KIP03383</t>
  </si>
  <si>
    <t>KIP03273</t>
  </si>
  <si>
    <t>Musiamo</t>
  </si>
  <si>
    <t>KIP03421</t>
  </si>
  <si>
    <t xml:space="preserve">Mulaudzi </t>
  </si>
  <si>
    <t>KIP03229</t>
  </si>
  <si>
    <t>Mzobe</t>
  </si>
  <si>
    <t>Mhlongo MH</t>
  </si>
  <si>
    <t>Msomi</t>
  </si>
  <si>
    <t>HN</t>
  </si>
  <si>
    <t>KIP03408</t>
  </si>
  <si>
    <t>Motsifane</t>
  </si>
  <si>
    <t>KIP03397</t>
  </si>
  <si>
    <t>Moyake</t>
  </si>
  <si>
    <t>QM</t>
  </si>
  <si>
    <t>KIP03426</t>
  </si>
  <si>
    <t>KIP03333</t>
  </si>
  <si>
    <t xml:space="preserve">Motsepe </t>
  </si>
  <si>
    <t>PV</t>
  </si>
  <si>
    <t>KIP03373</t>
  </si>
  <si>
    <t>Motlhatlhedi</t>
  </si>
  <si>
    <t>KIP03367</t>
  </si>
  <si>
    <t>Mogorosi AR</t>
  </si>
  <si>
    <t>Motsepe</t>
  </si>
  <si>
    <t>Mosweunyane</t>
  </si>
  <si>
    <t>KIP03431</t>
  </si>
  <si>
    <t>Mojau</t>
  </si>
  <si>
    <t>KIP03441</t>
  </si>
  <si>
    <t xml:space="preserve">Motau </t>
  </si>
  <si>
    <t>GS</t>
  </si>
  <si>
    <t>KIP03328</t>
  </si>
  <si>
    <t xml:space="preserve">Mosebi </t>
  </si>
  <si>
    <t>KIP03271</t>
  </si>
  <si>
    <t>Monare</t>
  </si>
  <si>
    <t>QO</t>
  </si>
  <si>
    <t>KIP03416</t>
  </si>
  <si>
    <t>Mokwena</t>
  </si>
  <si>
    <t>KIP03321</t>
  </si>
  <si>
    <t>KIP03217</t>
  </si>
  <si>
    <t>no</t>
  </si>
  <si>
    <t>Mokoena</t>
  </si>
  <si>
    <t>KIP03311</t>
  </si>
  <si>
    <t>Malaoa</t>
  </si>
  <si>
    <t>KIP03400</t>
  </si>
  <si>
    <t>Molapo</t>
  </si>
  <si>
    <t>KIP03437</t>
  </si>
  <si>
    <t>Sahbangu</t>
  </si>
  <si>
    <t>KIP03396</t>
  </si>
  <si>
    <t xml:space="preserve">Shipalane </t>
  </si>
  <si>
    <t>BS</t>
  </si>
  <si>
    <t>KIP03419</t>
  </si>
  <si>
    <t>KIP03439</t>
  </si>
  <si>
    <t>Sekoala</t>
  </si>
  <si>
    <t>DP</t>
  </si>
  <si>
    <t>KIP03403</t>
  </si>
  <si>
    <t>KIP03313</t>
  </si>
  <si>
    <t>Selwane</t>
  </si>
  <si>
    <t>KIP03193</t>
  </si>
  <si>
    <t xml:space="preserve">Raulenga </t>
  </si>
  <si>
    <t>KIP03316</t>
  </si>
  <si>
    <t>Schalk</t>
  </si>
  <si>
    <t>Seboga</t>
  </si>
  <si>
    <t>SR</t>
  </si>
  <si>
    <t>KIP03203</t>
  </si>
  <si>
    <t>Sekhu</t>
  </si>
  <si>
    <t>KIP03195</t>
  </si>
  <si>
    <t>Ramushaba</t>
  </si>
  <si>
    <t>KIP03366</t>
  </si>
  <si>
    <t xml:space="preserve">Ramasila </t>
  </si>
  <si>
    <t>RF</t>
  </si>
  <si>
    <t>KIP02509</t>
  </si>
  <si>
    <t>Ratlabala</t>
  </si>
  <si>
    <t>KIP03402</t>
  </si>
  <si>
    <t>Mthombeni HB</t>
  </si>
  <si>
    <t>Pine</t>
  </si>
  <si>
    <t>KIP0331?</t>
  </si>
  <si>
    <t>Qulu</t>
  </si>
  <si>
    <t>BJ</t>
  </si>
  <si>
    <t>KIP03326</t>
  </si>
  <si>
    <t>Ramaema</t>
  </si>
  <si>
    <t>KIP03314</t>
  </si>
  <si>
    <t>yes</t>
  </si>
  <si>
    <t>Olivier</t>
  </si>
  <si>
    <t>CD</t>
  </si>
  <si>
    <t>KIP03309</t>
  </si>
  <si>
    <t>ROSEKRANS</t>
  </si>
  <si>
    <t>Blaauw</t>
  </si>
  <si>
    <t>GL</t>
  </si>
  <si>
    <t>KIP03156</t>
  </si>
  <si>
    <t>Mhangwana N</t>
  </si>
  <si>
    <t>Viya</t>
  </si>
  <si>
    <t>KIP03399</t>
  </si>
  <si>
    <t>Zungu</t>
  </si>
  <si>
    <t>KIP03194</t>
  </si>
  <si>
    <t>Slaffa</t>
  </si>
  <si>
    <t xml:space="preserve">Thomas </t>
  </si>
  <si>
    <t>KIP02718</t>
  </si>
  <si>
    <t>Tshungulwana</t>
  </si>
  <si>
    <t>KIP02376</t>
  </si>
  <si>
    <t>Zwane</t>
  </si>
  <si>
    <t>8208155474084</t>
  </si>
  <si>
    <t>KIP03222</t>
  </si>
  <si>
    <t>Mahate</t>
  </si>
  <si>
    <t>MOLATLHEGI</t>
  </si>
  <si>
    <t>Ndamane</t>
  </si>
  <si>
    <t>KIP03442</t>
  </si>
  <si>
    <t>Nohambule</t>
  </si>
  <si>
    <t>KIP03368</t>
  </si>
  <si>
    <t>Felix David</t>
  </si>
  <si>
    <t>Ntsala</t>
  </si>
  <si>
    <t>NF</t>
  </si>
  <si>
    <t>KIP03325</t>
  </si>
  <si>
    <t>KIP03410</t>
  </si>
  <si>
    <t>Lemphane LM</t>
  </si>
  <si>
    <t>Nkoe</t>
  </si>
  <si>
    <t>KIP03380</t>
  </si>
  <si>
    <t>Njili</t>
  </si>
  <si>
    <t>KIP03274</t>
  </si>
  <si>
    <t>KIP03418</t>
  </si>
  <si>
    <t>KIP03092</t>
  </si>
  <si>
    <t>Nkwanyana</t>
  </si>
  <si>
    <t>KIP03422</t>
  </si>
  <si>
    <t xml:space="preserve">Mathubela </t>
  </si>
  <si>
    <t>CN</t>
  </si>
  <si>
    <t>Matsemela</t>
  </si>
  <si>
    <t>KIP03191</t>
  </si>
  <si>
    <t>Ntumba Ntokozo</t>
  </si>
  <si>
    <t xml:space="preserve">Mathobela </t>
  </si>
  <si>
    <t>FB</t>
  </si>
  <si>
    <t>Matlebe</t>
  </si>
  <si>
    <t>Van Wyk HC</t>
  </si>
  <si>
    <t>Mashamaite</t>
  </si>
  <si>
    <t>6711140488087</t>
  </si>
  <si>
    <t>Makhubela</t>
  </si>
  <si>
    <t>KIP03184</t>
  </si>
  <si>
    <t>Maluleka</t>
  </si>
  <si>
    <t>EQ</t>
  </si>
  <si>
    <t>BF</t>
  </si>
  <si>
    <t>PS</t>
  </si>
  <si>
    <t>Leballo</t>
  </si>
  <si>
    <t>KIP03226</t>
  </si>
  <si>
    <t>Lekoro</t>
  </si>
  <si>
    <t>Khenene</t>
  </si>
  <si>
    <t>KT</t>
  </si>
  <si>
    <t>Kwinana</t>
  </si>
  <si>
    <t>KIP03219</t>
  </si>
  <si>
    <t>Chabede</t>
  </si>
  <si>
    <t>HM</t>
  </si>
  <si>
    <t>Chauke</t>
  </si>
  <si>
    <t>Thibela S</t>
  </si>
  <si>
    <t>Khaphathe</t>
  </si>
  <si>
    <t>KIP03224</t>
  </si>
  <si>
    <t>Baardman</t>
  </si>
  <si>
    <t xml:space="preserve">Dlamini </t>
  </si>
  <si>
    <t>PG</t>
  </si>
  <si>
    <t>Mthombeni</t>
  </si>
  <si>
    <t>Gertse</t>
  </si>
  <si>
    <t>GJ</t>
  </si>
  <si>
    <t>Mokhuili</t>
  </si>
  <si>
    <t>Motsamai</t>
  </si>
  <si>
    <t>ljenner@vodamail.co.za</t>
  </si>
  <si>
    <t>0836054734</t>
  </si>
  <si>
    <t>Senoa</t>
  </si>
  <si>
    <t>Mankweng</t>
  </si>
  <si>
    <t>Sali</t>
  </si>
  <si>
    <t>Teffo MB</t>
  </si>
  <si>
    <t>Makedi</t>
  </si>
  <si>
    <t xml:space="preserve">Mokoena </t>
  </si>
  <si>
    <t>8209306999087</t>
  </si>
  <si>
    <t>KIP03364</t>
  </si>
  <si>
    <t>Mohale</t>
  </si>
  <si>
    <t>Maake</t>
  </si>
  <si>
    <t>KIP02318</t>
  </si>
  <si>
    <t>dgedsongumede@yahoo.com; 0767465020</t>
  </si>
  <si>
    <t>Phunge R</t>
  </si>
  <si>
    <t>0764192831</t>
  </si>
  <si>
    <t>0738544649</t>
  </si>
  <si>
    <t>Motshwari</t>
  </si>
  <si>
    <t>7810035838080</t>
  </si>
  <si>
    <t>Legodi Boitumelo</t>
  </si>
  <si>
    <t>0736425714</t>
  </si>
  <si>
    <t>40% Comm</t>
  </si>
  <si>
    <t>Mkanzi TZ</t>
  </si>
  <si>
    <t>0824688620</t>
  </si>
  <si>
    <t>Sepadile Tong</t>
  </si>
  <si>
    <t>0833575834</t>
  </si>
  <si>
    <t>SIBACA NT</t>
  </si>
  <si>
    <t>0834250160</t>
  </si>
  <si>
    <t>Mahlangeni MPS</t>
  </si>
  <si>
    <t>MBETE</t>
  </si>
  <si>
    <t>0723504708</t>
  </si>
  <si>
    <t>0732043865</t>
  </si>
  <si>
    <t>Oliphant Verdi</t>
  </si>
  <si>
    <t xml:space="preserve">Cekiso Sizeka Victoria </t>
  </si>
  <si>
    <t>Mlungwana Nonzukiso</t>
  </si>
  <si>
    <t>Desoloane MKJ</t>
  </si>
  <si>
    <t>Mofokeng MI</t>
  </si>
  <si>
    <t>Joxo</t>
  </si>
  <si>
    <t>Mashimbye Jeffrey</t>
  </si>
  <si>
    <t>Gwangwa JM</t>
  </si>
  <si>
    <t>Nkambula Jan</t>
  </si>
  <si>
    <t>Motau Prisca</t>
  </si>
  <si>
    <t>Mosala Bothata</t>
  </si>
  <si>
    <t>Molefi Selebano</t>
  </si>
  <si>
    <t>Mantshonyane E</t>
  </si>
  <si>
    <t>Leqela MH</t>
  </si>
  <si>
    <t>Dikotsi Thateng</t>
  </si>
  <si>
    <t xml:space="preserve">davidfelix594@gmail.com </t>
  </si>
  <si>
    <t>Jonas Themba Koos</t>
  </si>
  <si>
    <t>UL</t>
  </si>
  <si>
    <t>KIP03342</t>
  </si>
  <si>
    <t>Karolus Francois</t>
  </si>
  <si>
    <t>LEUKES</t>
  </si>
  <si>
    <t>Khubute JM</t>
  </si>
  <si>
    <t>Masuku B</t>
  </si>
  <si>
    <t>Mkhwanazi Aaron</t>
  </si>
  <si>
    <t>Moapese KL</t>
  </si>
  <si>
    <t>Mokoena LM</t>
  </si>
  <si>
    <t>Mothotse PR</t>
  </si>
  <si>
    <t xml:space="preserve"> SHOZI NKHAYISO BRIAN</t>
  </si>
  <si>
    <t xml:space="preserve">Shozi Nkhayiso Brian </t>
  </si>
  <si>
    <t>40% &amp; 50% Commission</t>
  </si>
  <si>
    <t>PERSAL</t>
  </si>
  <si>
    <t>70246033</t>
  </si>
  <si>
    <t>BAISITSE</t>
  </si>
  <si>
    <t>7609305537087</t>
  </si>
  <si>
    <t>FMS006309</t>
  </si>
  <si>
    <t>AMENDMENT</t>
  </si>
  <si>
    <t>06065805</t>
  </si>
  <si>
    <t>RR</t>
  </si>
  <si>
    <t>6411135598087</t>
  </si>
  <si>
    <t>FMS007603</t>
  </si>
  <si>
    <t>05449936</t>
  </si>
  <si>
    <t>CAROLUS</t>
  </si>
  <si>
    <t>LR</t>
  </si>
  <si>
    <t>7306160165084</t>
  </si>
  <si>
    <t>FMS009812</t>
  </si>
  <si>
    <t>71788450</t>
  </si>
  <si>
    <t>CINDI</t>
  </si>
  <si>
    <t>NC</t>
  </si>
  <si>
    <t>8005310409082</t>
  </si>
  <si>
    <t>FMS002528</t>
  </si>
  <si>
    <t>Y</t>
  </si>
  <si>
    <t>70527008</t>
  </si>
  <si>
    <t>DANSTER</t>
  </si>
  <si>
    <t>7806045759084</t>
  </si>
  <si>
    <t>FMS010024</t>
  </si>
  <si>
    <t>71520554</t>
  </si>
  <si>
    <t>DAVHANA</t>
  </si>
  <si>
    <t>7909125663083</t>
  </si>
  <si>
    <t>KIP03355</t>
  </si>
  <si>
    <t>17258160</t>
  </si>
  <si>
    <t>DE BRUIN</t>
  </si>
  <si>
    <t>VWC</t>
  </si>
  <si>
    <t>7401305249081</t>
  </si>
  <si>
    <t>KIP00038</t>
  </si>
  <si>
    <t>DIGANGOANE</t>
  </si>
  <si>
    <t>8200251034083</t>
  </si>
  <si>
    <t>8702020738084</t>
  </si>
  <si>
    <t>70976811</t>
  </si>
  <si>
    <t>FOURIE</t>
  </si>
  <si>
    <t>8603170133089</t>
  </si>
  <si>
    <t>FMS010152</t>
  </si>
  <si>
    <t>71921494</t>
  </si>
  <si>
    <t>GOLOLO</t>
  </si>
  <si>
    <t>8008090649083</t>
  </si>
  <si>
    <t>FMS010018</t>
  </si>
  <si>
    <t>70764492</t>
  </si>
  <si>
    <t>GUMEDE</t>
  </si>
  <si>
    <t>7909190301080</t>
  </si>
  <si>
    <t>FMS010125</t>
  </si>
  <si>
    <t>05408784</t>
  </si>
  <si>
    <t>6009260577080</t>
  </si>
  <si>
    <t>FMS007147</t>
  </si>
  <si>
    <t>RESUBMITTED FOR OCTOBER</t>
  </si>
  <si>
    <t>05382966</t>
  </si>
  <si>
    <t>7212105494086</t>
  </si>
  <si>
    <t>SAPU000089</t>
  </si>
  <si>
    <t xml:space="preserve">PERSAL </t>
  </si>
  <si>
    <t>71216995</t>
  </si>
  <si>
    <t>7802050358086</t>
  </si>
  <si>
    <t>FMS007779</t>
  </si>
  <si>
    <t>APPROVED FOR OCTOBER PERSAL</t>
  </si>
  <si>
    <t>71546910</t>
  </si>
  <si>
    <t>JELE</t>
  </si>
  <si>
    <t>8407155076086</t>
  </si>
  <si>
    <t>FMS007201</t>
  </si>
  <si>
    <t>71959742</t>
  </si>
  <si>
    <t>JURIES</t>
  </si>
  <si>
    <t>7409235324080</t>
  </si>
  <si>
    <t>SAPU000092</t>
  </si>
  <si>
    <t>17252369</t>
  </si>
  <si>
    <t>KAU</t>
  </si>
  <si>
    <t>7206156403087</t>
  </si>
  <si>
    <t>70744726</t>
  </si>
  <si>
    <t>KGUDUGA</t>
  </si>
  <si>
    <t>8202230601084</t>
  </si>
  <si>
    <t>FMS005060</t>
  </si>
  <si>
    <t>KHAPA</t>
  </si>
  <si>
    <t>TERISSA</t>
  </si>
  <si>
    <t>83004840</t>
  </si>
  <si>
    <t>KHUMALO</t>
  </si>
  <si>
    <t>8804115456086</t>
  </si>
  <si>
    <t>KIP03345</t>
  </si>
  <si>
    <t>21364389</t>
  </si>
  <si>
    <t>KOPANA</t>
  </si>
  <si>
    <t>7801175558083</t>
  </si>
  <si>
    <t>71286900</t>
  </si>
  <si>
    <t>KORASI</t>
  </si>
  <si>
    <t>BG</t>
  </si>
  <si>
    <t>7804010376083</t>
  </si>
  <si>
    <t>FMS006295</t>
  </si>
  <si>
    <t>20862687</t>
  </si>
  <si>
    <t>LEBOEA</t>
  </si>
  <si>
    <t>7306220548089</t>
  </si>
  <si>
    <t>FMS01005</t>
  </si>
  <si>
    <t>AMENDENT</t>
  </si>
  <si>
    <t>LENKOPANE</t>
  </si>
  <si>
    <t>71167021</t>
  </si>
  <si>
    <t>LESENYEHO</t>
  </si>
  <si>
    <t>8202260521087</t>
  </si>
  <si>
    <t>FMS007438</t>
  </si>
  <si>
    <t>24102491</t>
  </si>
  <si>
    <t>8510030759088</t>
  </si>
  <si>
    <t>21096210</t>
  </si>
  <si>
    <t>MABAPA</t>
  </si>
  <si>
    <t>7509200277088</t>
  </si>
  <si>
    <t>FMS008707</t>
  </si>
  <si>
    <t>71310851</t>
  </si>
  <si>
    <t>MABOKO</t>
  </si>
  <si>
    <t>7905195580082</t>
  </si>
  <si>
    <t>FMS008184</t>
  </si>
  <si>
    <t>MADIKAZI</t>
  </si>
  <si>
    <t>KIP00833</t>
  </si>
  <si>
    <t>70392790</t>
  </si>
  <si>
    <t xml:space="preserve">MAFUYA </t>
  </si>
  <si>
    <t>7601305627083</t>
  </si>
  <si>
    <t>KIP03358</t>
  </si>
  <si>
    <t>05444918</t>
  </si>
  <si>
    <t>MAGABALANE</t>
  </si>
  <si>
    <t>7511205462087</t>
  </si>
  <si>
    <t>FMS008144</t>
  </si>
  <si>
    <t>05358027</t>
  </si>
  <si>
    <t>MAGADIGALE</t>
  </si>
  <si>
    <t>7802020922086</t>
  </si>
  <si>
    <t>KIP02747</t>
  </si>
  <si>
    <t>DEBIT TO PERSAL</t>
  </si>
  <si>
    <t>MAGORO</t>
  </si>
  <si>
    <t>70645132</t>
  </si>
  <si>
    <t>MAINE</t>
  </si>
  <si>
    <t>8411175627083</t>
  </si>
  <si>
    <t>SAPU000098</t>
  </si>
  <si>
    <t>71893041</t>
  </si>
  <si>
    <t>MAKOLE</t>
  </si>
  <si>
    <t>8203280866080</t>
  </si>
  <si>
    <t>FMS009416</t>
  </si>
  <si>
    <t>MARAKALLA</t>
  </si>
  <si>
    <t>70029521</t>
  </si>
  <si>
    <t>7402020554086</t>
  </si>
  <si>
    <t>FMS004803</t>
  </si>
  <si>
    <t>21143749</t>
  </si>
  <si>
    <t>MASANGANE</t>
  </si>
  <si>
    <t>VG</t>
  </si>
  <si>
    <t>7602190483087</t>
  </si>
  <si>
    <t>FMS010231</t>
  </si>
  <si>
    <t>71889086</t>
  </si>
  <si>
    <t>MASOLE</t>
  </si>
  <si>
    <t>8603036366089</t>
  </si>
  <si>
    <t>FMS007554</t>
  </si>
  <si>
    <t>70542538</t>
  </si>
  <si>
    <t>MATABENI</t>
  </si>
  <si>
    <t>771225629080</t>
  </si>
  <si>
    <t>KIP00028</t>
  </si>
  <si>
    <t>MATEBA</t>
  </si>
  <si>
    <t>8508076185080</t>
  </si>
  <si>
    <t>70299692</t>
  </si>
  <si>
    <t>MATJIE</t>
  </si>
  <si>
    <t>8005055872080</t>
  </si>
  <si>
    <t>KIP03354</t>
  </si>
  <si>
    <t>70855609</t>
  </si>
  <si>
    <t>MATLHAELA</t>
  </si>
  <si>
    <t>6901040571088</t>
  </si>
  <si>
    <t>FMS010017</t>
  </si>
  <si>
    <t>71521305</t>
  </si>
  <si>
    <t>MATLHOKO</t>
  </si>
  <si>
    <t>8305085498082</t>
  </si>
  <si>
    <t>KIP03356</t>
  </si>
  <si>
    <t>70715076</t>
  </si>
  <si>
    <t>MATLI</t>
  </si>
  <si>
    <t>8310010759087</t>
  </si>
  <si>
    <t>FMS006501</t>
  </si>
  <si>
    <t>AMENDEMNT</t>
  </si>
  <si>
    <t>06389252</t>
  </si>
  <si>
    <t>MATSHOGA</t>
  </si>
  <si>
    <t>6512265464089</t>
  </si>
  <si>
    <t>71757180</t>
  </si>
  <si>
    <t>MAY</t>
  </si>
  <si>
    <t>8402170870086</t>
  </si>
  <si>
    <t>FMS002446</t>
  </si>
  <si>
    <t>71527583</t>
  </si>
  <si>
    <t>8108055151081</t>
  </si>
  <si>
    <t>FMS009544</t>
  </si>
  <si>
    <t>704624453</t>
  </si>
  <si>
    <t>Q</t>
  </si>
  <si>
    <t>72129484</t>
  </si>
  <si>
    <t>MFISA</t>
  </si>
  <si>
    <t>7712020512086</t>
  </si>
  <si>
    <t>KIP03198</t>
  </si>
  <si>
    <t>06308996</t>
  </si>
  <si>
    <t>3601045693088</t>
  </si>
  <si>
    <t>FMS004216</t>
  </si>
  <si>
    <t>71915613</t>
  </si>
  <si>
    <t>7111095455083</t>
  </si>
  <si>
    <t>KIP03392</t>
  </si>
  <si>
    <t>26135167</t>
  </si>
  <si>
    <t>WL</t>
  </si>
  <si>
    <t>8511170865081</t>
  </si>
  <si>
    <t>FMS010082</t>
  </si>
  <si>
    <t>7002215678086</t>
  </si>
  <si>
    <t>70866538</t>
  </si>
  <si>
    <t>MOKHONANSE</t>
  </si>
  <si>
    <t>7309205663089</t>
  </si>
  <si>
    <t>FMS007855</t>
  </si>
  <si>
    <t>8002110286083</t>
  </si>
  <si>
    <t>72063407</t>
  </si>
  <si>
    <t>MOKONENYANE</t>
  </si>
  <si>
    <t>9008205279080</t>
  </si>
  <si>
    <t>72084022</t>
  </si>
  <si>
    <t>MOKOTINI</t>
  </si>
  <si>
    <t>9101105326083</t>
  </si>
  <si>
    <t>MOKWENA</t>
  </si>
  <si>
    <t>09244956</t>
  </si>
  <si>
    <t>MOLAOA</t>
  </si>
  <si>
    <t>7107215526084</t>
  </si>
  <si>
    <t>MOLATUDI</t>
  </si>
  <si>
    <t>71818570</t>
  </si>
  <si>
    <t>MOLEBATSI</t>
  </si>
  <si>
    <t>KP</t>
  </si>
  <si>
    <t>8112290757082</t>
  </si>
  <si>
    <t>FMS004262</t>
  </si>
  <si>
    <t>n</t>
  </si>
  <si>
    <t>06126154</t>
  </si>
  <si>
    <t>6004165775087</t>
  </si>
  <si>
    <t>FMS005838</t>
  </si>
  <si>
    <t>71853723</t>
  </si>
  <si>
    <t>7402100491084</t>
  </si>
  <si>
    <t>FMS009504</t>
  </si>
  <si>
    <t>71942122</t>
  </si>
  <si>
    <t>7405100527088</t>
  </si>
  <si>
    <t>FMS004024</t>
  </si>
  <si>
    <t>71672451</t>
  </si>
  <si>
    <t>MOLEKWA</t>
  </si>
  <si>
    <t>8301056014081</t>
  </si>
  <si>
    <t>FMS002471</t>
  </si>
  <si>
    <t>72054255</t>
  </si>
  <si>
    <t>MONDILE</t>
  </si>
  <si>
    <t>8110050879088</t>
  </si>
  <si>
    <t>70659532</t>
  </si>
  <si>
    <t>MONYAYI</t>
  </si>
  <si>
    <t>7803015424088</t>
  </si>
  <si>
    <t>SAPU000212</t>
  </si>
  <si>
    <t>MOROBE</t>
  </si>
  <si>
    <t>72299517</t>
  </si>
  <si>
    <t>MOSEBI</t>
  </si>
  <si>
    <t>8908240321089</t>
  </si>
  <si>
    <t>MOTABENI</t>
  </si>
  <si>
    <t>7712275629080</t>
  </si>
  <si>
    <t>71114491</t>
  </si>
  <si>
    <t>MOTAU</t>
  </si>
  <si>
    <t>780200009087</t>
  </si>
  <si>
    <t>71862889</t>
  </si>
  <si>
    <t>8705160299083</t>
  </si>
  <si>
    <t>70396621</t>
  </si>
  <si>
    <t>MOTHAPO</t>
  </si>
  <si>
    <t>7904135794085</t>
  </si>
  <si>
    <t>FMS004119</t>
  </si>
  <si>
    <t>06394931</t>
  </si>
  <si>
    <t>MOTHOPENG</t>
  </si>
  <si>
    <t>6611240566081</t>
  </si>
  <si>
    <t>FMS010088</t>
  </si>
  <si>
    <t>18027016</t>
  </si>
  <si>
    <t>MBJ</t>
  </si>
  <si>
    <t>7209190766089</t>
  </si>
  <si>
    <t>SAPU000218</t>
  </si>
  <si>
    <t>PERSA</t>
  </si>
  <si>
    <t>70613231</t>
  </si>
  <si>
    <t>MURWAMUILA</t>
  </si>
  <si>
    <t>7603255777082</t>
  </si>
  <si>
    <t>FMS010240</t>
  </si>
  <si>
    <t>MYEZA</t>
  </si>
  <si>
    <t>16652991</t>
  </si>
  <si>
    <t>NAKENG</t>
  </si>
  <si>
    <t>7311080589082</t>
  </si>
  <si>
    <t>FMS010094</t>
  </si>
  <si>
    <t>6411220372083</t>
  </si>
  <si>
    <t>72011424</t>
  </si>
  <si>
    <t>NKGODI</t>
  </si>
  <si>
    <t>FMS006844</t>
  </si>
  <si>
    <t>17263018</t>
  </si>
  <si>
    <t>NONDOLO</t>
  </si>
  <si>
    <t>7405035922081</t>
  </si>
  <si>
    <t>FMC000546</t>
  </si>
  <si>
    <t>71950575</t>
  </si>
  <si>
    <t>NTLOKO</t>
  </si>
  <si>
    <t>8705180316081</t>
  </si>
  <si>
    <t xml:space="preserve">NTUKUVA </t>
  </si>
  <si>
    <t>6412256382087</t>
  </si>
  <si>
    <t>70231711</t>
  </si>
  <si>
    <t>NTULI</t>
  </si>
  <si>
    <t>7501190314088</t>
  </si>
  <si>
    <t>FMS008353</t>
  </si>
  <si>
    <t>AMENMENT</t>
  </si>
  <si>
    <t>RE-SUBMITTED FOR OCTOBER</t>
  </si>
  <si>
    <t>OLIPHANT</t>
  </si>
  <si>
    <t>05311519</t>
  </si>
  <si>
    <t>PHASHA</t>
  </si>
  <si>
    <t>5912280825085</t>
  </si>
  <si>
    <t>FMS007658</t>
  </si>
  <si>
    <t>71693980</t>
  </si>
  <si>
    <t>8606060873088</t>
  </si>
  <si>
    <t>SAPU000036</t>
  </si>
  <si>
    <t>SAPU000067</t>
  </si>
  <si>
    <t>8608090564081</t>
  </si>
  <si>
    <t>FMS009417</t>
  </si>
  <si>
    <t>62220489</t>
  </si>
  <si>
    <t>7607120297085</t>
  </si>
  <si>
    <t>KIP03420</t>
  </si>
  <si>
    <t>RAKODI</t>
  </si>
  <si>
    <t>71931023</t>
  </si>
  <si>
    <t>RAMOSHABA</t>
  </si>
  <si>
    <t>7101065729088</t>
  </si>
  <si>
    <t>SCHALK</t>
  </si>
  <si>
    <t>22158910</t>
  </si>
  <si>
    <t>SEKGALA</t>
  </si>
  <si>
    <t>8302180548085</t>
  </si>
  <si>
    <t>KIP00516</t>
  </si>
  <si>
    <t>72184922</t>
  </si>
  <si>
    <t>SEMA</t>
  </si>
  <si>
    <t>8603305467089</t>
  </si>
  <si>
    <t>70411140</t>
  </si>
  <si>
    <t>SENGOANE</t>
  </si>
  <si>
    <t>7709120564082</t>
  </si>
  <si>
    <t>KIP03329</t>
  </si>
  <si>
    <t>71221549</t>
  </si>
  <si>
    <t>SETHEBE</t>
  </si>
  <si>
    <t>FZ</t>
  </si>
  <si>
    <t>7709220516086</t>
  </si>
  <si>
    <t>FMS008722</t>
  </si>
  <si>
    <t>71166394</t>
  </si>
  <si>
    <t>SHABANGU</t>
  </si>
  <si>
    <t>8504251322080</t>
  </si>
  <si>
    <t>SHUDE</t>
  </si>
  <si>
    <t>AY</t>
  </si>
  <si>
    <t>8406300557080</t>
  </si>
  <si>
    <t>04789202</t>
  </si>
  <si>
    <t>THAISI</t>
  </si>
  <si>
    <t>7409145546081</t>
  </si>
  <si>
    <t>SAPU000230</t>
  </si>
  <si>
    <t>70518297</t>
  </si>
  <si>
    <t>THOLA</t>
  </si>
  <si>
    <t>8212185876086</t>
  </si>
  <si>
    <t>FMS007639</t>
  </si>
  <si>
    <t>70748641</t>
  </si>
  <si>
    <t>THOMAS</t>
  </si>
  <si>
    <t>7908165553085</t>
  </si>
  <si>
    <t>FMS008127</t>
  </si>
  <si>
    <t>7905165553085</t>
  </si>
  <si>
    <t>20635265</t>
  </si>
  <si>
    <t>THUPUPI</t>
  </si>
  <si>
    <t>DA</t>
  </si>
  <si>
    <t>7005260600087</t>
  </si>
  <si>
    <t>FMS006834</t>
  </si>
  <si>
    <t>71923856</t>
  </si>
  <si>
    <t>TLHOAELE</t>
  </si>
  <si>
    <t>7404270518084</t>
  </si>
  <si>
    <t>71593951</t>
  </si>
  <si>
    <t>TSHITE</t>
  </si>
  <si>
    <t>8301190294086</t>
  </si>
  <si>
    <t>KIP02491</t>
  </si>
  <si>
    <t>71670891</t>
  </si>
  <si>
    <t xml:space="preserve">WILLIAMS </t>
  </si>
  <si>
    <t>AS</t>
  </si>
  <si>
    <t>8102130248087</t>
  </si>
  <si>
    <t>FMS004363</t>
  </si>
  <si>
    <t>71111816</t>
  </si>
  <si>
    <t>VB</t>
  </si>
  <si>
    <t>8506091109080</t>
  </si>
  <si>
    <t>FMS04799</t>
  </si>
  <si>
    <t>71225790</t>
  </si>
  <si>
    <t>ZUNGU</t>
  </si>
  <si>
    <t>8307045382083</t>
  </si>
  <si>
    <t>04/09/2019</t>
  </si>
  <si>
    <t>20290284</t>
  </si>
  <si>
    <t>BUNU</t>
  </si>
  <si>
    <t>NVL</t>
  </si>
  <si>
    <t>6710190630085</t>
  </si>
  <si>
    <t>KIP03483</t>
  </si>
  <si>
    <t>NO</t>
  </si>
  <si>
    <t>09/09/2019</t>
  </si>
  <si>
    <t>10/09/2019</t>
  </si>
  <si>
    <t>MDHULI</t>
  </si>
  <si>
    <t>KIP03808</t>
  </si>
  <si>
    <t>11/09/2019</t>
  </si>
  <si>
    <t>SEBE</t>
  </si>
  <si>
    <t>NJ</t>
  </si>
  <si>
    <t>KIP03352</t>
  </si>
  <si>
    <t>12/09/2019</t>
  </si>
  <si>
    <t>THABI</t>
  </si>
  <si>
    <t>KIP03477</t>
  </si>
  <si>
    <t>LEKALAKE</t>
  </si>
  <si>
    <t>KIP03488</t>
  </si>
  <si>
    <t>SANDT</t>
  </si>
  <si>
    <t>KIP03490</t>
  </si>
  <si>
    <t>KHWELA</t>
  </si>
  <si>
    <t>KIP03493</t>
  </si>
  <si>
    <t>KHEWANI</t>
  </si>
  <si>
    <t>MONTSI</t>
  </si>
  <si>
    <t>FMS006949</t>
  </si>
  <si>
    <t>16/09/2019</t>
  </si>
  <si>
    <t xml:space="preserve">MOKUOA </t>
  </si>
  <si>
    <t>KIP03523</t>
  </si>
  <si>
    <t>YES</t>
  </si>
  <si>
    <t>KIP03530</t>
  </si>
  <si>
    <t>DELLA</t>
  </si>
  <si>
    <t>KIP03516</t>
  </si>
  <si>
    <t>MNTLAME</t>
  </si>
  <si>
    <t>THABETHE</t>
  </si>
  <si>
    <t>KIP02505</t>
  </si>
  <si>
    <t>LESHOMO</t>
  </si>
  <si>
    <t>KIP03525</t>
  </si>
  <si>
    <t>17/09/2019</t>
  </si>
  <si>
    <t>MOGWERA</t>
  </si>
  <si>
    <t>PB</t>
  </si>
  <si>
    <t>KIP03457</t>
  </si>
  <si>
    <t>18/09/2019</t>
  </si>
  <si>
    <t>MALAPANE</t>
  </si>
  <si>
    <t>KIP03524</t>
  </si>
  <si>
    <t xml:space="preserve">SELOTOLE </t>
  </si>
  <si>
    <t>20/09/2019</t>
  </si>
  <si>
    <t>MTHOMBENI</t>
  </si>
  <si>
    <t>KIP03538</t>
  </si>
  <si>
    <t>FMC000040</t>
  </si>
  <si>
    <t>25/09/2019</t>
  </si>
  <si>
    <t>MABILANE</t>
  </si>
  <si>
    <t>KIP03515</t>
  </si>
  <si>
    <t>CIMELA</t>
  </si>
  <si>
    <t>KIP2628</t>
  </si>
  <si>
    <t>BANDA</t>
  </si>
  <si>
    <t>KIP03263</t>
  </si>
  <si>
    <t>26/09/2019</t>
  </si>
  <si>
    <t>KIP02713</t>
  </si>
  <si>
    <t>27/09/2019</t>
  </si>
  <si>
    <t>KIP03569</t>
  </si>
  <si>
    <t xml:space="preserve">MOSHALALEBANA </t>
  </si>
  <si>
    <t>KIP03559</t>
  </si>
  <si>
    <t>ZONO</t>
  </si>
  <si>
    <t>TO</t>
  </si>
  <si>
    <t>KIP03542</t>
  </si>
  <si>
    <t>17385890</t>
  </si>
  <si>
    <t>MAPHUKATHA</t>
  </si>
  <si>
    <t>7006156322083</t>
  </si>
  <si>
    <t>KIP03171</t>
  </si>
  <si>
    <t>MALGAS</t>
  </si>
  <si>
    <t>KIP03320</t>
  </si>
  <si>
    <t>GOTYANA</t>
  </si>
  <si>
    <t>KIP005583</t>
  </si>
  <si>
    <t>30/09/2019</t>
  </si>
  <si>
    <t>NOMNGAMGA</t>
  </si>
  <si>
    <t>KIP03544</t>
  </si>
  <si>
    <t>LEKOMA</t>
  </si>
  <si>
    <t>EG</t>
  </si>
  <si>
    <t>KIP03581</t>
  </si>
  <si>
    <t>KOKUTSA</t>
  </si>
  <si>
    <t>KIP03561</t>
  </si>
  <si>
    <t>AJ</t>
  </si>
  <si>
    <t>KIP03560</t>
  </si>
  <si>
    <t>SEKATI</t>
  </si>
  <si>
    <t>AI</t>
  </si>
  <si>
    <t>KIP03497</t>
  </si>
  <si>
    <t>AMENDMENTS</t>
  </si>
  <si>
    <t>SIBISI ZINHLE</t>
  </si>
  <si>
    <t>BANKIES VELAPHI</t>
  </si>
  <si>
    <t>LEGODI TEBOGO</t>
  </si>
  <si>
    <t>MASHIMBYE JEFFERY</t>
  </si>
  <si>
    <t>NDUMA GEORGE</t>
  </si>
  <si>
    <t>SIPANGO FIKILE</t>
  </si>
  <si>
    <t>MAHUPELA DAN</t>
  </si>
  <si>
    <t>MEYER CLAYTON</t>
  </si>
  <si>
    <t>BALOYI MICHAEL</t>
  </si>
  <si>
    <t>LEEUW PULANE</t>
  </si>
  <si>
    <t>MASOETSA CONSTANCE</t>
  </si>
  <si>
    <t>MLUNGWANA NONZUKISO</t>
  </si>
  <si>
    <t>MOSIATLHAGA KEIKATSE G</t>
  </si>
  <si>
    <t>FI</t>
  </si>
  <si>
    <t>KIP03478</t>
  </si>
  <si>
    <t xml:space="preserve">KRUGER </t>
  </si>
  <si>
    <t>KIP03479</t>
  </si>
  <si>
    <t>NYANGA</t>
  </si>
  <si>
    <t xml:space="preserve">KHOZA </t>
  </si>
  <si>
    <t>KIP03353</t>
  </si>
  <si>
    <t xml:space="preserve">KHANYAGO </t>
  </si>
  <si>
    <t>8704085957081</t>
  </si>
  <si>
    <t>KIP03498</t>
  </si>
  <si>
    <t>71848789</t>
  </si>
  <si>
    <t>8609231121088</t>
  </si>
  <si>
    <t>KIP03464</t>
  </si>
  <si>
    <t>71879374</t>
  </si>
  <si>
    <t>HOBYANE</t>
  </si>
  <si>
    <t xml:space="preserve">GAMEDE </t>
  </si>
  <si>
    <t>KIP03494</t>
  </si>
  <si>
    <t>05455529</t>
  </si>
  <si>
    <t>CHABALALA</t>
  </si>
  <si>
    <t>7310020401085</t>
  </si>
  <si>
    <t>KIP03347</t>
  </si>
  <si>
    <t>7611150209085</t>
  </si>
  <si>
    <t>KIP03473</t>
  </si>
  <si>
    <t>NTAME HAPPY</t>
  </si>
  <si>
    <t>05465834</t>
  </si>
  <si>
    <t>VA</t>
  </si>
  <si>
    <t>71881581</t>
  </si>
  <si>
    <t>8701070196089</t>
  </si>
  <si>
    <t>KIP03495</t>
  </si>
  <si>
    <t>DIALEMETSI</t>
  </si>
  <si>
    <t>ADAMS</t>
  </si>
  <si>
    <t>AH</t>
  </si>
  <si>
    <t>9306090231087</t>
  </si>
  <si>
    <t>BEZUIDENHOUT</t>
  </si>
  <si>
    <t>KIP03470</t>
  </si>
  <si>
    <t>BALEPILE</t>
  </si>
  <si>
    <t>TK</t>
  </si>
  <si>
    <t>KIP03456</t>
  </si>
  <si>
    <t xml:space="preserve">BOOI </t>
  </si>
  <si>
    <t>KIP03555</t>
  </si>
  <si>
    <t>MAJATLADI</t>
  </si>
  <si>
    <t>7807035445080</t>
  </si>
  <si>
    <t>KIP03500</t>
  </si>
  <si>
    <t>MAFATA</t>
  </si>
  <si>
    <t>830928013089</t>
  </si>
  <si>
    <t>KIP03487</t>
  </si>
  <si>
    <t>WA</t>
  </si>
  <si>
    <t xml:space="preserve">MABUELA </t>
  </si>
  <si>
    <t>ZR</t>
  </si>
  <si>
    <t>7707270362083</t>
  </si>
  <si>
    <t>KIP03507</t>
  </si>
  <si>
    <t xml:space="preserve">MABOI </t>
  </si>
  <si>
    <t>6811030538080</t>
  </si>
  <si>
    <t>KIP03517</t>
  </si>
  <si>
    <t xml:space="preserve">LITHEBE </t>
  </si>
  <si>
    <t>HR</t>
  </si>
  <si>
    <t>KIP03504</t>
  </si>
  <si>
    <t>7505280425084</t>
  </si>
  <si>
    <t xml:space="preserve">LETOABA </t>
  </si>
  <si>
    <t>7804260562085</t>
  </si>
  <si>
    <t>KIP03467</t>
  </si>
  <si>
    <t>KUNENE BP</t>
  </si>
  <si>
    <t>8302120296084</t>
  </si>
  <si>
    <t>KIP03476</t>
  </si>
  <si>
    <t>MBIZA</t>
  </si>
  <si>
    <t>8103185611088</t>
  </si>
  <si>
    <t>KIP03318</t>
  </si>
  <si>
    <t>MATSOELE</t>
  </si>
  <si>
    <t>RH</t>
  </si>
  <si>
    <t>8709041175082</t>
  </si>
  <si>
    <t>KIP03238</t>
  </si>
  <si>
    <t>BADEMAN</t>
  </si>
  <si>
    <t xml:space="preserve">MAZIBUKO </t>
  </si>
  <si>
    <t>8302120705084</t>
  </si>
  <si>
    <t>KIP03499</t>
  </si>
  <si>
    <t>MCKENZIE</t>
  </si>
  <si>
    <t>7505305580087</t>
  </si>
  <si>
    <t>KIP03459</t>
  </si>
  <si>
    <t>MASEMOLA</t>
  </si>
  <si>
    <t>ET</t>
  </si>
  <si>
    <t>8205295653080</t>
  </si>
  <si>
    <t>KIP03511</t>
  </si>
  <si>
    <t>CM</t>
  </si>
  <si>
    <t>MATHOBELA</t>
  </si>
  <si>
    <t>8606130494087</t>
  </si>
  <si>
    <t>KIP03196</t>
  </si>
  <si>
    <t>MASONDO</t>
  </si>
  <si>
    <t>KIP03506</t>
  </si>
  <si>
    <t xml:space="preserve">MASEBE </t>
  </si>
  <si>
    <t>KIP03535</t>
  </si>
  <si>
    <t>7406045359082</t>
  </si>
  <si>
    <t>7806055559084</t>
  </si>
  <si>
    <t>KIP03465</t>
  </si>
  <si>
    <t>MANGQANGALA</t>
  </si>
  <si>
    <t>8604130711089</t>
  </si>
  <si>
    <t>KIP03567</t>
  </si>
  <si>
    <t>MAPHAKISA</t>
  </si>
  <si>
    <t>JSL</t>
  </si>
  <si>
    <t>KIP03481</t>
  </si>
  <si>
    <t>MANKUS</t>
  </si>
  <si>
    <t>FLM</t>
  </si>
  <si>
    <t>KIP03496</t>
  </si>
  <si>
    <t>MOTWA</t>
  </si>
  <si>
    <t>6012251506084</t>
  </si>
  <si>
    <t>KIP03450</t>
  </si>
  <si>
    <t>KIP03443</t>
  </si>
  <si>
    <t>MOSESANE</t>
  </si>
  <si>
    <t>KIP03539</t>
  </si>
  <si>
    <t>KHUMALO MP</t>
  </si>
  <si>
    <t>8009275773086</t>
  </si>
  <si>
    <t>KIP03388</t>
  </si>
  <si>
    <t>MOLELE</t>
  </si>
  <si>
    <t>6908255492082</t>
  </si>
  <si>
    <t>KIP03445</t>
  </si>
  <si>
    <t>MOTIHOBATSIE</t>
  </si>
  <si>
    <t>9711135343088</t>
  </si>
  <si>
    <t>KIP03566</t>
  </si>
  <si>
    <t>MOSALA KGOROSANE JOHANNES</t>
  </si>
  <si>
    <t xml:space="preserve">MOHLALA </t>
  </si>
  <si>
    <t>6501015963086</t>
  </si>
  <si>
    <t>KIP03509</t>
  </si>
  <si>
    <t>MOJA</t>
  </si>
  <si>
    <t>7906070688081</t>
  </si>
  <si>
    <t>KIP03452</t>
  </si>
  <si>
    <t>8012240797081</t>
  </si>
  <si>
    <t>KIP03502</t>
  </si>
  <si>
    <t>7109240998080</t>
  </si>
  <si>
    <t>KIP03455</t>
  </si>
  <si>
    <t>MADITO</t>
  </si>
  <si>
    <t>7702056281086</t>
  </si>
  <si>
    <t>KIP03531</t>
  </si>
  <si>
    <t xml:space="preserve">MODISENYNAE </t>
  </si>
  <si>
    <t>7807125556085</t>
  </si>
  <si>
    <t>KIP03562</t>
  </si>
  <si>
    <t>EJ</t>
  </si>
  <si>
    <t>KIP03554</t>
  </si>
  <si>
    <t>DIBANANI NEW BUSINESS - SEPTEMBER 2019</t>
  </si>
  <si>
    <t>MDONDOLO</t>
  </si>
  <si>
    <t>KIP03526</t>
  </si>
  <si>
    <t>MGUNCULU</t>
  </si>
  <si>
    <t>7512045894082</t>
  </si>
  <si>
    <t>KIP03553</t>
  </si>
  <si>
    <t>8306290637089</t>
  </si>
  <si>
    <t>KIP03534</t>
  </si>
  <si>
    <t>MMELESI</t>
  </si>
  <si>
    <t>7308220430086</t>
  </si>
  <si>
    <t>KIP03521</t>
  </si>
  <si>
    <t>MLINDILE</t>
  </si>
  <si>
    <t>8301016675088</t>
  </si>
  <si>
    <t>KIP03522</t>
  </si>
  <si>
    <t>8201011464084</t>
  </si>
  <si>
    <t>KIP03574</t>
  </si>
  <si>
    <t>8310310430082</t>
  </si>
  <si>
    <t>KIP03460</t>
  </si>
  <si>
    <t>8501225562080</t>
  </si>
  <si>
    <t>KIP03565</t>
  </si>
  <si>
    <t>NYARELI</t>
  </si>
  <si>
    <t>NG</t>
  </si>
  <si>
    <t>KIP03469</t>
  </si>
  <si>
    <t>OLIFANT</t>
  </si>
  <si>
    <t>6902250456085</t>
  </si>
  <si>
    <t>KIP03436</t>
  </si>
  <si>
    <t>PIETERSE</t>
  </si>
  <si>
    <t>6806060016080</t>
  </si>
  <si>
    <t>KIP03527</t>
  </si>
  <si>
    <t>OGOTSENG</t>
  </si>
  <si>
    <t>KIP03405</t>
  </si>
  <si>
    <t>7712180688080</t>
  </si>
  <si>
    <t>NNKOMO</t>
  </si>
  <si>
    <t>NV</t>
  </si>
  <si>
    <t>7607285484080</t>
  </si>
  <si>
    <t>KIP03471</t>
  </si>
  <si>
    <t>NKONZA-NOHAJI</t>
  </si>
  <si>
    <t>7408200347084</t>
  </si>
  <si>
    <t>KIP03573</t>
  </si>
  <si>
    <t>NTAME</t>
  </si>
  <si>
    <t>HK</t>
  </si>
  <si>
    <t>8712255573083</t>
  </si>
  <si>
    <t>KIP</t>
  </si>
  <si>
    <t>NKHUMELANI</t>
  </si>
  <si>
    <t>KIP03556</t>
  </si>
  <si>
    <t>JH</t>
  </si>
  <si>
    <t>KIP03575</t>
  </si>
  <si>
    <t>NDANO</t>
  </si>
  <si>
    <t>7802220397089</t>
  </si>
  <si>
    <t>KIP03537</t>
  </si>
  <si>
    <t>NGCELWANE</t>
  </si>
  <si>
    <t>8009105830080</t>
  </si>
  <si>
    <t>KIP03532</t>
  </si>
  <si>
    <t>MTHIMKULU</t>
  </si>
  <si>
    <t>KIP03540</t>
  </si>
  <si>
    <t>VUKO</t>
  </si>
  <si>
    <t>FMV</t>
  </si>
  <si>
    <t>6203290451081</t>
  </si>
  <si>
    <t>KIP03529</t>
  </si>
  <si>
    <t>WONTOTI</t>
  </si>
  <si>
    <t>7909185389082</t>
  </si>
  <si>
    <t>KIP03461</t>
  </si>
  <si>
    <t>SOGONI S</t>
  </si>
  <si>
    <t>YENGO</t>
  </si>
  <si>
    <t>8003300419088</t>
  </si>
  <si>
    <t>KIP03505</t>
  </si>
  <si>
    <t>VOKO</t>
  </si>
  <si>
    <t>830217</t>
  </si>
  <si>
    <t>KIP03528</t>
  </si>
  <si>
    <t>ZUMA</t>
  </si>
  <si>
    <t>8002130399080</t>
  </si>
  <si>
    <t>KIP03492</t>
  </si>
  <si>
    <t>YL</t>
  </si>
  <si>
    <t>THEBE</t>
  </si>
  <si>
    <t>6509295642080</t>
  </si>
  <si>
    <t>KIP03536</t>
  </si>
  <si>
    <t>MOROKE SEATILE HERBERT</t>
  </si>
  <si>
    <t>TLAKA</t>
  </si>
  <si>
    <t>8207105520087</t>
  </si>
  <si>
    <t>KIP03558</t>
  </si>
  <si>
    <t>TSHABADIRA</t>
  </si>
  <si>
    <t>8304195688088</t>
  </si>
  <si>
    <t>KIP03513</t>
  </si>
  <si>
    <t>THOABALA</t>
  </si>
  <si>
    <t>7611150363080</t>
  </si>
  <si>
    <t>KIP03463</t>
  </si>
  <si>
    <t>TOOLO</t>
  </si>
  <si>
    <t>7507010846084</t>
  </si>
  <si>
    <t>KIP03480</t>
  </si>
  <si>
    <t>6506160801084</t>
  </si>
  <si>
    <t>KIP03518</t>
  </si>
  <si>
    <t>8307056082087</t>
  </si>
  <si>
    <t>KIP03541</t>
  </si>
  <si>
    <t>TSITA A</t>
  </si>
  <si>
    <t>SOMPETA-MHLAHLO</t>
  </si>
  <si>
    <t>6911201065085</t>
  </si>
  <si>
    <t>KIP03568</t>
  </si>
  <si>
    <t>SELEKE</t>
  </si>
  <si>
    <t>KC</t>
  </si>
  <si>
    <t>7411020412088</t>
  </si>
  <si>
    <t>KIP03462</t>
  </si>
  <si>
    <t xml:space="preserve">SOMO </t>
  </si>
  <si>
    <t>SHWALA</t>
  </si>
  <si>
    <t>7802205544085</t>
  </si>
  <si>
    <t>KIP03484</t>
  </si>
  <si>
    <t>8802230733088</t>
  </si>
  <si>
    <t>SIBANYONE</t>
  </si>
  <si>
    <t>8009041095086</t>
  </si>
  <si>
    <t>KIP03501</t>
  </si>
  <si>
    <t>KIP03337</t>
  </si>
  <si>
    <t>RASAKU</t>
  </si>
  <si>
    <t>SW</t>
  </si>
  <si>
    <t>8406165687089</t>
  </si>
  <si>
    <t>KIP03468</t>
  </si>
  <si>
    <t>MAGADAGELA O</t>
  </si>
  <si>
    <t>SAKU</t>
  </si>
  <si>
    <t>TT</t>
  </si>
  <si>
    <t>7606185425086</t>
  </si>
  <si>
    <t>KIP03571</t>
  </si>
  <si>
    <t>RUELE</t>
  </si>
  <si>
    <t>6910135767089</t>
  </si>
  <si>
    <t>KIP03547</t>
  </si>
  <si>
    <t>SEEMA</t>
  </si>
  <si>
    <t>SEFARA</t>
  </si>
  <si>
    <t>7908220380080</t>
  </si>
  <si>
    <t>KIP03503</t>
  </si>
  <si>
    <t>KIP?????</t>
  </si>
  <si>
    <t>EB</t>
  </si>
  <si>
    <t>9108275790089</t>
  </si>
  <si>
    <t>MATJEKA</t>
  </si>
  <si>
    <t>Ximba Bhekinkosi</t>
  </si>
  <si>
    <t>Hlaka Winnie</t>
  </si>
  <si>
    <t>SHOZI NKHAYISO BRIAN</t>
  </si>
  <si>
    <t>GOLE THABO L</t>
  </si>
  <si>
    <t>KHEWANI BEN</t>
  </si>
  <si>
    <t>KAROLUS FRANCOIS</t>
  </si>
  <si>
    <t xml:space="preserve">JONAS THEMBA KOOS </t>
  </si>
  <si>
    <t>HLONGWANE INGWANI JACOB</t>
  </si>
  <si>
    <t>BAISITSE MMOKGATLHANTSHI ABEDNEGO</t>
  </si>
  <si>
    <t>BOSHOFF JOHANNES MARTHINUS</t>
  </si>
  <si>
    <t>BOTILO MBORANA JONAS</t>
  </si>
  <si>
    <t>COETZEE WILLEM</t>
  </si>
  <si>
    <t>MASHAO MASEDIBA JOHANNESJ</t>
  </si>
  <si>
    <t>MOLOI MOLEFE JOSEPH</t>
  </si>
  <si>
    <t>MOTAU PRISCA</t>
  </si>
  <si>
    <t xml:space="preserve">NYANGA THEMBILE DANIEL </t>
  </si>
  <si>
    <t>OLIPHANT VERDI KHOIS</t>
  </si>
  <si>
    <t>KIP03474</t>
  </si>
  <si>
    <t>CEKISO SIZEKA VICTORIA</t>
  </si>
  <si>
    <t>TEFFO MATSORANE ROBERT</t>
  </si>
  <si>
    <t>TSHANGELA SNAMTHANDA</t>
  </si>
  <si>
    <t>WALAZA SONGEZILE SIMON</t>
  </si>
  <si>
    <t>MONYANE TELLO GODFREY</t>
  </si>
  <si>
    <t>Sebelego Lebo</t>
  </si>
  <si>
    <t>Mohale Malatji</t>
  </si>
  <si>
    <t>Bande G</t>
  </si>
  <si>
    <t>Bothata Freddy Morana</t>
  </si>
  <si>
    <t>Fourie Patricia</t>
  </si>
  <si>
    <t>Hina</t>
  </si>
  <si>
    <t>Mosito Ida</t>
  </si>
  <si>
    <t>Lindityala S</t>
  </si>
  <si>
    <t>Lwasi</t>
  </si>
  <si>
    <t>Mabapa MP</t>
  </si>
  <si>
    <t>Matthews Renee</t>
  </si>
  <si>
    <t>Mathoni Rabelani Noriah</t>
  </si>
  <si>
    <t>Mdletshe Nurse</t>
  </si>
  <si>
    <t>Mlonyeni Stuart</t>
  </si>
  <si>
    <t>Mmosi</t>
  </si>
  <si>
    <t>Moeatesi Khumo</t>
  </si>
  <si>
    <t xml:space="preserve">Mokhosi N </t>
  </si>
  <si>
    <t>Rogers Lucy</t>
  </si>
  <si>
    <t>Shobedi Themba Godfrey</t>
  </si>
  <si>
    <t>Smit DM</t>
  </si>
  <si>
    <t>Smit W</t>
  </si>
  <si>
    <t>Soke M</t>
  </si>
  <si>
    <t>Terissa</t>
  </si>
  <si>
    <t>Zikiswa</t>
  </si>
  <si>
    <t>Zwane Shadrack</t>
  </si>
  <si>
    <t>NO SHOP STEWARD INFORMATION</t>
  </si>
  <si>
    <t>Thobola Fikile Gustav</t>
  </si>
  <si>
    <t>Transfer Y/N</t>
  </si>
  <si>
    <t>31/10/2019</t>
  </si>
  <si>
    <t>KIP02404</t>
  </si>
  <si>
    <t xml:space="preserve">No </t>
  </si>
  <si>
    <t>8004270557089</t>
  </si>
  <si>
    <t>KIP03598</t>
  </si>
  <si>
    <t>8607140539085</t>
  </si>
  <si>
    <t>KIP032210</t>
  </si>
  <si>
    <t>KIP03582</t>
  </si>
  <si>
    <t>KIP03570</t>
  </si>
  <si>
    <t>8111165423085</t>
  </si>
  <si>
    <t>KIP03482</t>
  </si>
  <si>
    <t>KIP03215</t>
  </si>
  <si>
    <t>KIP03631</t>
  </si>
  <si>
    <t>ZC</t>
  </si>
  <si>
    <t>KIP03626</t>
  </si>
  <si>
    <t>KIP03632</t>
  </si>
  <si>
    <t>8606186033086</t>
  </si>
  <si>
    <t>KIP03637</t>
  </si>
  <si>
    <t>SI</t>
  </si>
  <si>
    <t>KIP03612</t>
  </si>
  <si>
    <t xml:space="preserve"> SG</t>
  </si>
  <si>
    <t>KIP03657</t>
  </si>
  <si>
    <t>CC</t>
  </si>
  <si>
    <t>8102080436088</t>
  </si>
  <si>
    <t>KIP03606</t>
  </si>
  <si>
    <t xml:space="preserve"> S</t>
  </si>
  <si>
    <t>8707115013080</t>
  </si>
  <si>
    <t>KIP03660</t>
  </si>
  <si>
    <t>7408285396089</t>
  </si>
  <si>
    <t>KIP03662</t>
  </si>
  <si>
    <t>6612080753086</t>
  </si>
  <si>
    <t>KIP03659</t>
  </si>
  <si>
    <t>KIP03330</t>
  </si>
  <si>
    <t>8604300442085</t>
  </si>
  <si>
    <t>7808035289080</t>
  </si>
  <si>
    <t>KIP03625</t>
  </si>
  <si>
    <t>AR</t>
  </si>
  <si>
    <t>KIP03673</t>
  </si>
  <si>
    <t>KIP03661</t>
  </si>
  <si>
    <t>KIP03672</t>
  </si>
  <si>
    <t>7609200966084</t>
  </si>
  <si>
    <t>KIP03359</t>
  </si>
  <si>
    <t>KIP03679</t>
  </si>
  <si>
    <t>KIP03614</t>
  </si>
  <si>
    <t>KIP03683</t>
  </si>
  <si>
    <t>KIP0259</t>
  </si>
  <si>
    <t>KIP03578</t>
  </si>
  <si>
    <t>7112310488081</t>
  </si>
  <si>
    <t>KIP03589</t>
  </si>
  <si>
    <t>KIP03379</t>
  </si>
  <si>
    <t xml:space="preserve">NDEYA </t>
  </si>
  <si>
    <t>JS</t>
  </si>
  <si>
    <t>KIP03552</t>
  </si>
  <si>
    <t>BOSHOFF JM</t>
  </si>
  <si>
    <t>MLUNGWANA NONZUKISWA</t>
  </si>
  <si>
    <t>MALATJI</t>
  </si>
  <si>
    <t>MAREMA</t>
  </si>
  <si>
    <t>YB</t>
  </si>
  <si>
    <t>8506140819085</t>
  </si>
  <si>
    <t>KIP03545</t>
  </si>
  <si>
    <t>MADUPANE</t>
  </si>
  <si>
    <t>KIP03257</t>
  </si>
  <si>
    <t>MOTSEBE</t>
  </si>
  <si>
    <t>8105275602083</t>
  </si>
  <si>
    <t>FMS003083</t>
  </si>
  <si>
    <t>8601210549082</t>
  </si>
  <si>
    <t>KIP03519</t>
  </si>
  <si>
    <t>7811281171085</t>
  </si>
  <si>
    <t>MARKUS</t>
  </si>
  <si>
    <t>7812175075085</t>
  </si>
  <si>
    <t>MALEMELA</t>
  </si>
  <si>
    <t>7312025846082</t>
  </si>
  <si>
    <t>KIP03489</t>
  </si>
  <si>
    <t>8208210317088</t>
  </si>
  <si>
    <t>SHOZI BRIAN</t>
  </si>
  <si>
    <t>KLAASE</t>
  </si>
  <si>
    <t>MATHEBELA</t>
  </si>
  <si>
    <t>KHAVHAGALI</t>
  </si>
  <si>
    <t>8210045881080</t>
  </si>
  <si>
    <t>KIP02419</t>
  </si>
  <si>
    <t>NKOMO</t>
  </si>
  <si>
    <t>LETOABA</t>
  </si>
  <si>
    <t>MONYANE TG</t>
  </si>
  <si>
    <t>OGOBENG</t>
  </si>
  <si>
    <t>MARAIS</t>
  </si>
  <si>
    <t>MOKOKA</t>
  </si>
  <si>
    <t>6708280461080</t>
  </si>
  <si>
    <t>KIP03430</t>
  </si>
  <si>
    <t>KIP03155</t>
  </si>
  <si>
    <t>KIP03446</t>
  </si>
  <si>
    <t>KIP03451</t>
  </si>
  <si>
    <t xml:space="preserve">MASEGO KHULE </t>
  </si>
  <si>
    <t xml:space="preserve">BAISITSE M A </t>
  </si>
  <si>
    <t xml:space="preserve">COETZEE W </t>
  </si>
  <si>
    <t>MPATHI PATRICK</t>
  </si>
  <si>
    <t>MTHOMBENI DANIEL HLAZINI</t>
  </si>
  <si>
    <t>NDAWONDE MBONISENI</t>
  </si>
  <si>
    <t>SIPHANGO FIKILE</t>
  </si>
  <si>
    <t>THABO LEON</t>
  </si>
  <si>
    <t>TWALA SBONGISENI</t>
  </si>
  <si>
    <t>MAFULAKO</t>
  </si>
  <si>
    <t>MACHOPOLO</t>
  </si>
  <si>
    <t>MALULEKE</t>
  </si>
  <si>
    <t>MALULEKA</t>
  </si>
  <si>
    <t>DE BRUYN</t>
  </si>
  <si>
    <t>DIALE</t>
  </si>
  <si>
    <t>MFZOA</t>
  </si>
  <si>
    <t>MSIZA</t>
  </si>
  <si>
    <t>MEYER</t>
  </si>
  <si>
    <t>MOTHABENG</t>
  </si>
  <si>
    <t>MOSIKARE</t>
  </si>
  <si>
    <t>MBILANA</t>
  </si>
  <si>
    <t>MABANGA</t>
  </si>
  <si>
    <t>MOLEME</t>
  </si>
  <si>
    <t>MAGQANGALA</t>
  </si>
  <si>
    <t>MAKHATHANE</t>
  </si>
  <si>
    <t>MGOLOMBANE</t>
  </si>
  <si>
    <t>NTLHOU</t>
  </si>
  <si>
    <t>TWALA</t>
  </si>
  <si>
    <t>LEHAPA</t>
  </si>
  <si>
    <t>MADUNA</t>
  </si>
  <si>
    <t>MAHLANGU</t>
  </si>
  <si>
    <t>MANGWEVANA</t>
  </si>
  <si>
    <t>MOTSHWARI</t>
  </si>
  <si>
    <t>MUDAU</t>
  </si>
  <si>
    <t>NEMAVHULANI</t>
  </si>
  <si>
    <t>NUBANE</t>
  </si>
  <si>
    <t>XALUVA</t>
  </si>
  <si>
    <t>ZANA</t>
  </si>
  <si>
    <t>LEBELEO</t>
  </si>
  <si>
    <t>KIP03710</t>
  </si>
  <si>
    <t>LETHLAKE</t>
  </si>
  <si>
    <t>KIP03697</t>
  </si>
  <si>
    <t>NGXITHO THOBEKA</t>
  </si>
  <si>
    <t>MADLALA</t>
  </si>
  <si>
    <t>8210150726088</t>
  </si>
  <si>
    <t>KIP03619</t>
  </si>
  <si>
    <t>LIEBA</t>
  </si>
  <si>
    <t>HL</t>
  </si>
  <si>
    <t>KIP03653</t>
  </si>
  <si>
    <t>LEGODI</t>
  </si>
  <si>
    <t>KIP03684</t>
  </si>
  <si>
    <t>KIP03543</t>
  </si>
  <si>
    <t>LEPHONDO</t>
  </si>
  <si>
    <t>KIP03602</t>
  </si>
  <si>
    <t>LEBELEBE</t>
  </si>
  <si>
    <t>DYALA</t>
  </si>
  <si>
    <t>KIP03592</t>
  </si>
  <si>
    <t>KAKAZA</t>
  </si>
  <si>
    <t>KIP03172</t>
  </si>
  <si>
    <t>GOMBA</t>
  </si>
  <si>
    <t>KIP03698</t>
  </si>
  <si>
    <t>KIP03590</t>
  </si>
  <si>
    <t>DAMBUZA</t>
  </si>
  <si>
    <t>FP</t>
  </si>
  <si>
    <t>MALETE SIMON LOLO</t>
  </si>
  <si>
    <t>CS</t>
  </si>
  <si>
    <t>KIP03613</t>
  </si>
  <si>
    <t>CH</t>
  </si>
  <si>
    <t>KIP03576</t>
  </si>
  <si>
    <t>JENNER LOUIS</t>
  </si>
  <si>
    <t>CAMPHER</t>
  </si>
  <si>
    <t>KIP03584</t>
  </si>
  <si>
    <t>KIP03628</t>
  </si>
  <si>
    <t>BONGCO</t>
  </si>
  <si>
    <t>KIP03638</t>
  </si>
  <si>
    <t>DAWEDI</t>
  </si>
  <si>
    <t>KIP03627</t>
  </si>
  <si>
    <t>KIP03630</t>
  </si>
  <si>
    <t>7504190469084</t>
  </si>
  <si>
    <t>MAPENA</t>
  </si>
  <si>
    <t>KIP03618</t>
  </si>
  <si>
    <t>MAPHUMULO</t>
  </si>
  <si>
    <t>ZP</t>
  </si>
  <si>
    <t>KIP03704</t>
  </si>
  <si>
    <t>KIP0389</t>
  </si>
  <si>
    <t>KIP06596</t>
  </si>
  <si>
    <t>GOLE THABO LEON</t>
  </si>
  <si>
    <t>MALUMANE</t>
  </si>
  <si>
    <t>ZPB</t>
  </si>
  <si>
    <t>KIP03595</t>
  </si>
  <si>
    <t>MANZINI</t>
  </si>
  <si>
    <t>FMS009618</t>
  </si>
  <si>
    <t>MASHILE</t>
  </si>
  <si>
    <t>KIP03635</t>
  </si>
  <si>
    <t>MAYISELA GUGU MARCIA</t>
  </si>
  <si>
    <t>MALIVHOHO</t>
  </si>
  <si>
    <t>NBT</t>
  </si>
  <si>
    <t>KIP03694</t>
  </si>
  <si>
    <t>KIP03616</t>
  </si>
  <si>
    <t>MOTHOTSE PHUTI RONALD</t>
  </si>
  <si>
    <t>MAKAODI</t>
  </si>
  <si>
    <t>OE</t>
  </si>
  <si>
    <t>KIP03658</t>
  </si>
  <si>
    <t>WESI OLEBOGENG THEOPHILUS</t>
  </si>
  <si>
    <t>DG</t>
  </si>
  <si>
    <t>MAFAMADI</t>
  </si>
  <si>
    <t>KIP03705</t>
  </si>
  <si>
    <t>MTHWALO</t>
  </si>
  <si>
    <t>KIP03711</t>
  </si>
  <si>
    <t>KIP03655</t>
  </si>
  <si>
    <t>MUNISI</t>
  </si>
  <si>
    <t>KIP03652</t>
  </si>
  <si>
    <t xml:space="preserve">NO </t>
  </si>
  <si>
    <t>MTANDA</t>
  </si>
  <si>
    <t>KIP03551</t>
  </si>
  <si>
    <t>MOTUBATSE</t>
  </si>
  <si>
    <t>KIP03583</t>
  </si>
  <si>
    <t>KIP03603</t>
  </si>
  <si>
    <t>KIP03695</t>
  </si>
  <si>
    <t>MODISE PITSO LAWRENCE</t>
  </si>
  <si>
    <t>MLONYENI</t>
  </si>
  <si>
    <t>KIP03636</t>
  </si>
  <si>
    <t>MLATHA-MAKUNGA</t>
  </si>
  <si>
    <t>MEKWANE</t>
  </si>
  <si>
    <t>KIP03699</t>
  </si>
  <si>
    <t>MOSEKI</t>
  </si>
  <si>
    <t>KIP03633</t>
  </si>
  <si>
    <t>DMN</t>
  </si>
  <si>
    <t>KIP03577</t>
  </si>
  <si>
    <t>MOILWA</t>
  </si>
  <si>
    <t>KIP03688</t>
  </si>
  <si>
    <t>MOLELEKOA</t>
  </si>
  <si>
    <t>KIP03654</t>
  </si>
  <si>
    <t xml:space="preserve">MOGASHOA </t>
  </si>
  <si>
    <t>KIP03604</t>
  </si>
  <si>
    <t>MELK</t>
  </si>
  <si>
    <t>KA</t>
  </si>
  <si>
    <t>KIP03667</t>
  </si>
  <si>
    <t>PHALANE</t>
  </si>
  <si>
    <t>RD</t>
  </si>
  <si>
    <t>KIP03622</t>
  </si>
  <si>
    <t>OSS</t>
  </si>
  <si>
    <t>KO</t>
  </si>
  <si>
    <t>KIP03640</t>
  </si>
  <si>
    <t>SEFOTLHELO</t>
  </si>
  <si>
    <t>ELR</t>
  </si>
  <si>
    <t>KIP03650</t>
  </si>
  <si>
    <t>MOKUA NOMALIZO C</t>
  </si>
  <si>
    <t>NKOANA</t>
  </si>
  <si>
    <t>XF</t>
  </si>
  <si>
    <t>KIP03629</t>
  </si>
  <si>
    <t>NIKANI</t>
  </si>
  <si>
    <t>NUGUBANE</t>
  </si>
  <si>
    <t>JMS</t>
  </si>
  <si>
    <t>KIP03700</t>
  </si>
  <si>
    <t>SIDIMELA</t>
  </si>
  <si>
    <t>KIP03611</t>
  </si>
  <si>
    <t>SIBAMBO</t>
  </si>
  <si>
    <t>VS</t>
  </si>
  <si>
    <t>KIP03615</t>
  </si>
  <si>
    <t>GOITSEMANG MASIBE</t>
  </si>
  <si>
    <t>SITYATA</t>
  </si>
  <si>
    <t>KIP03601</t>
  </si>
  <si>
    <t>TSIKONYANA</t>
  </si>
  <si>
    <t>KIP03649</t>
  </si>
  <si>
    <t>FAISAL LERATO ALICE</t>
  </si>
  <si>
    <t>SETHABA</t>
  </si>
  <si>
    <t>KIP03609</t>
  </si>
  <si>
    <t>MANKGELA GT</t>
  </si>
  <si>
    <t>TLHARESENGWE</t>
  </si>
  <si>
    <t>KIP03689</t>
  </si>
  <si>
    <t>WESI</t>
  </si>
  <si>
    <t>OT</t>
  </si>
  <si>
    <t>KIP03651</t>
  </si>
  <si>
    <t>UOANE</t>
  </si>
  <si>
    <t>KIP03623</t>
  </si>
  <si>
    <t>MAFENELE PATRICK</t>
  </si>
  <si>
    <t xml:space="preserve">TUAONE </t>
  </si>
  <si>
    <t>KIP03639</t>
  </si>
  <si>
    <t>TSHABALALA</t>
  </si>
  <si>
    <t>KIP03585</t>
  </si>
  <si>
    <t>SEGOGOA</t>
  </si>
  <si>
    <t>TSAORE</t>
  </si>
  <si>
    <t>TSHEHLA</t>
  </si>
  <si>
    <t>KIP03624</t>
  </si>
  <si>
    <t>RAMULIFHO MW</t>
  </si>
  <si>
    <t>NKANYANA</t>
  </si>
  <si>
    <t>KIP03591</t>
  </si>
  <si>
    <t>KIP03685</t>
  </si>
  <si>
    <t>NYAWOSE</t>
  </si>
  <si>
    <t>KIP03580</t>
  </si>
  <si>
    <t>MAGWEVANA</t>
  </si>
  <si>
    <t>FE</t>
  </si>
  <si>
    <t>KIP03643</t>
  </si>
  <si>
    <t>KIP03648</t>
  </si>
  <si>
    <t>LAMOLA</t>
  </si>
  <si>
    <t>JONAS KOOS THEMBA</t>
  </si>
  <si>
    <t>JOXO MZONKE</t>
  </si>
  <si>
    <t>Region</t>
  </si>
  <si>
    <t>Province</t>
  </si>
  <si>
    <t>MOOIRIVER</t>
  </si>
  <si>
    <t>NORTH WEST</t>
  </si>
  <si>
    <t xml:space="preserve">POLOKWANE </t>
  </si>
  <si>
    <t>LIMPOPO</t>
  </si>
  <si>
    <t>SAPU</t>
  </si>
  <si>
    <t>NORTHERN CAPE</t>
  </si>
  <si>
    <t>RESUBMISSION</t>
  </si>
  <si>
    <t>MOSHALALEBANAG</t>
  </si>
  <si>
    <t>8108271025085</t>
  </si>
  <si>
    <t>DIBANANI</t>
  </si>
  <si>
    <t>PRETORIA</t>
  </si>
  <si>
    <t>GAUTENG</t>
  </si>
  <si>
    <t>TSIKANYANA</t>
  </si>
  <si>
    <t>NTANDULUKA</t>
  </si>
  <si>
    <t>8303230838088</t>
  </si>
  <si>
    <t>KIP03796</t>
  </si>
  <si>
    <t>7009190338081</t>
  </si>
  <si>
    <t>KIP03768</t>
  </si>
  <si>
    <t>KHAN</t>
  </si>
  <si>
    <t>SB</t>
  </si>
  <si>
    <t>KIP03597</t>
  </si>
  <si>
    <t>EHLANZENI</t>
  </si>
  <si>
    <t>MPUMALANGA</t>
  </si>
  <si>
    <t>KIP03596</t>
  </si>
  <si>
    <t>MBANZE</t>
  </si>
  <si>
    <t>KIP03593</t>
  </si>
  <si>
    <t>KIP03594</t>
  </si>
  <si>
    <t>GWANGWA JOEY</t>
  </si>
  <si>
    <t>MATHYE</t>
  </si>
  <si>
    <t>KIP03663</t>
  </si>
  <si>
    <t>MOTHIBA</t>
  </si>
  <si>
    <t>KIP03646</t>
  </si>
  <si>
    <t>LEBELO</t>
  </si>
  <si>
    <t>KIP3710</t>
  </si>
  <si>
    <t>KIP32210</t>
  </si>
  <si>
    <t>KIP03674</t>
  </si>
  <si>
    <t>KIP03682</t>
  </si>
  <si>
    <t>JONAS KOOS</t>
  </si>
  <si>
    <t>FREE STATE</t>
  </si>
  <si>
    <t>KIP03607</t>
  </si>
  <si>
    <t>BAYSWATER</t>
  </si>
  <si>
    <t>UPPER KAROO</t>
  </si>
  <si>
    <t>LEBESE</t>
  </si>
  <si>
    <t>KIP03671</t>
  </si>
  <si>
    <t>MTSHWENI</t>
  </si>
  <si>
    <t>7601046350086</t>
  </si>
  <si>
    <t>KIP03668</t>
  </si>
  <si>
    <t>RAMMOKI</t>
  </si>
  <si>
    <t>KIP03680</t>
  </si>
  <si>
    <t>KIP03669</t>
  </si>
  <si>
    <t>JANUARY</t>
  </si>
  <si>
    <t>7505240316084</t>
  </si>
  <si>
    <t>SAPU000205</t>
  </si>
  <si>
    <t>MAFANELE PATRICK</t>
  </si>
  <si>
    <t>KIP03676</t>
  </si>
  <si>
    <t>KIP03702</t>
  </si>
  <si>
    <t>MANTSHONYANE E</t>
  </si>
  <si>
    <t>SEBOKENG</t>
  </si>
  <si>
    <t>MAKGATA</t>
  </si>
  <si>
    <t>KIp03218</t>
  </si>
  <si>
    <t>MASIBE GOITSEMANG</t>
  </si>
  <si>
    <t>MVUBU</t>
  </si>
  <si>
    <t>KIP03642</t>
  </si>
  <si>
    <t>MASUKU BONGIWE</t>
  </si>
  <si>
    <t>DURBAN HARBOUR</t>
  </si>
  <si>
    <t>KZN</t>
  </si>
  <si>
    <t>MAYISELA GUGU</t>
  </si>
  <si>
    <t>NORTH RAND</t>
  </si>
  <si>
    <t>DANGAFERI</t>
  </si>
  <si>
    <t>MGUDI THABO</t>
  </si>
  <si>
    <t>DURBAN</t>
  </si>
  <si>
    <t xml:space="preserve">DURBAN </t>
  </si>
  <si>
    <t>OLIVIER</t>
  </si>
  <si>
    <t>7504040220083</t>
  </si>
  <si>
    <t>KIP03731</t>
  </si>
  <si>
    <t xml:space="preserve">D </t>
  </si>
  <si>
    <t>MEVENI</t>
  </si>
  <si>
    <t>KIP03641</t>
  </si>
  <si>
    <t>MLAMLELI</t>
  </si>
  <si>
    <t>KIP03665</t>
  </si>
  <si>
    <t>EAST METRO</t>
  </si>
  <si>
    <t>WESTERN CAPE</t>
  </si>
  <si>
    <t>TUTU</t>
  </si>
  <si>
    <t>KIP03647</t>
  </si>
  <si>
    <t>EASTERN CAPE</t>
  </si>
  <si>
    <t>MODJADJI EMMANUEL</t>
  </si>
  <si>
    <t>MOPANI</t>
  </si>
  <si>
    <t>MOKGATLHANTSHI BAISITSE</t>
  </si>
  <si>
    <t>MOKUOA NOMALIZO</t>
  </si>
  <si>
    <t>BLOEFONTEIN</t>
  </si>
  <si>
    <t>MONYATSI SAMUEL</t>
  </si>
  <si>
    <t>MOROKE HERBERT</t>
  </si>
  <si>
    <t>MOLOPO</t>
  </si>
  <si>
    <t>MBELU</t>
  </si>
  <si>
    <t>ZQ</t>
  </si>
  <si>
    <t>7303150515089</t>
  </si>
  <si>
    <t>KIP03686</t>
  </si>
  <si>
    <t>MOROKE</t>
  </si>
  <si>
    <t>TEEMANE</t>
  </si>
  <si>
    <t>KIP03670</t>
  </si>
  <si>
    <t>BOSMAN</t>
  </si>
  <si>
    <t>8208015052088</t>
  </si>
  <si>
    <t>GONYANA</t>
  </si>
  <si>
    <t>8012150550082</t>
  </si>
  <si>
    <t>FMS005583</t>
  </si>
  <si>
    <t>KLASSEN</t>
  </si>
  <si>
    <t>8401250314087</t>
  </si>
  <si>
    <t>FMS007292</t>
  </si>
  <si>
    <t>KUIDER</t>
  </si>
  <si>
    <t>FZW</t>
  </si>
  <si>
    <t>8610080906082</t>
  </si>
  <si>
    <t>MINNIE</t>
  </si>
  <si>
    <t>8311110209080</t>
  </si>
  <si>
    <t>KIP03758</t>
  </si>
  <si>
    <t>NKAFU</t>
  </si>
  <si>
    <t>8507230399087</t>
  </si>
  <si>
    <t>KIP03799</t>
  </si>
  <si>
    <t>NKHUNA</t>
  </si>
  <si>
    <t>7007040763086</t>
  </si>
  <si>
    <t>NKOMOMBINI</t>
  </si>
  <si>
    <t>8202240958086</t>
  </si>
  <si>
    <t>SAPU00030</t>
  </si>
  <si>
    <t>OLIVIE</t>
  </si>
  <si>
    <t>KIP03372</t>
  </si>
  <si>
    <t>7311150511081</t>
  </si>
  <si>
    <t>VASLOO</t>
  </si>
  <si>
    <t>KIP03759</t>
  </si>
  <si>
    <t>N\A</t>
  </si>
  <si>
    <t>PHATLHANE</t>
  </si>
  <si>
    <t>KIP03620</t>
  </si>
  <si>
    <t>RUSTENBURG</t>
  </si>
  <si>
    <t>LETLHAKE</t>
  </si>
  <si>
    <t>NTULI DUMISANI</t>
  </si>
  <si>
    <t xml:space="preserve">ESHOWE </t>
  </si>
  <si>
    <t>KHANYILE</t>
  </si>
  <si>
    <t>NR</t>
  </si>
  <si>
    <t>KIP03664</t>
  </si>
  <si>
    <t>NXONGO SBONISO</t>
  </si>
  <si>
    <t>ULUNDI</t>
  </si>
  <si>
    <t>SIBULELA</t>
  </si>
  <si>
    <t xml:space="preserve"> BM</t>
  </si>
  <si>
    <t>6908030360083</t>
  </si>
  <si>
    <t>KIP02666</t>
  </si>
  <si>
    <t>MATE</t>
  </si>
  <si>
    <t>8503270765089</t>
  </si>
  <si>
    <t>KIP03789</t>
  </si>
  <si>
    <t>SAMBO FREEDOM</t>
  </si>
  <si>
    <t>7702210627083</t>
  </si>
  <si>
    <t>KIP03763</t>
  </si>
  <si>
    <t>DE DOORNS</t>
  </si>
  <si>
    <t>PHILLIPI</t>
  </si>
  <si>
    <t>DRAKENSBURG</t>
  </si>
  <si>
    <t>MDLAZI</t>
  </si>
  <si>
    <t>KIP03599</t>
  </si>
  <si>
    <t>RABULA</t>
  </si>
  <si>
    <t>8612260776087</t>
  </si>
  <si>
    <t>KIP03738</t>
  </si>
  <si>
    <t>SIPANGO</t>
  </si>
  <si>
    <t>7512235932081</t>
  </si>
  <si>
    <t>KIP03736</t>
  </si>
  <si>
    <t>THUBELA</t>
  </si>
  <si>
    <t>8506041437086</t>
  </si>
  <si>
    <t>KIP03781</t>
  </si>
  <si>
    <t>TITUS</t>
  </si>
  <si>
    <t>CR</t>
  </si>
  <si>
    <t>7606165165082</t>
  </si>
  <si>
    <t>KIP03811</t>
  </si>
  <si>
    <t>MADIKIZELA</t>
  </si>
  <si>
    <t>7912256511084</t>
  </si>
  <si>
    <t>KIP01501</t>
  </si>
  <si>
    <t>NDABAZA</t>
  </si>
  <si>
    <t>BE</t>
  </si>
  <si>
    <t>7703210340081</t>
  </si>
  <si>
    <t>KIP03723</t>
  </si>
  <si>
    <t>VAN LOUW</t>
  </si>
  <si>
    <t>9108245154085</t>
  </si>
  <si>
    <t>KIP03765</t>
  </si>
  <si>
    <t>8206080233088</t>
  </si>
  <si>
    <t>TEBOGO LEGODI</t>
  </si>
  <si>
    <t>6403140556085</t>
  </si>
  <si>
    <t>KIP03787</t>
  </si>
  <si>
    <t>MOKGOKOLO</t>
  </si>
  <si>
    <t>6607120408089</t>
  </si>
  <si>
    <t>KIP03761</t>
  </si>
  <si>
    <t>7609250455087</t>
  </si>
  <si>
    <t>MOTAUNG</t>
  </si>
  <si>
    <t>KIP03645</t>
  </si>
  <si>
    <t>NKOSI</t>
  </si>
  <si>
    <t>KIP03644</t>
  </si>
  <si>
    <t>BULTFONTEIN</t>
  </si>
  <si>
    <t>BANKIES</t>
  </si>
  <si>
    <t>8612185635088</t>
  </si>
  <si>
    <t>6707280388089</t>
  </si>
  <si>
    <t>KIP03727</t>
  </si>
  <si>
    <t>WESI OLEBOGENG</t>
  </si>
  <si>
    <t>DIAMOND FIELD</t>
  </si>
  <si>
    <t>HLUMGWANI</t>
  </si>
  <si>
    <t>BV</t>
  </si>
  <si>
    <t>7304110408084</t>
  </si>
  <si>
    <t>KIP03742</t>
  </si>
  <si>
    <t>NHLANE</t>
  </si>
  <si>
    <t>7512166008083</t>
  </si>
  <si>
    <t>KIP03792</t>
  </si>
  <si>
    <t>YASO</t>
  </si>
  <si>
    <t>7607065779089</t>
  </si>
  <si>
    <t>KIP03795</t>
  </si>
  <si>
    <t>BOGODILE</t>
  </si>
  <si>
    <t>UPINGTON</t>
  </si>
  <si>
    <t>OUDTSHOORN</t>
  </si>
  <si>
    <t>MTHATA</t>
  </si>
  <si>
    <t xml:space="preserve">LEHAPA </t>
  </si>
  <si>
    <t>MACPHENSON</t>
  </si>
  <si>
    <t>TD</t>
  </si>
  <si>
    <t>KIP03675</t>
  </si>
  <si>
    <t>MIDDLEBURG</t>
  </si>
  <si>
    <t>MAZIBUKI</t>
  </si>
  <si>
    <t>LAMONTVILLE</t>
  </si>
  <si>
    <t>CASTEEL</t>
  </si>
  <si>
    <t>KIP03621</t>
  </si>
  <si>
    <t>MOTSIFANE</t>
  </si>
  <si>
    <t>MODIMOLLE</t>
  </si>
  <si>
    <t>PIETEMARITZBURG</t>
  </si>
  <si>
    <t>NYANDSE</t>
  </si>
  <si>
    <t>SANDTON</t>
  </si>
  <si>
    <t>TUOANE</t>
  </si>
  <si>
    <t>ZAKWE</t>
  </si>
  <si>
    <t>KIP03617</t>
  </si>
  <si>
    <t>MADONSELA</t>
  </si>
  <si>
    <t>TLHALE</t>
  </si>
  <si>
    <t>FMS006577</t>
  </si>
  <si>
    <t>WEST RAND</t>
  </si>
  <si>
    <t>MADUMO</t>
  </si>
  <si>
    <t>KIP03244</t>
  </si>
  <si>
    <t>AMENDMENT/RESUBMITION</t>
  </si>
  <si>
    <t>SATHUBA</t>
  </si>
  <si>
    <t>MARUMA RAKGAODI</t>
  </si>
  <si>
    <t>CAPRICORN</t>
  </si>
  <si>
    <t>GAETSEWE</t>
  </si>
  <si>
    <t>RK</t>
  </si>
  <si>
    <t>RAMASHIA</t>
  </si>
  <si>
    <t>FMS009893</t>
  </si>
  <si>
    <t>VAALRAND</t>
  </si>
  <si>
    <t>MDLULI</t>
  </si>
  <si>
    <t>FMS006861</t>
  </si>
  <si>
    <t>HENNENMAN</t>
  </si>
  <si>
    <t>MADIMBE</t>
  </si>
  <si>
    <t>THABA-NCHU</t>
  </si>
  <si>
    <t>MAKAMU</t>
  </si>
  <si>
    <t>FMS009852</t>
  </si>
  <si>
    <t>POLOKWANE</t>
  </si>
  <si>
    <t>FMS003200</t>
  </si>
  <si>
    <t>POTCHESTROOM</t>
  </si>
  <si>
    <t>MASEKELA</t>
  </si>
  <si>
    <t>FMS003919</t>
  </si>
  <si>
    <t>SAPU000211</t>
  </si>
  <si>
    <t>LEBOKO</t>
  </si>
  <si>
    <t>FMS009832</t>
  </si>
  <si>
    <t>MOGAKWE</t>
  </si>
  <si>
    <t>SAPU000223</t>
  </si>
  <si>
    <t>LEGODI BOITUMELO</t>
  </si>
  <si>
    <t>NYATHI</t>
  </si>
  <si>
    <t>FMS010346</t>
  </si>
  <si>
    <t>BENONI</t>
  </si>
  <si>
    <t>FMS010061</t>
  </si>
  <si>
    <t>MOOTRIVIER</t>
  </si>
  <si>
    <t>GA</t>
  </si>
  <si>
    <t>RATSOMA</t>
  </si>
  <si>
    <t>FMS002456</t>
  </si>
  <si>
    <t>MOTLOUNG</t>
  </si>
  <si>
    <t>FMS007381</t>
  </si>
  <si>
    <t>KIP03605</t>
  </si>
  <si>
    <t>NORTHRAND</t>
  </si>
  <si>
    <t>BOCK</t>
  </si>
  <si>
    <t>SAPU000120</t>
  </si>
  <si>
    <t xml:space="preserve">CEKISO SV </t>
  </si>
  <si>
    <t xml:space="preserve">NGOBENI PN </t>
  </si>
  <si>
    <t xml:space="preserve">MTLHARE MJ </t>
  </si>
  <si>
    <t>NYANGA TD</t>
  </si>
  <si>
    <t>Disoloane MKJ (Magabe)</t>
  </si>
  <si>
    <t xml:space="preserve">MOLOI MOLEFE JOSEPH </t>
  </si>
  <si>
    <t xml:space="preserve">MOTHABENG MOJELA J </t>
  </si>
  <si>
    <t>0732109102 - Account number on information sheet not valid</t>
  </si>
  <si>
    <t>ADAMSON</t>
  </si>
  <si>
    <t>KIP03788</t>
  </si>
  <si>
    <t>QAWU ML</t>
  </si>
  <si>
    <t>VISPOL</t>
  </si>
  <si>
    <t>BAKER</t>
  </si>
  <si>
    <t>KIP03803</t>
  </si>
  <si>
    <t>KIP03751</t>
  </si>
  <si>
    <t>RESUBMITTED</t>
  </si>
  <si>
    <t>CEKISO</t>
  </si>
  <si>
    <t>KIP03812</t>
  </si>
  <si>
    <t>CHETTY</t>
  </si>
  <si>
    <t>KIP03724</t>
  </si>
  <si>
    <t>DUNSTAN</t>
  </si>
  <si>
    <t>8203020129088</t>
  </si>
  <si>
    <t>KIP03810</t>
  </si>
  <si>
    <t>GORDONIA</t>
  </si>
  <si>
    <t>ENGELBRECHT</t>
  </si>
  <si>
    <t>8104150093089</t>
  </si>
  <si>
    <t>KIP03726</t>
  </si>
  <si>
    <t>HENDRIKS</t>
  </si>
  <si>
    <t>KIP03815</t>
  </si>
  <si>
    <t>BEAUFORT WEST</t>
  </si>
  <si>
    <t>KLINK</t>
  </si>
  <si>
    <t>KIP03775</t>
  </si>
  <si>
    <t>KOTOLOANE</t>
  </si>
  <si>
    <t>KIP03756</t>
  </si>
  <si>
    <t>JONAS TK</t>
  </si>
  <si>
    <t>BLOEMFONTEIN</t>
  </si>
  <si>
    <t>KRIEDEMANN</t>
  </si>
  <si>
    <t>KIP03717</t>
  </si>
  <si>
    <t>EAST LONDON</t>
  </si>
  <si>
    <t>KWINDA</t>
  </si>
  <si>
    <t>KIP03750</t>
  </si>
  <si>
    <t>KOAHO</t>
  </si>
  <si>
    <t>LIKHULENI</t>
  </si>
  <si>
    <t>KIP03754</t>
  </si>
  <si>
    <t xml:space="preserve">EHLANZENI </t>
  </si>
  <si>
    <t>MABUSELA</t>
  </si>
  <si>
    <t>KIP03801</t>
  </si>
  <si>
    <t>KHUMALO PATRIC</t>
  </si>
  <si>
    <t>MAKGATHO</t>
  </si>
  <si>
    <t>KIP03777</t>
  </si>
  <si>
    <t>MAKGOBATLOU</t>
  </si>
  <si>
    <t>KIP03816</t>
  </si>
  <si>
    <t>MALAHLA</t>
  </si>
  <si>
    <t>KIP03797</t>
  </si>
  <si>
    <t>DRANKENSBURG</t>
  </si>
  <si>
    <t>KIP03690</t>
  </si>
  <si>
    <t>MANOKA</t>
  </si>
  <si>
    <t>KIP03769</t>
  </si>
  <si>
    <t>THIBELA SHILEY</t>
  </si>
  <si>
    <t>MAPHOSO</t>
  </si>
  <si>
    <t>KIP03770</t>
  </si>
  <si>
    <t>MAPHUTHA</t>
  </si>
  <si>
    <t>KIP03774</t>
  </si>
  <si>
    <t>MAPOHOSHE</t>
  </si>
  <si>
    <t>KIP03740</t>
  </si>
  <si>
    <t>MASILELA</t>
  </si>
  <si>
    <t>MATHONI</t>
  </si>
  <si>
    <t>KIP03733</t>
  </si>
  <si>
    <t>VHEMBE</t>
  </si>
  <si>
    <t>MATLANYANE</t>
  </si>
  <si>
    <t>KIP03776</t>
  </si>
  <si>
    <t>MOROKE SEATILE</t>
  </si>
  <si>
    <t>MOCWIRI</t>
  </si>
  <si>
    <t>KIP03771</t>
  </si>
  <si>
    <t>MAMAPULE K.M</t>
  </si>
  <si>
    <t>DIAMONDFIELD</t>
  </si>
  <si>
    <t>MOGALE</t>
  </si>
  <si>
    <t>KIP03753</t>
  </si>
  <si>
    <t>RANDFONTEIN</t>
  </si>
  <si>
    <t>VIRGINIA</t>
  </si>
  <si>
    <t>11/11/1983</t>
  </si>
  <si>
    <t>MOELA S</t>
  </si>
  <si>
    <t>LYDNBURY</t>
  </si>
  <si>
    <t>MONANZANA</t>
  </si>
  <si>
    <t>KIP03806</t>
  </si>
  <si>
    <t>KIP03814</t>
  </si>
  <si>
    <t>KIP03807</t>
  </si>
  <si>
    <t>KIP03747</t>
  </si>
  <si>
    <t>MODISE PITSO</t>
  </si>
  <si>
    <t>ZEERUST</t>
  </si>
  <si>
    <t>MOTSWAI</t>
  </si>
  <si>
    <t>KIP03744</t>
  </si>
  <si>
    <t>MPETSHENI</t>
  </si>
  <si>
    <t>KIP03749</t>
  </si>
  <si>
    <t>UITENHAGE</t>
  </si>
  <si>
    <t>MPILA</t>
  </si>
  <si>
    <t>DB</t>
  </si>
  <si>
    <t>KIP03780</t>
  </si>
  <si>
    <t>MTHANDA</t>
  </si>
  <si>
    <t>KIP03737</t>
  </si>
  <si>
    <t>BUFFELSHOEK</t>
  </si>
  <si>
    <t>NDLALA</t>
  </si>
  <si>
    <t>KIP03755</t>
  </si>
  <si>
    <t>HAMMANSKRAAL</t>
  </si>
  <si>
    <t>NENGOVHELA</t>
  </si>
  <si>
    <t>KIP03729</t>
  </si>
  <si>
    <t>NGAM</t>
  </si>
  <si>
    <t>KIP03791</t>
  </si>
  <si>
    <t>QUEENSTOWN</t>
  </si>
  <si>
    <t>KIP03732</t>
  </si>
  <si>
    <t>AMSTERDAM</t>
  </si>
  <si>
    <t>NOQAYI</t>
  </si>
  <si>
    <t>KIP03794</t>
  </si>
  <si>
    <t>GRAHAMSTOWN</t>
  </si>
  <si>
    <t>NTLEKI</t>
  </si>
  <si>
    <t>KIP03718</t>
  </si>
  <si>
    <t>BHISHO</t>
  </si>
  <si>
    <t xml:space="preserve">PORT ELIZABETH </t>
  </si>
  <si>
    <t>RAMUFHI</t>
  </si>
  <si>
    <t>KIP03712</t>
  </si>
  <si>
    <t>REDDY</t>
  </si>
  <si>
    <t>KIP03798</t>
  </si>
  <si>
    <t>SEGAMI</t>
  </si>
  <si>
    <t>KIP03557</t>
  </si>
  <si>
    <t>SIBOTO</t>
  </si>
  <si>
    <t>KIP03745</t>
  </si>
  <si>
    <t>MOLISE ERNEST</t>
  </si>
  <si>
    <t>WELKOM</t>
  </si>
  <si>
    <t>LINGELETHU</t>
  </si>
  <si>
    <t>SNYDERS</t>
  </si>
  <si>
    <t>ER</t>
  </si>
  <si>
    <t>KIP03716</t>
  </si>
  <si>
    <t>BROWN JG</t>
  </si>
  <si>
    <t>SOMO</t>
  </si>
  <si>
    <t>KIP02830</t>
  </si>
  <si>
    <t>TUSWA</t>
  </si>
  <si>
    <t>KIP03790</t>
  </si>
  <si>
    <t xml:space="preserve">BUTTERWORTH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</si>
  <si>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15/11/1973</t>
  </si>
  <si>
    <t>GLENCOWIE</t>
  </si>
  <si>
    <t>KIP03773</t>
  </si>
  <si>
    <t>JOHANNESBURG</t>
  </si>
  <si>
    <t>VOSLOO</t>
  </si>
  <si>
    <t>26/09/1973</t>
  </si>
  <si>
    <t>DESPATCH</t>
  </si>
  <si>
    <t>KIP03746</t>
  </si>
  <si>
    <t>KIMBERLEY</t>
  </si>
  <si>
    <t>KIP03772</t>
  </si>
  <si>
    <t>ZENZILE</t>
  </si>
  <si>
    <t>10/11/1974</t>
  </si>
  <si>
    <t>KIP03760</t>
  </si>
  <si>
    <t>ZULU</t>
  </si>
  <si>
    <t>GNS</t>
  </si>
  <si>
    <t>KIP03748</t>
  </si>
  <si>
    <t>MAHLABATHINI</t>
  </si>
  <si>
    <t>KIP03735</t>
  </si>
  <si>
    <t>KANYAMAZANE</t>
  </si>
  <si>
    <t>SATEKGHE</t>
  </si>
  <si>
    <t>KIP03757</t>
  </si>
  <si>
    <t>MOTSHEWA</t>
  </si>
  <si>
    <t>TEMBA</t>
  </si>
  <si>
    <t>MATHONI RABELANI NORIAH</t>
  </si>
  <si>
    <t>CRADOCK</t>
  </si>
  <si>
    <t>BOTHETHELE</t>
  </si>
  <si>
    <t>MLAMBO MO</t>
  </si>
  <si>
    <t>LEMPHANE LM</t>
  </si>
  <si>
    <t>MAROPANE KL</t>
  </si>
  <si>
    <t>DE KLERK AL</t>
  </si>
  <si>
    <t xml:space="preserve">BOSMAN </t>
  </si>
  <si>
    <t>01/08/1982</t>
  </si>
  <si>
    <t>KIP03783</t>
  </si>
  <si>
    <t xml:space="preserve">THABETHE </t>
  </si>
  <si>
    <t>KIP03817</t>
  </si>
  <si>
    <t>SIBUYILE</t>
  </si>
  <si>
    <t>PRINCE</t>
  </si>
  <si>
    <t>KIP03804</t>
  </si>
  <si>
    <t>FAURESMITH</t>
  </si>
  <si>
    <t>PANDELANI</t>
  </si>
  <si>
    <t>KIP03802</t>
  </si>
  <si>
    <t>DE AAR</t>
  </si>
  <si>
    <t>MINNIE IRVINE</t>
  </si>
  <si>
    <t>Duplicate payments deducted = negative amount due</t>
  </si>
  <si>
    <t>MARAMBANA</t>
  </si>
  <si>
    <t>8111040786086</t>
  </si>
  <si>
    <t>KIP03864</t>
  </si>
  <si>
    <t>NGWANE</t>
  </si>
  <si>
    <t>8611110380082</t>
  </si>
  <si>
    <t>KIP03865</t>
  </si>
  <si>
    <t>8411010270081</t>
  </si>
  <si>
    <t>KIP03866</t>
  </si>
  <si>
    <t>NDLUMBINI</t>
  </si>
  <si>
    <t>OQ</t>
  </si>
  <si>
    <t>9503280369087</t>
  </si>
  <si>
    <t>KIP03867</t>
  </si>
  <si>
    <t>HOFFMAN</t>
  </si>
  <si>
    <t>8212090213086</t>
  </si>
  <si>
    <t>VAN SEWSIE</t>
  </si>
  <si>
    <t>7104015197083</t>
  </si>
  <si>
    <t>CUSHE</t>
  </si>
  <si>
    <t>NH</t>
  </si>
  <si>
    <t>9108150499087</t>
  </si>
  <si>
    <t>MARARA</t>
  </si>
  <si>
    <t>7312125393083</t>
  </si>
  <si>
    <t>7004285772089</t>
  </si>
  <si>
    <t>LWANDILE RATYA</t>
  </si>
  <si>
    <t>PHILLIPPI</t>
  </si>
  <si>
    <t xml:space="preserve">DUKA </t>
  </si>
  <si>
    <t>KIP03872</t>
  </si>
  <si>
    <t>KIP03877</t>
  </si>
  <si>
    <t>GAMEDE</t>
  </si>
  <si>
    <t>GOLE</t>
  </si>
  <si>
    <t>KHOZA</t>
  </si>
  <si>
    <t>MAGAGULA</t>
  </si>
  <si>
    <t>SIBIYA</t>
  </si>
  <si>
    <t>MUKANSI</t>
  </si>
  <si>
    <t>ARNOLDS</t>
  </si>
  <si>
    <t>KIP03905</t>
  </si>
  <si>
    <t>ABSOLOM</t>
  </si>
  <si>
    <t>DE BRUIN AC</t>
  </si>
  <si>
    <t>BUDELI</t>
  </si>
  <si>
    <t>KIP03951</t>
  </si>
  <si>
    <t>KIP03963</t>
  </si>
  <si>
    <t>CHRISTIAN</t>
  </si>
  <si>
    <t>JE</t>
  </si>
  <si>
    <t>KIP03939</t>
  </si>
  <si>
    <t>CAPE TOWN</t>
  </si>
  <si>
    <t>CHUENE</t>
  </si>
  <si>
    <t>PD</t>
  </si>
  <si>
    <t>KIP03878</t>
  </si>
  <si>
    <t>FUZANI</t>
  </si>
  <si>
    <t>KIP03897</t>
  </si>
  <si>
    <t>GOLIATH</t>
  </si>
  <si>
    <t>KIP03920</t>
  </si>
  <si>
    <t>GQABU</t>
  </si>
  <si>
    <t>KIP03911</t>
  </si>
  <si>
    <t xml:space="preserve">N </t>
  </si>
  <si>
    <t>GROOTBOOM</t>
  </si>
  <si>
    <t>KIP03910</t>
  </si>
  <si>
    <t>TSHANGELA SIYAMTHANDA</t>
  </si>
  <si>
    <t xml:space="preserve">GWEBANI  </t>
  </si>
  <si>
    <t>KIP03875</t>
  </si>
  <si>
    <t xml:space="preserve">JAM JAM </t>
  </si>
  <si>
    <t xml:space="preserve">S </t>
  </si>
  <si>
    <t>KIP03885</t>
  </si>
  <si>
    <t>JONGANI</t>
  </si>
  <si>
    <t>KIP02172</t>
  </si>
  <si>
    <t>KABI</t>
  </si>
  <si>
    <t>KIP03871</t>
  </si>
  <si>
    <t>NORTHWEST</t>
  </si>
  <si>
    <t>NORTHEN CAPE</t>
  </si>
  <si>
    <t>KIP03898</t>
  </si>
  <si>
    <t>KGOPYANE</t>
  </si>
  <si>
    <t>KIP03873</t>
  </si>
  <si>
    <t>KROQWANA</t>
  </si>
  <si>
    <t>FA</t>
  </si>
  <si>
    <t>KIP03921</t>
  </si>
  <si>
    <t>LEBEMBE</t>
  </si>
  <si>
    <t>KIP8602</t>
  </si>
  <si>
    <t>LUPONOWANA</t>
  </si>
  <si>
    <t>KIP03932</t>
  </si>
  <si>
    <t>FMS010070</t>
  </si>
  <si>
    <t xml:space="preserve">JERRY </t>
  </si>
  <si>
    <t>KIP03937</t>
  </si>
  <si>
    <t>KIP03907</t>
  </si>
  <si>
    <t xml:space="preserve">MALETE LOLO SIMON </t>
  </si>
  <si>
    <t>MAFALALA</t>
  </si>
  <si>
    <t>KIP03899</t>
  </si>
  <si>
    <t>BOOI</t>
  </si>
  <si>
    <t>KIP03881</t>
  </si>
  <si>
    <t>KIP03896</t>
  </si>
  <si>
    <t>KIP03918</t>
  </si>
  <si>
    <t>MALOPE-MATSEKE</t>
  </si>
  <si>
    <t>KIP03915</t>
  </si>
  <si>
    <t>MASHEGO</t>
  </si>
  <si>
    <t>KIP03941</t>
  </si>
  <si>
    <t>KIP03942</t>
  </si>
  <si>
    <t>EA</t>
  </si>
  <si>
    <t>KIP03894</t>
  </si>
  <si>
    <t>MINTOOR</t>
  </si>
  <si>
    <t>MOELETSE</t>
  </si>
  <si>
    <t>WS</t>
  </si>
  <si>
    <t>KIP03892</t>
  </si>
  <si>
    <t>MOGAJANA</t>
  </si>
  <si>
    <t>KIP03924</t>
  </si>
  <si>
    <t>KIP00690</t>
  </si>
  <si>
    <t>MOGWERE</t>
  </si>
  <si>
    <t>FMS009146</t>
  </si>
  <si>
    <t>MOHOMOTSI</t>
  </si>
  <si>
    <t>KIP03908</t>
  </si>
  <si>
    <t>DRANKESBURG</t>
  </si>
  <si>
    <t>MOILENG</t>
  </si>
  <si>
    <t>KIP03935</t>
  </si>
  <si>
    <t>KIP03967</t>
  </si>
  <si>
    <t>MOLELEKI</t>
  </si>
  <si>
    <t>KIP03900</t>
  </si>
  <si>
    <t>MONAKISI</t>
  </si>
  <si>
    <t>KIP03962</t>
  </si>
  <si>
    <t>MOREKI</t>
  </si>
  <si>
    <t>KIP03889</t>
  </si>
  <si>
    <t>MOROBI MATSHEPO</t>
  </si>
  <si>
    <t>EKURHULENI</t>
  </si>
  <si>
    <t>MOROBI</t>
  </si>
  <si>
    <t>KIP03888</t>
  </si>
  <si>
    <t>MOTLOUTSI</t>
  </si>
  <si>
    <t>FMS004318</t>
  </si>
  <si>
    <t>MTIKITIKI</t>
  </si>
  <si>
    <t>MVUNLDELA</t>
  </si>
  <si>
    <t>KIP03890</t>
  </si>
  <si>
    <t>NTANJANA</t>
  </si>
  <si>
    <t>KP03919</t>
  </si>
  <si>
    <t>PHOGOJANE</t>
  </si>
  <si>
    <t>KIP03870</t>
  </si>
  <si>
    <t>QHANKANISO</t>
  </si>
  <si>
    <t>KIP03882</t>
  </si>
  <si>
    <t>QWEBANI</t>
  </si>
  <si>
    <t>JGB</t>
  </si>
  <si>
    <t>RAKGALAKANE</t>
  </si>
  <si>
    <t>KIP03925</t>
  </si>
  <si>
    <t>RAMALEPA</t>
  </si>
  <si>
    <t>WP</t>
  </si>
  <si>
    <t>KIP03956</t>
  </si>
  <si>
    <t xml:space="preserve">REDDI </t>
  </si>
  <si>
    <t>KIP03960</t>
  </si>
  <si>
    <t>REX</t>
  </si>
  <si>
    <t>KIP03917</t>
  </si>
  <si>
    <t>SAMBO</t>
  </si>
  <si>
    <t>KIP03957</t>
  </si>
  <si>
    <t>SELOANE</t>
  </si>
  <si>
    <t>KIP03964</t>
  </si>
  <si>
    <t>SENAMA</t>
  </si>
  <si>
    <t>PK</t>
  </si>
  <si>
    <t>KIP03880</t>
  </si>
  <si>
    <t>SHIKWAMBANA</t>
  </si>
  <si>
    <t>FSM003914</t>
  </si>
  <si>
    <t>KIP03916</t>
  </si>
  <si>
    <t>WJ</t>
  </si>
  <si>
    <t>KIP03954</t>
  </si>
  <si>
    <t>TILO</t>
  </si>
  <si>
    <t>KIP03927</t>
  </si>
  <si>
    <t>KHABO SI</t>
  </si>
  <si>
    <t>FREESTATE</t>
  </si>
  <si>
    <t>VAN WYK</t>
  </si>
  <si>
    <t>JA</t>
  </si>
  <si>
    <t>KIP03876</t>
  </si>
  <si>
    <t>BURTON</t>
  </si>
  <si>
    <t>KIP03824</t>
  </si>
  <si>
    <t>VAN ZYL SHANE</t>
  </si>
  <si>
    <t>KIP03707</t>
  </si>
  <si>
    <t>BACON</t>
  </si>
  <si>
    <t>KIP03928</t>
  </si>
  <si>
    <t>KIP03904</t>
  </si>
  <si>
    <t>NQAYI AX</t>
  </si>
  <si>
    <t>COETZEE</t>
  </si>
  <si>
    <t>CEBE</t>
  </si>
  <si>
    <t>EV</t>
  </si>
  <si>
    <t>COOK</t>
  </si>
  <si>
    <t>WB</t>
  </si>
  <si>
    <t>DIAGO</t>
  </si>
  <si>
    <t>GASEHETE</t>
  </si>
  <si>
    <t>JONAS</t>
  </si>
  <si>
    <t>KAMNARAIN</t>
  </si>
  <si>
    <t>KHANYE</t>
  </si>
  <si>
    <t>ON LIST BUT NO APPLICATION</t>
  </si>
  <si>
    <t>HAVE APPLICATION BUT NOT ON LIST</t>
  </si>
  <si>
    <t>HAVE APPLICATION AND ON LIST</t>
  </si>
  <si>
    <t>KIP???</t>
  </si>
  <si>
    <t>PIXLEY</t>
  </si>
  <si>
    <t>8101035139086</t>
  </si>
  <si>
    <t>PORT ELIZABETH</t>
  </si>
  <si>
    <t>BUTHELEZI</t>
  </si>
  <si>
    <t>ULINDI</t>
  </si>
  <si>
    <t>7007215522085</t>
  </si>
  <si>
    <t>KIP03842</t>
  </si>
  <si>
    <t>PHILIPPOLIS</t>
  </si>
  <si>
    <t>CHOSI</t>
  </si>
  <si>
    <t>KIP02789</t>
  </si>
  <si>
    <t>CHRISTIAN JE</t>
  </si>
  <si>
    <t>KIP03832</t>
  </si>
  <si>
    <t>7402285122082</t>
  </si>
  <si>
    <t>KIP03818</t>
  </si>
  <si>
    <t>KEIMOES</t>
  </si>
  <si>
    <t>DE WEE</t>
  </si>
  <si>
    <t>KIP03909</t>
  </si>
  <si>
    <t>DE KLERK ANNA LISA</t>
  </si>
  <si>
    <t>KIP03938</t>
  </si>
  <si>
    <t>FABA</t>
  </si>
  <si>
    <t>9305200524084</t>
  </si>
  <si>
    <t>KIP03848</t>
  </si>
  <si>
    <t>NTLEKI MAMANYE</t>
  </si>
  <si>
    <t xml:space="preserve">EAST LONDON </t>
  </si>
  <si>
    <t>REC UPPER KAROO</t>
  </si>
  <si>
    <t>KIP03840</t>
  </si>
  <si>
    <t>MOLOTO KM</t>
  </si>
  <si>
    <t>WATERBERG</t>
  </si>
  <si>
    <t>HENN</t>
  </si>
  <si>
    <t>8702010166083</t>
  </si>
  <si>
    <t>KIP03823</t>
  </si>
  <si>
    <t>KAKAMAS</t>
  </si>
  <si>
    <t>KIP03179</t>
  </si>
  <si>
    <t>KIP03847</t>
  </si>
  <si>
    <t>VERULAM</t>
  </si>
  <si>
    <t>7412245521083</t>
  </si>
  <si>
    <t>KIP03830</t>
  </si>
  <si>
    <t>KIKA</t>
  </si>
  <si>
    <t>KIP03946</t>
  </si>
  <si>
    <t>SITHOLE PHUMZA</t>
  </si>
  <si>
    <t>BERLIN</t>
  </si>
  <si>
    <t>LEQUA</t>
  </si>
  <si>
    <t>FMS009023</t>
  </si>
  <si>
    <t>LIZO</t>
  </si>
  <si>
    <t>KIP03839</t>
  </si>
  <si>
    <t>MAKANI</t>
  </si>
  <si>
    <t>8312240306085</t>
  </si>
  <si>
    <t>KIP03850</t>
  </si>
  <si>
    <t>EMPANGENI</t>
  </si>
  <si>
    <t>MANGELE</t>
  </si>
  <si>
    <t>9307031114083</t>
  </si>
  <si>
    <t>KIP03845</t>
  </si>
  <si>
    <t>RESUBMITION</t>
  </si>
  <si>
    <t>MARCH</t>
  </si>
  <si>
    <t>9212010341081</t>
  </si>
  <si>
    <t>KIP03849</t>
  </si>
  <si>
    <t>MARUPING</t>
  </si>
  <si>
    <t>7101090441089</t>
  </si>
  <si>
    <t>KIP03813</t>
  </si>
  <si>
    <t>7810190556086</t>
  </si>
  <si>
    <t>KIP03834</t>
  </si>
  <si>
    <t>MBHELE</t>
  </si>
  <si>
    <t>6603145553082</t>
  </si>
  <si>
    <t>KIP03785</t>
  </si>
  <si>
    <t>PINETOWN</t>
  </si>
  <si>
    <t>MENCE</t>
  </si>
  <si>
    <t>KIP03922</t>
  </si>
  <si>
    <t>MESHEKI</t>
  </si>
  <si>
    <t>9009145475085</t>
  </si>
  <si>
    <t>KIP03846</t>
  </si>
  <si>
    <t>KIO03025</t>
  </si>
  <si>
    <t>IN</t>
  </si>
  <si>
    <t>8312140886087</t>
  </si>
  <si>
    <t>KIP03835</t>
  </si>
  <si>
    <t>MOROKE HERBET</t>
  </si>
  <si>
    <t>MOTLHABANE</t>
  </si>
  <si>
    <t>7003295775081</t>
  </si>
  <si>
    <t>KIP03833</t>
  </si>
  <si>
    <t>KHUMALO PATRICK</t>
  </si>
  <si>
    <t>MOYAI</t>
  </si>
  <si>
    <t>KIP03906</t>
  </si>
  <si>
    <t>MPHULLANYANA</t>
  </si>
  <si>
    <t>KIP03950</t>
  </si>
  <si>
    <t>8106060404081</t>
  </si>
  <si>
    <t>KIP03831</t>
  </si>
  <si>
    <t>KHANGEWELENI RAMASHIA</t>
  </si>
  <si>
    <t>ENNERDALE</t>
  </si>
  <si>
    <t>NDWALAZA</t>
  </si>
  <si>
    <t>KIP03978</t>
  </si>
  <si>
    <t>NGOEPE</t>
  </si>
  <si>
    <t>7004045829087</t>
  </si>
  <si>
    <t>KIP03825</t>
  </si>
  <si>
    <t>BAISITSE MA</t>
  </si>
  <si>
    <t>NJOTINI</t>
  </si>
  <si>
    <t>8010260391082</t>
  </si>
  <si>
    <t>NKANYANI</t>
  </si>
  <si>
    <t>7503020300089</t>
  </si>
  <si>
    <t>KIP03852</t>
  </si>
  <si>
    <t>SAPU000030</t>
  </si>
  <si>
    <t>UITEUHAGE</t>
  </si>
  <si>
    <t>PARKIES</t>
  </si>
  <si>
    <t>XI</t>
  </si>
  <si>
    <t>7104040453089</t>
  </si>
  <si>
    <t>KIP03821</t>
  </si>
  <si>
    <t>MIDDLEBURD</t>
  </si>
  <si>
    <t>KIP03853</t>
  </si>
  <si>
    <t>SMC</t>
  </si>
  <si>
    <t>KIP03859</t>
  </si>
  <si>
    <t>FMS007842</t>
  </si>
  <si>
    <t>SIDAKA</t>
  </si>
  <si>
    <t>6702225775081</t>
  </si>
  <si>
    <t>KIP03827</t>
  </si>
  <si>
    <t>SITAKANI</t>
  </si>
  <si>
    <t>KIP03923</t>
  </si>
  <si>
    <t>SPEELMAN</t>
  </si>
  <si>
    <t>KIP03929</t>
  </si>
  <si>
    <t>8304200762084</t>
  </si>
  <si>
    <t>KIP03826</t>
  </si>
  <si>
    <t>7208076017088</t>
  </si>
  <si>
    <t>KIP03828</t>
  </si>
  <si>
    <t>VENA</t>
  </si>
  <si>
    <t>KIP03961</t>
  </si>
  <si>
    <t>XOZUMTI</t>
  </si>
  <si>
    <t>KIP03793</t>
  </si>
  <si>
    <t>7011195630082</t>
  </si>
  <si>
    <t>KIP03829</t>
  </si>
  <si>
    <t xml:space="preserve">DE MEENT </t>
  </si>
  <si>
    <t>SERATI</t>
  </si>
  <si>
    <t>7008215278082</t>
  </si>
  <si>
    <t>FMS003017</t>
  </si>
  <si>
    <t>MAKELENI-THOMBENI</t>
  </si>
  <si>
    <t>8706115662086</t>
  </si>
  <si>
    <t>MPANYANE</t>
  </si>
  <si>
    <t>7209290304088</t>
  </si>
  <si>
    <t>FMS003205</t>
  </si>
  <si>
    <t>7409090065083</t>
  </si>
  <si>
    <t>8902095972088</t>
  </si>
  <si>
    <t>FMS010020</t>
  </si>
  <si>
    <t>MNGUNI</t>
  </si>
  <si>
    <t>8103055919082</t>
  </si>
  <si>
    <t>FMS007763</t>
  </si>
  <si>
    <t>7802015309083</t>
  </si>
  <si>
    <t>FMC001612</t>
  </si>
  <si>
    <t>DISOLOANE</t>
  </si>
  <si>
    <t>MKJ</t>
  </si>
  <si>
    <t>8501045658084</t>
  </si>
  <si>
    <t>FMS007772</t>
  </si>
  <si>
    <t>MABOA</t>
  </si>
  <si>
    <t>7711020463084</t>
  </si>
  <si>
    <t>SAPU000103</t>
  </si>
  <si>
    <t xml:space="preserve">DIBANANI NEW BUSINESS - JANUARY 2020 </t>
  </si>
  <si>
    <t>IW</t>
  </si>
  <si>
    <t xml:space="preserve">LEWANE </t>
  </si>
  <si>
    <t>KIP03836</t>
  </si>
  <si>
    <t>LICHTENBURG</t>
  </si>
  <si>
    <t>MAFUA</t>
  </si>
  <si>
    <t>KIP03926</t>
  </si>
  <si>
    <t>MAGERMAN</t>
  </si>
  <si>
    <t>KIP????</t>
  </si>
  <si>
    <t>MAGERMAN IVAN</t>
  </si>
  <si>
    <t>MAGOLEGO</t>
  </si>
  <si>
    <t>NI</t>
  </si>
  <si>
    <t>KIP03861</t>
  </si>
  <si>
    <t>MAKALENG</t>
  </si>
  <si>
    <t>???</t>
  </si>
  <si>
    <t>MASIA</t>
  </si>
  <si>
    <t>MASOGA</t>
  </si>
  <si>
    <t>KIP03855</t>
  </si>
  <si>
    <t>WH</t>
  </si>
  <si>
    <t>MAVASA</t>
  </si>
  <si>
    <t>KIP03854</t>
  </si>
  <si>
    <t>PROTEA GLEN</t>
  </si>
  <si>
    <t>MBATYOTI</t>
  </si>
  <si>
    <t>KIP03843</t>
  </si>
  <si>
    <t>MODAU</t>
  </si>
  <si>
    <t>KIP03936</t>
  </si>
  <si>
    <t xml:space="preserve">MODISE </t>
  </si>
  <si>
    <t>MOFOKOANE</t>
  </si>
  <si>
    <t>SWEIZERENEKE</t>
  </si>
  <si>
    <t>MOREKI NG</t>
  </si>
  <si>
    <t>MOROPA</t>
  </si>
  <si>
    <t>KIP03752</t>
  </si>
  <si>
    <t>NABOOMSPRUIT</t>
  </si>
  <si>
    <t>MOTHEMELA</t>
  </si>
  <si>
    <t>KIP03863</t>
  </si>
  <si>
    <t>GARANKUA</t>
  </si>
  <si>
    <t>RC UPPER KAROO</t>
  </si>
  <si>
    <t>MVAMBI</t>
  </si>
  <si>
    <t>KIP03934</t>
  </si>
  <si>
    <t>NKAYI</t>
  </si>
  <si>
    <t>KIP03930</t>
  </si>
  <si>
    <t>PHATLANE</t>
  </si>
  <si>
    <t>PHOGLOLO</t>
  </si>
  <si>
    <t>MOKGOPONG</t>
  </si>
  <si>
    <t>SWARTRUGGENS</t>
  </si>
  <si>
    <t>RAMOHLABI</t>
  </si>
  <si>
    <t>KIP03858</t>
  </si>
  <si>
    <t>BEAUFORT WES</t>
  </si>
  <si>
    <t>ROOSKRANTZ</t>
  </si>
  <si>
    <t>SATHEKGE</t>
  </si>
  <si>
    <t>MAUBANE</t>
  </si>
  <si>
    <t>OLIPHANT VK</t>
  </si>
  <si>
    <t>XALUWA</t>
  </si>
  <si>
    <t>ADELAIDE</t>
  </si>
  <si>
    <t>NJOTINI PORTIA BADIKAZI</t>
  </si>
  <si>
    <t>????</t>
  </si>
  <si>
    <t>KHAYELITSHA</t>
  </si>
  <si>
    <t>SHOBEDE THEMBA GODFREY</t>
  </si>
  <si>
    <t>NGXITHO THOBEKA CHARMAIN</t>
  </si>
  <si>
    <t>MOTILENG</t>
  </si>
  <si>
    <t>0747714246</t>
  </si>
  <si>
    <t>0836054810</t>
  </si>
  <si>
    <t>0833935545</t>
  </si>
  <si>
    <t>0732320290</t>
  </si>
  <si>
    <t>0810440227</t>
  </si>
  <si>
    <t>MNYAMANA ZUKISWE</t>
  </si>
  <si>
    <t>0605269142</t>
  </si>
  <si>
    <t>KHENWANI NCEBANI BEN</t>
  </si>
  <si>
    <t>CEKISO SIZEKA</t>
  </si>
  <si>
    <t>XOZUMTI ALBERT</t>
  </si>
  <si>
    <t>LAMPRECHT</t>
  </si>
  <si>
    <t>MDAYI</t>
  </si>
  <si>
    <t>MANDLA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</si>
</sst>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[$R-1C09]* #,##0.00_-;\-[$R-1C09]* #,##0.00_-;_-[$R-1C09]* &quot;-&quot;??_-;_-@_-"/>
    <numFmt numFmtId="165" formatCode="&quot;R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FF00"/>
      <name val="Arial"/>
      <family val="2"/>
    </font>
    <font>
      <sz val="9"/>
      <color rgb="FF000000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16">
    <xf numFmtId="0" fontId="0" fillId="0" borderId="0" xfId="0"/>
    <xf numFmtId="0" fontId="0" fillId="0" borderId="1" xfId="0" applyBorder="1"/>
    <xf numFmtId="0" fontId="3" fillId="0" borderId="0" xfId="0" applyFont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5" fillId="2" borderId="2" xfId="0" applyNumberFormat="1" applyFont="1" applyFill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49" fontId="6" fillId="0" borderId="1" xfId="0" applyNumberFormat="1" applyFont="1" applyBorder="1" applyAlignment="1">
      <alignment vertical="top"/>
    </xf>
    <xf numFmtId="164" fontId="6" fillId="0" borderId="1" xfId="1" applyNumberFormat="1" applyFont="1" applyBorder="1" applyAlignment="1">
      <alignment horizontal="right" vertical="top"/>
    </xf>
    <xf numFmtId="164" fontId="6" fillId="0" borderId="1" xfId="1" applyNumberFormat="1" applyFont="1" applyBorder="1" applyAlignment="1">
      <alignment horizontal="right"/>
    </xf>
    <xf numFmtId="164" fontId="3" fillId="0" borderId="0" xfId="1" applyNumberFormat="1" applyFont="1" applyAlignment="1">
      <alignment horizontal="right"/>
    </xf>
    <xf numFmtId="164" fontId="3" fillId="0" borderId="0" xfId="0" applyNumberFormat="1" applyFont="1"/>
    <xf numFmtId="164" fontId="4" fillId="0" borderId="3" xfId="0" applyNumberFormat="1" applyFont="1" applyBorder="1"/>
    <xf numFmtId="0" fontId="4" fillId="0" borderId="0" xfId="0" applyFont="1"/>
    <xf numFmtId="164" fontId="5" fillId="2" borderId="1" xfId="0" applyNumberFormat="1" applyFont="1" applyFill="1" applyBorder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wrapText="1"/>
    </xf>
    <xf numFmtId="49" fontId="5" fillId="2" borderId="1" xfId="0" applyNumberFormat="1" applyFont="1" applyFill="1" applyBorder="1" applyAlignment="1">
      <alignment wrapText="1"/>
    </xf>
    <xf numFmtId="164" fontId="5" fillId="2" borderId="1" xfId="1" applyNumberFormat="1" applyFont="1" applyFill="1" applyBorder="1" applyAlignment="1">
      <alignment horizontal="right" wrapText="1"/>
    </xf>
    <xf numFmtId="49" fontId="5" fillId="2" borderId="2" xfId="0" applyNumberFormat="1" applyFont="1" applyFill="1" applyBorder="1" applyAlignment="1">
      <alignment wrapText="1"/>
    </xf>
    <xf numFmtId="164" fontId="5" fillId="2" borderId="1" xfId="0" applyNumberFormat="1" applyFont="1" applyFill="1" applyBorder="1" applyAlignment="1">
      <alignment horizontal="right" wrapText="1"/>
    </xf>
    <xf numFmtId="164" fontId="5" fillId="2" borderId="1" xfId="0" applyNumberFormat="1" applyFont="1" applyFill="1" applyBorder="1" applyAlignment="1">
      <alignment wrapText="1"/>
    </xf>
    <xf numFmtId="164" fontId="6" fillId="3" borderId="1" xfId="0" applyNumberFormat="1" applyFont="1" applyFill="1" applyBorder="1"/>
    <xf numFmtId="0" fontId="6" fillId="0" borderId="1" xfId="0" applyFont="1" applyBorder="1" applyAlignment="1">
      <alignment horizontal="left"/>
    </xf>
    <xf numFmtId="0" fontId="6" fillId="0" borderId="0" xfId="0" applyFont="1"/>
    <xf numFmtId="164" fontId="5" fillId="0" borderId="3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 vertical="top"/>
    </xf>
    <xf numFmtId="0" fontId="8" fillId="0" borderId="0" xfId="0" applyFont="1"/>
    <xf numFmtId="0" fontId="3" fillId="3" borderId="1" xfId="0" applyFont="1" applyFill="1" applyBorder="1"/>
    <xf numFmtId="164" fontId="4" fillId="0" borderId="0" xfId="0" applyNumberFormat="1" applyFont="1" applyBorder="1"/>
    <xf numFmtId="49" fontId="3" fillId="0" borderId="1" xfId="0" applyNumberFormat="1" applyFont="1" applyBorder="1"/>
    <xf numFmtId="0" fontId="3" fillId="5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top"/>
    </xf>
    <xf numFmtId="164" fontId="6" fillId="6" borderId="1" xfId="0" applyNumberFormat="1" applyFont="1" applyFill="1" applyBorder="1"/>
    <xf numFmtId="0" fontId="6" fillId="6" borderId="1" xfId="0" applyFont="1" applyFill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49" fontId="4" fillId="2" borderId="1" xfId="0" applyNumberFormat="1" applyFont="1" applyFill="1" applyBorder="1" applyAlignment="1">
      <alignment wrapText="1"/>
    </xf>
    <xf numFmtId="164" fontId="3" fillId="0" borderId="1" xfId="1" applyNumberFormat="1" applyFont="1" applyBorder="1"/>
    <xf numFmtId="164" fontId="3" fillId="6" borderId="1" xfId="1" applyNumberFormat="1" applyFont="1" applyFill="1" applyBorder="1"/>
    <xf numFmtId="164" fontId="3" fillId="0" borderId="0" xfId="1" applyNumberFormat="1" applyFont="1"/>
    <xf numFmtId="14" fontId="3" fillId="6" borderId="1" xfId="0" applyNumberFormat="1" applyFont="1" applyFill="1" applyBorder="1"/>
    <xf numFmtId="14" fontId="6" fillId="6" borderId="1" xfId="0" applyNumberFormat="1" applyFont="1" applyFill="1" applyBorder="1"/>
    <xf numFmtId="164" fontId="4" fillId="0" borderId="0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wrapText="1"/>
    </xf>
    <xf numFmtId="164" fontId="6" fillId="6" borderId="1" xfId="1" applyNumberFormat="1" applyFont="1" applyFill="1" applyBorder="1"/>
    <xf numFmtId="164" fontId="6" fillId="0" borderId="0" xfId="1" applyNumberFormat="1" applyFont="1"/>
    <xf numFmtId="164" fontId="6" fillId="3" borderId="1" xfId="1" applyNumberFormat="1" applyFont="1" applyFill="1" applyBorder="1"/>
    <xf numFmtId="164" fontId="3" fillId="3" borderId="1" xfId="0" applyNumberFormat="1" applyFont="1" applyFill="1" applyBorder="1"/>
    <xf numFmtId="0" fontId="0" fillId="0" borderId="0" xfId="0"/>
    <xf numFmtId="0" fontId="3" fillId="0" borderId="0" xfId="0" applyFont="1"/>
    <xf numFmtId="0" fontId="3" fillId="0" borderId="1" xfId="0" applyFont="1" applyBorder="1"/>
    <xf numFmtId="0" fontId="6" fillId="0" borderId="1" xfId="0" applyFont="1" applyBorder="1"/>
    <xf numFmtId="0" fontId="6" fillId="3" borderId="1" xfId="0" applyFont="1" applyFill="1" applyBorder="1"/>
    <xf numFmtId="164" fontId="3" fillId="0" borderId="1" xfId="0" applyNumberFormat="1" applyFont="1" applyBorder="1"/>
    <xf numFmtId="164" fontId="4" fillId="0" borderId="3" xfId="0" applyNumberFormat="1" applyFont="1" applyBorder="1"/>
    <xf numFmtId="0" fontId="4" fillId="0" borderId="0" xfId="0" applyFont="1"/>
    <xf numFmtId="164" fontId="6" fillId="0" borderId="1" xfId="0" applyNumberFormat="1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/>
    </xf>
    <xf numFmtId="164" fontId="0" fillId="0" borderId="0" xfId="1" applyNumberFormat="1" applyFont="1"/>
    <xf numFmtId="164" fontId="4" fillId="2" borderId="1" xfId="1" applyNumberFormat="1" applyFont="1" applyFill="1" applyBorder="1" applyAlignment="1">
      <alignment wrapText="1"/>
    </xf>
    <xf numFmtId="49" fontId="3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/>
    <xf numFmtId="49" fontId="7" fillId="0" borderId="1" xfId="0" applyNumberFormat="1" applyFont="1" applyBorder="1"/>
    <xf numFmtId="0" fontId="6" fillId="6" borderId="1" xfId="0" applyFont="1" applyFill="1" applyBorder="1" applyAlignment="1">
      <alignment wrapText="1"/>
    </xf>
    <xf numFmtId="49" fontId="0" fillId="0" borderId="1" xfId="0" applyNumberFormat="1" applyBorder="1"/>
    <xf numFmtId="164" fontId="4" fillId="0" borderId="0" xfId="0" applyNumberFormat="1" applyFont="1"/>
    <xf numFmtId="164" fontId="3" fillId="3" borderId="1" xfId="1" applyNumberFormat="1" applyFont="1" applyFill="1" applyBorder="1"/>
    <xf numFmtId="0" fontId="3" fillId="4" borderId="1" xfId="0" applyFont="1" applyFill="1" applyBorder="1"/>
    <xf numFmtId="0" fontId="11" fillId="4" borderId="0" xfId="0" applyFont="1" applyFill="1"/>
    <xf numFmtId="0" fontId="11" fillId="0" borderId="0" xfId="0" applyFont="1"/>
    <xf numFmtId="0" fontId="12" fillId="0" borderId="0" xfId="0" applyFont="1"/>
    <xf numFmtId="49" fontId="10" fillId="2" borderId="1" xfId="0" applyNumberFormat="1" applyFont="1" applyFill="1" applyBorder="1"/>
    <xf numFmtId="49" fontId="10" fillId="2" borderId="1" xfId="0" applyNumberFormat="1" applyFont="1" applyFill="1" applyBorder="1" applyAlignment="1">
      <alignment wrapText="1"/>
    </xf>
    <xf numFmtId="49" fontId="9" fillId="2" borderId="1" xfId="0" applyNumberFormat="1" applyFont="1" applyFill="1" applyBorder="1"/>
    <xf numFmtId="0" fontId="4" fillId="0" borderId="1" xfId="0" applyFont="1" applyBorder="1" applyAlignment="1"/>
    <xf numFmtId="0" fontId="14" fillId="8" borderId="1" xfId="0" applyFont="1" applyFill="1" applyBorder="1"/>
    <xf numFmtId="164" fontId="3" fillId="6" borderId="1" xfId="0" applyNumberFormat="1" applyFont="1" applyFill="1" applyBorder="1" applyAlignment="1">
      <alignment horizontal="center" vertical="center"/>
    </xf>
    <xf numFmtId="164" fontId="11" fillId="4" borderId="0" xfId="1" applyNumberFormat="1" applyFont="1" applyFill="1"/>
    <xf numFmtId="0" fontId="13" fillId="6" borderId="1" xfId="0" applyFont="1" applyFill="1" applyBorder="1"/>
    <xf numFmtId="164" fontId="13" fillId="6" borderId="1" xfId="1" applyNumberFormat="1" applyFont="1" applyFill="1" applyBorder="1"/>
    <xf numFmtId="49" fontId="6" fillId="4" borderId="1" xfId="0" applyNumberFormat="1" applyFont="1" applyFill="1" applyBorder="1" applyAlignment="1">
      <alignment vertical="top"/>
    </xf>
    <xf numFmtId="164" fontId="6" fillId="4" borderId="1" xfId="1" applyNumberFormat="1" applyFont="1" applyFill="1" applyBorder="1" applyAlignment="1">
      <alignment horizontal="right" vertical="top"/>
    </xf>
    <xf numFmtId="49" fontId="3" fillId="7" borderId="1" xfId="0" applyNumberFormat="1" applyFont="1" applyFill="1" applyBorder="1"/>
    <xf numFmtId="49" fontId="3" fillId="6" borderId="1" xfId="0" applyNumberFormat="1" applyFont="1" applyFill="1" applyBorder="1"/>
    <xf numFmtId="49" fontId="6" fillId="6" borderId="1" xfId="0" applyNumberFormat="1" applyFont="1" applyFill="1" applyBorder="1"/>
    <xf numFmtId="4" fontId="0" fillId="0" borderId="6" xfId="0" applyNumberFormat="1" applyBorder="1" applyAlignment="1">
      <alignment wrapText="1"/>
    </xf>
    <xf numFmtId="164" fontId="3" fillId="4" borderId="1" xfId="1" applyNumberFormat="1" applyFont="1" applyFill="1" applyBorder="1"/>
    <xf numFmtId="14" fontId="3" fillId="4" borderId="1" xfId="0" applyNumberFormat="1" applyFont="1" applyFill="1" applyBorder="1"/>
    <xf numFmtId="4" fontId="0" fillId="0" borderId="1" xfId="0" applyNumberFormat="1" applyBorder="1" applyAlignment="1">
      <alignment wrapText="1"/>
    </xf>
    <xf numFmtId="4" fontId="3" fillId="0" borderId="1" xfId="0" applyNumberFormat="1" applyFont="1" applyBorder="1"/>
    <xf numFmtId="4" fontId="3" fillId="9" borderId="1" xfId="0" applyNumberFormat="1" applyFont="1" applyFill="1" applyBorder="1"/>
    <xf numFmtId="4" fontId="3" fillId="0" borderId="1" xfId="0" applyNumberFormat="1" applyFont="1" applyBorder="1" applyAlignment="1">
      <alignment wrapText="1"/>
    </xf>
    <xf numFmtId="49" fontId="10" fillId="2" borderId="1" xfId="0" applyNumberFormat="1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4" fontId="3" fillId="0" borderId="1" xfId="0" applyNumberFormat="1" applyFont="1" applyBorder="1" applyAlignment="1">
      <alignment horizontal="left" wrapText="1"/>
    </xf>
    <xf numFmtId="0" fontId="11" fillId="4" borderId="0" xfId="0" applyFont="1" applyFill="1" applyAlignment="1">
      <alignment horizontal="left"/>
    </xf>
    <xf numFmtId="49" fontId="3" fillId="4" borderId="1" xfId="0" applyNumberFormat="1" applyFont="1" applyFill="1" applyBorder="1"/>
    <xf numFmtId="4" fontId="3" fillId="9" borderId="1" xfId="0" applyNumberFormat="1" applyFont="1" applyFill="1" applyBorder="1" applyAlignment="1">
      <alignment wrapText="1"/>
    </xf>
    <xf numFmtId="0" fontId="3" fillId="0" borderId="6" xfId="0" applyFont="1" applyBorder="1"/>
    <xf numFmtId="4" fontId="0" fillId="6" borderId="1" xfId="0" applyNumberFormat="1" applyFill="1" applyBorder="1" applyAlignment="1">
      <alignment wrapText="1"/>
    </xf>
    <xf numFmtId="0" fontId="0" fillId="0" borderId="6" xfId="0" applyBorder="1"/>
    <xf numFmtId="4" fontId="3" fillId="0" borderId="6" xfId="0" applyNumberFormat="1" applyFont="1" applyBorder="1" applyAlignment="1">
      <alignment wrapText="1"/>
    </xf>
    <xf numFmtId="4" fontId="3" fillId="6" borderId="6" xfId="0" applyNumberFormat="1" applyFont="1" applyFill="1" applyBorder="1" applyAlignment="1">
      <alignment wrapText="1"/>
    </xf>
    <xf numFmtId="4" fontId="3" fillId="9" borderId="6" xfId="0" applyNumberFormat="1" applyFont="1" applyFill="1" applyBorder="1" applyAlignment="1">
      <alignment wrapText="1"/>
    </xf>
    <xf numFmtId="0" fontId="3" fillId="4" borderId="6" xfId="0" applyFont="1" applyFill="1" applyBorder="1"/>
    <xf numFmtId="164" fontId="3" fillId="0" borderId="6" xfId="0" applyNumberFormat="1" applyFont="1" applyBorder="1"/>
    <xf numFmtId="4" fontId="3" fillId="4" borderId="1" xfId="0" applyNumberFormat="1" applyFont="1" applyFill="1" applyBorder="1"/>
    <xf numFmtId="4" fontId="3" fillId="6" borderId="1" xfId="0" applyNumberFormat="1" applyFont="1" applyFill="1" applyBorder="1" applyAlignment="1">
      <alignment wrapText="1"/>
    </xf>
    <xf numFmtId="4" fontId="3" fillId="6" borderId="1" xfId="0" applyNumberFormat="1" applyFont="1" applyFill="1" applyBorder="1"/>
    <xf numFmtId="164" fontId="10" fillId="2" borderId="1" xfId="0" applyNumberFormat="1" applyFont="1" applyFill="1" applyBorder="1" applyAlignment="1"/>
    <xf numFmtId="164" fontId="3" fillId="0" borderId="1" xfId="0" applyNumberFormat="1" applyFont="1" applyBorder="1" applyAlignment="1"/>
    <xf numFmtId="164" fontId="6" fillId="0" borderId="1" xfId="0" applyNumberFormat="1" applyFont="1" applyBorder="1" applyAlignment="1"/>
    <xf numFmtId="164" fontId="6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wrapText="1"/>
    </xf>
    <xf numFmtId="164" fontId="11" fillId="4" borderId="0" xfId="0" applyNumberFormat="1" applyFont="1" applyFill="1" applyAlignment="1"/>
    <xf numFmtId="49" fontId="3" fillId="0" borderId="6" xfId="0" applyNumberFormat="1" applyFont="1" applyBorder="1"/>
    <xf numFmtId="0" fontId="11" fillId="4" borderId="0" xfId="0" applyFont="1" applyFill="1" applyAlignment="1">
      <alignment wrapText="1"/>
    </xf>
    <xf numFmtId="0" fontId="3" fillId="6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49" fontId="3" fillId="6" borderId="6" xfId="0" applyNumberFormat="1" applyFont="1" applyFill="1" applyBorder="1"/>
    <xf numFmtId="164" fontId="3" fillId="0" borderId="6" xfId="0" applyNumberFormat="1" applyFont="1" applyBorder="1" applyAlignment="1"/>
    <xf numFmtId="164" fontId="3" fillId="6" borderId="6" xfId="0" applyNumberFormat="1" applyFont="1" applyFill="1" applyBorder="1"/>
    <xf numFmtId="14" fontId="3" fillId="6" borderId="6" xfId="0" applyNumberFormat="1" applyFont="1" applyFill="1" applyBorder="1"/>
    <xf numFmtId="164" fontId="3" fillId="6" borderId="6" xfId="1" applyNumberFormat="1" applyFont="1" applyFill="1" applyBorder="1"/>
    <xf numFmtId="0" fontId="3" fillId="6" borderId="6" xfId="0" applyFont="1" applyFill="1" applyBorder="1" applyAlignment="1">
      <alignment wrapText="1"/>
    </xf>
    <xf numFmtId="4" fontId="3" fillId="0" borderId="6" xfId="0" applyNumberFormat="1" applyFont="1" applyBorder="1"/>
    <xf numFmtId="4" fontId="3" fillId="6" borderId="6" xfId="0" applyNumberFormat="1" applyFont="1" applyFill="1" applyBorder="1"/>
    <xf numFmtId="49" fontId="3" fillId="9" borderId="1" xfId="0" applyNumberFormat="1" applyFont="1" applyFill="1" applyBorder="1"/>
    <xf numFmtId="0" fontId="0" fillId="6" borderId="6" xfId="0" applyFill="1" applyBorder="1"/>
    <xf numFmtId="14" fontId="3" fillId="0" borderId="6" xfId="0" applyNumberFormat="1" applyFont="1" applyBorder="1"/>
    <xf numFmtId="4" fontId="3" fillId="4" borderId="6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164" fontId="4" fillId="4" borderId="7" xfId="0" applyNumberFormat="1" applyFont="1" applyFill="1" applyBorder="1" applyAlignment="1"/>
    <xf numFmtId="164" fontId="4" fillId="4" borderId="7" xfId="0" applyNumberFormat="1" applyFont="1" applyFill="1" applyBorder="1"/>
    <xf numFmtId="164" fontId="6" fillId="0" borderId="6" xfId="0" applyNumberFormat="1" applyFont="1" applyBorder="1" applyAlignment="1">
      <alignment horizontal="right" vertical="top"/>
    </xf>
    <xf numFmtId="0" fontId="6" fillId="0" borderId="6" xfId="0" applyFont="1" applyBorder="1"/>
    <xf numFmtId="164" fontId="6" fillId="0" borderId="6" xfId="0" applyNumberFormat="1" applyFont="1" applyBorder="1" applyAlignment="1">
      <alignment horizontal="right"/>
    </xf>
    <xf numFmtId="0" fontId="6" fillId="3" borderId="6" xfId="0" applyFont="1" applyFill="1" applyBorder="1"/>
    <xf numFmtId="49" fontId="5" fillId="2" borderId="6" xfId="0" applyNumberFormat="1" applyFont="1" applyFill="1" applyBorder="1" applyAlignment="1">
      <alignment wrapText="1"/>
    </xf>
    <xf numFmtId="49" fontId="4" fillId="2" borderId="6" xfId="0" applyNumberFormat="1" applyFont="1" applyFill="1" applyBorder="1" applyAlignment="1">
      <alignment wrapText="1"/>
    </xf>
    <xf numFmtId="164" fontId="4" fillId="2" borderId="6" xfId="1" applyNumberFormat="1" applyFont="1" applyFill="1" applyBorder="1" applyAlignment="1">
      <alignment wrapText="1"/>
    </xf>
    <xf numFmtId="4" fontId="3" fillId="0" borderId="6" xfId="0" applyNumberFormat="1" applyFont="1" applyBorder="1" applyAlignment="1">
      <alignment horizontal="left" wrapText="1"/>
    </xf>
    <xf numFmtId="14" fontId="3" fillId="4" borderId="6" xfId="0" applyNumberFormat="1" applyFont="1" applyFill="1" applyBorder="1" applyAlignment="1">
      <alignment horizontal="left"/>
    </xf>
    <xf numFmtId="14" fontId="3" fillId="0" borderId="1" xfId="0" applyNumberFormat="1" applyFont="1" applyBorder="1"/>
    <xf numFmtId="4" fontId="3" fillId="4" borderId="1" xfId="0" applyNumberFormat="1" applyFont="1" applyFill="1" applyBorder="1" applyAlignment="1">
      <alignment wrapText="1"/>
    </xf>
    <xf numFmtId="164" fontId="3" fillId="0" borderId="6" xfId="0" applyNumberFormat="1" applyFont="1" applyBorder="1" applyAlignment="1">
      <alignment wrapText="1"/>
    </xf>
    <xf numFmtId="14" fontId="3" fillId="4" borderId="6" xfId="0" applyNumberFormat="1" applyFont="1" applyFill="1" applyBorder="1"/>
    <xf numFmtId="164" fontId="13" fillId="4" borderId="6" xfId="1" applyNumberFormat="1" applyFont="1" applyFill="1" applyBorder="1"/>
    <xf numFmtId="164" fontId="3" fillId="4" borderId="6" xfId="1" applyNumberFormat="1" applyFont="1" applyFill="1" applyBorder="1"/>
    <xf numFmtId="0" fontId="3" fillId="4" borderId="6" xfId="0" applyFont="1" applyFill="1" applyBorder="1" applyAlignment="1">
      <alignment wrapText="1"/>
    </xf>
    <xf numFmtId="49" fontId="5" fillId="2" borderId="6" xfId="0" applyNumberFormat="1" applyFont="1" applyFill="1" applyBorder="1" applyAlignment="1">
      <alignment horizontal="left"/>
    </xf>
    <xf numFmtId="49" fontId="5" fillId="2" borderId="6" xfId="0" applyNumberFormat="1" applyFont="1" applyFill="1" applyBorder="1"/>
    <xf numFmtId="164" fontId="5" fillId="2" borderId="6" xfId="0" applyNumberFormat="1" applyFont="1" applyFill="1" applyBorder="1" applyAlignment="1"/>
    <xf numFmtId="49" fontId="4" fillId="2" borderId="6" xfId="0" applyNumberFormat="1" applyFont="1" applyFill="1" applyBorder="1"/>
    <xf numFmtId="164" fontId="4" fillId="2" borderId="6" xfId="0" applyNumberFormat="1" applyFont="1" applyFill="1" applyBorder="1" applyAlignment="1">
      <alignment wrapText="1"/>
    </xf>
    <xf numFmtId="0" fontId="3" fillId="4" borderId="0" xfId="0" applyFont="1" applyFill="1"/>
    <xf numFmtId="164" fontId="3" fillId="4" borderId="0" xfId="1" applyNumberFormat="1" applyFont="1" applyFill="1"/>
    <xf numFmtId="164" fontId="3" fillId="4" borderId="0" xfId="0" applyNumberFormat="1" applyFont="1" applyFill="1"/>
    <xf numFmtId="0" fontId="3" fillId="6" borderId="6" xfId="0" applyFont="1" applyFill="1" applyBorder="1"/>
    <xf numFmtId="0" fontId="3" fillId="3" borderId="6" xfId="0" applyFont="1" applyFill="1" applyBorder="1"/>
    <xf numFmtId="4" fontId="3" fillId="3" borderId="6" xfId="0" applyNumberFormat="1" applyFont="1" applyFill="1" applyBorder="1" applyAlignment="1">
      <alignment wrapText="1"/>
    </xf>
    <xf numFmtId="0" fontId="3" fillId="7" borderId="6" xfId="0" applyFont="1" applyFill="1" applyBorder="1"/>
    <xf numFmtId="14" fontId="13" fillId="4" borderId="6" xfId="0" applyNumberFormat="1" applyFont="1" applyFill="1" applyBorder="1"/>
    <xf numFmtId="164" fontId="4" fillId="0" borderId="1" xfId="0" applyNumberFormat="1" applyFont="1" applyBorder="1" applyAlignment="1"/>
    <xf numFmtId="164" fontId="4" fillId="2" borderId="1" xfId="0" applyNumberFormat="1" applyFont="1" applyFill="1" applyBorder="1" applyAlignment="1">
      <alignment wrapText="1"/>
    </xf>
    <xf numFmtId="164" fontId="4" fillId="2" borderId="1" xfId="0" applyNumberFormat="1" applyFont="1" applyFill="1" applyBorder="1"/>
    <xf numFmtId="14" fontId="4" fillId="2" borderId="6" xfId="0" applyNumberFormat="1" applyFont="1" applyFill="1" applyBorder="1" applyAlignment="1">
      <alignment wrapText="1"/>
    </xf>
    <xf numFmtId="14" fontId="3" fillId="0" borderId="0" xfId="0" applyNumberFormat="1" applyFont="1"/>
    <xf numFmtId="164" fontId="3" fillId="8" borderId="6" xfId="0" applyNumberFormat="1" applyFont="1" applyFill="1" applyBorder="1"/>
    <xf numFmtId="164" fontId="3" fillId="8" borderId="1" xfId="0" applyNumberFormat="1" applyFont="1" applyFill="1" applyBorder="1"/>
    <xf numFmtId="4" fontId="3" fillId="3" borderId="1" xfId="0" applyNumberFormat="1" applyFont="1" applyFill="1" applyBorder="1" applyAlignment="1">
      <alignment wrapText="1"/>
    </xf>
    <xf numFmtId="4" fontId="3" fillId="4" borderId="6" xfId="0" applyNumberFormat="1" applyFont="1" applyFill="1" applyBorder="1"/>
    <xf numFmtId="0" fontId="3" fillId="7" borderId="6" xfId="0" applyFont="1" applyFill="1" applyBorder="1" applyAlignment="1">
      <alignment wrapText="1"/>
    </xf>
    <xf numFmtId="164" fontId="3" fillId="4" borderId="6" xfId="0" applyNumberFormat="1" applyFont="1" applyFill="1" applyBorder="1" applyAlignment="1">
      <alignment wrapText="1"/>
    </xf>
    <xf numFmtId="164" fontId="13" fillId="0" borderId="1" xfId="0" applyNumberFormat="1" applyFont="1" applyBorder="1"/>
    <xf numFmtId="0" fontId="6" fillId="6" borderId="6" xfId="0" applyFont="1" applyFill="1" applyBorder="1"/>
    <xf numFmtId="4" fontId="3" fillId="0" borderId="0" xfId="0" applyNumberFormat="1" applyFont="1" applyBorder="1" applyAlignment="1">
      <alignment wrapText="1"/>
    </xf>
    <xf numFmtId="0" fontId="3" fillId="6" borderId="0" xfId="0" applyFont="1" applyFill="1" applyBorder="1"/>
    <xf numFmtId="49" fontId="6" fillId="0" borderId="0" xfId="0" applyNumberFormat="1" applyFont="1" applyBorder="1" applyAlignment="1">
      <alignment vertical="top"/>
    </xf>
    <xf numFmtId="49" fontId="6" fillId="0" borderId="6" xfId="0" applyNumberFormat="1" applyFont="1" applyBorder="1"/>
    <xf numFmtId="164" fontId="6" fillId="3" borderId="6" xfId="0" applyNumberFormat="1" applyFont="1" applyFill="1" applyBorder="1"/>
    <xf numFmtId="14" fontId="6" fillId="6" borderId="6" xfId="0" applyNumberFormat="1" applyFont="1" applyFill="1" applyBorder="1"/>
    <xf numFmtId="164" fontId="6" fillId="6" borderId="6" xfId="1" applyNumberFormat="1" applyFon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6" borderId="0" xfId="0" applyFill="1"/>
    <xf numFmtId="0" fontId="6" fillId="0" borderId="1" xfId="0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0" xfId="0" applyFont="1" applyAlignment="1">
      <alignment wrapText="1"/>
    </xf>
    <xf numFmtId="49" fontId="6" fillId="4" borderId="1" xfId="0" applyNumberFormat="1" applyFont="1" applyFill="1" applyBorder="1"/>
    <xf numFmtId="49" fontId="6" fillId="4" borderId="6" xfId="0" applyNumberFormat="1" applyFont="1" applyFill="1" applyBorder="1"/>
    <xf numFmtId="4" fontId="0" fillId="4" borderId="1" xfId="0" applyNumberFormat="1" applyFill="1" applyBorder="1" applyAlignment="1">
      <alignment wrapText="1"/>
    </xf>
    <xf numFmtId="49" fontId="3" fillId="4" borderId="1" xfId="0" applyNumberFormat="1" applyFont="1" applyFill="1" applyBorder="1" applyAlignment="1">
      <alignment vertical="top"/>
    </xf>
    <xf numFmtId="164" fontId="6" fillId="3" borderId="6" xfId="1" applyNumberFormat="1" applyFont="1" applyFill="1" applyBorder="1"/>
    <xf numFmtId="0" fontId="0" fillId="3" borderId="1" xfId="0" applyFill="1" applyBorder="1"/>
    <xf numFmtId="0" fontId="13" fillId="6" borderId="1" xfId="0" applyFont="1" applyFill="1" applyBorder="1" applyAlignment="1">
      <alignment wrapText="1"/>
    </xf>
    <xf numFmtId="49" fontId="3" fillId="4" borderId="6" xfId="0" applyNumberFormat="1" applyFont="1" applyFill="1" applyBorder="1"/>
    <xf numFmtId="17" fontId="15" fillId="0" borderId="0" xfId="0" quotePrefix="1" applyNumberFormat="1" applyFont="1"/>
    <xf numFmtId="164" fontId="3" fillId="4" borderId="6" xfId="0" applyNumberFormat="1" applyFont="1" applyFill="1" applyBorder="1"/>
    <xf numFmtId="4" fontId="3" fillId="4" borderId="6" xfId="0" applyNumberFormat="1" applyFont="1" applyFill="1" applyBorder="1" applyAlignment="1">
      <alignment horizontal="left" wrapText="1"/>
    </xf>
    <xf numFmtId="0" fontId="6" fillId="4" borderId="6" xfId="0" applyFont="1" applyFill="1" applyBorder="1"/>
    <xf numFmtId="164" fontId="6" fillId="4" borderId="6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center"/>
    </xf>
    <xf numFmtId="164" fontId="6" fillId="4" borderId="6" xfId="0" applyNumberFormat="1" applyFont="1" applyFill="1" applyBorder="1"/>
    <xf numFmtId="1" fontId="3" fillId="4" borderId="6" xfId="0" applyNumberFormat="1" applyFont="1" applyFill="1" applyBorder="1" applyAlignment="1">
      <alignment horizontal="right"/>
    </xf>
    <xf numFmtId="1" fontId="3" fillId="4" borderId="6" xfId="0" applyNumberFormat="1" applyFont="1" applyFill="1" applyBorder="1" applyAlignment="1">
      <alignment horizontal="right" wrapText="1"/>
    </xf>
    <xf numFmtId="1" fontId="7" fillId="4" borderId="6" xfId="0" applyNumberFormat="1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5" fillId="2" borderId="6" xfId="0" applyNumberFormat="1" applyFont="1" applyFill="1" applyBorder="1" applyAlignment="1">
      <alignment horizontal="right"/>
    </xf>
    <xf numFmtId="1" fontId="3" fillId="4" borderId="6" xfId="3" applyNumberFormat="1" applyFont="1" applyFill="1" applyBorder="1" applyAlignment="1">
      <alignment horizontal="right"/>
    </xf>
    <xf numFmtId="49" fontId="3" fillId="4" borderId="6" xfId="3" applyNumberFormat="1" applyFont="1" applyFill="1" applyBorder="1"/>
    <xf numFmtId="0" fontId="3" fillId="0" borderId="6" xfId="0" applyFont="1" applyBorder="1" applyAlignment="1">
      <alignment horizontal="left"/>
    </xf>
    <xf numFmtId="1" fontId="3" fillId="0" borderId="6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left"/>
    </xf>
    <xf numFmtId="0" fontId="3" fillId="4" borderId="6" xfId="3" applyFont="1" applyFill="1" applyBorder="1"/>
    <xf numFmtId="1" fontId="6" fillId="4" borderId="6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wrapText="1"/>
    </xf>
    <xf numFmtId="49" fontId="3" fillId="3" borderId="6" xfId="0" applyNumberFormat="1" applyFont="1" applyFill="1" applyBorder="1"/>
    <xf numFmtId="4" fontId="3" fillId="3" borderId="6" xfId="0" applyNumberFormat="1" applyFont="1" applyFill="1" applyBorder="1"/>
    <xf numFmtId="3" fontId="3" fillId="3" borderId="6" xfId="0" applyNumberFormat="1" applyFont="1" applyFill="1" applyBorder="1" applyAlignment="1">
      <alignment wrapText="1"/>
    </xf>
    <xf numFmtId="0" fontId="3" fillId="0" borderId="0" xfId="0" applyFont="1" applyAlignment="1">
      <alignment horizontal="right"/>
    </xf>
    <xf numFmtId="49" fontId="5" fillId="2" borderId="6" xfId="0" applyNumberFormat="1" applyFont="1" applyFill="1" applyBorder="1" applyAlignment="1">
      <alignment horizontal="right"/>
    </xf>
    <xf numFmtId="49" fontId="3" fillId="4" borderId="6" xfId="0" applyNumberFormat="1" applyFont="1" applyFill="1" applyBorder="1" applyAlignment="1">
      <alignment horizontal="right"/>
    </xf>
    <xf numFmtId="49" fontId="3" fillId="4" borderId="6" xfId="3" applyNumberFormat="1" applyFont="1" applyFill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49" fontId="6" fillId="4" borderId="6" xfId="0" applyNumberFormat="1" applyFont="1" applyFill="1" applyBorder="1" applyAlignment="1">
      <alignment horizontal="right"/>
    </xf>
    <xf numFmtId="4" fontId="3" fillId="7" borderId="6" xfId="0" applyNumberFormat="1" applyFont="1" applyFill="1" applyBorder="1"/>
    <xf numFmtId="164" fontId="3" fillId="7" borderId="6" xfId="0" applyNumberFormat="1" applyFont="1" applyFill="1" applyBorder="1"/>
    <xf numFmtId="49" fontId="3" fillId="3" borderId="6" xfId="3" applyNumberFormat="1" applyFont="1" applyFill="1" applyBorder="1"/>
    <xf numFmtId="3" fontId="3" fillId="6" borderId="6" xfId="0" applyNumberFormat="1" applyFont="1" applyFill="1" applyBorder="1" applyAlignment="1">
      <alignment wrapText="1"/>
    </xf>
    <xf numFmtId="0" fontId="17" fillId="4" borderId="6" xfId="4" applyFill="1" applyBorder="1" applyAlignment="1">
      <alignment wrapText="1"/>
    </xf>
    <xf numFmtId="0" fontId="13" fillId="6" borderId="6" xfId="0" applyFont="1" applyFill="1" applyBorder="1"/>
    <xf numFmtId="164" fontId="13" fillId="6" borderId="6" xfId="1" applyNumberFormat="1" applyFont="1" applyFill="1" applyBorder="1"/>
    <xf numFmtId="4" fontId="13" fillId="6" borderId="6" xfId="0" applyNumberFormat="1" applyFont="1" applyFill="1" applyBorder="1"/>
    <xf numFmtId="164" fontId="13" fillId="6" borderId="6" xfId="0" applyNumberFormat="1" applyFont="1" applyFill="1" applyBorder="1"/>
    <xf numFmtId="14" fontId="13" fillId="6" borderId="6" xfId="0" applyNumberFormat="1" applyFont="1" applyFill="1" applyBorder="1"/>
    <xf numFmtId="164" fontId="13" fillId="6" borderId="1" xfId="0" applyNumberFormat="1" applyFont="1" applyFill="1" applyBorder="1"/>
    <xf numFmtId="14" fontId="13" fillId="6" borderId="1" xfId="0" applyNumberFormat="1" applyFont="1" applyFill="1" applyBorder="1"/>
    <xf numFmtId="49" fontId="6" fillId="0" borderId="6" xfId="0" applyNumberFormat="1" applyFont="1" applyBorder="1" applyAlignment="1">
      <alignment horizontal="right"/>
    </xf>
    <xf numFmtId="164" fontId="6" fillId="4" borderId="6" xfId="0" applyNumberFormat="1" applyFont="1" applyFill="1" applyBorder="1" applyAlignment="1">
      <alignment wrapText="1"/>
    </xf>
    <xf numFmtId="49" fontId="3" fillId="0" borderId="0" xfId="0" applyNumberFormat="1" applyFont="1" applyBorder="1"/>
    <xf numFmtId="0" fontId="3" fillId="4" borderId="0" xfId="0" applyFont="1" applyFill="1" applyBorder="1"/>
    <xf numFmtId="164" fontId="14" fillId="8" borderId="0" xfId="0" applyNumberFormat="1" applyFont="1" applyFill="1"/>
    <xf numFmtId="49" fontId="3" fillId="4" borderId="0" xfId="0" applyNumberFormat="1" applyFont="1" applyFill="1" applyBorder="1"/>
    <xf numFmtId="164" fontId="3" fillId="4" borderId="0" xfId="0" applyNumberFormat="1" applyFont="1" applyFill="1" applyBorder="1"/>
    <xf numFmtId="14" fontId="3" fillId="4" borderId="0" xfId="0" applyNumberFormat="1" applyFont="1" applyFill="1" applyBorder="1"/>
    <xf numFmtId="164" fontId="3" fillId="4" borderId="0" xfId="1" applyNumberFormat="1" applyFont="1" applyFill="1" applyBorder="1"/>
    <xf numFmtId="0" fontId="3" fillId="4" borderId="6" xfId="0" quotePrefix="1" applyNumberFormat="1" applyFont="1" applyFill="1" applyBorder="1"/>
    <xf numFmtId="0" fontId="3" fillId="4" borderId="6" xfId="0" quotePrefix="1" applyNumberFormat="1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164" fontId="6" fillId="0" borderId="6" xfId="0" applyNumberFormat="1" applyFont="1" applyBorder="1" applyAlignment="1"/>
    <xf numFmtId="14" fontId="3" fillId="0" borderId="0" xfId="1" applyNumberFormat="1" applyFont="1"/>
    <xf numFmtId="14" fontId="4" fillId="2" borderId="6" xfId="1" applyNumberFormat="1" applyFont="1" applyFill="1" applyBorder="1" applyAlignment="1">
      <alignment wrapText="1"/>
    </xf>
    <xf numFmtId="14" fontId="3" fillId="4" borderId="6" xfId="1" applyNumberFormat="1" applyFont="1" applyFill="1" applyBorder="1"/>
    <xf numFmtId="14" fontId="3" fillId="6" borderId="6" xfId="1" applyNumberFormat="1" applyFont="1" applyFill="1" applyBorder="1"/>
    <xf numFmtId="14" fontId="3" fillId="0" borderId="6" xfId="1" applyNumberFormat="1" applyFont="1" applyBorder="1"/>
    <xf numFmtId="164" fontId="0" fillId="0" borderId="6" xfId="1" applyNumberFormat="1" applyFont="1" applyBorder="1"/>
    <xf numFmtId="0" fontId="3" fillId="7" borderId="6" xfId="0" quotePrefix="1" applyFont="1" applyFill="1" applyBorder="1" applyAlignment="1">
      <alignment wrapText="1"/>
    </xf>
    <xf numFmtId="49" fontId="3" fillId="0" borderId="10" xfId="0" applyNumberFormat="1" applyFont="1" applyBorder="1" applyAlignment="1">
      <alignment horizontal="left"/>
    </xf>
    <xf numFmtId="49" fontId="3" fillId="0" borderId="10" xfId="0" applyNumberFormat="1" applyFont="1" applyBorder="1"/>
    <xf numFmtId="49" fontId="3" fillId="6" borderId="10" xfId="0" applyNumberFormat="1" applyFont="1" applyFill="1" applyBorder="1"/>
    <xf numFmtId="164" fontId="3" fillId="0" borderId="10" xfId="0" applyNumberFormat="1" applyFont="1" applyBorder="1" applyAlignment="1"/>
    <xf numFmtId="0" fontId="3" fillId="0" borderId="10" xfId="0" applyFont="1" applyBorder="1"/>
    <xf numFmtId="0" fontId="3" fillId="6" borderId="10" xfId="0" applyFont="1" applyFill="1" applyBorder="1"/>
    <xf numFmtId="164" fontId="3" fillId="6" borderId="10" xfId="0" applyNumberFormat="1" applyFont="1" applyFill="1" applyBorder="1"/>
    <xf numFmtId="14" fontId="3" fillId="6" borderId="10" xfId="0" applyNumberFormat="1" applyFont="1" applyFill="1" applyBorder="1"/>
    <xf numFmtId="164" fontId="3" fillId="6" borderId="10" xfId="1" applyNumberFormat="1" applyFont="1" applyFill="1" applyBorder="1"/>
    <xf numFmtId="0" fontId="3" fillId="6" borderId="10" xfId="0" applyFont="1" applyFill="1" applyBorder="1" applyAlignment="1">
      <alignment wrapText="1"/>
    </xf>
    <xf numFmtId="49" fontId="3" fillId="4" borderId="0" xfId="0" applyNumberFormat="1" applyFont="1" applyFill="1" applyBorder="1" applyAlignment="1">
      <alignment horizontal="left"/>
    </xf>
    <xf numFmtId="164" fontId="3" fillId="4" borderId="0" xfId="0" applyNumberFormat="1" applyFont="1" applyFill="1" applyBorder="1" applyAlignment="1"/>
    <xf numFmtId="0" fontId="6" fillId="4" borderId="1" xfId="0" applyFont="1" applyFill="1" applyBorder="1" applyAlignment="1">
      <alignment wrapText="1"/>
    </xf>
    <xf numFmtId="164" fontId="3" fillId="8" borderId="0" xfId="1" applyNumberFormat="1" applyFont="1" applyFill="1"/>
    <xf numFmtId="164" fontId="3" fillId="6" borderId="0" xfId="1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3" fillId="4" borderId="0" xfId="0" applyFont="1" applyFill="1"/>
    <xf numFmtId="164" fontId="3" fillId="4" borderId="0" xfId="0" applyNumberFormat="1" applyFont="1" applyFill="1"/>
    <xf numFmtId="49" fontId="5" fillId="2" borderId="6" xfId="0" applyNumberFormat="1" applyFont="1" applyFill="1" applyBorder="1" applyAlignment="1">
      <alignment wrapText="1"/>
    </xf>
    <xf numFmtId="164" fontId="4" fillId="2" borderId="6" xfId="0" applyNumberFormat="1" applyFont="1" applyFill="1" applyBorder="1" applyAlignment="1">
      <alignment wrapText="1"/>
    </xf>
    <xf numFmtId="49" fontId="4" fillId="2" borderId="6" xfId="0" applyNumberFormat="1" applyFont="1" applyFill="1" applyBorder="1" applyAlignment="1">
      <alignment wrapText="1"/>
    </xf>
    <xf numFmtId="49" fontId="3" fillId="4" borderId="6" xfId="0" applyNumberFormat="1" applyFont="1" applyFill="1" applyBorder="1"/>
    <xf numFmtId="164" fontId="3" fillId="4" borderId="6" xfId="0" applyNumberFormat="1" applyFont="1" applyFill="1" applyBorder="1"/>
    <xf numFmtId="0" fontId="3" fillId="4" borderId="6" xfId="0" applyFont="1" applyFill="1" applyBorder="1"/>
    <xf numFmtId="14" fontId="3" fillId="4" borderId="6" xfId="0" applyNumberFormat="1" applyFont="1" applyFill="1" applyBorder="1"/>
    <xf numFmtId="4" fontId="3" fillId="4" borderId="6" xfId="0" applyNumberFormat="1" applyFont="1" applyFill="1" applyBorder="1" applyAlignment="1">
      <alignment horizontal="left" wrapText="1"/>
    </xf>
    <xf numFmtId="4" fontId="3" fillId="4" borderId="6" xfId="0" applyNumberFormat="1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14" fontId="3" fillId="4" borderId="6" xfId="0" applyNumberFormat="1" applyFont="1" applyFill="1" applyBorder="1" applyAlignment="1">
      <alignment horizontal="left"/>
    </xf>
    <xf numFmtId="4" fontId="3" fillId="4" borderId="6" xfId="0" applyNumberFormat="1" applyFont="1" applyFill="1" applyBorder="1"/>
    <xf numFmtId="0" fontId="6" fillId="4" borderId="6" xfId="0" applyFont="1" applyFill="1" applyBorder="1"/>
    <xf numFmtId="0" fontId="13" fillId="4" borderId="6" xfId="0" applyFont="1" applyFill="1" applyBorder="1" applyAlignment="1">
      <alignment wrapText="1"/>
    </xf>
    <xf numFmtId="14" fontId="13" fillId="4" borderId="6" xfId="0" applyNumberFormat="1" applyFont="1" applyFill="1" applyBorder="1"/>
    <xf numFmtId="3" fontId="3" fillId="4" borderId="6" xfId="0" applyNumberFormat="1" applyFont="1" applyFill="1" applyBorder="1" applyAlignment="1">
      <alignment wrapText="1"/>
    </xf>
    <xf numFmtId="3" fontId="3" fillId="4" borderId="6" xfId="0" applyNumberFormat="1" applyFont="1" applyFill="1" applyBorder="1"/>
    <xf numFmtId="0" fontId="3" fillId="0" borderId="6" xfId="0" applyFont="1" applyBorder="1"/>
    <xf numFmtId="164" fontId="3" fillId="0" borderId="6" xfId="0" applyNumberFormat="1" applyFont="1" applyBorder="1"/>
    <xf numFmtId="14" fontId="4" fillId="4" borderId="6" xfId="0" applyNumberFormat="1" applyFont="1" applyFill="1" applyBorder="1" applyAlignment="1">
      <alignment horizontal="left"/>
    </xf>
    <xf numFmtId="0" fontId="4" fillId="0" borderId="0" xfId="0" applyFont="1"/>
    <xf numFmtId="17" fontId="4" fillId="0" borderId="0" xfId="0" quotePrefix="1" applyNumberFormat="1" applyFont="1"/>
    <xf numFmtId="0" fontId="3" fillId="0" borderId="6" xfId="0" applyFont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 wrapText="1"/>
    </xf>
    <xf numFmtId="1" fontId="5" fillId="2" borderId="6" xfId="0" applyNumberFormat="1" applyFont="1" applyFill="1" applyBorder="1" applyAlignment="1">
      <alignment horizontal="right" wrapText="1"/>
    </xf>
    <xf numFmtId="49" fontId="5" fillId="2" borderId="6" xfId="0" applyNumberFormat="1" applyFont="1" applyFill="1" applyBorder="1" applyAlignment="1">
      <alignment horizontal="right" wrapText="1"/>
    </xf>
    <xf numFmtId="164" fontId="5" fillId="2" borderId="6" xfId="0" applyNumberFormat="1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4" fontId="3" fillId="10" borderId="6" xfId="0" applyNumberFormat="1" applyFont="1" applyFill="1" applyBorder="1" applyAlignment="1">
      <alignment wrapText="1"/>
    </xf>
    <xf numFmtId="0" fontId="3" fillId="10" borderId="6" xfId="0" applyFont="1" applyFill="1" applyBorder="1"/>
    <xf numFmtId="49" fontId="3" fillId="10" borderId="6" xfId="0" applyNumberFormat="1" applyFont="1" applyFill="1" applyBorder="1"/>
    <xf numFmtId="3" fontId="3" fillId="10" borderId="6" xfId="0" applyNumberFormat="1" applyFont="1" applyFill="1" applyBorder="1"/>
    <xf numFmtId="4" fontId="3" fillId="10" borderId="6" xfId="0" applyNumberFormat="1" applyFont="1" applyFill="1" applyBorder="1"/>
    <xf numFmtId="1" fontId="3" fillId="4" borderId="1" xfId="3" applyNumberFormat="1" applyFont="1" applyFill="1" applyBorder="1" applyAlignment="1">
      <alignment horizontal="right"/>
    </xf>
    <xf numFmtId="49" fontId="3" fillId="3" borderId="1" xfId="3" applyNumberFormat="1" applyFont="1" applyFill="1" applyBorder="1"/>
    <xf numFmtId="49" fontId="3" fillId="4" borderId="1" xfId="3" applyNumberFormat="1" applyFont="1" applyFill="1" applyBorder="1"/>
    <xf numFmtId="49" fontId="3" fillId="4" borderId="1" xfId="3" applyNumberFormat="1" applyFont="1" applyFill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4" fontId="18" fillId="4" borderId="6" xfId="0" applyNumberFormat="1" applyFont="1" applyFill="1" applyBorder="1"/>
    <xf numFmtId="164" fontId="6" fillId="0" borderId="6" xfId="1" applyNumberFormat="1" applyFont="1" applyBorder="1" applyAlignment="1">
      <alignment horizontal="right"/>
    </xf>
    <xf numFmtId="14" fontId="3" fillId="0" borderId="6" xfId="0" applyNumberFormat="1" applyFont="1" applyBorder="1" applyAlignment="1">
      <alignment horizontal="left" wrapText="1"/>
    </xf>
    <xf numFmtId="49" fontId="6" fillId="0" borderId="6" xfId="0" applyNumberFormat="1" applyFont="1" applyBorder="1" applyAlignment="1">
      <alignment vertical="top"/>
    </xf>
    <xf numFmtId="49" fontId="6" fillId="4" borderId="6" xfId="0" applyNumberFormat="1" applyFont="1" applyFill="1" applyBorder="1" applyAlignment="1">
      <alignment vertical="top"/>
    </xf>
    <xf numFmtId="164" fontId="6" fillId="0" borderId="6" xfId="1" applyNumberFormat="1" applyFont="1" applyBorder="1" applyAlignment="1">
      <alignment horizontal="right" vertical="top"/>
    </xf>
    <xf numFmtId="14" fontId="6" fillId="4" borderId="6" xfId="1" applyNumberFormat="1" applyFont="1" applyFill="1" applyBorder="1"/>
    <xf numFmtId="0" fontId="6" fillId="4" borderId="6" xfId="0" applyFont="1" applyFill="1" applyBorder="1" applyAlignment="1">
      <alignment wrapText="1"/>
    </xf>
    <xf numFmtId="0" fontId="17" fillId="4" borderId="6" xfId="4" applyFill="1" applyBorder="1"/>
    <xf numFmtId="0" fontId="3" fillId="4" borderId="6" xfId="0" quotePrefix="1" applyFont="1" applyFill="1" applyBorder="1"/>
    <xf numFmtId="0" fontId="3" fillId="4" borderId="6" xfId="0" quotePrefix="1" applyFont="1" applyFill="1" applyBorder="1" applyAlignment="1">
      <alignment wrapText="1"/>
    </xf>
    <xf numFmtId="4" fontId="6" fillId="4" borderId="6" xfId="0" applyNumberFormat="1" applyFont="1" applyFill="1" applyBorder="1" applyAlignment="1">
      <alignment wrapText="1"/>
    </xf>
    <xf numFmtId="0" fontId="15" fillId="0" borderId="0" xfId="0" applyFont="1"/>
    <xf numFmtId="164" fontId="5" fillId="2" borderId="6" xfId="0" applyNumberFormat="1" applyFont="1" applyFill="1" applyBorder="1"/>
    <xf numFmtId="49" fontId="5" fillId="2" borderId="6" xfId="0" applyNumberFormat="1" applyFont="1" applyFill="1" applyBorder="1" applyAlignment="1">
      <alignment horizontal="center" wrapText="1"/>
    </xf>
    <xf numFmtId="164" fontId="11" fillId="0" borderId="0" xfId="0" applyNumberFormat="1" applyFont="1"/>
    <xf numFmtId="1" fontId="3" fillId="4" borderId="6" xfId="0" quotePrefix="1" applyNumberFormat="1" applyFont="1" applyFill="1" applyBorder="1" applyAlignment="1">
      <alignment horizontal="right"/>
    </xf>
    <xf numFmtId="0" fontId="4" fillId="0" borderId="6" xfId="0" applyFont="1" applyBorder="1" applyAlignment="1"/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1" fontId="5" fillId="2" borderId="6" xfId="0" applyNumberFormat="1" applyFont="1" applyFill="1" applyBorder="1" applyAlignment="1">
      <alignment horizontal="left"/>
    </xf>
    <xf numFmtId="1" fontId="3" fillId="4" borderId="6" xfId="0" applyNumberFormat="1" applyFont="1" applyFill="1" applyBorder="1" applyAlignment="1">
      <alignment horizontal="left"/>
    </xf>
    <xf numFmtId="49" fontId="3" fillId="4" borderId="6" xfId="0" applyNumberFormat="1" applyFont="1" applyFill="1" applyBorder="1" applyAlignment="1">
      <alignment horizontal="left"/>
    </xf>
    <xf numFmtId="0" fontId="11" fillId="0" borderId="6" xfId="0" applyFont="1" applyBorder="1"/>
    <xf numFmtId="0" fontId="19" fillId="0" borderId="6" xfId="0" applyFont="1" applyBorder="1"/>
    <xf numFmtId="49" fontId="7" fillId="0" borderId="6" xfId="0" applyNumberFormat="1" applyFont="1" applyBorder="1" applyAlignment="1">
      <alignment horizontal="left"/>
    </xf>
    <xf numFmtId="1" fontId="1" fillId="4" borderId="6" xfId="0" applyNumberFormat="1" applyFont="1" applyFill="1" applyBorder="1" applyAlignment="1">
      <alignment horizontal="left" wrapText="1"/>
    </xf>
    <xf numFmtId="164" fontId="6" fillId="4" borderId="6" xfId="0" applyNumberFormat="1" applyFont="1" applyFill="1" applyBorder="1" applyAlignment="1">
      <alignment horizontal="right" vertical="top"/>
    </xf>
    <xf numFmtId="3" fontId="3" fillId="4" borderId="6" xfId="0" applyNumberFormat="1" applyFont="1" applyFill="1" applyBorder="1" applyAlignment="1">
      <alignment horizontal="left" wrapText="1"/>
    </xf>
    <xf numFmtId="1" fontId="3" fillId="4" borderId="6" xfId="0" applyNumberFormat="1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" fillId="4" borderId="6" xfId="0" applyFont="1" applyFill="1" applyBorder="1"/>
    <xf numFmtId="1" fontId="3" fillId="7" borderId="6" xfId="0" applyNumberFormat="1" applyFont="1" applyFill="1" applyBorder="1" applyAlignment="1">
      <alignment horizontal="left"/>
    </xf>
    <xf numFmtId="49" fontId="3" fillId="7" borderId="6" xfId="0" applyNumberFormat="1" applyFont="1" applyFill="1" applyBorder="1"/>
    <xf numFmtId="0" fontId="3" fillId="7" borderId="6" xfId="0" applyFont="1" applyFill="1" applyBorder="1" applyAlignment="1">
      <alignment horizontal="center"/>
    </xf>
    <xf numFmtId="14" fontId="3" fillId="4" borderId="0" xfId="0" applyNumberFormat="1" applyFont="1" applyFill="1" applyBorder="1" applyAlignment="1">
      <alignment horizontal="left"/>
    </xf>
    <xf numFmtId="49" fontId="3" fillId="3" borderId="0" xfId="0" applyNumberFormat="1" applyFont="1" applyFill="1" applyBorder="1"/>
    <xf numFmtId="4" fontId="3" fillId="4" borderId="0" xfId="0" applyNumberFormat="1" applyFont="1" applyFill="1" applyBorder="1"/>
    <xf numFmtId="0" fontId="11" fillId="6" borderId="6" xfId="0" applyFont="1" applyFill="1" applyBorder="1"/>
    <xf numFmtId="14" fontId="11" fillId="6" borderId="6" xfId="0" applyNumberFormat="1" applyFont="1" applyFill="1" applyBorder="1"/>
    <xf numFmtId="0" fontId="6" fillId="10" borderId="6" xfId="0" applyFont="1" applyFill="1" applyBorder="1" applyAlignment="1">
      <alignment horizontal="left"/>
    </xf>
    <xf numFmtId="49" fontId="7" fillId="0" borderId="6" xfId="0" applyNumberFormat="1" applyFont="1" applyBorder="1" applyAlignment="1">
      <alignment horizontal="right"/>
    </xf>
    <xf numFmtId="0" fontId="3" fillId="3" borderId="6" xfId="0" applyFont="1" applyFill="1" applyBorder="1" applyAlignment="1">
      <alignment horizontal="left"/>
    </xf>
    <xf numFmtId="0" fontId="3" fillId="10" borderId="6" xfId="0" applyFont="1" applyFill="1" applyBorder="1" applyAlignment="1">
      <alignment horizontal="left"/>
    </xf>
    <xf numFmtId="0" fontId="7" fillId="4" borderId="6" xfId="0" applyFont="1" applyFill="1" applyBorder="1" applyAlignment="1">
      <alignment vertical="center"/>
    </xf>
    <xf numFmtId="0" fontId="7" fillId="4" borderId="6" xfId="0" quotePrefix="1" applyFont="1" applyFill="1" applyBorder="1" applyAlignment="1">
      <alignment horizontal="right" vertical="center"/>
    </xf>
    <xf numFmtId="0" fontId="6" fillId="4" borderId="6" xfId="3" applyFont="1" applyFill="1" applyBorder="1" applyAlignment="1">
      <alignment horizontal="left" wrapText="1"/>
    </xf>
    <xf numFmtId="0" fontId="7" fillId="0" borderId="6" xfId="0" quotePrefix="1" applyFont="1" applyBorder="1" applyAlignment="1">
      <alignment horizontal="right"/>
    </xf>
    <xf numFmtId="0" fontId="7" fillId="0" borderId="6" xfId="0" applyFont="1" applyBorder="1"/>
    <xf numFmtId="1" fontId="3" fillId="4" borderId="6" xfId="0" applyNumberFormat="1" applyFont="1" applyFill="1" applyBorder="1" applyAlignment="1"/>
    <xf numFmtId="1" fontId="3" fillId="4" borderId="6" xfId="0" quotePrefix="1" applyNumberFormat="1" applyFont="1" applyFill="1" applyBorder="1" applyAlignment="1"/>
    <xf numFmtId="1" fontId="3" fillId="0" borderId="6" xfId="0" applyNumberFormat="1" applyFont="1" applyBorder="1" applyAlignment="1"/>
    <xf numFmtId="1" fontId="3" fillId="4" borderId="6" xfId="0" applyNumberFormat="1" applyFont="1" applyFill="1" applyBorder="1" applyAlignment="1">
      <alignment wrapText="1"/>
    </xf>
    <xf numFmtId="49" fontId="3" fillId="4" borderId="6" xfId="0" applyNumberFormat="1" applyFont="1" applyFill="1" applyBorder="1" applyAlignment="1"/>
    <xf numFmtId="49" fontId="3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0" fontId="20" fillId="0" borderId="0" xfId="0" applyFont="1"/>
    <xf numFmtId="0" fontId="3" fillId="7" borderId="0" xfId="0" applyFont="1" applyFill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vertical="center"/>
    </xf>
    <xf numFmtId="1" fontId="7" fillId="0" borderId="6" xfId="0" applyNumberFormat="1" applyFont="1" applyBorder="1" applyAlignment="1">
      <alignment horizontal="right" vertical="center"/>
    </xf>
    <xf numFmtId="164" fontId="3" fillId="4" borderId="6" xfId="2" applyNumberFormat="1" applyFont="1" applyFill="1" applyBorder="1"/>
    <xf numFmtId="1" fontId="3" fillId="0" borderId="6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165" fontId="3" fillId="0" borderId="6" xfId="0" applyNumberFormat="1" applyFont="1" applyBorder="1"/>
    <xf numFmtId="0" fontId="3" fillId="0" borderId="0" xfId="0" applyFont="1" applyAlignment="1">
      <alignment horizontal="center"/>
    </xf>
    <xf numFmtId="164" fontId="9" fillId="0" borderId="3" xfId="0" applyNumberFormat="1" applyFont="1" applyBorder="1"/>
    <xf numFmtId="164" fontId="4" fillId="4" borderId="3" xfId="1" applyNumberFormat="1" applyFont="1" applyFill="1" applyBorder="1"/>
    <xf numFmtId="0" fontId="4" fillId="7" borderId="0" xfId="0" applyFont="1" applyFill="1" applyAlignment="1">
      <alignment horizontal="left"/>
    </xf>
    <xf numFmtId="0" fontId="3" fillId="7" borderId="0" xfId="0" applyFont="1" applyFill="1"/>
    <xf numFmtId="0" fontId="4" fillId="3" borderId="0" xfId="0" applyFont="1" applyFill="1"/>
    <xf numFmtId="164" fontId="4" fillId="11" borderId="0" xfId="0" applyNumberFormat="1" applyFont="1" applyFill="1"/>
    <xf numFmtId="0" fontId="4" fillId="11" borderId="0" xfId="0" applyFont="1" applyFill="1"/>
    <xf numFmtId="14" fontId="4" fillId="11" borderId="0" xfId="0" applyNumberFormat="1" applyFont="1" applyFill="1"/>
    <xf numFmtId="0" fontId="3" fillId="4" borderId="0" xfId="0" applyFont="1" applyFill="1" applyAlignment="1">
      <alignment horizontal="left"/>
    </xf>
    <xf numFmtId="164" fontId="4" fillId="4" borderId="0" xfId="1" applyNumberFormat="1" applyFont="1" applyFill="1" applyBorder="1"/>
    <xf numFmtId="0" fontId="7" fillId="10" borderId="6" xfId="0" applyFont="1" applyFill="1" applyBorder="1" applyAlignment="1">
      <alignment vertical="center"/>
    </xf>
    <xf numFmtId="1" fontId="3" fillId="0" borderId="10" xfId="0" applyNumberFormat="1" applyFont="1" applyBorder="1"/>
    <xf numFmtId="164" fontId="3" fillId="10" borderId="6" xfId="0" applyNumberFormat="1" applyFont="1" applyFill="1" applyBorder="1"/>
    <xf numFmtId="164" fontId="4" fillId="4" borderId="3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</cellXfs>
  <cellStyles count="6">
    <cellStyle name="Comma" xfId="1" builtinId="3"/>
    <cellStyle name="Comma 2" xfId="2"/>
    <cellStyle name="Comma 3" xfId="5"/>
    <cellStyle name="Hyperlink" xfId="4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dgedsongumede@yahoo.com;%200767465020" TargetMode="External"/><Relationship Id="rId2" Type="http://schemas.openxmlformats.org/officeDocument/2006/relationships/hyperlink" Target="mailto:ljenner@vodamail.co.za" TargetMode="External"/><Relationship Id="rId1" Type="http://schemas.openxmlformats.org/officeDocument/2006/relationships/hyperlink" Target="mailto:davidfelix594@gmail.com" TargetMode="External"/><Relationship Id="rId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Normal="100" workbookViewId="0">
      <pane ySplit="2" topLeftCell="A42" activePane="bottomLeft" state="frozen"/>
      <selection pane="bottomLeft" activeCell="A47" sqref="A47:XFD47"/>
    </sheetView>
  </sheetViews>
  <sheetFormatPr defaultColWidth="9.109375" defaultRowHeight="13.2" x14ac:dyDescent="0.25"/>
  <cols>
    <col min="1" max="1" width="6.33203125" style="54" bestFit="1" customWidth="1"/>
    <col min="2" max="2" width="9" style="54" bestFit="1" customWidth="1"/>
    <col min="3" max="3" width="14.5546875" style="54" bestFit="1" customWidth="1"/>
    <col min="4" max="4" width="7" style="54" bestFit="1" customWidth="1"/>
    <col min="5" max="5" width="14.109375" style="54" bestFit="1" customWidth="1"/>
    <col min="6" max="6" width="9" style="54" bestFit="1" customWidth="1"/>
    <col min="7" max="7" width="12.6640625" style="14" bestFit="1" customWidth="1"/>
    <col min="8" max="8" width="11.88671875" style="54" bestFit="1" customWidth="1"/>
    <col min="9" max="9" width="22.5546875" style="54" customWidth="1"/>
    <col min="10" max="10" width="12.109375" style="54" bestFit="1" customWidth="1"/>
    <col min="11" max="11" width="12.109375" style="14" bestFit="1" customWidth="1"/>
    <col min="12" max="12" width="11.33203125" style="54" bestFit="1" customWidth="1"/>
    <col min="13" max="13" width="10.33203125" style="44" bestFit="1" customWidth="1"/>
    <col min="14" max="14" width="21.88671875" style="19" bestFit="1" customWidth="1"/>
    <col min="15" max="16384" width="9.109375" style="54"/>
  </cols>
  <sheetData>
    <row r="1" spans="1:14" x14ac:dyDescent="0.25">
      <c r="A1" s="410" t="s">
        <v>413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7"/>
    </row>
    <row r="2" spans="1:14" s="19" customFormat="1" ht="39.6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3" t="s">
        <v>6</v>
      </c>
      <c r="H2" s="20" t="s">
        <v>7</v>
      </c>
      <c r="I2" s="20" t="s">
        <v>398</v>
      </c>
      <c r="J2" s="20" t="s">
        <v>399</v>
      </c>
      <c r="K2" s="24" t="s">
        <v>437</v>
      </c>
      <c r="L2" s="20" t="s">
        <v>400</v>
      </c>
      <c r="M2" s="48" t="s">
        <v>658</v>
      </c>
      <c r="N2" s="20" t="s">
        <v>438</v>
      </c>
    </row>
    <row r="3" spans="1:14" x14ac:dyDescent="0.25">
      <c r="A3" s="6" t="s">
        <v>8</v>
      </c>
      <c r="B3" s="6" t="s">
        <v>9</v>
      </c>
      <c r="C3" s="201" t="s">
        <v>10</v>
      </c>
      <c r="D3" s="6" t="s">
        <v>11</v>
      </c>
      <c r="E3" s="6" t="s">
        <v>12</v>
      </c>
      <c r="F3" s="6" t="s">
        <v>13</v>
      </c>
      <c r="G3" s="62">
        <v>971.3</v>
      </c>
      <c r="H3" s="6" t="s">
        <v>14</v>
      </c>
      <c r="I3" s="38" t="s">
        <v>415</v>
      </c>
      <c r="J3" s="37">
        <f t="shared" ref="J3:J34" si="0">SUM(G3*27.5)/100</f>
        <v>267.10750000000002</v>
      </c>
      <c r="K3" s="37">
        <f>SUM(G3*30)/100</f>
        <v>291.39</v>
      </c>
      <c r="L3" s="46">
        <v>43539</v>
      </c>
      <c r="M3" s="49">
        <v>291.39</v>
      </c>
      <c r="N3" s="197"/>
    </row>
    <row r="4" spans="1:14" x14ac:dyDescent="0.25">
      <c r="A4" s="55"/>
      <c r="B4" s="99" t="s">
        <v>1516</v>
      </c>
      <c r="C4" s="155" t="s">
        <v>2284</v>
      </c>
      <c r="D4" s="55"/>
      <c r="E4" s="99" t="s">
        <v>2297</v>
      </c>
      <c r="F4" s="99" t="s">
        <v>2271</v>
      </c>
      <c r="G4" s="99">
        <v>262.7</v>
      </c>
      <c r="H4" s="55"/>
      <c r="I4" s="38" t="s">
        <v>3960</v>
      </c>
      <c r="J4" s="43">
        <f>SUM(G4*27.5)/100</f>
        <v>72.242500000000007</v>
      </c>
      <c r="K4" s="37">
        <f>SUM(G4*30)/100</f>
        <v>78.81</v>
      </c>
      <c r="L4" s="46">
        <v>43692</v>
      </c>
      <c r="M4" s="49"/>
      <c r="N4" s="197"/>
    </row>
    <row r="5" spans="1:14" ht="26.4" x14ac:dyDescent="0.25">
      <c r="A5" s="6" t="s">
        <v>8</v>
      </c>
      <c r="B5" s="6" t="s">
        <v>66</v>
      </c>
      <c r="C5" s="201" t="s">
        <v>67</v>
      </c>
      <c r="D5" s="6" t="s">
        <v>68</v>
      </c>
      <c r="E5" s="6" t="s">
        <v>69</v>
      </c>
      <c r="F5" s="6" t="s">
        <v>70</v>
      </c>
      <c r="G5" s="62">
        <v>180.2</v>
      </c>
      <c r="H5" s="6" t="s">
        <v>14</v>
      </c>
      <c r="I5" s="38" t="s">
        <v>420</v>
      </c>
      <c r="J5" s="37">
        <f t="shared" si="0"/>
        <v>49.555</v>
      </c>
      <c r="K5" s="37">
        <f>SUM(G5*30)/100</f>
        <v>54.06</v>
      </c>
      <c r="L5" s="38"/>
      <c r="M5" s="49"/>
      <c r="N5" s="197" t="s">
        <v>2495</v>
      </c>
    </row>
    <row r="6" spans="1:14" x14ac:dyDescent="0.25">
      <c r="A6" s="6" t="s">
        <v>8</v>
      </c>
      <c r="B6" s="6" t="s">
        <v>102</v>
      </c>
      <c r="C6" s="201" t="s">
        <v>103</v>
      </c>
      <c r="D6" s="6" t="s">
        <v>104</v>
      </c>
      <c r="E6" s="6" t="s">
        <v>105</v>
      </c>
      <c r="F6" s="6" t="s">
        <v>106</v>
      </c>
      <c r="G6" s="62">
        <v>170.56</v>
      </c>
      <c r="H6" s="6" t="s">
        <v>96</v>
      </c>
      <c r="I6" s="38" t="s">
        <v>423</v>
      </c>
      <c r="J6" s="37">
        <f t="shared" si="0"/>
        <v>46.903999999999996</v>
      </c>
      <c r="K6" s="37" t="s">
        <v>654</v>
      </c>
      <c r="L6" s="38" t="s">
        <v>654</v>
      </c>
      <c r="M6" s="49"/>
      <c r="N6" s="198"/>
    </row>
    <row r="7" spans="1:14" x14ac:dyDescent="0.25">
      <c r="A7" s="6" t="s">
        <v>8</v>
      </c>
      <c r="B7" s="6" t="s">
        <v>121</v>
      </c>
      <c r="C7" s="201" t="s">
        <v>122</v>
      </c>
      <c r="D7" s="6" t="s">
        <v>123</v>
      </c>
      <c r="E7" s="6" t="s">
        <v>124</v>
      </c>
      <c r="F7" s="6" t="s">
        <v>125</v>
      </c>
      <c r="G7" s="62">
        <v>682.5</v>
      </c>
      <c r="H7" s="6" t="s">
        <v>96</v>
      </c>
      <c r="I7" s="38" t="s">
        <v>423</v>
      </c>
      <c r="J7" s="37">
        <f t="shared" si="0"/>
        <v>187.6875</v>
      </c>
      <c r="K7" s="37" t="s">
        <v>654</v>
      </c>
      <c r="L7" s="38" t="s">
        <v>654</v>
      </c>
      <c r="M7" s="49"/>
      <c r="N7" s="198"/>
    </row>
    <row r="8" spans="1:14" ht="26.4" x14ac:dyDescent="0.25">
      <c r="A8" s="55"/>
      <c r="B8" s="99" t="s">
        <v>2259</v>
      </c>
      <c r="C8" s="155" t="s">
        <v>2283</v>
      </c>
      <c r="D8" s="55"/>
      <c r="E8" s="99" t="s">
        <v>2296</v>
      </c>
      <c r="F8" s="99" t="s">
        <v>2270</v>
      </c>
      <c r="G8" s="99">
        <v>282.2</v>
      </c>
      <c r="H8" s="55"/>
      <c r="I8" s="116" t="s">
        <v>2240</v>
      </c>
      <c r="J8" s="43">
        <f t="shared" si="0"/>
        <v>77.605000000000004</v>
      </c>
      <c r="K8" s="37">
        <f>SUM(G8*30)/100</f>
        <v>84.66</v>
      </c>
      <c r="L8" s="46">
        <v>43692</v>
      </c>
      <c r="M8" s="49"/>
      <c r="N8" s="197"/>
    </row>
    <row r="9" spans="1:14" x14ac:dyDescent="0.25">
      <c r="A9" s="55"/>
      <c r="B9" s="99" t="s">
        <v>2263</v>
      </c>
      <c r="C9" s="155" t="s">
        <v>2289</v>
      </c>
      <c r="D9" s="55"/>
      <c r="E9" s="99" t="s">
        <v>2302</v>
      </c>
      <c r="F9" s="99" t="s">
        <v>2276</v>
      </c>
      <c r="G9" s="99">
        <v>393.2</v>
      </c>
      <c r="H9" s="55"/>
      <c r="I9" s="116" t="s">
        <v>2229</v>
      </c>
      <c r="J9" s="43">
        <f t="shared" si="0"/>
        <v>108.13</v>
      </c>
      <c r="K9" s="37">
        <f>SUM(G9*30)/100</f>
        <v>117.96</v>
      </c>
      <c r="L9" s="46">
        <v>43692</v>
      </c>
      <c r="M9" s="49"/>
      <c r="N9" s="197"/>
    </row>
    <row r="10" spans="1:14" x14ac:dyDescent="0.25">
      <c r="A10" s="55"/>
      <c r="B10" s="99" t="s">
        <v>2266</v>
      </c>
      <c r="C10" s="155" t="s">
        <v>2292</v>
      </c>
      <c r="D10" s="55"/>
      <c r="E10" s="99" t="s">
        <v>2305</v>
      </c>
      <c r="F10" s="99" t="s">
        <v>2279</v>
      </c>
      <c r="G10" s="99">
        <v>602.79999999999995</v>
      </c>
      <c r="H10" s="55"/>
      <c r="I10" s="116" t="s">
        <v>2309</v>
      </c>
      <c r="J10" s="43">
        <f t="shared" si="0"/>
        <v>165.77</v>
      </c>
      <c r="K10" s="37">
        <f>SUM(G10*30)/100</f>
        <v>180.84</v>
      </c>
      <c r="L10" s="46">
        <v>43692</v>
      </c>
      <c r="M10" s="49"/>
      <c r="N10" s="197"/>
    </row>
    <row r="11" spans="1:14" x14ac:dyDescent="0.25">
      <c r="A11" s="55"/>
      <c r="B11" s="99" t="s">
        <v>2354</v>
      </c>
      <c r="C11" s="155" t="s">
        <v>2356</v>
      </c>
      <c r="D11" s="99"/>
      <c r="E11" s="99" t="s">
        <v>2357</v>
      </c>
      <c r="F11" s="99" t="s">
        <v>2355</v>
      </c>
      <c r="G11" s="99">
        <v>293.35000000000002</v>
      </c>
      <c r="H11" s="55"/>
      <c r="I11" s="39" t="s">
        <v>1545</v>
      </c>
      <c r="J11" s="43">
        <f t="shared" si="0"/>
        <v>80.671250000000015</v>
      </c>
      <c r="K11" s="37">
        <f>SUM(G11*40)/100</f>
        <v>117.34</v>
      </c>
      <c r="L11" s="45">
        <v>43608</v>
      </c>
      <c r="M11" s="39"/>
      <c r="N11" s="127"/>
    </row>
    <row r="12" spans="1:14" x14ac:dyDescent="0.25">
      <c r="A12" s="55"/>
      <c r="B12" s="99" t="s">
        <v>2358</v>
      </c>
      <c r="C12" s="155" t="s">
        <v>2368</v>
      </c>
      <c r="D12" s="99"/>
      <c r="E12" s="99" t="s">
        <v>2360</v>
      </c>
      <c r="F12" s="99" t="s">
        <v>2359</v>
      </c>
      <c r="G12" s="99">
        <v>294.8</v>
      </c>
      <c r="H12" s="55"/>
      <c r="I12" s="39" t="s">
        <v>1545</v>
      </c>
      <c r="J12" s="43">
        <f t="shared" si="0"/>
        <v>81.069999999999993</v>
      </c>
      <c r="K12" s="37">
        <f>SUM(G12*40)/100</f>
        <v>117.92</v>
      </c>
      <c r="L12" s="45">
        <v>43608</v>
      </c>
      <c r="M12" s="39"/>
      <c r="N12" s="127"/>
    </row>
    <row r="13" spans="1:14" x14ac:dyDescent="0.25">
      <c r="A13" s="55"/>
      <c r="B13" s="99" t="s">
        <v>2361</v>
      </c>
      <c r="C13" s="155" t="s">
        <v>2363</v>
      </c>
      <c r="D13" s="99"/>
      <c r="E13" s="99" t="s">
        <v>2364</v>
      </c>
      <c r="F13" s="99" t="s">
        <v>2362</v>
      </c>
      <c r="G13" s="99">
        <v>281.3</v>
      </c>
      <c r="H13" s="55"/>
      <c r="I13" s="39" t="s">
        <v>1545</v>
      </c>
      <c r="J13" s="43">
        <f t="shared" si="0"/>
        <v>77.357500000000002</v>
      </c>
      <c r="K13" s="37">
        <f>SUM(G13*40)/100</f>
        <v>112.52</v>
      </c>
      <c r="L13" s="45">
        <v>43608</v>
      </c>
      <c r="M13" s="39"/>
      <c r="N13" s="127"/>
    </row>
    <row r="14" spans="1:14" x14ac:dyDescent="0.25">
      <c r="A14" s="6" t="s">
        <v>8</v>
      </c>
      <c r="B14" s="6" t="s">
        <v>41</v>
      </c>
      <c r="C14" s="201" t="s">
        <v>42</v>
      </c>
      <c r="D14" s="6" t="s">
        <v>43</v>
      </c>
      <c r="E14" s="6" t="s">
        <v>44</v>
      </c>
      <c r="F14" s="6" t="s">
        <v>45</v>
      </c>
      <c r="G14" s="62">
        <v>336.2</v>
      </c>
      <c r="H14" s="6" t="s">
        <v>14</v>
      </c>
      <c r="I14" s="38" t="s">
        <v>401</v>
      </c>
      <c r="J14" s="37">
        <f t="shared" si="0"/>
        <v>92.454999999999998</v>
      </c>
      <c r="K14" s="37">
        <f t="shared" ref="K14:K22" si="1">SUM(G14*30)/100</f>
        <v>100.86</v>
      </c>
      <c r="L14" s="46">
        <v>43600</v>
      </c>
      <c r="M14" s="49"/>
      <c r="N14" s="197"/>
    </row>
    <row r="15" spans="1:14" x14ac:dyDescent="0.25">
      <c r="A15" s="6" t="s">
        <v>8</v>
      </c>
      <c r="B15" s="6" t="s">
        <v>51</v>
      </c>
      <c r="C15" s="201" t="s">
        <v>52</v>
      </c>
      <c r="D15" s="6" t="s">
        <v>53</v>
      </c>
      <c r="E15" s="6" t="s">
        <v>54</v>
      </c>
      <c r="F15" s="6" t="s">
        <v>55</v>
      </c>
      <c r="G15" s="62">
        <v>164.25</v>
      </c>
      <c r="H15" s="6" t="s">
        <v>14</v>
      </c>
      <c r="I15" s="38" t="s">
        <v>418</v>
      </c>
      <c r="J15" s="37">
        <f t="shared" si="0"/>
        <v>45.168750000000003</v>
      </c>
      <c r="K15" s="37">
        <f t="shared" si="1"/>
        <v>49.274999999999999</v>
      </c>
      <c r="L15" s="46">
        <v>43539</v>
      </c>
      <c r="M15" s="49"/>
      <c r="N15" s="197"/>
    </row>
    <row r="16" spans="1:14" x14ac:dyDescent="0.25">
      <c r="A16" s="6" t="s">
        <v>8</v>
      </c>
      <c r="B16" s="6" t="s">
        <v>46</v>
      </c>
      <c r="C16" s="201" t="s">
        <v>47</v>
      </c>
      <c r="D16" s="6" t="s">
        <v>48</v>
      </c>
      <c r="E16" s="6" t="s">
        <v>49</v>
      </c>
      <c r="F16" s="6" t="s">
        <v>50</v>
      </c>
      <c r="G16" s="62">
        <v>195.2</v>
      </c>
      <c r="H16" s="6" t="s">
        <v>14</v>
      </c>
      <c r="I16" s="38" t="s">
        <v>418</v>
      </c>
      <c r="J16" s="37">
        <f t="shared" si="0"/>
        <v>53.68</v>
      </c>
      <c r="K16" s="37">
        <f t="shared" si="1"/>
        <v>58.56</v>
      </c>
      <c r="L16" s="46">
        <v>43539</v>
      </c>
      <c r="M16" s="49"/>
      <c r="N16" s="197"/>
    </row>
    <row r="17" spans="1:14" x14ac:dyDescent="0.25">
      <c r="A17" s="6" t="s">
        <v>8</v>
      </c>
      <c r="B17" s="6" t="s">
        <v>97</v>
      </c>
      <c r="C17" s="201" t="s">
        <v>98</v>
      </c>
      <c r="D17" s="6" t="s">
        <v>99</v>
      </c>
      <c r="E17" s="6" t="s">
        <v>100</v>
      </c>
      <c r="F17" s="6" t="s">
        <v>101</v>
      </c>
      <c r="G17" s="62">
        <v>512.29999999999995</v>
      </c>
      <c r="H17" s="6" t="s">
        <v>96</v>
      </c>
      <c r="I17" s="38" t="s">
        <v>418</v>
      </c>
      <c r="J17" s="37">
        <f t="shared" si="0"/>
        <v>140.88249999999999</v>
      </c>
      <c r="K17" s="37">
        <f t="shared" si="1"/>
        <v>153.68999999999997</v>
      </c>
      <c r="L17" s="46">
        <v>43539</v>
      </c>
      <c r="M17" s="49"/>
      <c r="N17" s="197"/>
    </row>
    <row r="18" spans="1:14" x14ac:dyDescent="0.25">
      <c r="A18" s="6" t="s">
        <v>8</v>
      </c>
      <c r="B18" s="6" t="s">
        <v>36</v>
      </c>
      <c r="C18" s="201" t="s">
        <v>37</v>
      </c>
      <c r="D18" s="6" t="s">
        <v>38</v>
      </c>
      <c r="E18" s="6" t="s">
        <v>39</v>
      </c>
      <c r="F18" s="6" t="s">
        <v>40</v>
      </c>
      <c r="G18" s="62">
        <v>624</v>
      </c>
      <c r="H18" s="6" t="s">
        <v>14</v>
      </c>
      <c r="I18" s="38" t="s">
        <v>418</v>
      </c>
      <c r="J18" s="37">
        <f t="shared" si="0"/>
        <v>171.6</v>
      </c>
      <c r="K18" s="37">
        <f t="shared" si="1"/>
        <v>187.2</v>
      </c>
      <c r="L18" s="46">
        <v>43539</v>
      </c>
      <c r="M18" s="49"/>
      <c r="N18" s="197"/>
    </row>
    <row r="19" spans="1:14" x14ac:dyDescent="0.25">
      <c r="A19" s="6" t="s">
        <v>8</v>
      </c>
      <c r="B19" s="6" t="s">
        <v>20</v>
      </c>
      <c r="C19" s="201" t="s">
        <v>21</v>
      </c>
      <c r="D19" s="6" t="s">
        <v>22</v>
      </c>
      <c r="E19" s="6" t="s">
        <v>23</v>
      </c>
      <c r="F19" s="6" t="s">
        <v>24</v>
      </c>
      <c r="G19" s="62">
        <v>382.1</v>
      </c>
      <c r="H19" s="6" t="s">
        <v>14</v>
      </c>
      <c r="I19" s="38" t="s">
        <v>421</v>
      </c>
      <c r="J19" s="37">
        <f t="shared" si="0"/>
        <v>105.0775</v>
      </c>
      <c r="K19" s="37">
        <f t="shared" si="1"/>
        <v>114.63</v>
      </c>
      <c r="L19" s="46">
        <v>43539</v>
      </c>
      <c r="M19" s="49">
        <v>114.63</v>
      </c>
      <c r="N19" s="197"/>
    </row>
    <row r="20" spans="1:14" x14ac:dyDescent="0.25">
      <c r="A20" s="6" t="s">
        <v>8</v>
      </c>
      <c r="B20" s="6" t="s">
        <v>30</v>
      </c>
      <c r="C20" s="201" t="s">
        <v>31</v>
      </c>
      <c r="D20" s="6" t="s">
        <v>32</v>
      </c>
      <c r="E20" s="6" t="s">
        <v>33</v>
      </c>
      <c r="F20" s="6" t="s">
        <v>34</v>
      </c>
      <c r="G20" s="62">
        <v>211.7</v>
      </c>
      <c r="H20" s="6" t="s">
        <v>14</v>
      </c>
      <c r="I20" s="38" t="s">
        <v>35</v>
      </c>
      <c r="J20" s="37">
        <f>SUM(G20*27.5)/100</f>
        <v>58.217500000000001</v>
      </c>
      <c r="K20" s="37">
        <f>SUM(G20*30)/100</f>
        <v>63.51</v>
      </c>
      <c r="L20" s="38"/>
      <c r="M20" s="49"/>
      <c r="N20" s="282"/>
    </row>
    <row r="21" spans="1:14" x14ac:dyDescent="0.25">
      <c r="A21" s="6" t="s">
        <v>8</v>
      </c>
      <c r="B21" s="6" t="s">
        <v>61</v>
      </c>
      <c r="C21" s="201" t="s">
        <v>62</v>
      </c>
      <c r="D21" s="6" t="s">
        <v>63</v>
      </c>
      <c r="E21" s="6" t="s">
        <v>64</v>
      </c>
      <c r="F21" s="6" t="s">
        <v>65</v>
      </c>
      <c r="G21" s="62">
        <v>360.2</v>
      </c>
      <c r="H21" s="6" t="s">
        <v>14</v>
      </c>
      <c r="I21" s="38" t="s">
        <v>419</v>
      </c>
      <c r="J21" s="37">
        <f t="shared" si="0"/>
        <v>99.055000000000007</v>
      </c>
      <c r="K21" s="37">
        <f t="shared" si="1"/>
        <v>108.06</v>
      </c>
      <c r="L21" s="46">
        <v>43539</v>
      </c>
      <c r="M21" s="49">
        <v>108.63</v>
      </c>
      <c r="N21" s="197"/>
    </row>
    <row r="22" spans="1:14" ht="15" customHeight="1" x14ac:dyDescent="0.25">
      <c r="A22" s="190" t="s">
        <v>8</v>
      </c>
      <c r="B22" s="190" t="s">
        <v>15</v>
      </c>
      <c r="C22" s="202" t="s">
        <v>16</v>
      </c>
      <c r="D22" s="190" t="s">
        <v>17</v>
      </c>
      <c r="E22" s="190" t="s">
        <v>18</v>
      </c>
      <c r="F22" s="190" t="s">
        <v>19</v>
      </c>
      <c r="G22" s="147">
        <v>1207.3499999999999</v>
      </c>
      <c r="H22" s="190" t="s">
        <v>14</v>
      </c>
      <c r="I22" s="186" t="s">
        <v>422</v>
      </c>
      <c r="J22" s="37">
        <f t="shared" si="0"/>
        <v>332.02125000000001</v>
      </c>
      <c r="K22" s="37">
        <f t="shared" si="1"/>
        <v>362.20499999999998</v>
      </c>
      <c r="L22" s="192">
        <v>43539</v>
      </c>
      <c r="M22" s="193">
        <v>362.21</v>
      </c>
      <c r="N22" s="199"/>
    </row>
    <row r="23" spans="1:14" x14ac:dyDescent="0.25">
      <c r="A23" s="6" t="s">
        <v>8</v>
      </c>
      <c r="B23" s="6" t="s">
        <v>87</v>
      </c>
      <c r="C23" s="201" t="s">
        <v>88</v>
      </c>
      <c r="D23" s="6" t="s">
        <v>89</v>
      </c>
      <c r="E23" s="6" t="s">
        <v>90</v>
      </c>
      <c r="F23" s="6" t="s">
        <v>86</v>
      </c>
      <c r="G23" s="62">
        <v>645.29999999999995</v>
      </c>
      <c r="H23" s="6" t="s">
        <v>14</v>
      </c>
      <c r="I23" s="57" t="s">
        <v>81</v>
      </c>
      <c r="J23" s="25">
        <f t="shared" si="0"/>
        <v>177.45750000000001</v>
      </c>
      <c r="K23" s="25" t="s">
        <v>654</v>
      </c>
      <c r="L23" s="57" t="s">
        <v>654</v>
      </c>
      <c r="M23" s="51"/>
      <c r="N23" s="197"/>
    </row>
    <row r="24" spans="1:14" x14ac:dyDescent="0.25">
      <c r="A24" s="6" t="s">
        <v>8</v>
      </c>
      <c r="B24" s="6" t="s">
        <v>76</v>
      </c>
      <c r="C24" s="201" t="s">
        <v>77</v>
      </c>
      <c r="D24" s="6" t="s">
        <v>78</v>
      </c>
      <c r="E24" s="6" t="s">
        <v>79</v>
      </c>
      <c r="F24" s="6" t="s">
        <v>80</v>
      </c>
      <c r="G24" s="62">
        <v>167.25</v>
      </c>
      <c r="H24" s="6" t="s">
        <v>14</v>
      </c>
      <c r="I24" s="57" t="s">
        <v>81</v>
      </c>
      <c r="J24" s="25">
        <f t="shared" si="0"/>
        <v>45.993749999999999</v>
      </c>
      <c r="K24" s="25" t="s">
        <v>654</v>
      </c>
      <c r="L24" s="57" t="s">
        <v>654</v>
      </c>
      <c r="M24" s="51"/>
      <c r="N24" s="197"/>
    </row>
    <row r="25" spans="1:14" x14ac:dyDescent="0.25">
      <c r="A25" s="6" t="s">
        <v>8</v>
      </c>
      <c r="B25" s="6" t="s">
        <v>116</v>
      </c>
      <c r="C25" s="201" t="s">
        <v>117</v>
      </c>
      <c r="D25" s="6" t="s">
        <v>118</v>
      </c>
      <c r="E25" s="6" t="s">
        <v>119</v>
      </c>
      <c r="F25" s="6" t="s">
        <v>120</v>
      </c>
      <c r="G25" s="62">
        <v>1335.9</v>
      </c>
      <c r="H25" s="6" t="s">
        <v>96</v>
      </c>
      <c r="I25" s="57" t="s">
        <v>81</v>
      </c>
      <c r="J25" s="25">
        <f t="shared" si="0"/>
        <v>367.3725</v>
      </c>
      <c r="K25" s="25" t="s">
        <v>654</v>
      </c>
      <c r="L25" s="57" t="s">
        <v>654</v>
      </c>
      <c r="M25" s="51"/>
      <c r="N25" s="197"/>
    </row>
    <row r="26" spans="1:14" x14ac:dyDescent="0.25">
      <c r="A26" s="6" t="s">
        <v>8</v>
      </c>
      <c r="B26" s="6" t="s">
        <v>82</v>
      </c>
      <c r="C26" s="201" t="s">
        <v>83</v>
      </c>
      <c r="D26" s="6" t="s">
        <v>84</v>
      </c>
      <c r="E26" s="6" t="s">
        <v>85</v>
      </c>
      <c r="F26" s="6" t="s">
        <v>86</v>
      </c>
      <c r="G26" s="62">
        <v>167.25</v>
      </c>
      <c r="H26" s="6" t="s">
        <v>14</v>
      </c>
      <c r="I26" s="57" t="s">
        <v>81</v>
      </c>
      <c r="J26" s="25">
        <f t="shared" si="0"/>
        <v>45.993749999999999</v>
      </c>
      <c r="K26" s="25" t="s">
        <v>654</v>
      </c>
      <c r="L26" s="57" t="s">
        <v>654</v>
      </c>
      <c r="M26" s="51"/>
      <c r="N26" s="197"/>
    </row>
    <row r="27" spans="1:14" x14ac:dyDescent="0.25">
      <c r="A27" s="6" t="s">
        <v>8</v>
      </c>
      <c r="B27" s="6" t="s">
        <v>56</v>
      </c>
      <c r="C27" s="201" t="s">
        <v>57</v>
      </c>
      <c r="D27" s="6" t="s">
        <v>58</v>
      </c>
      <c r="E27" s="6" t="s">
        <v>59</v>
      </c>
      <c r="F27" s="6" t="s">
        <v>60</v>
      </c>
      <c r="G27" s="62">
        <v>288.2</v>
      </c>
      <c r="H27" s="6" t="s">
        <v>14</v>
      </c>
      <c r="I27" s="57" t="s">
        <v>414</v>
      </c>
      <c r="J27" s="25">
        <f t="shared" si="0"/>
        <v>79.254999999999995</v>
      </c>
      <c r="K27" s="25" t="s">
        <v>654</v>
      </c>
      <c r="L27" s="57" t="s">
        <v>654</v>
      </c>
      <c r="M27" s="51"/>
      <c r="N27" s="197"/>
    </row>
    <row r="28" spans="1:14" x14ac:dyDescent="0.25">
      <c r="A28" s="6" t="s">
        <v>8</v>
      </c>
      <c r="B28" s="6" t="s">
        <v>25</v>
      </c>
      <c r="C28" s="201" t="s">
        <v>26</v>
      </c>
      <c r="D28" s="6" t="s">
        <v>27</v>
      </c>
      <c r="E28" s="6" t="s">
        <v>28</v>
      </c>
      <c r="F28" s="6" t="s">
        <v>29</v>
      </c>
      <c r="G28" s="62">
        <v>964.7</v>
      </c>
      <c r="H28" s="6" t="s">
        <v>14</v>
      </c>
      <c r="I28" s="57" t="s">
        <v>414</v>
      </c>
      <c r="J28" s="25">
        <f t="shared" si="0"/>
        <v>265.29250000000002</v>
      </c>
      <c r="K28" s="25">
        <f>SUM(G28*30)/100</f>
        <v>289.41000000000003</v>
      </c>
      <c r="L28" s="57" t="s">
        <v>654</v>
      </c>
      <c r="M28" s="51"/>
      <c r="N28" s="197"/>
    </row>
    <row r="29" spans="1:14" x14ac:dyDescent="0.25">
      <c r="A29" s="6" t="s">
        <v>8</v>
      </c>
      <c r="B29" s="6" t="s">
        <v>111</v>
      </c>
      <c r="C29" s="201" t="s">
        <v>112</v>
      </c>
      <c r="D29" s="6" t="s">
        <v>113</v>
      </c>
      <c r="E29" s="6" t="s">
        <v>114</v>
      </c>
      <c r="F29" s="6" t="s">
        <v>115</v>
      </c>
      <c r="G29" s="62">
        <v>635.85</v>
      </c>
      <c r="H29" s="6" t="s">
        <v>96</v>
      </c>
      <c r="I29" s="57" t="s">
        <v>414</v>
      </c>
      <c r="J29" s="25">
        <f t="shared" si="0"/>
        <v>174.85874999999999</v>
      </c>
      <c r="K29" s="25" t="s">
        <v>654</v>
      </c>
      <c r="L29" s="57" t="s">
        <v>654</v>
      </c>
      <c r="M29" s="51"/>
      <c r="N29" s="197"/>
    </row>
    <row r="30" spans="1:14" x14ac:dyDescent="0.25">
      <c r="A30" s="6" t="s">
        <v>8</v>
      </c>
      <c r="B30" s="6" t="s">
        <v>107</v>
      </c>
      <c r="C30" s="201" t="s">
        <v>108</v>
      </c>
      <c r="D30" s="6" t="s">
        <v>22</v>
      </c>
      <c r="E30" s="6" t="s">
        <v>109</v>
      </c>
      <c r="F30" s="6" t="s">
        <v>110</v>
      </c>
      <c r="G30" s="62">
        <v>447.15</v>
      </c>
      <c r="H30" s="6" t="s">
        <v>96</v>
      </c>
      <c r="I30" s="57" t="s">
        <v>414</v>
      </c>
      <c r="J30" s="25">
        <f t="shared" si="0"/>
        <v>122.96625</v>
      </c>
      <c r="K30" s="25" t="s">
        <v>654</v>
      </c>
      <c r="L30" s="57" t="s">
        <v>654</v>
      </c>
      <c r="M30" s="51"/>
      <c r="N30" s="197"/>
    </row>
    <row r="31" spans="1:14" x14ac:dyDescent="0.25">
      <c r="A31" s="6" t="s">
        <v>8</v>
      </c>
      <c r="B31" s="6" t="s">
        <v>126</v>
      </c>
      <c r="C31" s="201" t="s">
        <v>127</v>
      </c>
      <c r="D31" s="6" t="s">
        <v>128</v>
      </c>
      <c r="E31" s="6" t="s">
        <v>129</v>
      </c>
      <c r="F31" s="6" t="s">
        <v>120</v>
      </c>
      <c r="G31" s="62">
        <v>1056.2</v>
      </c>
      <c r="H31" s="6" t="s">
        <v>96</v>
      </c>
      <c r="I31" s="57" t="s">
        <v>414</v>
      </c>
      <c r="J31" s="25">
        <f t="shared" si="0"/>
        <v>290.45499999999998</v>
      </c>
      <c r="K31" s="25" t="s">
        <v>654</v>
      </c>
      <c r="L31" s="57" t="s">
        <v>654</v>
      </c>
      <c r="M31" s="51"/>
      <c r="N31" s="197"/>
    </row>
    <row r="32" spans="1:14" x14ac:dyDescent="0.25">
      <c r="A32" s="6" t="s">
        <v>8</v>
      </c>
      <c r="B32" s="6" t="s">
        <v>91</v>
      </c>
      <c r="C32" s="201" t="s">
        <v>92</v>
      </c>
      <c r="D32" s="6" t="s">
        <v>93</v>
      </c>
      <c r="E32" s="6" t="s">
        <v>94</v>
      </c>
      <c r="F32" s="6" t="s">
        <v>95</v>
      </c>
      <c r="G32" s="62">
        <v>231.35</v>
      </c>
      <c r="H32" s="6" t="s">
        <v>96</v>
      </c>
      <c r="I32" s="148" t="s">
        <v>414</v>
      </c>
      <c r="J32" s="25">
        <f t="shared" si="0"/>
        <v>63.621250000000003</v>
      </c>
      <c r="K32" s="25" t="s">
        <v>654</v>
      </c>
      <c r="L32" s="57" t="s">
        <v>654</v>
      </c>
      <c r="M32" s="51"/>
      <c r="N32" s="197"/>
    </row>
    <row r="33" spans="1:14" x14ac:dyDescent="0.25">
      <c r="A33" s="6" t="s">
        <v>8</v>
      </c>
      <c r="B33" s="6" t="s">
        <v>71</v>
      </c>
      <c r="C33" s="201" t="s">
        <v>72</v>
      </c>
      <c r="D33" s="6" t="s">
        <v>73</v>
      </c>
      <c r="E33" s="6" t="s">
        <v>74</v>
      </c>
      <c r="F33" s="6" t="s">
        <v>75</v>
      </c>
      <c r="G33" s="62">
        <v>334.8</v>
      </c>
      <c r="H33" s="6" t="s">
        <v>14</v>
      </c>
      <c r="I33" s="148" t="s">
        <v>414</v>
      </c>
      <c r="J33" s="25">
        <f t="shared" si="0"/>
        <v>92.07</v>
      </c>
      <c r="K33" s="25" t="s">
        <v>654</v>
      </c>
      <c r="L33" s="57" t="s">
        <v>654</v>
      </c>
      <c r="M33" s="51"/>
      <c r="N33" s="197"/>
    </row>
    <row r="34" spans="1:14" x14ac:dyDescent="0.25">
      <c r="A34" s="55"/>
      <c r="B34" s="99" t="s">
        <v>2258</v>
      </c>
      <c r="C34" s="155" t="s">
        <v>2282</v>
      </c>
      <c r="D34" s="55"/>
      <c r="E34" s="99" t="s">
        <v>2295</v>
      </c>
      <c r="F34" s="99" t="s">
        <v>2269</v>
      </c>
      <c r="G34" s="99">
        <v>690.05</v>
      </c>
      <c r="H34" s="55"/>
      <c r="I34" s="148" t="s">
        <v>414</v>
      </c>
      <c r="J34" s="74">
        <f t="shared" si="0"/>
        <v>189.76374999999999</v>
      </c>
      <c r="K34" s="25" t="s">
        <v>654</v>
      </c>
      <c r="L34" s="25" t="s">
        <v>654</v>
      </c>
      <c r="M34" s="51"/>
      <c r="N34" s="197"/>
    </row>
    <row r="35" spans="1:14" x14ac:dyDescent="0.25">
      <c r="A35" s="55"/>
      <c r="B35" s="99" t="s">
        <v>2260</v>
      </c>
      <c r="C35" s="155" t="s">
        <v>2285</v>
      </c>
      <c r="D35" s="55"/>
      <c r="E35" s="99" t="s">
        <v>2298</v>
      </c>
      <c r="F35" s="99" t="s">
        <v>2272</v>
      </c>
      <c r="G35" s="99" t="s">
        <v>1516</v>
      </c>
      <c r="H35" s="55"/>
      <c r="I35" s="148" t="s">
        <v>414</v>
      </c>
      <c r="J35" s="74">
        <v>0</v>
      </c>
      <c r="K35" s="25" t="s">
        <v>654</v>
      </c>
      <c r="L35" s="25" t="s">
        <v>654</v>
      </c>
      <c r="M35" s="51"/>
      <c r="N35" s="197"/>
    </row>
    <row r="36" spans="1:14" x14ac:dyDescent="0.25">
      <c r="A36" s="55"/>
      <c r="B36" s="99" t="s">
        <v>2264</v>
      </c>
      <c r="C36" s="155" t="s">
        <v>2290</v>
      </c>
      <c r="D36" s="55"/>
      <c r="E36" s="99" t="s">
        <v>2303</v>
      </c>
      <c r="F36" s="99" t="s">
        <v>2277</v>
      </c>
      <c r="G36" s="99">
        <v>427.2</v>
      </c>
      <c r="H36" s="55"/>
      <c r="I36" s="57" t="s">
        <v>414</v>
      </c>
      <c r="J36" s="74">
        <f t="shared" ref="J36:J41" si="2">SUM(G36*27.5)/100</f>
        <v>117.48</v>
      </c>
      <c r="K36" s="25" t="s">
        <v>654</v>
      </c>
      <c r="L36" s="25" t="s">
        <v>654</v>
      </c>
      <c r="M36" s="51"/>
      <c r="N36" s="197"/>
    </row>
    <row r="37" spans="1:14" x14ac:dyDescent="0.25">
      <c r="A37" s="55"/>
      <c r="B37" s="99" t="s">
        <v>2265</v>
      </c>
      <c r="C37" s="155" t="s">
        <v>2291</v>
      </c>
      <c r="D37" s="55"/>
      <c r="E37" s="99" t="s">
        <v>2304</v>
      </c>
      <c r="F37" s="99" t="s">
        <v>2278</v>
      </c>
      <c r="G37" s="99">
        <v>264.2</v>
      </c>
      <c r="H37" s="55"/>
      <c r="I37" s="148" t="s">
        <v>414</v>
      </c>
      <c r="J37" s="74">
        <f t="shared" si="2"/>
        <v>72.655000000000001</v>
      </c>
      <c r="K37" s="25" t="s">
        <v>654</v>
      </c>
      <c r="L37" s="25" t="s">
        <v>654</v>
      </c>
      <c r="M37" s="51"/>
      <c r="N37" s="197"/>
    </row>
    <row r="38" spans="1:14" x14ac:dyDescent="0.25">
      <c r="A38" s="55"/>
      <c r="B38" s="99" t="s">
        <v>2257</v>
      </c>
      <c r="C38" s="155" t="s">
        <v>2281</v>
      </c>
      <c r="D38" s="55"/>
      <c r="E38" s="99" t="s">
        <v>2294</v>
      </c>
      <c r="F38" s="99" t="s">
        <v>2268</v>
      </c>
      <c r="G38" s="99">
        <v>294.2</v>
      </c>
      <c r="H38" s="55"/>
      <c r="I38" s="171" t="s">
        <v>2307</v>
      </c>
      <c r="J38" s="74">
        <f t="shared" si="2"/>
        <v>80.905000000000001</v>
      </c>
      <c r="K38" s="25" t="s">
        <v>654</v>
      </c>
      <c r="L38" s="25" t="s">
        <v>654</v>
      </c>
      <c r="M38" s="51"/>
      <c r="N38" s="197"/>
    </row>
    <row r="39" spans="1:14" x14ac:dyDescent="0.25">
      <c r="A39" s="55"/>
      <c r="B39" s="99" t="s">
        <v>2261</v>
      </c>
      <c r="C39" s="155" t="s">
        <v>2286</v>
      </c>
      <c r="D39" s="55"/>
      <c r="E39" s="99" t="s">
        <v>2299</v>
      </c>
      <c r="F39" s="99" t="s">
        <v>2273</v>
      </c>
      <c r="G39" s="99">
        <v>447.2</v>
      </c>
      <c r="H39" s="55"/>
      <c r="I39" s="171" t="s">
        <v>2307</v>
      </c>
      <c r="J39" s="74">
        <f t="shared" si="2"/>
        <v>122.98</v>
      </c>
      <c r="K39" s="25" t="s">
        <v>654</v>
      </c>
      <c r="L39" s="25" t="s">
        <v>654</v>
      </c>
      <c r="M39" s="51"/>
      <c r="N39" s="197"/>
    </row>
    <row r="40" spans="1:14" ht="26.4" x14ac:dyDescent="0.25">
      <c r="A40" s="55"/>
      <c r="B40" s="99" t="s">
        <v>2262</v>
      </c>
      <c r="C40" s="155" t="s">
        <v>2288</v>
      </c>
      <c r="D40" s="55"/>
      <c r="E40" s="99" t="s">
        <v>2301</v>
      </c>
      <c r="F40" s="99" t="s">
        <v>2275</v>
      </c>
      <c r="G40" s="99">
        <v>626.29999999999995</v>
      </c>
      <c r="H40" s="55"/>
      <c r="I40" s="171" t="s">
        <v>2307</v>
      </c>
      <c r="J40" s="74">
        <f t="shared" si="2"/>
        <v>172.23249999999999</v>
      </c>
      <c r="K40" s="25" t="s">
        <v>654</v>
      </c>
      <c r="L40" s="25" t="s">
        <v>654</v>
      </c>
      <c r="M40" s="51"/>
      <c r="N40" s="197"/>
    </row>
    <row r="41" spans="1:14" ht="15" customHeight="1" x14ac:dyDescent="0.25">
      <c r="A41" s="107"/>
      <c r="B41" s="110" t="s">
        <v>2267</v>
      </c>
      <c r="C41" s="141" t="s">
        <v>2293</v>
      </c>
      <c r="D41" s="107"/>
      <c r="E41" s="110" t="s">
        <v>2306</v>
      </c>
      <c r="F41" s="110" t="s">
        <v>2280</v>
      </c>
      <c r="G41" s="110">
        <v>96.2</v>
      </c>
      <c r="H41" s="107"/>
      <c r="I41" s="171" t="s">
        <v>2307</v>
      </c>
      <c r="J41" s="74">
        <f t="shared" si="2"/>
        <v>26.454999999999998</v>
      </c>
      <c r="K41" s="25" t="s">
        <v>654</v>
      </c>
      <c r="L41" s="191" t="s">
        <v>654</v>
      </c>
      <c r="M41" s="205"/>
      <c r="N41" s="199"/>
    </row>
    <row r="43" spans="1:14" ht="13.8" thickBot="1" x14ac:dyDescent="0.3">
      <c r="E43" s="60" t="s">
        <v>402</v>
      </c>
      <c r="G43" s="59">
        <f>SUM(G3:G41)</f>
        <v>17527.510000000002</v>
      </c>
      <c r="I43" s="60" t="s">
        <v>403</v>
      </c>
      <c r="J43" s="59">
        <f>SUM(J3:J42)</f>
        <v>4820.0652499999987</v>
      </c>
      <c r="K43" s="28"/>
      <c r="L43" s="27"/>
      <c r="M43" s="50"/>
      <c r="N43" s="200"/>
    </row>
    <row r="44" spans="1:14" ht="13.8" thickTop="1" x14ac:dyDescent="0.25"/>
    <row r="45" spans="1:14" x14ac:dyDescent="0.25">
      <c r="K45" s="54"/>
      <c r="M45" s="54"/>
    </row>
    <row r="46" spans="1:14" x14ac:dyDescent="0.25">
      <c r="K46" s="54"/>
      <c r="M46" s="54"/>
    </row>
  </sheetData>
  <sortState ref="A3:N22">
    <sortCondition ref="I3:I22"/>
  </sortState>
  <mergeCells count="1">
    <mergeCell ref="A1:L1"/>
  </mergeCells>
  <pageMargins left="0.25" right="0.25" top="0.75" bottom="0.75" header="0.3" footer="0.3"/>
  <pageSetup paperSize="9" scale="7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zoomScaleNormal="100" workbookViewId="0">
      <pane ySplit="2" topLeftCell="A3" activePane="bottomLeft" state="frozen"/>
      <selection pane="bottomLeft" activeCell="K12" sqref="K12"/>
    </sheetView>
  </sheetViews>
  <sheetFormatPr defaultColWidth="9.109375" defaultRowHeight="13.8" x14ac:dyDescent="0.3"/>
  <cols>
    <col min="1" max="1" width="10.109375" style="77" bestFit="1" customWidth="1"/>
    <col min="2" max="2" width="21.109375" style="77" bestFit="1" customWidth="1"/>
    <col min="3" max="3" width="9.33203125" style="77" bestFit="1" customWidth="1"/>
    <col min="4" max="4" width="15.109375" style="77" bestFit="1" customWidth="1"/>
    <col min="5" max="5" width="12.44140625" style="77" customWidth="1"/>
    <col min="6" max="6" width="10.5546875" style="344" bestFit="1" customWidth="1"/>
    <col min="7" max="7" width="8.44140625" style="77" bestFit="1" customWidth="1"/>
    <col min="8" max="8" width="11.6640625" style="77" bestFit="1" customWidth="1"/>
    <col min="9" max="9" width="32.6640625" style="77" bestFit="1" customWidth="1"/>
    <col min="10" max="10" width="9" style="77" bestFit="1" customWidth="1"/>
    <col min="11" max="11" width="11.5546875" style="77" bestFit="1" customWidth="1"/>
    <col min="12" max="12" width="10.6640625" style="77" bestFit="1" customWidth="1"/>
    <col min="13" max="13" width="6.109375" style="77" bestFit="1" customWidth="1"/>
    <col min="14" max="14" width="12.88671875" style="77" bestFit="1" customWidth="1"/>
    <col min="15" max="16384" width="9.109375" style="77"/>
  </cols>
  <sheetData>
    <row r="1" spans="1:14" x14ac:dyDescent="0.3">
      <c r="A1" s="410" t="s">
        <v>406</v>
      </c>
      <c r="B1" s="410"/>
      <c r="C1" s="410"/>
      <c r="D1" s="410"/>
      <c r="E1" s="410"/>
      <c r="F1" s="410"/>
      <c r="G1" s="410"/>
      <c r="H1" s="410"/>
      <c r="I1" s="410"/>
      <c r="J1" s="410"/>
    </row>
    <row r="2" spans="1:14" s="285" customFormat="1" ht="39.6" x14ac:dyDescent="0.25">
      <c r="A2" s="161" t="s">
        <v>2484</v>
      </c>
      <c r="B2" s="162" t="s">
        <v>2</v>
      </c>
      <c r="C2" s="162" t="s">
        <v>3</v>
      </c>
      <c r="D2" s="220" t="s">
        <v>4</v>
      </c>
      <c r="E2" s="162" t="s">
        <v>5</v>
      </c>
      <c r="F2" s="342" t="s">
        <v>6</v>
      </c>
      <c r="G2" s="343" t="s">
        <v>4009</v>
      </c>
      <c r="H2" s="289" t="s">
        <v>1494</v>
      </c>
      <c r="I2" s="164" t="s">
        <v>398</v>
      </c>
      <c r="J2" s="290" t="s">
        <v>2087</v>
      </c>
      <c r="K2" s="290" t="s">
        <v>2088</v>
      </c>
      <c r="L2" s="177" t="s">
        <v>400</v>
      </c>
      <c r="M2" s="151" t="s">
        <v>658</v>
      </c>
      <c r="N2" s="291" t="s">
        <v>438</v>
      </c>
    </row>
    <row r="3" spans="1:14" x14ac:dyDescent="0.3">
      <c r="A3" s="292" t="s">
        <v>4010</v>
      </c>
      <c r="B3" s="319" t="s">
        <v>1239</v>
      </c>
      <c r="C3" s="320" t="s">
        <v>2718</v>
      </c>
      <c r="D3" s="217">
        <v>7709140265082</v>
      </c>
      <c r="E3" s="297" t="s">
        <v>4025</v>
      </c>
      <c r="F3" s="184">
        <v>1151.3</v>
      </c>
      <c r="G3" s="294" t="s">
        <v>3621</v>
      </c>
      <c r="H3" s="294" t="s">
        <v>2547</v>
      </c>
      <c r="I3" s="169" t="s">
        <v>647</v>
      </c>
      <c r="J3" s="132">
        <f t="shared" ref="J3:J34" si="0">SUM(F3*27.5)/100</f>
        <v>316.60750000000002</v>
      </c>
      <c r="K3" s="132">
        <f t="shared" ref="K3:K15" si="1">SUM(F3*30)/100</f>
        <v>345.39</v>
      </c>
      <c r="L3" s="133">
        <v>43784</v>
      </c>
      <c r="M3" s="159"/>
      <c r="N3" s="302"/>
    </row>
    <row r="4" spans="1:14" x14ac:dyDescent="0.3">
      <c r="A4" s="292" t="s">
        <v>4010</v>
      </c>
      <c r="B4" s="171" t="s">
        <v>4174</v>
      </c>
      <c r="C4" s="170" t="s">
        <v>831</v>
      </c>
      <c r="D4" s="216">
        <v>8403085724084</v>
      </c>
      <c r="E4" s="297" t="s">
        <v>4175</v>
      </c>
      <c r="F4" s="184">
        <v>432.9</v>
      </c>
      <c r="G4" s="294" t="s">
        <v>3597</v>
      </c>
      <c r="H4" s="294" t="s">
        <v>3222</v>
      </c>
      <c r="I4" s="169" t="s">
        <v>4107</v>
      </c>
      <c r="J4" s="132">
        <f t="shared" si="0"/>
        <v>119.0475</v>
      </c>
      <c r="K4" s="132">
        <f t="shared" si="1"/>
        <v>129.87</v>
      </c>
      <c r="L4" s="133">
        <v>43784</v>
      </c>
      <c r="M4" s="159"/>
      <c r="N4" s="298"/>
    </row>
    <row r="5" spans="1:14" x14ac:dyDescent="0.3">
      <c r="A5" s="292" t="s">
        <v>4010</v>
      </c>
      <c r="B5" s="171" t="s">
        <v>766</v>
      </c>
      <c r="C5" s="170" t="s">
        <v>4168</v>
      </c>
      <c r="D5" s="216">
        <v>7310205228089</v>
      </c>
      <c r="E5" s="297" t="s">
        <v>4169</v>
      </c>
      <c r="F5" s="184">
        <v>294.2</v>
      </c>
      <c r="G5" s="294" t="s">
        <v>3621</v>
      </c>
      <c r="H5" s="294" t="s">
        <v>3222</v>
      </c>
      <c r="I5" s="137" t="s">
        <v>4170</v>
      </c>
      <c r="J5" s="132">
        <f t="shared" si="0"/>
        <v>80.905000000000001</v>
      </c>
      <c r="K5" s="132">
        <f t="shared" si="1"/>
        <v>88.26</v>
      </c>
      <c r="L5" s="133">
        <v>43784</v>
      </c>
      <c r="M5" s="159"/>
      <c r="N5" s="298"/>
    </row>
    <row r="6" spans="1:14" x14ac:dyDescent="0.3">
      <c r="A6" s="292" t="s">
        <v>4010</v>
      </c>
      <c r="B6" s="171" t="s">
        <v>62</v>
      </c>
      <c r="C6" s="170" t="s">
        <v>4166</v>
      </c>
      <c r="D6" s="216">
        <v>7804280600089</v>
      </c>
      <c r="E6" s="297" t="s">
        <v>4167</v>
      </c>
      <c r="F6" s="184">
        <v>1028.1500000000001</v>
      </c>
      <c r="G6" s="294" t="s">
        <v>3621</v>
      </c>
      <c r="H6" s="294" t="s">
        <v>3222</v>
      </c>
      <c r="I6" s="137" t="s">
        <v>4106</v>
      </c>
      <c r="J6" s="132">
        <f t="shared" si="0"/>
        <v>282.74125000000004</v>
      </c>
      <c r="K6" s="132">
        <f t="shared" si="1"/>
        <v>308.44500000000005</v>
      </c>
      <c r="L6" s="133">
        <v>43784</v>
      </c>
      <c r="M6" s="159"/>
      <c r="N6" s="298"/>
    </row>
    <row r="7" spans="1:14" x14ac:dyDescent="0.3">
      <c r="A7" s="292" t="s">
        <v>4010</v>
      </c>
      <c r="B7" s="292" t="s">
        <v>3711</v>
      </c>
      <c r="C7" s="292" t="s">
        <v>549</v>
      </c>
      <c r="D7" s="216" t="s">
        <v>3712</v>
      </c>
      <c r="E7" s="292" t="s">
        <v>4099</v>
      </c>
      <c r="F7" s="293">
        <v>517.5</v>
      </c>
      <c r="G7" s="294" t="s">
        <v>3597</v>
      </c>
      <c r="H7" s="294" t="s">
        <v>3222</v>
      </c>
      <c r="I7" s="169" t="s">
        <v>3684</v>
      </c>
      <c r="J7" s="132">
        <f t="shared" si="0"/>
        <v>142.3125</v>
      </c>
      <c r="K7" s="132">
        <f t="shared" si="1"/>
        <v>155.25</v>
      </c>
      <c r="L7" s="133">
        <v>43784</v>
      </c>
      <c r="M7" s="293"/>
      <c r="N7" s="294"/>
    </row>
    <row r="8" spans="1:14" x14ac:dyDescent="0.3">
      <c r="A8" s="292" t="s">
        <v>4010</v>
      </c>
      <c r="B8" s="171" t="s">
        <v>2397</v>
      </c>
      <c r="C8" s="170" t="s">
        <v>1655</v>
      </c>
      <c r="D8" s="216">
        <v>9201191006084</v>
      </c>
      <c r="E8" s="297" t="s">
        <v>4173</v>
      </c>
      <c r="F8" s="184">
        <v>494.3</v>
      </c>
      <c r="G8" s="294" t="s">
        <v>3621</v>
      </c>
      <c r="H8" s="294" t="s">
        <v>3222</v>
      </c>
      <c r="I8" s="137" t="s">
        <v>4165</v>
      </c>
      <c r="J8" s="132">
        <f t="shared" si="0"/>
        <v>135.9325</v>
      </c>
      <c r="K8" s="132">
        <f t="shared" si="1"/>
        <v>148.29</v>
      </c>
      <c r="L8" s="133">
        <v>43784</v>
      </c>
      <c r="M8" s="159"/>
      <c r="N8" s="298"/>
    </row>
    <row r="9" spans="1:14" x14ac:dyDescent="0.3">
      <c r="A9" s="299">
        <v>43708</v>
      </c>
      <c r="B9" s="292" t="s">
        <v>2476</v>
      </c>
      <c r="C9" s="292" t="s">
        <v>2453</v>
      </c>
      <c r="D9" s="124" t="s">
        <v>1875</v>
      </c>
      <c r="E9" s="124" t="s">
        <v>1683</v>
      </c>
      <c r="F9" s="307">
        <v>953.35</v>
      </c>
      <c r="G9" s="306"/>
      <c r="H9" s="294"/>
      <c r="I9" s="111" t="s">
        <v>3959</v>
      </c>
      <c r="J9" s="132">
        <f t="shared" si="0"/>
        <v>262.17124999999999</v>
      </c>
      <c r="K9" s="132">
        <f t="shared" si="1"/>
        <v>286.005</v>
      </c>
      <c r="L9" s="133">
        <v>43784</v>
      </c>
      <c r="M9" s="352"/>
      <c r="N9" s="265"/>
    </row>
    <row r="10" spans="1:14" x14ac:dyDescent="0.3">
      <c r="A10" s="292" t="s">
        <v>4010</v>
      </c>
      <c r="B10" s="229" t="s">
        <v>4163</v>
      </c>
      <c r="C10" s="229" t="s">
        <v>4164</v>
      </c>
      <c r="D10" s="216">
        <v>6906125645087</v>
      </c>
      <c r="E10" s="292" t="s">
        <v>4178</v>
      </c>
      <c r="F10" s="293">
        <v>473.85</v>
      </c>
      <c r="G10" s="214" t="s">
        <v>3621</v>
      </c>
      <c r="H10" s="294" t="s">
        <v>3222</v>
      </c>
      <c r="I10" s="169" t="s">
        <v>4165</v>
      </c>
      <c r="J10" s="132">
        <f t="shared" si="0"/>
        <v>130.30875</v>
      </c>
      <c r="K10" s="132">
        <f t="shared" si="1"/>
        <v>142.155</v>
      </c>
      <c r="L10" s="133">
        <v>43784</v>
      </c>
      <c r="M10" s="293"/>
      <c r="N10" s="294"/>
    </row>
    <row r="11" spans="1:14" x14ac:dyDescent="0.3">
      <c r="A11" s="292" t="s">
        <v>4010</v>
      </c>
      <c r="B11" s="229" t="s">
        <v>4176</v>
      </c>
      <c r="C11" s="229" t="s">
        <v>1140</v>
      </c>
      <c r="D11" s="216">
        <v>8302030915088</v>
      </c>
      <c r="E11" s="292" t="s">
        <v>4177</v>
      </c>
      <c r="F11" s="293">
        <v>367.8</v>
      </c>
      <c r="G11" s="214" t="s">
        <v>3597</v>
      </c>
      <c r="H11" s="294" t="s">
        <v>3222</v>
      </c>
      <c r="I11" s="169" t="s">
        <v>4107</v>
      </c>
      <c r="J11" s="132">
        <f t="shared" si="0"/>
        <v>101.145</v>
      </c>
      <c r="K11" s="132">
        <f t="shared" si="1"/>
        <v>110.34</v>
      </c>
      <c r="L11" s="133">
        <v>43784</v>
      </c>
      <c r="M11" s="293"/>
      <c r="N11" s="294"/>
    </row>
    <row r="12" spans="1:14" x14ac:dyDescent="0.3">
      <c r="A12" s="292" t="s">
        <v>4010</v>
      </c>
      <c r="B12" s="319" t="s">
        <v>4114</v>
      </c>
      <c r="C12" s="320" t="s">
        <v>888</v>
      </c>
      <c r="D12" s="217">
        <v>6910215408083</v>
      </c>
      <c r="E12" s="297" t="s">
        <v>4052</v>
      </c>
      <c r="F12" s="184">
        <v>373.55</v>
      </c>
      <c r="G12" s="294" t="s">
        <v>3621</v>
      </c>
      <c r="H12" s="294" t="s">
        <v>2547</v>
      </c>
      <c r="I12" s="111" t="s">
        <v>3682</v>
      </c>
      <c r="J12" s="132">
        <f t="shared" si="0"/>
        <v>102.72624999999999</v>
      </c>
      <c r="K12" s="132">
        <f t="shared" si="1"/>
        <v>112.065</v>
      </c>
      <c r="L12" s="133">
        <v>43784</v>
      </c>
      <c r="M12" s="159"/>
      <c r="N12" s="298"/>
    </row>
    <row r="13" spans="1:14" x14ac:dyDescent="0.3">
      <c r="A13" s="292" t="s">
        <v>4010</v>
      </c>
      <c r="B13" s="323" t="s">
        <v>4115</v>
      </c>
      <c r="C13" s="323" t="s">
        <v>11</v>
      </c>
      <c r="D13" s="216">
        <v>8206080233088</v>
      </c>
      <c r="E13" s="300" t="s">
        <v>4049</v>
      </c>
      <c r="F13" s="293">
        <v>937.5</v>
      </c>
      <c r="G13" s="294" t="s">
        <v>3621</v>
      </c>
      <c r="H13" s="294" t="s">
        <v>2547</v>
      </c>
      <c r="I13" s="111" t="s">
        <v>3682</v>
      </c>
      <c r="J13" s="132">
        <f t="shared" si="0"/>
        <v>257.8125</v>
      </c>
      <c r="K13" s="132">
        <f t="shared" si="1"/>
        <v>281.25</v>
      </c>
      <c r="L13" s="133">
        <v>43784</v>
      </c>
      <c r="M13" s="159"/>
      <c r="N13" s="298"/>
    </row>
    <row r="14" spans="1:14" x14ac:dyDescent="0.3">
      <c r="A14" s="292" t="s">
        <v>4010</v>
      </c>
      <c r="B14" s="229" t="s">
        <v>4160</v>
      </c>
      <c r="C14" s="229" t="s">
        <v>331</v>
      </c>
      <c r="D14" s="216">
        <v>7303145825080</v>
      </c>
      <c r="E14" s="292" t="s">
        <v>4161</v>
      </c>
      <c r="F14" s="293">
        <v>301.8</v>
      </c>
      <c r="G14" s="294" t="s">
        <v>3621</v>
      </c>
      <c r="H14" s="294" t="s">
        <v>3222</v>
      </c>
      <c r="I14" s="169" t="s">
        <v>651</v>
      </c>
      <c r="J14" s="132">
        <f t="shared" si="0"/>
        <v>82.995000000000005</v>
      </c>
      <c r="K14" s="132">
        <f t="shared" si="1"/>
        <v>90.54</v>
      </c>
      <c r="L14" s="133">
        <v>43784</v>
      </c>
      <c r="M14" s="293"/>
      <c r="N14" s="294"/>
    </row>
    <row r="15" spans="1:14" x14ac:dyDescent="0.3">
      <c r="A15" s="292" t="s">
        <v>4010</v>
      </c>
      <c r="B15" s="171" t="s">
        <v>4158</v>
      </c>
      <c r="C15" s="170" t="s">
        <v>549</v>
      </c>
      <c r="D15" s="216">
        <v>8306096165082</v>
      </c>
      <c r="E15" s="297" t="s">
        <v>4159</v>
      </c>
      <c r="F15" s="184">
        <v>109.8</v>
      </c>
      <c r="G15" s="214" t="s">
        <v>3597</v>
      </c>
      <c r="H15" s="294" t="s">
        <v>3222</v>
      </c>
      <c r="I15" s="111" t="s">
        <v>3680</v>
      </c>
      <c r="J15" s="132">
        <f t="shared" si="0"/>
        <v>30.195</v>
      </c>
      <c r="K15" s="132">
        <f t="shared" si="1"/>
        <v>32.94</v>
      </c>
      <c r="L15" s="133">
        <v>43784</v>
      </c>
      <c r="M15" s="159"/>
      <c r="N15" s="298"/>
    </row>
    <row r="16" spans="1:14" x14ac:dyDescent="0.3">
      <c r="A16" s="292"/>
      <c r="B16" s="171" t="s">
        <v>16</v>
      </c>
      <c r="C16" s="170" t="s">
        <v>385</v>
      </c>
      <c r="D16" s="216"/>
      <c r="E16" s="297" t="s">
        <v>4295</v>
      </c>
      <c r="F16" s="184">
        <v>401.55</v>
      </c>
      <c r="G16" s="214" t="s">
        <v>3621</v>
      </c>
      <c r="H16" s="294" t="s">
        <v>2547</v>
      </c>
      <c r="I16" s="169" t="s">
        <v>3686</v>
      </c>
      <c r="J16" s="132">
        <f t="shared" si="0"/>
        <v>110.42625</v>
      </c>
      <c r="K16" s="132">
        <f>SUM(F16*40)/100</f>
        <v>160.62</v>
      </c>
      <c r="L16" s="133">
        <v>43784</v>
      </c>
      <c r="M16" s="159"/>
      <c r="N16" s="298"/>
    </row>
    <row r="17" spans="1:14" x14ac:dyDescent="0.3">
      <c r="A17" s="292" t="s">
        <v>4010</v>
      </c>
      <c r="B17" s="292" t="s">
        <v>4087</v>
      </c>
      <c r="C17" s="292" t="s">
        <v>265</v>
      </c>
      <c r="D17" s="216" t="s">
        <v>4088</v>
      </c>
      <c r="E17" s="292" t="s">
        <v>4089</v>
      </c>
      <c r="F17" s="215">
        <v>359.3</v>
      </c>
      <c r="G17" s="294" t="s">
        <v>3597</v>
      </c>
      <c r="H17" s="294" t="s">
        <v>3222</v>
      </c>
      <c r="I17" s="169" t="s">
        <v>3299</v>
      </c>
      <c r="J17" s="132">
        <f t="shared" si="0"/>
        <v>98.807500000000005</v>
      </c>
      <c r="K17" s="132">
        <f>SUM(F17*30)/100</f>
        <v>107.79</v>
      </c>
      <c r="L17" s="133">
        <v>43784</v>
      </c>
      <c r="M17" s="159"/>
      <c r="N17" s="302"/>
    </row>
    <row r="18" spans="1:14" x14ac:dyDescent="0.3">
      <c r="A18" s="292" t="s">
        <v>4010</v>
      </c>
      <c r="B18" s="292" t="s">
        <v>4085</v>
      </c>
      <c r="C18" s="292" t="s">
        <v>38</v>
      </c>
      <c r="D18" s="216" t="s">
        <v>3714</v>
      </c>
      <c r="E18" s="292" t="s">
        <v>3715</v>
      </c>
      <c r="F18" s="293">
        <v>210.75</v>
      </c>
      <c r="G18" s="294" t="s">
        <v>3597</v>
      </c>
      <c r="H18" s="294" t="s">
        <v>3222</v>
      </c>
      <c r="I18" s="169" t="s">
        <v>3716</v>
      </c>
      <c r="J18" s="132">
        <f t="shared" si="0"/>
        <v>57.956249999999997</v>
      </c>
      <c r="K18" s="132">
        <f>SUM(F18*30)/100</f>
        <v>63.225000000000001</v>
      </c>
      <c r="L18" s="133">
        <v>43784</v>
      </c>
      <c r="M18" s="293"/>
      <c r="N18" s="294"/>
    </row>
    <row r="19" spans="1:14" x14ac:dyDescent="0.3">
      <c r="A19" s="292"/>
      <c r="B19" s="229" t="s">
        <v>4296</v>
      </c>
      <c r="C19" s="229" t="s">
        <v>512</v>
      </c>
      <c r="D19" s="345"/>
      <c r="E19" s="292" t="s">
        <v>1532</v>
      </c>
      <c r="F19" s="293">
        <v>425.3</v>
      </c>
      <c r="G19" s="294" t="s">
        <v>3597</v>
      </c>
      <c r="H19" s="294" t="s">
        <v>2547</v>
      </c>
      <c r="I19" s="111" t="s">
        <v>651</v>
      </c>
      <c r="J19" s="132">
        <f t="shared" si="0"/>
        <v>116.9575</v>
      </c>
      <c r="K19" s="132">
        <f>SUM(F19*30)/100</f>
        <v>127.59</v>
      </c>
      <c r="L19" s="133">
        <v>43784</v>
      </c>
      <c r="M19" s="293"/>
      <c r="N19" s="294"/>
    </row>
    <row r="20" spans="1:14" x14ac:dyDescent="0.3">
      <c r="A20" s="292" t="s">
        <v>4010</v>
      </c>
      <c r="B20" s="171" t="s">
        <v>4139</v>
      </c>
      <c r="C20" s="170" t="s">
        <v>2695</v>
      </c>
      <c r="D20" s="216">
        <v>7108025632088</v>
      </c>
      <c r="E20" s="297" t="s">
        <v>4140</v>
      </c>
      <c r="F20" s="184">
        <v>230.95</v>
      </c>
      <c r="G20" s="214" t="s">
        <v>3597</v>
      </c>
      <c r="H20" s="294" t="s">
        <v>3222</v>
      </c>
      <c r="I20" s="111" t="s">
        <v>432</v>
      </c>
      <c r="J20" s="132">
        <f t="shared" si="0"/>
        <v>63.511249999999997</v>
      </c>
      <c r="K20" s="132">
        <f>SUM(F20*30)/100</f>
        <v>69.284999999999997</v>
      </c>
      <c r="L20" s="133">
        <v>43784</v>
      </c>
      <c r="M20" s="159"/>
      <c r="N20" s="298"/>
    </row>
    <row r="21" spans="1:14" x14ac:dyDescent="0.3">
      <c r="A21" s="299">
        <v>43708</v>
      </c>
      <c r="B21" s="292" t="s">
        <v>1282</v>
      </c>
      <c r="C21" s="292" t="s">
        <v>190</v>
      </c>
      <c r="D21" s="124" t="s">
        <v>1283</v>
      </c>
      <c r="E21" s="124" t="s">
        <v>1284</v>
      </c>
      <c r="F21" s="131">
        <v>693</v>
      </c>
      <c r="G21" s="306"/>
      <c r="H21" s="306"/>
      <c r="I21" s="111" t="s">
        <v>3959</v>
      </c>
      <c r="J21" s="132">
        <f t="shared" si="0"/>
        <v>190.57499999999999</v>
      </c>
      <c r="K21" s="132">
        <f>SUM(F21*30)/100</f>
        <v>207.9</v>
      </c>
      <c r="L21" s="133">
        <v>43784</v>
      </c>
      <c r="M21" s="352"/>
      <c r="N21" s="265"/>
    </row>
    <row r="22" spans="1:14" x14ac:dyDescent="0.3">
      <c r="A22" s="292" t="s">
        <v>4010</v>
      </c>
      <c r="B22" s="171" t="s">
        <v>4150</v>
      </c>
      <c r="C22" s="170" t="s">
        <v>260</v>
      </c>
      <c r="D22" s="216">
        <v>6601010687084</v>
      </c>
      <c r="E22" s="297" t="s">
        <v>4151</v>
      </c>
      <c r="F22" s="184">
        <v>336.2</v>
      </c>
      <c r="G22" s="214" t="s">
        <v>3597</v>
      </c>
      <c r="H22" s="294" t="s">
        <v>3222</v>
      </c>
      <c r="I22" s="169" t="s">
        <v>3686</v>
      </c>
      <c r="J22" s="132">
        <f t="shared" si="0"/>
        <v>92.454999999999998</v>
      </c>
      <c r="K22" s="132">
        <f>SUM(F22*40)/100</f>
        <v>134.47999999999999</v>
      </c>
      <c r="L22" s="133">
        <v>43784</v>
      </c>
      <c r="M22" s="159"/>
      <c r="N22" s="298"/>
    </row>
    <row r="23" spans="1:14" x14ac:dyDescent="0.3">
      <c r="A23" s="299">
        <v>43708</v>
      </c>
      <c r="B23" s="297" t="s">
        <v>2921</v>
      </c>
      <c r="C23" s="294" t="s">
        <v>2922</v>
      </c>
      <c r="D23" s="217">
        <v>8610250576087</v>
      </c>
      <c r="E23" s="297" t="s">
        <v>2923</v>
      </c>
      <c r="F23" s="184">
        <v>80.25</v>
      </c>
      <c r="G23" s="214" t="s">
        <v>2748</v>
      </c>
      <c r="H23" s="300" t="s">
        <v>2561</v>
      </c>
      <c r="I23" s="137" t="s">
        <v>4277</v>
      </c>
      <c r="J23" s="132">
        <f t="shared" si="0"/>
        <v>22.068750000000001</v>
      </c>
      <c r="K23" s="132">
        <f t="shared" ref="K23:K35" si="2">SUM(F23*30)/100</f>
        <v>24.074999999999999</v>
      </c>
      <c r="L23" s="133">
        <v>43784</v>
      </c>
      <c r="M23" s="306"/>
      <c r="N23" s="298"/>
    </row>
    <row r="24" spans="1:14" x14ac:dyDescent="0.3">
      <c r="A24" s="292" t="s">
        <v>4010</v>
      </c>
      <c r="B24" s="230" t="s">
        <v>4153</v>
      </c>
      <c r="C24" s="230" t="s">
        <v>276</v>
      </c>
      <c r="D24" s="216">
        <v>8303050429083</v>
      </c>
      <c r="E24" s="300" t="s">
        <v>4154</v>
      </c>
      <c r="F24" s="293">
        <v>416.85</v>
      </c>
      <c r="G24" s="294" t="s">
        <v>3597</v>
      </c>
      <c r="H24" s="294" t="s">
        <v>3222</v>
      </c>
      <c r="I24" s="137" t="s">
        <v>4063</v>
      </c>
      <c r="J24" s="132">
        <f t="shared" si="0"/>
        <v>114.63375000000001</v>
      </c>
      <c r="K24" s="132">
        <f t="shared" si="2"/>
        <v>125.05500000000001</v>
      </c>
      <c r="L24" s="133">
        <v>43784</v>
      </c>
      <c r="M24" s="159"/>
      <c r="N24" s="298"/>
    </row>
    <row r="25" spans="1:14" x14ac:dyDescent="0.3">
      <c r="A25" s="292" t="s">
        <v>4010</v>
      </c>
      <c r="B25" s="321" t="s">
        <v>3628</v>
      </c>
      <c r="C25" s="321" t="s">
        <v>2473</v>
      </c>
      <c r="D25" s="216" t="s">
        <v>4044</v>
      </c>
      <c r="E25" s="292" t="s">
        <v>2930</v>
      </c>
      <c r="F25" s="293">
        <v>272.45</v>
      </c>
      <c r="G25" s="294" t="s">
        <v>3621</v>
      </c>
      <c r="H25" s="294" t="s">
        <v>2547</v>
      </c>
      <c r="I25" s="111" t="s">
        <v>3681</v>
      </c>
      <c r="J25" s="132">
        <f t="shared" si="0"/>
        <v>74.923749999999998</v>
      </c>
      <c r="K25" s="132">
        <f t="shared" si="2"/>
        <v>81.734999999999999</v>
      </c>
      <c r="L25" s="133">
        <v>43784</v>
      </c>
      <c r="M25" s="293"/>
      <c r="N25" s="294"/>
    </row>
    <row r="26" spans="1:14" x14ac:dyDescent="0.3">
      <c r="A26" s="292" t="s">
        <v>4010</v>
      </c>
      <c r="B26" s="229" t="s">
        <v>1091</v>
      </c>
      <c r="C26" s="229" t="s">
        <v>260</v>
      </c>
      <c r="D26" s="345">
        <v>9207225431081</v>
      </c>
      <c r="E26" s="292" t="s">
        <v>4152</v>
      </c>
      <c r="F26" s="293">
        <v>329.3</v>
      </c>
      <c r="G26" s="294" t="s">
        <v>3621</v>
      </c>
      <c r="H26" s="294" t="s">
        <v>3222</v>
      </c>
      <c r="I26" s="137" t="s">
        <v>3905</v>
      </c>
      <c r="J26" s="132">
        <f t="shared" si="0"/>
        <v>90.557500000000005</v>
      </c>
      <c r="K26" s="132">
        <f t="shared" si="2"/>
        <v>98.79</v>
      </c>
      <c r="L26" s="133">
        <v>43784</v>
      </c>
      <c r="M26" s="293"/>
      <c r="N26" s="294"/>
    </row>
    <row r="27" spans="1:14" x14ac:dyDescent="0.3">
      <c r="A27" s="292" t="s">
        <v>4010</v>
      </c>
      <c r="B27" s="229" t="s">
        <v>4141</v>
      </c>
      <c r="C27" s="229" t="s">
        <v>265</v>
      </c>
      <c r="D27" s="345" t="s">
        <v>4179</v>
      </c>
      <c r="E27" s="292" t="s">
        <v>4142</v>
      </c>
      <c r="F27" s="293">
        <v>214.65</v>
      </c>
      <c r="G27" s="294" t="s">
        <v>302</v>
      </c>
      <c r="H27" s="294" t="s">
        <v>3222</v>
      </c>
      <c r="I27" s="111" t="s">
        <v>4143</v>
      </c>
      <c r="J27" s="132">
        <f t="shared" si="0"/>
        <v>59.028750000000002</v>
      </c>
      <c r="K27" s="132">
        <f t="shared" si="2"/>
        <v>64.394999999999996</v>
      </c>
      <c r="L27" s="133">
        <v>43784</v>
      </c>
      <c r="M27" s="293"/>
      <c r="N27" s="294"/>
    </row>
    <row r="28" spans="1:14" x14ac:dyDescent="0.3">
      <c r="A28" s="292" t="s">
        <v>4010</v>
      </c>
      <c r="B28" s="292" t="s">
        <v>4091</v>
      </c>
      <c r="C28" s="292" t="s">
        <v>385</v>
      </c>
      <c r="D28" s="216" t="s">
        <v>3752</v>
      </c>
      <c r="E28" s="292" t="s">
        <v>3753</v>
      </c>
      <c r="F28" s="293">
        <v>400.35</v>
      </c>
      <c r="G28" s="294" t="s">
        <v>3597</v>
      </c>
      <c r="H28" s="294" t="s">
        <v>3222</v>
      </c>
      <c r="I28" s="169" t="s">
        <v>1479</v>
      </c>
      <c r="J28" s="132">
        <f t="shared" si="0"/>
        <v>110.09625</v>
      </c>
      <c r="K28" s="132">
        <f t="shared" si="2"/>
        <v>120.105</v>
      </c>
      <c r="L28" s="133">
        <v>43784</v>
      </c>
      <c r="M28" s="293"/>
      <c r="N28" s="294"/>
    </row>
    <row r="29" spans="1:14" x14ac:dyDescent="0.3">
      <c r="A29" s="299">
        <v>43738</v>
      </c>
      <c r="B29" s="292" t="s">
        <v>3751</v>
      </c>
      <c r="C29" s="292" t="s">
        <v>385</v>
      </c>
      <c r="D29" s="234" t="s">
        <v>3752</v>
      </c>
      <c r="E29" s="292" t="s">
        <v>3753</v>
      </c>
      <c r="F29" s="293">
        <v>400.35</v>
      </c>
      <c r="G29" s="294" t="s">
        <v>302</v>
      </c>
      <c r="H29" s="294" t="s">
        <v>3222</v>
      </c>
      <c r="I29" s="111" t="s">
        <v>3959</v>
      </c>
      <c r="J29" s="132">
        <f t="shared" si="0"/>
        <v>110.09625</v>
      </c>
      <c r="K29" s="132">
        <f t="shared" si="2"/>
        <v>120.105</v>
      </c>
      <c r="L29" s="133">
        <v>43784</v>
      </c>
      <c r="M29" s="352"/>
      <c r="N29" s="295"/>
    </row>
    <row r="30" spans="1:14" x14ac:dyDescent="0.3">
      <c r="A30" s="292" t="s">
        <v>4010</v>
      </c>
      <c r="B30" s="229" t="s">
        <v>4147</v>
      </c>
      <c r="C30" s="229" t="s">
        <v>4148</v>
      </c>
      <c r="D30" s="216">
        <v>5408135930081</v>
      </c>
      <c r="E30" s="292" t="s">
        <v>4149</v>
      </c>
      <c r="F30" s="293">
        <v>161.30000000000001</v>
      </c>
      <c r="G30" s="294" t="s">
        <v>3597</v>
      </c>
      <c r="H30" s="294" t="s">
        <v>3222</v>
      </c>
      <c r="I30" s="169" t="s">
        <v>651</v>
      </c>
      <c r="J30" s="132">
        <f t="shared" si="0"/>
        <v>44.357500000000002</v>
      </c>
      <c r="K30" s="132">
        <f t="shared" si="2"/>
        <v>48.39</v>
      </c>
      <c r="L30" s="133">
        <v>43784</v>
      </c>
      <c r="M30" s="293"/>
      <c r="N30" s="294"/>
    </row>
    <row r="31" spans="1:14" x14ac:dyDescent="0.3">
      <c r="A31" s="292" t="s">
        <v>4010</v>
      </c>
      <c r="B31" s="323" t="s">
        <v>4122</v>
      </c>
      <c r="C31" s="323" t="s">
        <v>4028</v>
      </c>
      <c r="D31" s="216">
        <v>7807015412084</v>
      </c>
      <c r="E31" s="300" t="s">
        <v>4029</v>
      </c>
      <c r="F31" s="293">
        <v>823.4</v>
      </c>
      <c r="G31" s="294" t="s">
        <v>3597</v>
      </c>
      <c r="H31" s="294" t="s">
        <v>2547</v>
      </c>
      <c r="I31" s="137" t="s">
        <v>4106</v>
      </c>
      <c r="J31" s="132">
        <f t="shared" si="0"/>
        <v>226.435</v>
      </c>
      <c r="K31" s="132">
        <f t="shared" si="2"/>
        <v>247.02</v>
      </c>
      <c r="L31" s="133">
        <v>43784</v>
      </c>
      <c r="M31" s="159"/>
      <c r="N31" s="298"/>
    </row>
    <row r="32" spans="1:14" x14ac:dyDescent="0.3">
      <c r="A32" s="292" t="s">
        <v>4010</v>
      </c>
      <c r="B32" s="320" t="s">
        <v>98</v>
      </c>
      <c r="C32" s="320" t="s">
        <v>99</v>
      </c>
      <c r="D32" s="224">
        <v>8202285588087</v>
      </c>
      <c r="E32" s="306" t="s">
        <v>101</v>
      </c>
      <c r="F32" s="293">
        <v>512.29999999999995</v>
      </c>
      <c r="G32" s="294" t="s">
        <v>2748</v>
      </c>
      <c r="H32" s="294" t="s">
        <v>2547</v>
      </c>
      <c r="I32" s="169" t="s">
        <v>656</v>
      </c>
      <c r="J32" s="132">
        <f t="shared" si="0"/>
        <v>140.88249999999999</v>
      </c>
      <c r="K32" s="132">
        <f t="shared" si="2"/>
        <v>153.68999999999997</v>
      </c>
      <c r="L32" s="133">
        <v>43784</v>
      </c>
      <c r="M32" s="294"/>
      <c r="N32" s="294"/>
    </row>
    <row r="33" spans="1:14" x14ac:dyDescent="0.3">
      <c r="A33" s="292" t="s">
        <v>4010</v>
      </c>
      <c r="B33" s="319" t="s">
        <v>4111</v>
      </c>
      <c r="C33" s="319" t="s">
        <v>3739</v>
      </c>
      <c r="D33" s="217">
        <v>8308090977082</v>
      </c>
      <c r="E33" s="297" t="s">
        <v>1550</v>
      </c>
      <c r="F33" s="184">
        <v>304.3</v>
      </c>
      <c r="G33" s="294" t="s">
        <v>3597</v>
      </c>
      <c r="H33" s="294" t="s">
        <v>2547</v>
      </c>
      <c r="I33" s="137" t="s">
        <v>4103</v>
      </c>
      <c r="J33" s="132">
        <f t="shared" si="0"/>
        <v>83.682500000000005</v>
      </c>
      <c r="K33" s="132">
        <f t="shared" si="2"/>
        <v>91.29</v>
      </c>
      <c r="L33" s="133">
        <v>43784</v>
      </c>
      <c r="M33" s="294"/>
      <c r="N33" s="294"/>
    </row>
    <row r="34" spans="1:14" x14ac:dyDescent="0.3">
      <c r="A34" s="292" t="s">
        <v>4010</v>
      </c>
      <c r="B34" s="171" t="s">
        <v>4144</v>
      </c>
      <c r="C34" s="170" t="s">
        <v>99</v>
      </c>
      <c r="D34" s="345" t="s">
        <v>4145</v>
      </c>
      <c r="E34" s="297" t="s">
        <v>4146</v>
      </c>
      <c r="F34" s="184">
        <v>133.05000000000001</v>
      </c>
      <c r="G34" s="294" t="s">
        <v>3597</v>
      </c>
      <c r="H34" s="294" t="s">
        <v>3222</v>
      </c>
      <c r="I34" s="169" t="s">
        <v>4106</v>
      </c>
      <c r="J34" s="132">
        <f t="shared" si="0"/>
        <v>36.588750000000005</v>
      </c>
      <c r="K34" s="132">
        <f t="shared" si="2"/>
        <v>39.915000000000006</v>
      </c>
      <c r="L34" s="133">
        <v>43784</v>
      </c>
      <c r="M34" s="159"/>
      <c r="N34" s="298"/>
    </row>
    <row r="35" spans="1:14" x14ac:dyDescent="0.3">
      <c r="A35" s="292" t="s">
        <v>4010</v>
      </c>
      <c r="B35" s="292" t="s">
        <v>4070</v>
      </c>
      <c r="C35" s="292" t="s">
        <v>331</v>
      </c>
      <c r="D35" s="216" t="s">
        <v>3817</v>
      </c>
      <c r="E35" s="292" t="s">
        <v>3818</v>
      </c>
      <c r="F35" s="293">
        <v>521.29999999999995</v>
      </c>
      <c r="G35" s="294" t="s">
        <v>3597</v>
      </c>
      <c r="H35" s="294" t="s">
        <v>3222</v>
      </c>
      <c r="I35" s="169" t="s">
        <v>647</v>
      </c>
      <c r="J35" s="132">
        <f t="shared" ref="J35:J66" si="3">SUM(F35*27.5)/100</f>
        <v>143.35749999999999</v>
      </c>
      <c r="K35" s="132">
        <f t="shared" si="2"/>
        <v>156.38999999999999</v>
      </c>
      <c r="L35" s="133">
        <v>43784</v>
      </c>
      <c r="M35" s="293"/>
      <c r="N35" s="294"/>
    </row>
    <row r="36" spans="1:14" x14ac:dyDescent="0.3">
      <c r="A36" s="292" t="s">
        <v>4010</v>
      </c>
      <c r="B36" s="171" t="s">
        <v>4206</v>
      </c>
      <c r="C36" s="170" t="s">
        <v>4205</v>
      </c>
      <c r="D36" s="216">
        <v>8805300638081</v>
      </c>
      <c r="E36" s="297" t="s">
        <v>4207</v>
      </c>
      <c r="F36" s="184">
        <v>271.7</v>
      </c>
      <c r="G36" s="294" t="s">
        <v>3597</v>
      </c>
      <c r="H36" s="294" t="s">
        <v>3222</v>
      </c>
      <c r="I36" s="169" t="s">
        <v>3686</v>
      </c>
      <c r="J36" s="132">
        <f t="shared" si="3"/>
        <v>74.717500000000001</v>
      </c>
      <c r="K36" s="132">
        <f>SUM(F36*40)/100</f>
        <v>108.68</v>
      </c>
      <c r="L36" s="133">
        <v>43784</v>
      </c>
      <c r="M36" s="159"/>
      <c r="N36" s="302"/>
    </row>
    <row r="37" spans="1:14" s="285" customFormat="1" ht="13.2" x14ac:dyDescent="0.25">
      <c r="A37" s="292" t="s">
        <v>4010</v>
      </c>
      <c r="B37" s="323" t="s">
        <v>4110</v>
      </c>
      <c r="C37" s="323" t="s">
        <v>276</v>
      </c>
      <c r="D37" s="216">
        <v>7908260583080</v>
      </c>
      <c r="E37" s="300" t="s">
        <v>4054</v>
      </c>
      <c r="F37" s="293">
        <v>347.8</v>
      </c>
      <c r="G37" s="294" t="s">
        <v>3597</v>
      </c>
      <c r="H37" s="294" t="s">
        <v>2547</v>
      </c>
      <c r="I37" s="111" t="s">
        <v>3681</v>
      </c>
      <c r="J37" s="132">
        <f t="shared" si="3"/>
        <v>95.644999999999996</v>
      </c>
      <c r="K37" s="132">
        <f t="shared" ref="K37:K64" si="4">SUM(F37*30)/100</f>
        <v>104.34</v>
      </c>
      <c r="L37" s="133">
        <v>43784</v>
      </c>
      <c r="M37" s="159"/>
      <c r="N37" s="298"/>
    </row>
    <row r="38" spans="1:14" x14ac:dyDescent="0.3">
      <c r="A38" s="299">
        <v>43708</v>
      </c>
      <c r="B38" s="292" t="s">
        <v>2990</v>
      </c>
      <c r="C38" s="292" t="s">
        <v>2899</v>
      </c>
      <c r="D38" s="216">
        <v>8710210790088</v>
      </c>
      <c r="E38" s="292" t="s">
        <v>2900</v>
      </c>
      <c r="F38" s="293">
        <v>195.2</v>
      </c>
      <c r="G38" s="214" t="s">
        <v>2748</v>
      </c>
      <c r="H38" s="300" t="s">
        <v>2561</v>
      </c>
      <c r="I38" s="137" t="s">
        <v>4277</v>
      </c>
      <c r="J38" s="132">
        <f t="shared" si="3"/>
        <v>53.68</v>
      </c>
      <c r="K38" s="132">
        <f t="shared" si="4"/>
        <v>58.56</v>
      </c>
      <c r="L38" s="133">
        <v>43784</v>
      </c>
      <c r="M38" s="306"/>
      <c r="N38" s="298"/>
    </row>
    <row r="39" spans="1:14" x14ac:dyDescent="0.3">
      <c r="A39" s="299">
        <v>43738</v>
      </c>
      <c r="B39" s="292" t="s">
        <v>3347</v>
      </c>
      <c r="C39" s="292" t="s">
        <v>559</v>
      </c>
      <c r="D39" s="234" t="s">
        <v>1897</v>
      </c>
      <c r="E39" s="292" t="s">
        <v>1706</v>
      </c>
      <c r="F39" s="293">
        <v>179.15</v>
      </c>
      <c r="G39" s="294" t="s">
        <v>3242</v>
      </c>
      <c r="H39" s="294" t="s">
        <v>3222</v>
      </c>
      <c r="I39" s="111" t="s">
        <v>3959</v>
      </c>
      <c r="J39" s="132">
        <f t="shared" si="3"/>
        <v>49.266249999999999</v>
      </c>
      <c r="K39" s="132">
        <f t="shared" si="4"/>
        <v>53.744999999999997</v>
      </c>
      <c r="L39" s="133">
        <v>43784</v>
      </c>
      <c r="M39" s="352"/>
      <c r="N39" s="295"/>
    </row>
    <row r="40" spans="1:14" x14ac:dyDescent="0.3">
      <c r="A40" s="292" t="s">
        <v>4010</v>
      </c>
      <c r="B40" s="292" t="s">
        <v>4124</v>
      </c>
      <c r="C40" s="292" t="s">
        <v>185</v>
      </c>
      <c r="D40" s="216" t="s">
        <v>3787</v>
      </c>
      <c r="E40" s="292" t="s">
        <v>3788</v>
      </c>
      <c r="F40" s="293">
        <v>315.19</v>
      </c>
      <c r="G40" s="294" t="s">
        <v>2748</v>
      </c>
      <c r="H40" s="294" t="s">
        <v>2547</v>
      </c>
      <c r="I40" s="169" t="s">
        <v>4107</v>
      </c>
      <c r="J40" s="132">
        <f t="shared" si="3"/>
        <v>86.677250000000001</v>
      </c>
      <c r="K40" s="132">
        <f t="shared" si="4"/>
        <v>94.557000000000002</v>
      </c>
      <c r="L40" s="133">
        <v>43784</v>
      </c>
      <c r="M40" s="294"/>
      <c r="N40" s="294"/>
    </row>
    <row r="41" spans="1:14" s="285" customFormat="1" ht="13.2" x14ac:dyDescent="0.25">
      <c r="A41" s="292"/>
      <c r="B41" s="171" t="s">
        <v>4131</v>
      </c>
      <c r="C41" s="170" t="s">
        <v>4293</v>
      </c>
      <c r="D41" s="216"/>
      <c r="E41" s="297" t="s">
        <v>4294</v>
      </c>
      <c r="F41" s="184">
        <v>481.65</v>
      </c>
      <c r="G41" s="294" t="s">
        <v>3621</v>
      </c>
      <c r="H41" s="294" t="s">
        <v>2547</v>
      </c>
      <c r="I41" s="111" t="s">
        <v>434</v>
      </c>
      <c r="J41" s="132">
        <f t="shared" si="3"/>
        <v>132.45375000000001</v>
      </c>
      <c r="K41" s="132">
        <f t="shared" si="4"/>
        <v>144.495</v>
      </c>
      <c r="L41" s="133">
        <v>43784</v>
      </c>
      <c r="M41" s="159"/>
      <c r="N41" s="302"/>
    </row>
    <row r="42" spans="1:14" s="285" customFormat="1" ht="13.2" x14ac:dyDescent="0.25">
      <c r="A42" s="292" t="s">
        <v>4010</v>
      </c>
      <c r="B42" s="171" t="s">
        <v>4201</v>
      </c>
      <c r="C42" s="170" t="s">
        <v>4202</v>
      </c>
      <c r="D42" s="216">
        <v>7903085303087</v>
      </c>
      <c r="E42" s="297" t="s">
        <v>4203</v>
      </c>
      <c r="F42" s="184">
        <v>93.3</v>
      </c>
      <c r="G42" s="294" t="s">
        <v>3597</v>
      </c>
      <c r="H42" s="294" t="s">
        <v>3222</v>
      </c>
      <c r="I42" s="111" t="s">
        <v>4204</v>
      </c>
      <c r="J42" s="132">
        <f t="shared" si="3"/>
        <v>25.657499999999999</v>
      </c>
      <c r="K42" s="132">
        <f t="shared" si="4"/>
        <v>27.99</v>
      </c>
      <c r="L42" s="133">
        <v>43784</v>
      </c>
      <c r="M42" s="159"/>
      <c r="N42" s="302"/>
    </row>
    <row r="43" spans="1:14" s="285" customFormat="1" ht="13.2" x14ac:dyDescent="0.25">
      <c r="A43" s="292" t="s">
        <v>4010</v>
      </c>
      <c r="B43" s="321" t="s">
        <v>4125</v>
      </c>
      <c r="C43" s="321" t="s">
        <v>215</v>
      </c>
      <c r="D43" s="216" t="s">
        <v>4013</v>
      </c>
      <c r="E43" s="292" t="s">
        <v>4014</v>
      </c>
      <c r="F43" s="293">
        <v>116.1</v>
      </c>
      <c r="G43" s="294" t="s">
        <v>4012</v>
      </c>
      <c r="H43" s="294" t="s">
        <v>2547</v>
      </c>
      <c r="I43" s="169" t="s">
        <v>4107</v>
      </c>
      <c r="J43" s="132">
        <f t="shared" si="3"/>
        <v>31.927499999999998</v>
      </c>
      <c r="K43" s="132">
        <f t="shared" si="4"/>
        <v>34.83</v>
      </c>
      <c r="L43" s="133">
        <v>43784</v>
      </c>
      <c r="M43" s="293"/>
      <c r="N43" s="294"/>
    </row>
    <row r="44" spans="1:14" s="285" customFormat="1" ht="13.2" x14ac:dyDescent="0.25">
      <c r="A44" s="292" t="s">
        <v>4010</v>
      </c>
      <c r="B44" s="171" t="s">
        <v>4065</v>
      </c>
      <c r="C44" s="170" t="s">
        <v>169</v>
      </c>
      <c r="D44" s="216">
        <v>7105290355085</v>
      </c>
      <c r="E44" s="297" t="s">
        <v>4199</v>
      </c>
      <c r="F44" s="184">
        <v>393.2</v>
      </c>
      <c r="G44" s="294" t="s">
        <v>3597</v>
      </c>
      <c r="H44" s="294" t="s">
        <v>3222</v>
      </c>
      <c r="I44" s="111" t="s">
        <v>4200</v>
      </c>
      <c r="J44" s="132">
        <f t="shared" si="3"/>
        <v>108.13</v>
      </c>
      <c r="K44" s="132">
        <f t="shared" si="4"/>
        <v>117.96</v>
      </c>
      <c r="L44" s="133">
        <v>43784</v>
      </c>
      <c r="M44" s="159"/>
      <c r="N44" s="302"/>
    </row>
    <row r="45" spans="1:14" s="285" customFormat="1" ht="13.2" x14ac:dyDescent="0.25">
      <c r="A45" s="292" t="s">
        <v>4010</v>
      </c>
      <c r="B45" s="297" t="s">
        <v>4080</v>
      </c>
      <c r="C45" s="294" t="s">
        <v>1658</v>
      </c>
      <c r="D45" s="216" t="s">
        <v>4081</v>
      </c>
      <c r="E45" s="297" t="s">
        <v>4082</v>
      </c>
      <c r="F45" s="184">
        <v>323.14999999999998</v>
      </c>
      <c r="G45" s="294" t="s">
        <v>3597</v>
      </c>
      <c r="H45" s="294" t="s">
        <v>3222</v>
      </c>
      <c r="I45" s="111" t="s">
        <v>933</v>
      </c>
      <c r="J45" s="132">
        <f t="shared" si="3"/>
        <v>88.866249999999994</v>
      </c>
      <c r="K45" s="132">
        <f t="shared" si="4"/>
        <v>96.944999999999993</v>
      </c>
      <c r="L45" s="133">
        <v>43784</v>
      </c>
      <c r="M45" s="159"/>
      <c r="N45" s="302"/>
    </row>
    <row r="46" spans="1:14" s="285" customFormat="1" ht="13.2" x14ac:dyDescent="0.25">
      <c r="A46" s="292" t="s">
        <v>4010</v>
      </c>
      <c r="B46" s="292" t="s">
        <v>4113</v>
      </c>
      <c r="C46" s="292" t="s">
        <v>3136</v>
      </c>
      <c r="D46" s="218" t="s">
        <v>4015</v>
      </c>
      <c r="E46" s="292" t="s">
        <v>4016</v>
      </c>
      <c r="F46" s="293">
        <v>226.8</v>
      </c>
      <c r="G46" s="294" t="s">
        <v>2748</v>
      </c>
      <c r="H46" s="294" t="s">
        <v>2547</v>
      </c>
      <c r="I46" s="111" t="s">
        <v>432</v>
      </c>
      <c r="J46" s="132">
        <f t="shared" si="3"/>
        <v>62.37</v>
      </c>
      <c r="K46" s="132">
        <f t="shared" si="4"/>
        <v>68.040000000000006</v>
      </c>
      <c r="L46" s="133">
        <v>43784</v>
      </c>
      <c r="M46" s="293"/>
      <c r="N46" s="294"/>
    </row>
    <row r="47" spans="1:14" s="287" customFormat="1" ht="13.2" x14ac:dyDescent="0.25">
      <c r="A47" s="292" t="s">
        <v>4010</v>
      </c>
      <c r="B47" s="319" t="s">
        <v>4112</v>
      </c>
      <c r="C47" s="320" t="s">
        <v>159</v>
      </c>
      <c r="D47" s="217">
        <v>6603085317084</v>
      </c>
      <c r="E47" s="297"/>
      <c r="F47" s="184">
        <v>287.25</v>
      </c>
      <c r="G47" s="294" t="s">
        <v>3597</v>
      </c>
      <c r="H47" s="294" t="s">
        <v>2547</v>
      </c>
      <c r="I47" s="111" t="s">
        <v>651</v>
      </c>
      <c r="J47" s="132">
        <f t="shared" si="3"/>
        <v>78.993750000000006</v>
      </c>
      <c r="K47" s="132">
        <f t="shared" si="4"/>
        <v>86.174999999999997</v>
      </c>
      <c r="L47" s="133">
        <v>43784</v>
      </c>
      <c r="M47" s="159"/>
      <c r="N47" s="298"/>
    </row>
    <row r="48" spans="1:14" x14ac:dyDescent="0.3">
      <c r="A48" s="292" t="s">
        <v>4010</v>
      </c>
      <c r="B48" s="229" t="s">
        <v>4188</v>
      </c>
      <c r="C48" s="229" t="s">
        <v>4189</v>
      </c>
      <c r="D48" s="216">
        <v>7904090645082</v>
      </c>
      <c r="E48" s="292" t="s">
        <v>4190</v>
      </c>
      <c r="F48" s="293">
        <v>265.7</v>
      </c>
      <c r="G48" s="294" t="s">
        <v>3597</v>
      </c>
      <c r="H48" s="294" t="s">
        <v>3222</v>
      </c>
      <c r="I48" s="169" t="s">
        <v>4187</v>
      </c>
      <c r="J48" s="132">
        <f t="shared" si="3"/>
        <v>73.067499999999995</v>
      </c>
      <c r="K48" s="132">
        <f t="shared" si="4"/>
        <v>79.709999999999994</v>
      </c>
      <c r="L48" s="133">
        <v>43784</v>
      </c>
      <c r="M48" s="293"/>
      <c r="N48" s="294"/>
    </row>
    <row r="49" spans="1:14" x14ac:dyDescent="0.3">
      <c r="A49" s="292" t="s">
        <v>4010</v>
      </c>
      <c r="B49" s="229" t="s">
        <v>4191</v>
      </c>
      <c r="C49" s="229" t="s">
        <v>2788</v>
      </c>
      <c r="D49" s="216">
        <v>8009020357086</v>
      </c>
      <c r="E49" s="292" t="s">
        <v>4192</v>
      </c>
      <c r="F49" s="293">
        <v>301.5</v>
      </c>
      <c r="G49" s="294" t="s">
        <v>3597</v>
      </c>
      <c r="H49" s="294" t="s">
        <v>3222</v>
      </c>
      <c r="I49" s="169" t="s">
        <v>933</v>
      </c>
      <c r="J49" s="132">
        <f t="shared" si="3"/>
        <v>82.912499999999994</v>
      </c>
      <c r="K49" s="132">
        <f t="shared" si="4"/>
        <v>90.45</v>
      </c>
      <c r="L49" s="133">
        <v>43784</v>
      </c>
      <c r="M49" s="293"/>
      <c r="N49" s="294"/>
    </row>
    <row r="50" spans="1:14" x14ac:dyDescent="0.3">
      <c r="A50" s="292" t="s">
        <v>4010</v>
      </c>
      <c r="B50" s="229" t="s">
        <v>4182</v>
      </c>
      <c r="C50" s="229" t="s">
        <v>4183</v>
      </c>
      <c r="D50" s="216">
        <v>8705020819088</v>
      </c>
      <c r="E50" s="292" t="s">
        <v>4184</v>
      </c>
      <c r="F50" s="293">
        <v>395.15</v>
      </c>
      <c r="G50" s="294" t="s">
        <v>3597</v>
      </c>
      <c r="H50" s="294" t="s">
        <v>3222</v>
      </c>
      <c r="I50" s="169" t="s">
        <v>4109</v>
      </c>
      <c r="J50" s="132">
        <f t="shared" si="3"/>
        <v>108.66625000000001</v>
      </c>
      <c r="K50" s="132">
        <f t="shared" si="4"/>
        <v>118.545</v>
      </c>
      <c r="L50" s="133">
        <v>43784</v>
      </c>
      <c r="M50" s="293"/>
      <c r="N50" s="294"/>
    </row>
    <row r="51" spans="1:14" x14ac:dyDescent="0.3">
      <c r="A51" s="292" t="s">
        <v>4010</v>
      </c>
      <c r="B51" s="319" t="s">
        <v>4094</v>
      </c>
      <c r="C51" s="319" t="s">
        <v>265</v>
      </c>
      <c r="D51" s="216" t="s">
        <v>1907</v>
      </c>
      <c r="E51" s="297" t="s">
        <v>1716</v>
      </c>
      <c r="F51" s="184">
        <v>244.7</v>
      </c>
      <c r="G51" s="294" t="s">
        <v>3597</v>
      </c>
      <c r="H51" s="294" t="s">
        <v>3222</v>
      </c>
      <c r="I51" s="137" t="s">
        <v>3680</v>
      </c>
      <c r="J51" s="132">
        <f t="shared" si="3"/>
        <v>67.292500000000004</v>
      </c>
      <c r="K51" s="132">
        <f t="shared" si="4"/>
        <v>73.41</v>
      </c>
      <c r="L51" s="133">
        <v>43784</v>
      </c>
      <c r="M51" s="294"/>
      <c r="N51" s="294"/>
    </row>
    <row r="52" spans="1:14" x14ac:dyDescent="0.3">
      <c r="A52" s="292" t="s">
        <v>4010</v>
      </c>
      <c r="B52" s="297" t="s">
        <v>3356</v>
      </c>
      <c r="C52" s="297" t="s">
        <v>2761</v>
      </c>
      <c r="D52" s="216">
        <v>6005140661086</v>
      </c>
      <c r="E52" s="297" t="s">
        <v>4185</v>
      </c>
      <c r="F52" s="184">
        <v>110.3</v>
      </c>
      <c r="G52" s="294" t="s">
        <v>3597</v>
      </c>
      <c r="H52" s="294" t="s">
        <v>3222</v>
      </c>
      <c r="I52" s="137" t="s">
        <v>4277</v>
      </c>
      <c r="J52" s="132">
        <f t="shared" si="3"/>
        <v>30.3325</v>
      </c>
      <c r="K52" s="132">
        <f t="shared" si="4"/>
        <v>33.090000000000003</v>
      </c>
      <c r="L52" s="133">
        <v>43784</v>
      </c>
      <c r="M52" s="294"/>
      <c r="N52" s="294"/>
    </row>
    <row r="53" spans="1:14" x14ac:dyDescent="0.3">
      <c r="A53" s="299">
        <v>43708</v>
      </c>
      <c r="B53" s="297" t="s">
        <v>2760</v>
      </c>
      <c r="C53" s="294" t="s">
        <v>2761</v>
      </c>
      <c r="D53" s="217">
        <v>6005140661086</v>
      </c>
      <c r="E53" s="297" t="s">
        <v>2762</v>
      </c>
      <c r="F53" s="184">
        <v>128.30000000000001</v>
      </c>
      <c r="G53" s="214" t="s">
        <v>2748</v>
      </c>
      <c r="H53" s="294" t="s">
        <v>2547</v>
      </c>
      <c r="I53" s="137" t="s">
        <v>4277</v>
      </c>
      <c r="J53" s="132">
        <f t="shared" si="3"/>
        <v>35.282500000000006</v>
      </c>
      <c r="K53" s="132">
        <f t="shared" si="4"/>
        <v>38.49</v>
      </c>
      <c r="L53" s="133">
        <v>43784</v>
      </c>
      <c r="M53" s="306"/>
      <c r="N53" s="298"/>
    </row>
    <row r="54" spans="1:14" x14ac:dyDescent="0.3">
      <c r="A54" s="292" t="s">
        <v>4010</v>
      </c>
      <c r="B54" s="300" t="s">
        <v>4066</v>
      </c>
      <c r="C54" s="300" t="s">
        <v>4067</v>
      </c>
      <c r="D54" s="216" t="s">
        <v>4068</v>
      </c>
      <c r="E54" s="300" t="s">
        <v>4069</v>
      </c>
      <c r="F54" s="293">
        <v>339</v>
      </c>
      <c r="G54" s="214" t="s">
        <v>3621</v>
      </c>
      <c r="H54" s="294" t="s">
        <v>3222</v>
      </c>
      <c r="I54" s="111" t="s">
        <v>3801</v>
      </c>
      <c r="J54" s="132">
        <f t="shared" si="3"/>
        <v>93.224999999999994</v>
      </c>
      <c r="K54" s="132">
        <f t="shared" si="4"/>
        <v>101.7</v>
      </c>
      <c r="L54" s="133">
        <v>43784</v>
      </c>
      <c r="M54" s="159"/>
      <c r="N54" s="298"/>
    </row>
    <row r="55" spans="1:14" x14ac:dyDescent="0.3">
      <c r="A55" s="292" t="s">
        <v>4010</v>
      </c>
      <c r="B55" s="297" t="s">
        <v>4078</v>
      </c>
      <c r="C55" s="294" t="s">
        <v>3693</v>
      </c>
      <c r="D55" s="216" t="s">
        <v>4079</v>
      </c>
      <c r="E55" s="297" t="s">
        <v>3794</v>
      </c>
      <c r="F55" s="184">
        <v>200</v>
      </c>
      <c r="G55" s="294" t="s">
        <v>3597</v>
      </c>
      <c r="H55" s="294" t="s">
        <v>3222</v>
      </c>
      <c r="I55" s="111" t="s">
        <v>3716</v>
      </c>
      <c r="J55" s="132">
        <f t="shared" si="3"/>
        <v>55</v>
      </c>
      <c r="K55" s="132">
        <f t="shared" si="4"/>
        <v>60</v>
      </c>
      <c r="L55" s="133">
        <v>43784</v>
      </c>
      <c r="M55" s="159"/>
      <c r="N55" s="298"/>
    </row>
    <row r="56" spans="1:14" x14ac:dyDescent="0.3">
      <c r="A56" s="292" t="s">
        <v>4010</v>
      </c>
      <c r="B56" s="292" t="s">
        <v>628</v>
      </c>
      <c r="C56" s="292" t="s">
        <v>285</v>
      </c>
      <c r="D56" s="216" t="s">
        <v>4019</v>
      </c>
      <c r="E56" s="292" t="s">
        <v>2984</v>
      </c>
      <c r="F56" s="293">
        <v>284.3</v>
      </c>
      <c r="G56" s="294" t="s">
        <v>3621</v>
      </c>
      <c r="H56" s="294" t="s">
        <v>2547</v>
      </c>
      <c r="I56" s="169" t="s">
        <v>4102</v>
      </c>
      <c r="J56" s="132">
        <f t="shared" si="3"/>
        <v>78.182500000000005</v>
      </c>
      <c r="K56" s="132">
        <f t="shared" si="4"/>
        <v>85.29</v>
      </c>
      <c r="L56" s="133">
        <v>43784</v>
      </c>
      <c r="M56" s="293"/>
      <c r="N56" s="294"/>
    </row>
    <row r="57" spans="1:14" x14ac:dyDescent="0.3">
      <c r="A57" s="292" t="s">
        <v>4010</v>
      </c>
      <c r="B57" s="229" t="s">
        <v>26</v>
      </c>
      <c r="C57" s="229" t="s">
        <v>939</v>
      </c>
      <c r="D57" s="216">
        <v>7407080484082</v>
      </c>
      <c r="E57" s="292" t="s">
        <v>4186</v>
      </c>
      <c r="F57" s="293">
        <v>227.3</v>
      </c>
      <c r="G57" s="294" t="s">
        <v>3597</v>
      </c>
      <c r="H57" s="294" t="s">
        <v>3222</v>
      </c>
      <c r="I57" s="169" t="s">
        <v>4187</v>
      </c>
      <c r="J57" s="132">
        <f t="shared" si="3"/>
        <v>62.5075</v>
      </c>
      <c r="K57" s="132">
        <f t="shared" si="4"/>
        <v>68.19</v>
      </c>
      <c r="L57" s="133">
        <v>43784</v>
      </c>
      <c r="M57" s="293"/>
      <c r="N57" s="294"/>
    </row>
    <row r="58" spans="1:14" x14ac:dyDescent="0.3">
      <c r="A58" s="292" t="s">
        <v>4010</v>
      </c>
      <c r="B58" s="321" t="s">
        <v>3779</v>
      </c>
      <c r="C58" s="321" t="s">
        <v>260</v>
      </c>
      <c r="D58" s="216" t="s">
        <v>4077</v>
      </c>
      <c r="E58" s="292" t="s">
        <v>3780</v>
      </c>
      <c r="F58" s="293">
        <v>318.8</v>
      </c>
      <c r="G58" s="294" t="s">
        <v>3597</v>
      </c>
      <c r="H58" s="294" t="s">
        <v>3222</v>
      </c>
      <c r="I58" s="169" t="s">
        <v>3680</v>
      </c>
      <c r="J58" s="132">
        <f t="shared" si="3"/>
        <v>87.67</v>
      </c>
      <c r="K58" s="132">
        <f t="shared" si="4"/>
        <v>95.64</v>
      </c>
      <c r="L58" s="133">
        <v>43784</v>
      </c>
      <c r="M58" s="293"/>
      <c r="N58" s="294"/>
    </row>
    <row r="59" spans="1:14" x14ac:dyDescent="0.3">
      <c r="A59" s="292" t="s">
        <v>4010</v>
      </c>
      <c r="B59" s="292" t="s">
        <v>4086</v>
      </c>
      <c r="C59" s="292" t="s">
        <v>185</v>
      </c>
      <c r="D59" s="216" t="s">
        <v>3777</v>
      </c>
      <c r="E59" s="292" t="s">
        <v>3778</v>
      </c>
      <c r="F59" s="293">
        <v>403.7</v>
      </c>
      <c r="G59" s="294" t="s">
        <v>3597</v>
      </c>
      <c r="H59" s="294" t="s">
        <v>3222</v>
      </c>
      <c r="I59" s="169" t="s">
        <v>3682</v>
      </c>
      <c r="J59" s="132">
        <f t="shared" si="3"/>
        <v>111.0175</v>
      </c>
      <c r="K59" s="132">
        <f t="shared" si="4"/>
        <v>121.11</v>
      </c>
      <c r="L59" s="133">
        <v>43784</v>
      </c>
      <c r="M59" s="293"/>
      <c r="N59" s="294"/>
    </row>
    <row r="60" spans="1:14" x14ac:dyDescent="0.3">
      <c r="A60" s="299">
        <v>43708</v>
      </c>
      <c r="B60" s="292" t="s">
        <v>3122</v>
      </c>
      <c r="C60" s="292" t="s">
        <v>3123</v>
      </c>
      <c r="D60" s="218"/>
      <c r="E60" s="292"/>
      <c r="F60" s="293">
        <v>211.7</v>
      </c>
      <c r="G60" s="214" t="s">
        <v>2748</v>
      </c>
      <c r="H60" s="300" t="s">
        <v>2561</v>
      </c>
      <c r="I60" s="137" t="s">
        <v>4277</v>
      </c>
      <c r="J60" s="132">
        <f t="shared" si="3"/>
        <v>58.217500000000001</v>
      </c>
      <c r="K60" s="132">
        <f t="shared" si="4"/>
        <v>63.51</v>
      </c>
      <c r="L60" s="133">
        <v>43784</v>
      </c>
      <c r="M60" s="306"/>
      <c r="N60" s="298"/>
    </row>
    <row r="61" spans="1:14" s="287" customFormat="1" ht="13.2" x14ac:dyDescent="0.25">
      <c r="A61" s="292" t="s">
        <v>4010</v>
      </c>
      <c r="B61" s="297" t="s">
        <v>4121</v>
      </c>
      <c r="C61" s="294" t="s">
        <v>2751</v>
      </c>
      <c r="D61" s="217">
        <v>8306200357081</v>
      </c>
      <c r="E61" s="297" t="s">
        <v>2752</v>
      </c>
      <c r="F61" s="184">
        <v>271.7</v>
      </c>
      <c r="G61" s="294" t="s">
        <v>3597</v>
      </c>
      <c r="H61" s="294" t="s">
        <v>2547</v>
      </c>
      <c r="I61" s="111" t="s">
        <v>4104</v>
      </c>
      <c r="J61" s="132">
        <f t="shared" si="3"/>
        <v>74.717500000000001</v>
      </c>
      <c r="K61" s="132">
        <f t="shared" si="4"/>
        <v>81.510000000000005</v>
      </c>
      <c r="L61" s="133">
        <v>43784</v>
      </c>
      <c r="M61" s="159"/>
      <c r="N61" s="298"/>
    </row>
    <row r="62" spans="1:14" x14ac:dyDescent="0.3">
      <c r="A62" s="299">
        <v>43708</v>
      </c>
      <c r="B62" s="292" t="s">
        <v>558</v>
      </c>
      <c r="C62" s="292" t="s">
        <v>2514</v>
      </c>
      <c r="D62" s="234" t="s">
        <v>2515</v>
      </c>
      <c r="E62" s="225" t="s">
        <v>2516</v>
      </c>
      <c r="F62" s="184">
        <v>93.3</v>
      </c>
      <c r="G62" s="214" t="s">
        <v>2748</v>
      </c>
      <c r="H62" s="300" t="s">
        <v>2561</v>
      </c>
      <c r="I62" s="137" t="s">
        <v>4277</v>
      </c>
      <c r="J62" s="132">
        <f t="shared" si="3"/>
        <v>25.657499999999999</v>
      </c>
      <c r="K62" s="132">
        <f t="shared" si="4"/>
        <v>27.99</v>
      </c>
      <c r="L62" s="133">
        <v>43784</v>
      </c>
      <c r="M62" s="306"/>
      <c r="N62" s="298"/>
    </row>
    <row r="63" spans="1:14" x14ac:dyDescent="0.3">
      <c r="A63" s="292" t="s">
        <v>4010</v>
      </c>
      <c r="B63" s="229" t="s">
        <v>4224</v>
      </c>
      <c r="C63" s="229" t="s">
        <v>549</v>
      </c>
      <c r="D63" s="216">
        <v>7412185821089</v>
      </c>
      <c r="E63" s="292" t="s">
        <v>4151</v>
      </c>
      <c r="F63" s="293">
        <v>195.2</v>
      </c>
      <c r="G63" s="294" t="s">
        <v>3597</v>
      </c>
      <c r="H63" s="294" t="s">
        <v>3222</v>
      </c>
      <c r="I63" s="169" t="s">
        <v>3681</v>
      </c>
      <c r="J63" s="132">
        <f t="shared" si="3"/>
        <v>53.68</v>
      </c>
      <c r="K63" s="132">
        <f t="shared" si="4"/>
        <v>58.56</v>
      </c>
      <c r="L63" s="133">
        <v>43784</v>
      </c>
      <c r="M63" s="293"/>
      <c r="N63" s="294"/>
    </row>
    <row r="64" spans="1:14" x14ac:dyDescent="0.3">
      <c r="A64" s="292" t="s">
        <v>4010</v>
      </c>
      <c r="B64" s="229" t="s">
        <v>4236</v>
      </c>
      <c r="C64" s="229" t="s">
        <v>4237</v>
      </c>
      <c r="D64" s="216"/>
      <c r="E64" s="292" t="s">
        <v>4238</v>
      </c>
      <c r="F64" s="293">
        <v>493.5</v>
      </c>
      <c r="G64" s="294" t="s">
        <v>3597</v>
      </c>
      <c r="H64" s="294" t="s">
        <v>3222</v>
      </c>
      <c r="I64" s="169" t="s">
        <v>3810</v>
      </c>
      <c r="J64" s="132">
        <f t="shared" si="3"/>
        <v>135.71250000000001</v>
      </c>
      <c r="K64" s="132">
        <f t="shared" si="4"/>
        <v>148.05000000000001</v>
      </c>
      <c r="L64" s="133">
        <v>43784</v>
      </c>
      <c r="M64" s="293"/>
      <c r="N64" s="294"/>
    </row>
    <row r="65" spans="1:14" x14ac:dyDescent="0.3">
      <c r="A65" s="292" t="s">
        <v>4010</v>
      </c>
      <c r="B65" s="292" t="s">
        <v>4118</v>
      </c>
      <c r="C65" s="292" t="s">
        <v>549</v>
      </c>
      <c r="D65" s="216" t="s">
        <v>4043</v>
      </c>
      <c r="E65" s="292" t="s">
        <v>2963</v>
      </c>
      <c r="F65" s="293">
        <v>589.54999999999995</v>
      </c>
      <c r="G65" s="294" t="s">
        <v>3597</v>
      </c>
      <c r="H65" s="294" t="s">
        <v>2547</v>
      </c>
      <c r="I65" s="169" t="s">
        <v>3687</v>
      </c>
      <c r="J65" s="132">
        <f t="shared" si="3"/>
        <v>162.12624999999997</v>
      </c>
      <c r="K65" s="132">
        <f>SUM(F65*40)/100</f>
        <v>235.82</v>
      </c>
      <c r="L65" s="133">
        <v>43784</v>
      </c>
      <c r="M65" s="293"/>
      <c r="N65" s="294"/>
    </row>
    <row r="66" spans="1:14" x14ac:dyDescent="0.3">
      <c r="A66" s="292" t="s">
        <v>4010</v>
      </c>
      <c r="B66" s="292" t="s">
        <v>4116</v>
      </c>
      <c r="C66" s="292" t="s">
        <v>800</v>
      </c>
      <c r="D66" s="216" t="s">
        <v>4040</v>
      </c>
      <c r="E66" s="292" t="s">
        <v>4041</v>
      </c>
      <c r="F66" s="293">
        <v>315.05</v>
      </c>
      <c r="G66" s="294" t="s">
        <v>3597</v>
      </c>
      <c r="H66" s="294" t="s">
        <v>2547</v>
      </c>
      <c r="I66" s="111" t="s">
        <v>3682</v>
      </c>
      <c r="J66" s="132">
        <f t="shared" si="3"/>
        <v>86.638750000000002</v>
      </c>
      <c r="K66" s="132">
        <f t="shared" ref="K66:K72" si="5">SUM(F66*30)/100</f>
        <v>94.515000000000001</v>
      </c>
      <c r="L66" s="133">
        <v>43784</v>
      </c>
      <c r="M66" s="293"/>
      <c r="N66" s="294"/>
    </row>
    <row r="67" spans="1:14" x14ac:dyDescent="0.3">
      <c r="A67" s="292" t="s">
        <v>4010</v>
      </c>
      <c r="B67" s="321" t="s">
        <v>4126</v>
      </c>
      <c r="C67" s="321" t="s">
        <v>549</v>
      </c>
      <c r="D67" s="216" t="s">
        <v>4026</v>
      </c>
      <c r="E67" s="292" t="s">
        <v>4027</v>
      </c>
      <c r="F67" s="293">
        <v>271.8</v>
      </c>
      <c r="G67" s="294" t="s">
        <v>3597</v>
      </c>
      <c r="H67" s="294" t="s">
        <v>2547</v>
      </c>
      <c r="I67" s="169" t="s">
        <v>4107</v>
      </c>
      <c r="J67" s="132">
        <f t="shared" ref="J67:J98" si="6">SUM(F67*27.5)/100</f>
        <v>74.745000000000005</v>
      </c>
      <c r="K67" s="132">
        <f t="shared" si="5"/>
        <v>81.540000000000006</v>
      </c>
      <c r="L67" s="133">
        <v>43784</v>
      </c>
      <c r="M67" s="293"/>
      <c r="N67" s="294"/>
    </row>
    <row r="68" spans="1:14" x14ac:dyDescent="0.3">
      <c r="A68" s="292" t="s">
        <v>4010</v>
      </c>
      <c r="B68" s="300" t="s">
        <v>746</v>
      </c>
      <c r="C68" s="300" t="s">
        <v>2971</v>
      </c>
      <c r="D68" s="216" t="s">
        <v>4083</v>
      </c>
      <c r="E68" s="300" t="s">
        <v>2972</v>
      </c>
      <c r="F68" s="293">
        <v>469.55</v>
      </c>
      <c r="G68" s="294" t="s">
        <v>3597</v>
      </c>
      <c r="H68" s="294" t="s">
        <v>3222</v>
      </c>
      <c r="I68" s="137" t="s">
        <v>4084</v>
      </c>
      <c r="J68" s="132">
        <f t="shared" si="6"/>
        <v>129.12625</v>
      </c>
      <c r="K68" s="132">
        <f t="shared" si="5"/>
        <v>140.86500000000001</v>
      </c>
      <c r="L68" s="133">
        <v>43784</v>
      </c>
      <c r="M68" s="159"/>
      <c r="N68" s="298"/>
    </row>
    <row r="69" spans="1:14" x14ac:dyDescent="0.3">
      <c r="A69" s="292" t="s">
        <v>4010</v>
      </c>
      <c r="B69" s="321" t="s">
        <v>2521</v>
      </c>
      <c r="C69" s="321" t="s">
        <v>68</v>
      </c>
      <c r="D69" s="216" t="s">
        <v>4096</v>
      </c>
      <c r="E69" s="292" t="s">
        <v>4097</v>
      </c>
      <c r="F69" s="293">
        <v>373.1</v>
      </c>
      <c r="G69" s="294" t="s">
        <v>3597</v>
      </c>
      <c r="H69" s="294" t="s">
        <v>3222</v>
      </c>
      <c r="I69" s="169" t="s">
        <v>4106</v>
      </c>
      <c r="J69" s="132">
        <f t="shared" si="6"/>
        <v>102.60250000000001</v>
      </c>
      <c r="K69" s="132">
        <f t="shared" si="5"/>
        <v>111.93</v>
      </c>
      <c r="L69" s="133">
        <v>43784</v>
      </c>
      <c r="M69" s="293"/>
      <c r="N69" s="294"/>
    </row>
    <row r="70" spans="1:14" x14ac:dyDescent="0.3">
      <c r="A70" s="292" t="s">
        <v>4010</v>
      </c>
      <c r="B70" s="229" t="s">
        <v>4221</v>
      </c>
      <c r="C70" s="229" t="s">
        <v>1140</v>
      </c>
      <c r="D70" s="216">
        <v>8802280661084</v>
      </c>
      <c r="E70" s="292" t="s">
        <v>4222</v>
      </c>
      <c r="F70" s="293">
        <v>273.25</v>
      </c>
      <c r="G70" s="294" t="s">
        <v>3597</v>
      </c>
      <c r="H70" s="294" t="s">
        <v>3222</v>
      </c>
      <c r="I70" s="169" t="s">
        <v>4107</v>
      </c>
      <c r="J70" s="132">
        <f t="shared" si="6"/>
        <v>75.143749999999997</v>
      </c>
      <c r="K70" s="132">
        <f t="shared" si="5"/>
        <v>81.974999999999994</v>
      </c>
      <c r="L70" s="133">
        <v>43784</v>
      </c>
      <c r="M70" s="294"/>
      <c r="N70" s="294"/>
    </row>
    <row r="71" spans="1:14" x14ac:dyDescent="0.3">
      <c r="A71" s="331">
        <v>43646</v>
      </c>
      <c r="B71" s="292" t="s">
        <v>1348</v>
      </c>
      <c r="C71" s="292" t="s">
        <v>276</v>
      </c>
      <c r="D71" s="124" t="s">
        <v>1349</v>
      </c>
      <c r="E71" s="124" t="s">
        <v>1350</v>
      </c>
      <c r="F71" s="131">
        <v>717.85</v>
      </c>
      <c r="G71" s="306"/>
      <c r="H71" s="306"/>
      <c r="I71" s="111" t="s">
        <v>4220</v>
      </c>
      <c r="J71" s="132">
        <f t="shared" si="6"/>
        <v>197.40875</v>
      </c>
      <c r="K71" s="132">
        <f t="shared" si="5"/>
        <v>215.35499999999999</v>
      </c>
      <c r="L71" s="133">
        <v>43784</v>
      </c>
      <c r="M71" s="302"/>
      <c r="N71" s="294"/>
    </row>
    <row r="72" spans="1:14" x14ac:dyDescent="0.3">
      <c r="A72" s="292" t="s">
        <v>4010</v>
      </c>
      <c r="B72" s="171" t="s">
        <v>335</v>
      </c>
      <c r="C72" s="170" t="s">
        <v>2522</v>
      </c>
      <c r="D72" s="216">
        <v>7618045505080</v>
      </c>
      <c r="E72" s="297" t="s">
        <v>4219</v>
      </c>
      <c r="F72" s="184">
        <v>159.30000000000001</v>
      </c>
      <c r="G72" s="214" t="s">
        <v>3621</v>
      </c>
      <c r="H72" s="294" t="s">
        <v>3222</v>
      </c>
      <c r="I72" s="111" t="s">
        <v>4220</v>
      </c>
      <c r="J72" s="132">
        <f t="shared" si="6"/>
        <v>43.807499999999997</v>
      </c>
      <c r="K72" s="132">
        <f t="shared" si="5"/>
        <v>47.79</v>
      </c>
      <c r="L72" s="133">
        <v>43784</v>
      </c>
      <c r="M72" s="159"/>
      <c r="N72" s="298"/>
    </row>
    <row r="73" spans="1:14" x14ac:dyDescent="0.3">
      <c r="A73" s="292" t="s">
        <v>4010</v>
      </c>
      <c r="B73" s="171" t="s">
        <v>4234</v>
      </c>
      <c r="C73" s="170" t="s">
        <v>780</v>
      </c>
      <c r="D73" s="216"/>
      <c r="E73" s="297" t="s">
        <v>4235</v>
      </c>
      <c r="F73" s="184">
        <v>195.2</v>
      </c>
      <c r="G73" s="214" t="s">
        <v>3597</v>
      </c>
      <c r="H73" s="294" t="s">
        <v>3222</v>
      </c>
      <c r="I73" s="111" t="s">
        <v>1493</v>
      </c>
      <c r="J73" s="132">
        <f t="shared" si="6"/>
        <v>53.68</v>
      </c>
      <c r="K73" s="132">
        <f>SUM(F73*40)/100</f>
        <v>78.08</v>
      </c>
      <c r="L73" s="133">
        <v>43784</v>
      </c>
      <c r="M73" s="159"/>
      <c r="N73" s="298"/>
    </row>
    <row r="74" spans="1:14" x14ac:dyDescent="0.3">
      <c r="A74" s="292" t="s">
        <v>4010</v>
      </c>
      <c r="B74" s="171" t="s">
        <v>1356</v>
      </c>
      <c r="C74" s="170" t="s">
        <v>3077</v>
      </c>
      <c r="D74" s="216">
        <v>8203290810086</v>
      </c>
      <c r="E74" s="297" t="s">
        <v>4225</v>
      </c>
      <c r="F74" s="184">
        <v>180.2</v>
      </c>
      <c r="G74" s="214" t="s">
        <v>4213</v>
      </c>
      <c r="H74" s="294" t="s">
        <v>3222</v>
      </c>
      <c r="I74" s="111" t="s">
        <v>4220</v>
      </c>
      <c r="J74" s="132">
        <f t="shared" si="6"/>
        <v>49.555</v>
      </c>
      <c r="K74" s="132">
        <f t="shared" ref="K74:K102" si="7">SUM(F74*30)/100</f>
        <v>54.06</v>
      </c>
      <c r="L74" s="133">
        <v>43784</v>
      </c>
      <c r="M74" s="159"/>
      <c r="N74" s="298"/>
    </row>
    <row r="75" spans="1:14" x14ac:dyDescent="0.3">
      <c r="A75" s="292" t="s">
        <v>4010</v>
      </c>
      <c r="B75" s="321" t="s">
        <v>2446</v>
      </c>
      <c r="C75" s="321" t="s">
        <v>1662</v>
      </c>
      <c r="D75" s="216">
        <v>7801011279084</v>
      </c>
      <c r="E75" s="292" t="s">
        <v>4018</v>
      </c>
      <c r="F75" s="293">
        <v>375.8</v>
      </c>
      <c r="G75" s="294" t="s">
        <v>3621</v>
      </c>
      <c r="H75" s="294" t="s">
        <v>2547</v>
      </c>
      <c r="I75" s="137" t="s">
        <v>4063</v>
      </c>
      <c r="J75" s="132">
        <f t="shared" si="6"/>
        <v>103.345</v>
      </c>
      <c r="K75" s="132">
        <f t="shared" si="7"/>
        <v>112.74</v>
      </c>
      <c r="L75" s="133">
        <v>43784</v>
      </c>
      <c r="M75" s="293"/>
      <c r="N75" s="294"/>
    </row>
    <row r="76" spans="1:14" x14ac:dyDescent="0.3">
      <c r="A76" s="299">
        <v>43708</v>
      </c>
      <c r="B76" s="292" t="s">
        <v>3170</v>
      </c>
      <c r="C76" s="292" t="s">
        <v>2447</v>
      </c>
      <c r="D76" s="234" t="s">
        <v>2448</v>
      </c>
      <c r="E76" s="292" t="s">
        <v>1791</v>
      </c>
      <c r="F76" s="184">
        <v>428.3</v>
      </c>
      <c r="G76" s="214" t="s">
        <v>2741</v>
      </c>
      <c r="H76" s="300" t="s">
        <v>2561</v>
      </c>
      <c r="I76" s="137" t="s">
        <v>4277</v>
      </c>
      <c r="J76" s="132">
        <f t="shared" si="6"/>
        <v>117.7825</v>
      </c>
      <c r="K76" s="132">
        <f t="shared" si="7"/>
        <v>128.49</v>
      </c>
      <c r="L76" s="133">
        <v>43784</v>
      </c>
      <c r="M76" s="306"/>
      <c r="N76" s="298"/>
    </row>
    <row r="77" spans="1:14" x14ac:dyDescent="0.3">
      <c r="A77" s="331">
        <v>43677</v>
      </c>
      <c r="B77" s="292" t="s">
        <v>2446</v>
      </c>
      <c r="C77" s="292" t="s">
        <v>2447</v>
      </c>
      <c r="D77" s="124" t="s">
        <v>2448</v>
      </c>
      <c r="E77" s="124" t="s">
        <v>1791</v>
      </c>
      <c r="F77" s="307">
        <v>428.3</v>
      </c>
      <c r="G77" s="306"/>
      <c r="H77" s="294"/>
      <c r="I77" s="137" t="s">
        <v>4277</v>
      </c>
      <c r="J77" s="132">
        <f t="shared" si="6"/>
        <v>117.7825</v>
      </c>
      <c r="K77" s="132">
        <f t="shared" si="7"/>
        <v>128.49</v>
      </c>
      <c r="L77" s="133">
        <v>43784</v>
      </c>
      <c r="M77" s="294"/>
      <c r="N77" s="294"/>
    </row>
    <row r="78" spans="1:14" x14ac:dyDescent="0.3">
      <c r="A78" s="292" t="s">
        <v>4010</v>
      </c>
      <c r="B78" s="171" t="s">
        <v>4230</v>
      </c>
      <c r="C78" s="170" t="s">
        <v>2555</v>
      </c>
      <c r="D78" s="216"/>
      <c r="E78" s="297" t="s">
        <v>4231</v>
      </c>
      <c r="F78" s="184">
        <v>246.7</v>
      </c>
      <c r="G78" s="214" t="s">
        <v>3597</v>
      </c>
      <c r="H78" s="294" t="s">
        <v>3222</v>
      </c>
      <c r="I78" s="137" t="s">
        <v>3905</v>
      </c>
      <c r="J78" s="132">
        <f t="shared" si="6"/>
        <v>67.842500000000001</v>
      </c>
      <c r="K78" s="132">
        <f t="shared" si="7"/>
        <v>74.010000000000005</v>
      </c>
      <c r="L78" s="133">
        <v>43784</v>
      </c>
      <c r="M78" s="159"/>
      <c r="N78" s="298"/>
    </row>
    <row r="79" spans="1:14" x14ac:dyDescent="0.3">
      <c r="A79" s="292" t="s">
        <v>4010</v>
      </c>
      <c r="B79" s="171" t="s">
        <v>4095</v>
      </c>
      <c r="C79" s="170" t="s">
        <v>4228</v>
      </c>
      <c r="D79" s="216">
        <v>5909060794085</v>
      </c>
      <c r="E79" s="297" t="s">
        <v>4229</v>
      </c>
      <c r="F79" s="184">
        <v>834.1</v>
      </c>
      <c r="G79" s="214" t="s">
        <v>3597</v>
      </c>
      <c r="H79" s="294" t="s">
        <v>3222</v>
      </c>
      <c r="I79" s="111" t="s">
        <v>432</v>
      </c>
      <c r="J79" s="132">
        <f t="shared" si="6"/>
        <v>229.3775</v>
      </c>
      <c r="K79" s="132">
        <f t="shared" si="7"/>
        <v>250.23</v>
      </c>
      <c r="L79" s="133">
        <v>43784</v>
      </c>
      <c r="M79" s="159"/>
      <c r="N79" s="298"/>
    </row>
    <row r="80" spans="1:14" x14ac:dyDescent="0.3">
      <c r="A80" s="292" t="s">
        <v>4010</v>
      </c>
      <c r="B80" s="171" t="s">
        <v>4232</v>
      </c>
      <c r="C80" s="170" t="s">
        <v>11</v>
      </c>
      <c r="D80" s="216"/>
      <c r="E80" s="297" t="s">
        <v>4233</v>
      </c>
      <c r="F80" s="184">
        <v>316.7</v>
      </c>
      <c r="G80" s="214" t="s">
        <v>3597</v>
      </c>
      <c r="H80" s="294" t="s">
        <v>3222</v>
      </c>
      <c r="I80" s="111" t="s">
        <v>647</v>
      </c>
      <c r="J80" s="132">
        <f t="shared" si="6"/>
        <v>87.092500000000001</v>
      </c>
      <c r="K80" s="132">
        <f t="shared" si="7"/>
        <v>95.01</v>
      </c>
      <c r="L80" s="133">
        <v>43784</v>
      </c>
      <c r="M80" s="159"/>
      <c r="N80" s="298"/>
    </row>
    <row r="81" spans="1:14" x14ac:dyDescent="0.3">
      <c r="A81" s="292" t="s">
        <v>4010</v>
      </c>
      <c r="B81" s="323" t="s">
        <v>4123</v>
      </c>
      <c r="C81" s="323" t="s">
        <v>331</v>
      </c>
      <c r="D81" s="216">
        <v>7008065730083</v>
      </c>
      <c r="E81" s="300" t="s">
        <v>4056</v>
      </c>
      <c r="F81" s="293">
        <v>1691.3</v>
      </c>
      <c r="G81" s="294" t="s">
        <v>3621</v>
      </c>
      <c r="H81" s="294" t="s">
        <v>2547</v>
      </c>
      <c r="I81" s="137" t="s">
        <v>3905</v>
      </c>
      <c r="J81" s="132">
        <f t="shared" si="6"/>
        <v>465.10750000000002</v>
      </c>
      <c r="K81" s="132">
        <f t="shared" si="7"/>
        <v>507.39</v>
      </c>
      <c r="L81" s="133">
        <v>43784</v>
      </c>
      <c r="M81" s="159"/>
      <c r="N81" s="298"/>
    </row>
    <row r="82" spans="1:14" x14ac:dyDescent="0.3">
      <c r="A82" s="292" t="s">
        <v>4010</v>
      </c>
      <c r="B82" s="230" t="s">
        <v>4226</v>
      </c>
      <c r="C82" s="230" t="s">
        <v>2464</v>
      </c>
      <c r="D82" s="216">
        <v>7706130263085</v>
      </c>
      <c r="E82" s="300" t="s">
        <v>4227</v>
      </c>
      <c r="F82" s="293">
        <v>261.2</v>
      </c>
      <c r="G82" s="294" t="s">
        <v>3597</v>
      </c>
      <c r="H82" s="294" t="s">
        <v>3222</v>
      </c>
      <c r="I82" s="111" t="s">
        <v>647</v>
      </c>
      <c r="J82" s="132">
        <f t="shared" si="6"/>
        <v>71.83</v>
      </c>
      <c r="K82" s="132">
        <f t="shared" si="7"/>
        <v>78.36</v>
      </c>
      <c r="L82" s="133">
        <v>43784</v>
      </c>
      <c r="M82" s="159"/>
      <c r="N82" s="298"/>
    </row>
    <row r="83" spans="1:14" x14ac:dyDescent="0.3">
      <c r="A83" s="292" t="s">
        <v>4010</v>
      </c>
      <c r="B83" s="292" t="s">
        <v>4120</v>
      </c>
      <c r="C83" s="292" t="s">
        <v>285</v>
      </c>
      <c r="D83" s="216" t="s">
        <v>1933</v>
      </c>
      <c r="E83" s="292" t="s">
        <v>1742</v>
      </c>
      <c r="F83" s="293">
        <v>652.79999999999995</v>
      </c>
      <c r="G83" s="294" t="s">
        <v>2748</v>
      </c>
      <c r="H83" s="294" t="s">
        <v>2547</v>
      </c>
      <c r="I83" s="169" t="s">
        <v>3810</v>
      </c>
      <c r="J83" s="132">
        <f t="shared" si="6"/>
        <v>179.52</v>
      </c>
      <c r="K83" s="132">
        <f t="shared" si="7"/>
        <v>195.84</v>
      </c>
      <c r="L83" s="133">
        <v>43784</v>
      </c>
      <c r="M83" s="294"/>
      <c r="N83" s="294"/>
    </row>
    <row r="84" spans="1:14" x14ac:dyDescent="0.3">
      <c r="A84" s="292" t="s">
        <v>4010</v>
      </c>
      <c r="B84" s="292" t="s">
        <v>799</v>
      </c>
      <c r="C84" s="292" t="s">
        <v>800</v>
      </c>
      <c r="D84" s="216" t="s">
        <v>801</v>
      </c>
      <c r="E84" s="292" t="s">
        <v>802</v>
      </c>
      <c r="F84" s="293">
        <v>680.3</v>
      </c>
      <c r="G84" s="294" t="s">
        <v>3597</v>
      </c>
      <c r="H84" s="294" t="s">
        <v>2547</v>
      </c>
      <c r="I84" s="111" t="s">
        <v>803</v>
      </c>
      <c r="J84" s="132">
        <f t="shared" si="6"/>
        <v>187.08250000000001</v>
      </c>
      <c r="K84" s="132">
        <f t="shared" si="7"/>
        <v>204.09</v>
      </c>
      <c r="L84" s="133">
        <v>43784</v>
      </c>
      <c r="M84" s="293"/>
      <c r="N84" s="294"/>
    </row>
    <row r="85" spans="1:14" x14ac:dyDescent="0.3">
      <c r="A85" s="292" t="s">
        <v>4010</v>
      </c>
      <c r="B85" s="321" t="s">
        <v>2584</v>
      </c>
      <c r="C85" s="321" t="s">
        <v>1393</v>
      </c>
      <c r="D85" s="216" t="s">
        <v>2585</v>
      </c>
      <c r="E85" s="292" t="s">
        <v>4100</v>
      </c>
      <c r="F85" s="293">
        <v>501.8</v>
      </c>
      <c r="G85" s="214" t="s">
        <v>3621</v>
      </c>
      <c r="H85" s="294" t="s">
        <v>3222</v>
      </c>
      <c r="I85" s="169" t="s">
        <v>3681</v>
      </c>
      <c r="J85" s="132">
        <f t="shared" si="6"/>
        <v>137.995</v>
      </c>
      <c r="K85" s="132">
        <f t="shared" si="7"/>
        <v>150.54</v>
      </c>
      <c r="L85" s="133">
        <v>43784</v>
      </c>
      <c r="M85" s="293"/>
      <c r="N85" s="294"/>
    </row>
    <row r="86" spans="1:14" x14ac:dyDescent="0.3">
      <c r="A86" s="292" t="s">
        <v>4010</v>
      </c>
      <c r="B86" s="300" t="s">
        <v>4117</v>
      </c>
      <c r="C86" s="300" t="s">
        <v>549</v>
      </c>
      <c r="D86" s="216">
        <v>7609250455087</v>
      </c>
      <c r="E86" s="300" t="s">
        <v>4048</v>
      </c>
      <c r="F86" s="293">
        <v>693.8</v>
      </c>
      <c r="G86" s="294" t="s">
        <v>3621</v>
      </c>
      <c r="H86" s="294" t="s">
        <v>2547</v>
      </c>
      <c r="I86" s="111" t="s">
        <v>3682</v>
      </c>
      <c r="J86" s="132">
        <f t="shared" si="6"/>
        <v>190.79499999999999</v>
      </c>
      <c r="K86" s="132">
        <f t="shared" si="7"/>
        <v>208.14</v>
      </c>
      <c r="L86" s="133">
        <v>43784</v>
      </c>
      <c r="M86" s="159"/>
      <c r="N86" s="298"/>
    </row>
    <row r="87" spans="1:14" x14ac:dyDescent="0.3">
      <c r="A87" s="292" t="s">
        <v>4010</v>
      </c>
      <c r="B87" s="230" t="s">
        <v>4208</v>
      </c>
      <c r="C87" s="230" t="s">
        <v>220</v>
      </c>
      <c r="D87" s="216">
        <v>8712255308085</v>
      </c>
      <c r="E87" s="300" t="s">
        <v>4209</v>
      </c>
      <c r="F87" s="293">
        <v>96.15</v>
      </c>
      <c r="G87" s="294" t="s">
        <v>3597</v>
      </c>
      <c r="H87" s="294" t="s">
        <v>3222</v>
      </c>
      <c r="I87" s="169" t="s">
        <v>4580</v>
      </c>
      <c r="J87" s="132">
        <f t="shared" si="6"/>
        <v>26.44125</v>
      </c>
      <c r="K87" s="132">
        <f t="shared" si="7"/>
        <v>28.844999999999999</v>
      </c>
      <c r="L87" s="133">
        <v>43784</v>
      </c>
      <c r="M87" s="159"/>
      <c r="N87" s="298"/>
    </row>
    <row r="88" spans="1:14" x14ac:dyDescent="0.3">
      <c r="A88" s="292" t="s">
        <v>4010</v>
      </c>
      <c r="B88" s="230" t="s">
        <v>1402</v>
      </c>
      <c r="C88" s="230" t="s">
        <v>4061</v>
      </c>
      <c r="D88" s="216">
        <v>8306075480080</v>
      </c>
      <c r="E88" s="300" t="s">
        <v>4218</v>
      </c>
      <c r="F88" s="293">
        <v>368.3</v>
      </c>
      <c r="G88" s="294" t="s">
        <v>3597</v>
      </c>
      <c r="H88" s="294" t="s">
        <v>3222</v>
      </c>
      <c r="I88" s="111" t="s">
        <v>933</v>
      </c>
      <c r="J88" s="132">
        <f t="shared" si="6"/>
        <v>101.2825</v>
      </c>
      <c r="K88" s="132">
        <f t="shared" si="7"/>
        <v>110.49</v>
      </c>
      <c r="L88" s="133">
        <v>43784</v>
      </c>
      <c r="M88" s="159"/>
      <c r="N88" s="298"/>
    </row>
    <row r="89" spans="1:14" x14ac:dyDescent="0.3">
      <c r="A89" s="292" t="s">
        <v>4010</v>
      </c>
      <c r="B89" s="323" t="s">
        <v>4135</v>
      </c>
      <c r="C89" s="323" t="s">
        <v>367</v>
      </c>
      <c r="D89" s="216">
        <v>6204045124080</v>
      </c>
      <c r="E89" s="300" t="s">
        <v>4053</v>
      </c>
      <c r="F89" s="293">
        <v>408.8</v>
      </c>
      <c r="G89" s="294" t="s">
        <v>3597</v>
      </c>
      <c r="H89" s="294" t="s">
        <v>2547</v>
      </c>
      <c r="I89" s="137" t="s">
        <v>4286</v>
      </c>
      <c r="J89" s="132">
        <f t="shared" si="6"/>
        <v>112.42</v>
      </c>
      <c r="K89" s="132">
        <f t="shared" si="7"/>
        <v>122.64</v>
      </c>
      <c r="L89" s="133">
        <v>43784</v>
      </c>
      <c r="M89" s="159"/>
      <c r="N89" s="298"/>
    </row>
    <row r="90" spans="1:14" x14ac:dyDescent="0.3">
      <c r="A90" s="292" t="s">
        <v>4010</v>
      </c>
      <c r="B90" s="229" t="s">
        <v>4252</v>
      </c>
      <c r="C90" s="229" t="s">
        <v>169</v>
      </c>
      <c r="D90" s="216"/>
      <c r="E90" s="292" t="s">
        <v>1758</v>
      </c>
      <c r="F90" s="293">
        <v>605.29999999999995</v>
      </c>
      <c r="G90" s="294" t="s">
        <v>3597</v>
      </c>
      <c r="H90" s="294" t="s">
        <v>3222</v>
      </c>
      <c r="I90" s="169" t="s">
        <v>3680</v>
      </c>
      <c r="J90" s="132">
        <f t="shared" si="6"/>
        <v>166.45750000000001</v>
      </c>
      <c r="K90" s="132">
        <f t="shared" si="7"/>
        <v>181.59</v>
      </c>
      <c r="L90" s="133">
        <v>43784</v>
      </c>
      <c r="M90" s="293"/>
      <c r="N90" s="294"/>
    </row>
    <row r="91" spans="1:14" x14ac:dyDescent="0.3">
      <c r="A91" s="292" t="s">
        <v>4010</v>
      </c>
      <c r="B91" s="229" t="s">
        <v>4287</v>
      </c>
      <c r="C91" s="229" t="s">
        <v>150</v>
      </c>
      <c r="D91" s="216"/>
      <c r="E91" s="292" t="s">
        <v>4288</v>
      </c>
      <c r="F91" s="293">
        <v>548.29999999999995</v>
      </c>
      <c r="G91" s="294" t="s">
        <v>3597</v>
      </c>
      <c r="H91" s="294" t="s">
        <v>3222</v>
      </c>
      <c r="I91" s="169" t="s">
        <v>4063</v>
      </c>
      <c r="J91" s="132">
        <f t="shared" si="6"/>
        <v>150.78249999999997</v>
      </c>
      <c r="K91" s="132">
        <f t="shared" si="7"/>
        <v>164.49</v>
      </c>
      <c r="L91" s="133">
        <v>43784</v>
      </c>
      <c r="M91" s="293"/>
      <c r="N91" s="294"/>
    </row>
    <row r="92" spans="1:14" x14ac:dyDescent="0.3">
      <c r="A92" s="292" t="s">
        <v>4010</v>
      </c>
      <c r="B92" s="229" t="s">
        <v>4249</v>
      </c>
      <c r="C92" s="229" t="s">
        <v>4250</v>
      </c>
      <c r="D92" s="216"/>
      <c r="E92" s="292" t="s">
        <v>4251</v>
      </c>
      <c r="F92" s="293">
        <v>245.6</v>
      </c>
      <c r="G92" s="294" t="s">
        <v>3621</v>
      </c>
      <c r="H92" s="294" t="s">
        <v>3222</v>
      </c>
      <c r="I92" s="169" t="s">
        <v>4165</v>
      </c>
      <c r="J92" s="132">
        <f t="shared" si="6"/>
        <v>67.540000000000006</v>
      </c>
      <c r="K92" s="132">
        <f t="shared" si="7"/>
        <v>73.680000000000007</v>
      </c>
      <c r="L92" s="133">
        <v>43784</v>
      </c>
      <c r="M92" s="293"/>
      <c r="N92" s="294"/>
    </row>
    <row r="93" spans="1:14" x14ac:dyDescent="0.3">
      <c r="A93" s="292" t="s">
        <v>4010</v>
      </c>
      <c r="B93" s="297" t="s">
        <v>4090</v>
      </c>
      <c r="C93" s="294" t="s">
        <v>3862</v>
      </c>
      <c r="D93" s="216" t="s">
        <v>3863</v>
      </c>
      <c r="E93" s="297" t="s">
        <v>3864</v>
      </c>
      <c r="F93" s="184">
        <v>525.20000000000005</v>
      </c>
      <c r="G93" s="294" t="s">
        <v>3597</v>
      </c>
      <c r="H93" s="294" t="s">
        <v>3222</v>
      </c>
      <c r="I93" s="111" t="s">
        <v>3681</v>
      </c>
      <c r="J93" s="132">
        <f t="shared" si="6"/>
        <v>144.43</v>
      </c>
      <c r="K93" s="132">
        <f t="shared" si="7"/>
        <v>157.56000000000003</v>
      </c>
      <c r="L93" s="133">
        <v>43784</v>
      </c>
      <c r="M93" s="159"/>
      <c r="N93" s="298"/>
    </row>
    <row r="94" spans="1:14" x14ac:dyDescent="0.3">
      <c r="A94" s="292" t="s">
        <v>4010</v>
      </c>
      <c r="B94" s="292" t="s">
        <v>2618</v>
      </c>
      <c r="C94" s="292" t="s">
        <v>831</v>
      </c>
      <c r="D94" s="216" t="s">
        <v>2620</v>
      </c>
      <c r="E94" s="292" t="s">
        <v>4042</v>
      </c>
      <c r="F94" s="293">
        <v>240</v>
      </c>
      <c r="G94" s="294" t="s">
        <v>3597</v>
      </c>
      <c r="H94" s="294" t="s">
        <v>2547</v>
      </c>
      <c r="I94" s="169" t="s">
        <v>4298</v>
      </c>
      <c r="J94" s="132">
        <f t="shared" si="6"/>
        <v>66</v>
      </c>
      <c r="K94" s="132">
        <f t="shared" si="7"/>
        <v>72</v>
      </c>
      <c r="L94" s="133">
        <v>43784</v>
      </c>
      <c r="M94" s="159"/>
      <c r="N94" s="302"/>
    </row>
    <row r="95" spans="1:14" x14ac:dyDescent="0.3">
      <c r="A95" s="292" t="s">
        <v>4010</v>
      </c>
      <c r="B95" s="297" t="s">
        <v>4127</v>
      </c>
      <c r="C95" s="294" t="s">
        <v>4046</v>
      </c>
      <c r="D95" s="217">
        <v>8105040339086</v>
      </c>
      <c r="E95" s="297" t="s">
        <v>4047</v>
      </c>
      <c r="F95" s="184">
        <v>202.7</v>
      </c>
      <c r="G95" s="294" t="s">
        <v>3597</v>
      </c>
      <c r="H95" s="294" t="s">
        <v>2547</v>
      </c>
      <c r="I95" s="169" t="s">
        <v>4107</v>
      </c>
      <c r="J95" s="132">
        <f t="shared" si="6"/>
        <v>55.7425</v>
      </c>
      <c r="K95" s="132">
        <f t="shared" si="7"/>
        <v>60.81</v>
      </c>
      <c r="L95" s="133">
        <v>43784</v>
      </c>
      <c r="M95" s="159"/>
      <c r="N95" s="298"/>
    </row>
    <row r="96" spans="1:14" x14ac:dyDescent="0.3">
      <c r="A96" s="292" t="s">
        <v>4010</v>
      </c>
      <c r="B96" s="229" t="s">
        <v>4253</v>
      </c>
      <c r="C96" s="229" t="s">
        <v>4254</v>
      </c>
      <c r="D96" s="216"/>
      <c r="E96" s="292" t="s">
        <v>4255</v>
      </c>
      <c r="F96" s="293">
        <v>195.2</v>
      </c>
      <c r="G96" s="294" t="s">
        <v>3597</v>
      </c>
      <c r="H96" s="294" t="s">
        <v>3222</v>
      </c>
      <c r="I96" s="169" t="s">
        <v>4106</v>
      </c>
      <c r="J96" s="132">
        <f t="shared" si="6"/>
        <v>53.68</v>
      </c>
      <c r="K96" s="132">
        <f t="shared" si="7"/>
        <v>58.56</v>
      </c>
      <c r="L96" s="133">
        <v>43784</v>
      </c>
      <c r="M96" s="293"/>
      <c r="N96" s="294"/>
    </row>
    <row r="97" spans="1:14" x14ac:dyDescent="0.3">
      <c r="A97" s="292" t="s">
        <v>4010</v>
      </c>
      <c r="B97" s="229" t="s">
        <v>3513</v>
      </c>
      <c r="C97" s="229" t="s">
        <v>1291</v>
      </c>
      <c r="D97" s="216"/>
      <c r="E97" s="292" t="s">
        <v>4289</v>
      </c>
      <c r="F97" s="293">
        <v>955.3</v>
      </c>
      <c r="G97" s="294" t="s">
        <v>3621</v>
      </c>
      <c r="H97" s="294" t="s">
        <v>3222</v>
      </c>
      <c r="I97" s="169" t="s">
        <v>3681</v>
      </c>
      <c r="J97" s="132">
        <f t="shared" si="6"/>
        <v>262.70749999999998</v>
      </c>
      <c r="K97" s="132">
        <f t="shared" si="7"/>
        <v>286.58999999999997</v>
      </c>
      <c r="L97" s="133">
        <v>43784</v>
      </c>
      <c r="M97" s="293"/>
      <c r="N97" s="294"/>
    </row>
    <row r="98" spans="1:14" x14ac:dyDescent="0.3">
      <c r="A98" s="292" t="s">
        <v>4010</v>
      </c>
      <c r="B98" s="229" t="s">
        <v>4242</v>
      </c>
      <c r="C98" s="229" t="s">
        <v>4243</v>
      </c>
      <c r="D98" s="216"/>
      <c r="E98" s="292" t="s">
        <v>4244</v>
      </c>
      <c r="F98" s="293">
        <v>216.2</v>
      </c>
      <c r="G98" s="294" t="s">
        <v>3597</v>
      </c>
      <c r="H98" s="294" t="s">
        <v>3222</v>
      </c>
      <c r="I98" s="169" t="s">
        <v>4204</v>
      </c>
      <c r="J98" s="132">
        <f t="shared" si="6"/>
        <v>59.454999999999998</v>
      </c>
      <c r="K98" s="132">
        <f t="shared" si="7"/>
        <v>64.86</v>
      </c>
      <c r="L98" s="133">
        <v>43784</v>
      </c>
      <c r="M98" s="293"/>
      <c r="N98" s="294"/>
    </row>
    <row r="99" spans="1:14" x14ac:dyDescent="0.3">
      <c r="A99" s="292" t="s">
        <v>4010</v>
      </c>
      <c r="B99" s="229" t="s">
        <v>4239</v>
      </c>
      <c r="C99" s="229" t="s">
        <v>4240</v>
      </c>
      <c r="D99" s="216"/>
      <c r="E99" s="292" t="s">
        <v>4241</v>
      </c>
      <c r="F99" s="293">
        <v>455.3</v>
      </c>
      <c r="G99" s="294" t="s">
        <v>3597</v>
      </c>
      <c r="H99" s="294" t="s">
        <v>3222</v>
      </c>
      <c r="I99" s="169" t="s">
        <v>4105</v>
      </c>
      <c r="J99" s="132">
        <f t="shared" ref="J99:J115" si="8">SUM(F99*27.5)/100</f>
        <v>125.2075</v>
      </c>
      <c r="K99" s="132">
        <f t="shared" si="7"/>
        <v>136.59</v>
      </c>
      <c r="L99" s="133">
        <v>43784</v>
      </c>
      <c r="M99" s="293"/>
      <c r="N99" s="294"/>
    </row>
    <row r="100" spans="1:14" x14ac:dyDescent="0.3">
      <c r="A100" s="292" t="s">
        <v>4010</v>
      </c>
      <c r="B100" s="297" t="s">
        <v>3515</v>
      </c>
      <c r="C100" s="294" t="s">
        <v>195</v>
      </c>
      <c r="D100" s="216" t="s">
        <v>3847</v>
      </c>
      <c r="E100" s="297" t="s">
        <v>3848</v>
      </c>
      <c r="F100" s="184">
        <v>260.3</v>
      </c>
      <c r="G100" s="294" t="s">
        <v>3597</v>
      </c>
      <c r="H100" s="294" t="s">
        <v>3222</v>
      </c>
      <c r="I100" s="137" t="s">
        <v>4063</v>
      </c>
      <c r="J100" s="132">
        <f t="shared" si="8"/>
        <v>71.582499999999996</v>
      </c>
      <c r="K100" s="132">
        <f t="shared" si="7"/>
        <v>78.09</v>
      </c>
      <c r="L100" s="133">
        <v>43784</v>
      </c>
      <c r="M100" s="159"/>
      <c r="N100" s="298"/>
    </row>
    <row r="101" spans="1:14" x14ac:dyDescent="0.3">
      <c r="A101" s="299">
        <v>43708</v>
      </c>
      <c r="B101" s="292" t="s">
        <v>3076</v>
      </c>
      <c r="C101" s="292" t="s">
        <v>3077</v>
      </c>
      <c r="D101" s="234"/>
      <c r="E101" s="292" t="s">
        <v>3078</v>
      </c>
      <c r="F101" s="184">
        <v>609.4</v>
      </c>
      <c r="G101" s="214" t="s">
        <v>2748</v>
      </c>
      <c r="H101" s="300" t="s">
        <v>2561</v>
      </c>
      <c r="I101" s="111" t="s">
        <v>3959</v>
      </c>
      <c r="J101" s="132">
        <f t="shared" si="8"/>
        <v>167.58500000000001</v>
      </c>
      <c r="K101" s="132">
        <f t="shared" si="7"/>
        <v>182.82</v>
      </c>
      <c r="L101" s="133">
        <v>43784</v>
      </c>
      <c r="M101" s="352"/>
      <c r="N101" s="265"/>
    </row>
    <row r="102" spans="1:14" x14ac:dyDescent="0.3">
      <c r="A102" s="292" t="s">
        <v>4010</v>
      </c>
      <c r="B102" s="300" t="s">
        <v>2465</v>
      </c>
      <c r="C102" s="300" t="s">
        <v>3940</v>
      </c>
      <c r="D102" s="216">
        <v>6109035854085</v>
      </c>
      <c r="E102" s="300" t="s">
        <v>4059</v>
      </c>
      <c r="F102" s="293">
        <v>327.3</v>
      </c>
      <c r="G102" s="294" t="s">
        <v>3597</v>
      </c>
      <c r="H102" s="294" t="s">
        <v>2547</v>
      </c>
      <c r="I102" s="137" t="s">
        <v>4105</v>
      </c>
      <c r="J102" s="132">
        <f t="shared" si="8"/>
        <v>90.007499999999993</v>
      </c>
      <c r="K102" s="132">
        <f t="shared" si="7"/>
        <v>98.19</v>
      </c>
      <c r="L102" s="133">
        <v>43784</v>
      </c>
      <c r="M102" s="159"/>
      <c r="N102" s="298"/>
    </row>
    <row r="103" spans="1:14" x14ac:dyDescent="0.3">
      <c r="A103" s="292" t="s">
        <v>4010</v>
      </c>
      <c r="B103" s="229" t="s">
        <v>4282</v>
      </c>
      <c r="C103" s="229" t="s">
        <v>3062</v>
      </c>
      <c r="D103" s="216"/>
      <c r="E103" s="292" t="s">
        <v>3063</v>
      </c>
      <c r="F103" s="293">
        <v>126</v>
      </c>
      <c r="G103" s="214" t="s">
        <v>3597</v>
      </c>
      <c r="H103" s="294" t="s">
        <v>3222</v>
      </c>
      <c r="I103" s="169" t="s">
        <v>3686</v>
      </c>
      <c r="J103" s="132">
        <f t="shared" si="8"/>
        <v>34.65</v>
      </c>
      <c r="K103" s="132">
        <f>SUM(F103*40)/100</f>
        <v>50.4</v>
      </c>
      <c r="L103" s="133">
        <v>43784</v>
      </c>
      <c r="M103" s="293"/>
      <c r="N103" s="294"/>
    </row>
    <row r="104" spans="1:14" x14ac:dyDescent="0.3">
      <c r="A104" s="292" t="s">
        <v>4010</v>
      </c>
      <c r="B104" s="297" t="s">
        <v>1632</v>
      </c>
      <c r="C104" s="294" t="s">
        <v>1663</v>
      </c>
      <c r="D104" s="216" t="s">
        <v>1633</v>
      </c>
      <c r="E104" s="297" t="s">
        <v>1631</v>
      </c>
      <c r="F104" s="184">
        <v>845.15</v>
      </c>
      <c r="G104" s="214" t="s">
        <v>3621</v>
      </c>
      <c r="H104" s="294" t="s">
        <v>3222</v>
      </c>
      <c r="I104" s="111" t="s">
        <v>4297</v>
      </c>
      <c r="J104" s="132">
        <f t="shared" si="8"/>
        <v>232.41624999999999</v>
      </c>
      <c r="K104" s="132">
        <f t="shared" ref="K104:K115" si="9">SUM(F104*30)/100</f>
        <v>253.54499999999999</v>
      </c>
      <c r="L104" s="133">
        <v>43784</v>
      </c>
      <c r="M104" s="159"/>
      <c r="N104" s="298"/>
    </row>
    <row r="105" spans="1:14" x14ac:dyDescent="0.3">
      <c r="A105" s="292" t="s">
        <v>4010</v>
      </c>
      <c r="B105" s="229" t="s">
        <v>4267</v>
      </c>
      <c r="C105" s="229" t="s">
        <v>1660</v>
      </c>
      <c r="D105" s="216"/>
      <c r="E105" s="292" t="s">
        <v>4268</v>
      </c>
      <c r="F105" s="293">
        <v>508.6</v>
      </c>
      <c r="G105" s="214" t="s">
        <v>3597</v>
      </c>
      <c r="H105" s="294" t="s">
        <v>3222</v>
      </c>
      <c r="I105" s="169" t="s">
        <v>4269</v>
      </c>
      <c r="J105" s="132">
        <f t="shared" si="8"/>
        <v>139.86500000000001</v>
      </c>
      <c r="K105" s="132">
        <f t="shared" si="9"/>
        <v>152.58000000000001</v>
      </c>
      <c r="L105" s="133">
        <v>43784</v>
      </c>
      <c r="M105" s="293"/>
      <c r="N105" s="294"/>
    </row>
    <row r="106" spans="1:14" x14ac:dyDescent="0.3">
      <c r="A106" s="292" t="s">
        <v>4010</v>
      </c>
      <c r="B106" s="292" t="s">
        <v>2694</v>
      </c>
      <c r="C106" s="292" t="s">
        <v>1036</v>
      </c>
      <c r="D106" s="216" t="s">
        <v>4057</v>
      </c>
      <c r="E106" s="292" t="s">
        <v>3051</v>
      </c>
      <c r="F106" s="293">
        <v>506.3</v>
      </c>
      <c r="G106" s="294" t="s">
        <v>3597</v>
      </c>
      <c r="H106" s="294" t="s">
        <v>2547</v>
      </c>
      <c r="I106" s="169" t="s">
        <v>4108</v>
      </c>
      <c r="J106" s="132">
        <f t="shared" si="8"/>
        <v>139.23249999999999</v>
      </c>
      <c r="K106" s="132">
        <f t="shared" si="9"/>
        <v>151.88999999999999</v>
      </c>
      <c r="L106" s="133">
        <v>43784</v>
      </c>
      <c r="M106" s="293"/>
      <c r="N106" s="294"/>
    </row>
    <row r="107" spans="1:14" x14ac:dyDescent="0.3">
      <c r="A107" s="292" t="s">
        <v>4010</v>
      </c>
      <c r="B107" s="229" t="s">
        <v>4258</v>
      </c>
      <c r="C107" s="229" t="s">
        <v>4259</v>
      </c>
      <c r="D107" s="216"/>
      <c r="E107" s="292" t="s">
        <v>4260</v>
      </c>
      <c r="F107" s="293">
        <v>725.11</v>
      </c>
      <c r="G107" s="214" t="s">
        <v>3621</v>
      </c>
      <c r="H107" s="294" t="s">
        <v>3222</v>
      </c>
      <c r="I107" s="169" t="s">
        <v>4261</v>
      </c>
      <c r="J107" s="132">
        <f t="shared" si="8"/>
        <v>199.40525000000002</v>
      </c>
      <c r="K107" s="132">
        <f t="shared" si="9"/>
        <v>217.53299999999999</v>
      </c>
      <c r="L107" s="133">
        <v>43784</v>
      </c>
      <c r="M107" s="293"/>
      <c r="N107" s="294"/>
    </row>
    <row r="108" spans="1:14" x14ac:dyDescent="0.3">
      <c r="A108" s="292" t="s">
        <v>4010</v>
      </c>
      <c r="B108" s="292" t="s">
        <v>3912</v>
      </c>
      <c r="C108" s="292" t="s">
        <v>200</v>
      </c>
      <c r="D108" s="216" t="s">
        <v>3913</v>
      </c>
      <c r="E108" s="292" t="s">
        <v>3914</v>
      </c>
      <c r="F108" s="293">
        <v>117.8</v>
      </c>
      <c r="G108" s="294" t="s">
        <v>3597</v>
      </c>
      <c r="H108" s="294" t="s">
        <v>3222</v>
      </c>
      <c r="I108" s="169" t="s">
        <v>4092</v>
      </c>
      <c r="J108" s="132">
        <f t="shared" si="8"/>
        <v>32.395000000000003</v>
      </c>
      <c r="K108" s="132">
        <f t="shared" si="9"/>
        <v>35.340000000000003</v>
      </c>
      <c r="L108" s="133">
        <v>43784</v>
      </c>
      <c r="M108" s="293"/>
      <c r="N108" s="294"/>
    </row>
    <row r="109" spans="1:14" x14ac:dyDescent="0.3">
      <c r="A109" s="292" t="s">
        <v>4010</v>
      </c>
      <c r="B109" s="229" t="s">
        <v>4270</v>
      </c>
      <c r="C109" s="229" t="s">
        <v>260</v>
      </c>
      <c r="D109" s="216"/>
      <c r="E109" s="292" t="s">
        <v>4271</v>
      </c>
      <c r="F109" s="293">
        <v>542.79999999999995</v>
      </c>
      <c r="G109" s="214" t="s">
        <v>3597</v>
      </c>
      <c r="H109" s="294" t="s">
        <v>3222</v>
      </c>
      <c r="I109" s="137" t="s">
        <v>3905</v>
      </c>
      <c r="J109" s="132">
        <f t="shared" si="8"/>
        <v>149.26999999999998</v>
      </c>
      <c r="K109" s="132">
        <f t="shared" si="9"/>
        <v>162.83999999999997</v>
      </c>
      <c r="L109" s="133">
        <v>43784</v>
      </c>
      <c r="M109" s="293"/>
      <c r="N109" s="294"/>
    </row>
    <row r="110" spans="1:14" customFormat="1" ht="14.4" x14ac:dyDescent="0.3">
      <c r="A110" s="292" t="s">
        <v>4010</v>
      </c>
      <c r="B110" s="229" t="s">
        <v>4283</v>
      </c>
      <c r="C110" s="229" t="s">
        <v>738</v>
      </c>
      <c r="D110" s="216"/>
      <c r="E110" s="292" t="s">
        <v>3871</v>
      </c>
      <c r="F110" s="293">
        <v>132.05000000000001</v>
      </c>
      <c r="G110" s="214" t="s">
        <v>3621</v>
      </c>
      <c r="H110" s="294" t="s">
        <v>3222</v>
      </c>
      <c r="I110" s="111" t="s">
        <v>3681</v>
      </c>
      <c r="J110" s="132">
        <f t="shared" si="8"/>
        <v>36.313750000000006</v>
      </c>
      <c r="K110" s="132">
        <f t="shared" si="9"/>
        <v>39.615000000000002</v>
      </c>
      <c r="L110" s="133">
        <v>43784</v>
      </c>
      <c r="M110" s="293"/>
      <c r="N110" s="294"/>
    </row>
    <row r="111" spans="1:14" customFormat="1" ht="14.4" x14ac:dyDescent="0.3">
      <c r="A111" s="292" t="s">
        <v>4010</v>
      </c>
      <c r="B111" s="292" t="s">
        <v>4264</v>
      </c>
      <c r="C111" s="292" t="s">
        <v>549</v>
      </c>
      <c r="D111" s="216"/>
      <c r="E111" s="292" t="s">
        <v>4265</v>
      </c>
      <c r="F111" s="293">
        <v>438</v>
      </c>
      <c r="G111" s="294" t="s">
        <v>3621</v>
      </c>
      <c r="H111" s="294" t="s">
        <v>3222</v>
      </c>
      <c r="I111" s="169" t="s">
        <v>4266</v>
      </c>
      <c r="J111" s="132">
        <f t="shared" si="8"/>
        <v>120.45</v>
      </c>
      <c r="K111" s="132">
        <f t="shared" si="9"/>
        <v>131.4</v>
      </c>
      <c r="L111" s="133">
        <v>43784</v>
      </c>
      <c r="M111" s="294"/>
      <c r="N111" s="294"/>
    </row>
    <row r="112" spans="1:14" customFormat="1" ht="14.4" x14ac:dyDescent="0.3">
      <c r="A112" s="292" t="s">
        <v>4010</v>
      </c>
      <c r="B112" s="292" t="s">
        <v>4128</v>
      </c>
      <c r="C112" s="292" t="s">
        <v>4035</v>
      </c>
      <c r="D112" s="216" t="s">
        <v>4036</v>
      </c>
      <c r="E112" s="292" t="s">
        <v>4037</v>
      </c>
      <c r="F112" s="293">
        <v>348.8</v>
      </c>
      <c r="G112" s="294" t="s">
        <v>3597</v>
      </c>
      <c r="H112" s="294" t="s">
        <v>2547</v>
      </c>
      <c r="I112" s="169" t="s">
        <v>4109</v>
      </c>
      <c r="J112" s="132">
        <f t="shared" si="8"/>
        <v>95.92</v>
      </c>
      <c r="K112" s="132">
        <f t="shared" si="9"/>
        <v>104.64</v>
      </c>
      <c r="L112" s="133">
        <v>43784</v>
      </c>
      <c r="M112" s="293"/>
      <c r="N112" s="294"/>
    </row>
    <row r="113" spans="1:14" x14ac:dyDescent="0.3">
      <c r="A113" s="292" t="s">
        <v>4010</v>
      </c>
      <c r="B113" s="230" t="s">
        <v>4275</v>
      </c>
      <c r="C113" s="230" t="s">
        <v>2683</v>
      </c>
      <c r="D113" s="216"/>
      <c r="E113" s="300" t="s">
        <v>4276</v>
      </c>
      <c r="F113" s="293">
        <v>161.30000000000001</v>
      </c>
      <c r="G113" s="294" t="s">
        <v>3597</v>
      </c>
      <c r="H113" s="300" t="s">
        <v>3222</v>
      </c>
      <c r="I113" s="137" t="s">
        <v>4277</v>
      </c>
      <c r="J113" s="132">
        <f t="shared" si="8"/>
        <v>44.357500000000002</v>
      </c>
      <c r="K113" s="132">
        <f t="shared" si="9"/>
        <v>48.39</v>
      </c>
      <c r="L113" s="133">
        <v>43784</v>
      </c>
      <c r="M113" s="159"/>
      <c r="N113" s="298"/>
    </row>
    <row r="114" spans="1:14" x14ac:dyDescent="0.3">
      <c r="A114" s="292" t="s">
        <v>4010</v>
      </c>
      <c r="B114" s="230" t="s">
        <v>4272</v>
      </c>
      <c r="C114" s="230" t="s">
        <v>4273</v>
      </c>
      <c r="D114" s="216"/>
      <c r="E114" s="300" t="s">
        <v>4274</v>
      </c>
      <c r="F114" s="293">
        <v>512.6</v>
      </c>
      <c r="G114" s="294" t="s">
        <v>3597</v>
      </c>
      <c r="H114" s="300" t="s">
        <v>3222</v>
      </c>
      <c r="I114" s="137" t="s">
        <v>4204</v>
      </c>
      <c r="J114" s="132">
        <f t="shared" si="8"/>
        <v>140.965</v>
      </c>
      <c r="K114" s="132">
        <f t="shared" si="9"/>
        <v>153.78</v>
      </c>
      <c r="L114" s="133">
        <v>43784</v>
      </c>
      <c r="M114" s="159"/>
      <c r="N114" s="298"/>
    </row>
    <row r="115" spans="1:14" x14ac:dyDescent="0.3">
      <c r="A115" s="292" t="s">
        <v>4010</v>
      </c>
      <c r="B115" s="292" t="s">
        <v>2738</v>
      </c>
      <c r="C115" s="292" t="s">
        <v>89</v>
      </c>
      <c r="D115" s="216" t="s">
        <v>2739</v>
      </c>
      <c r="E115" s="292" t="s">
        <v>4098</v>
      </c>
      <c r="F115" s="293">
        <v>410.4</v>
      </c>
      <c r="G115" s="214" t="s">
        <v>3621</v>
      </c>
      <c r="H115" s="294" t="s">
        <v>3222</v>
      </c>
      <c r="I115" s="169" t="s">
        <v>4064</v>
      </c>
      <c r="J115" s="132">
        <f t="shared" si="8"/>
        <v>112.86</v>
      </c>
      <c r="K115" s="132">
        <f t="shared" si="9"/>
        <v>123.12</v>
      </c>
      <c r="L115" s="133">
        <v>43784</v>
      </c>
      <c r="M115" s="293"/>
      <c r="N115" s="294"/>
    </row>
    <row r="116" spans="1:14" x14ac:dyDescent="0.3">
      <c r="F116" s="77"/>
    </row>
    <row r="117" spans="1:14" ht="14.4" thickBot="1" x14ac:dyDescent="0.35">
      <c r="F117" s="77"/>
      <c r="K117" s="59">
        <f>SUM(K3:K116)</f>
        <v>13592.344999999998</v>
      </c>
    </row>
    <row r="118" spans="1:14" ht="14.4" thickTop="1" x14ac:dyDescent="0.3">
      <c r="F118" s="77"/>
    </row>
    <row r="119" spans="1:14" x14ac:dyDescent="0.3">
      <c r="F119" s="77"/>
    </row>
    <row r="120" spans="1:14" x14ac:dyDescent="0.3">
      <c r="A120" s="292" t="s">
        <v>4010</v>
      </c>
      <c r="B120" s="171" t="s">
        <v>4171</v>
      </c>
      <c r="C120" s="170" t="s">
        <v>3761</v>
      </c>
      <c r="D120" s="216">
        <v>7111305029082</v>
      </c>
      <c r="E120" s="297" t="s">
        <v>4172</v>
      </c>
      <c r="F120" s="184">
        <v>717.4</v>
      </c>
      <c r="G120" s="294" t="s">
        <v>3621</v>
      </c>
      <c r="H120" s="294" t="s">
        <v>3222</v>
      </c>
      <c r="I120" s="300"/>
      <c r="J120" s="293">
        <f>SUM(F120*27.5)/100</f>
        <v>197.285</v>
      </c>
      <c r="K120" s="293">
        <f>SUM(F120*30)/100</f>
        <v>215.22</v>
      </c>
      <c r="L120" s="295"/>
      <c r="M120" s="159"/>
      <c r="N120" s="298"/>
    </row>
    <row r="121" spans="1:14" x14ac:dyDescent="0.3">
      <c r="A121" s="292" t="s">
        <v>4010</v>
      </c>
      <c r="B121" s="323" t="s">
        <v>692</v>
      </c>
      <c r="C121" s="323" t="s">
        <v>4030</v>
      </c>
      <c r="D121" s="216">
        <v>6812230783088</v>
      </c>
      <c r="E121" s="300" t="s">
        <v>4031</v>
      </c>
      <c r="F121" s="293">
        <v>544.70000000000005</v>
      </c>
      <c r="G121" s="294" t="s">
        <v>3597</v>
      </c>
      <c r="H121" s="294" t="s">
        <v>2547</v>
      </c>
      <c r="I121" s="300"/>
      <c r="J121" s="293">
        <f>SUM(F121*27.5)/100</f>
        <v>149.79250000000002</v>
      </c>
      <c r="K121" s="293">
        <f>SUM(F121*30)/100</f>
        <v>163.41000000000003</v>
      </c>
      <c r="L121" s="295"/>
      <c r="M121" s="159"/>
      <c r="N121" s="298"/>
    </row>
    <row r="122" spans="1:14" x14ac:dyDescent="0.3">
      <c r="A122" s="292" t="s">
        <v>4010</v>
      </c>
      <c r="B122" s="230" t="s">
        <v>4156</v>
      </c>
      <c r="C122" s="230" t="s">
        <v>321</v>
      </c>
      <c r="D122" s="216">
        <v>9505020181086</v>
      </c>
      <c r="E122" s="300" t="s">
        <v>4157</v>
      </c>
      <c r="F122" s="293">
        <v>435.2</v>
      </c>
      <c r="G122" s="294" t="s">
        <v>3597</v>
      </c>
      <c r="H122" s="294" t="s">
        <v>3222</v>
      </c>
      <c r="I122" s="300"/>
      <c r="J122" s="293">
        <f>SUM(F122*27.5)/100</f>
        <v>119.68</v>
      </c>
      <c r="K122" s="293">
        <f>SUM(F122*30)/100</f>
        <v>130.56</v>
      </c>
      <c r="L122" s="295"/>
      <c r="M122" s="159"/>
      <c r="N122" s="298"/>
    </row>
    <row r="123" spans="1:14" x14ac:dyDescent="0.3">
      <c r="A123" s="292" t="s">
        <v>4010</v>
      </c>
      <c r="B123" s="230" t="s">
        <v>707</v>
      </c>
      <c r="C123" s="230" t="s">
        <v>1655</v>
      </c>
      <c r="D123" s="216">
        <v>7901020723088</v>
      </c>
      <c r="E123" s="300" t="s">
        <v>4162</v>
      </c>
      <c r="F123" s="293">
        <v>145.69999999999999</v>
      </c>
      <c r="G123" s="294" t="s">
        <v>3597</v>
      </c>
      <c r="H123" s="294" t="s">
        <v>3222</v>
      </c>
      <c r="I123" s="300"/>
      <c r="J123" s="293">
        <f>SUM(F123*27.5)/100</f>
        <v>40.067499999999995</v>
      </c>
      <c r="K123" s="293">
        <f>SUM(F123*30)/100</f>
        <v>43.71</v>
      </c>
      <c r="L123" s="295"/>
      <c r="M123" s="159"/>
      <c r="N123" s="298"/>
    </row>
    <row r="124" spans="1:14" x14ac:dyDescent="0.3">
      <c r="A124" s="292" t="s">
        <v>4010</v>
      </c>
      <c r="B124" s="321" t="s">
        <v>3295</v>
      </c>
      <c r="C124" s="321" t="s">
        <v>276</v>
      </c>
      <c r="D124" s="216" t="s">
        <v>3296</v>
      </c>
      <c r="E124" s="292" t="s">
        <v>3297</v>
      </c>
      <c r="F124" s="293">
        <v>461.25</v>
      </c>
      <c r="G124" s="294" t="s">
        <v>4012</v>
      </c>
      <c r="H124" s="294" t="s">
        <v>2547</v>
      </c>
      <c r="I124" s="294"/>
      <c r="J124" s="293">
        <f t="shared" ref="J124:J142" si="10">SUM(F124*27.5)/100</f>
        <v>126.84375</v>
      </c>
      <c r="K124" s="293">
        <f t="shared" ref="K124:K142" si="11">SUM(F124*30)/100</f>
        <v>138.375</v>
      </c>
      <c r="L124" s="295"/>
      <c r="M124" s="294"/>
      <c r="N124" s="294"/>
    </row>
    <row r="125" spans="1:14" x14ac:dyDescent="0.3">
      <c r="A125" s="292" t="s">
        <v>4010</v>
      </c>
      <c r="B125" s="323" t="s">
        <v>3305</v>
      </c>
      <c r="C125" s="323" t="s">
        <v>2438</v>
      </c>
      <c r="D125" s="216">
        <v>7801175558083</v>
      </c>
      <c r="E125" s="300" t="s">
        <v>2816</v>
      </c>
      <c r="F125" s="293">
        <v>447.2</v>
      </c>
      <c r="G125" s="294" t="s">
        <v>3597</v>
      </c>
      <c r="H125" s="294" t="s">
        <v>2547</v>
      </c>
      <c r="I125" s="300"/>
      <c r="J125" s="293">
        <f t="shared" si="10"/>
        <v>122.98</v>
      </c>
      <c r="K125" s="293">
        <f t="shared" si="11"/>
        <v>134.16</v>
      </c>
      <c r="L125" s="295"/>
      <c r="M125" s="159"/>
      <c r="N125" s="298"/>
    </row>
    <row r="126" spans="1:14" x14ac:dyDescent="0.3">
      <c r="A126" s="292" t="s">
        <v>4010</v>
      </c>
      <c r="B126" s="171" t="s">
        <v>4155</v>
      </c>
      <c r="C126" s="170" t="s">
        <v>357</v>
      </c>
      <c r="D126" s="216">
        <v>8510080759088</v>
      </c>
      <c r="E126" s="297" t="s">
        <v>2915</v>
      </c>
      <c r="F126" s="184">
        <v>164.25</v>
      </c>
      <c r="G126" s="214" t="s">
        <v>3597</v>
      </c>
      <c r="H126" s="294" t="s">
        <v>3222</v>
      </c>
      <c r="I126" s="297"/>
      <c r="J126" s="293">
        <f t="shared" si="10"/>
        <v>45.168750000000003</v>
      </c>
      <c r="K126" s="293">
        <f t="shared" si="11"/>
        <v>49.274999999999999</v>
      </c>
      <c r="L126" s="295"/>
      <c r="M126" s="159"/>
      <c r="N126" s="298"/>
    </row>
    <row r="127" spans="1:14" x14ac:dyDescent="0.3">
      <c r="A127" s="292" t="s">
        <v>4010</v>
      </c>
      <c r="B127" s="319" t="s">
        <v>4129</v>
      </c>
      <c r="C127" s="320" t="s">
        <v>3053</v>
      </c>
      <c r="D127" s="217">
        <v>7311140640081</v>
      </c>
      <c r="E127" s="297" t="s">
        <v>4022</v>
      </c>
      <c r="F127" s="184">
        <v>708.2</v>
      </c>
      <c r="G127" s="294" t="s">
        <v>3597</v>
      </c>
      <c r="H127" s="294" t="s">
        <v>2547</v>
      </c>
      <c r="I127" s="297"/>
      <c r="J127" s="293">
        <f t="shared" si="10"/>
        <v>194.755</v>
      </c>
      <c r="K127" s="293">
        <f t="shared" si="11"/>
        <v>212.46</v>
      </c>
      <c r="L127" s="295"/>
      <c r="M127" s="159"/>
      <c r="N127" s="298"/>
    </row>
    <row r="128" spans="1:14" x14ac:dyDescent="0.3">
      <c r="A128" s="292" t="s">
        <v>4010</v>
      </c>
      <c r="B128" s="321" t="s">
        <v>4130</v>
      </c>
      <c r="C128" s="321" t="s">
        <v>58</v>
      </c>
      <c r="D128" s="216" t="s">
        <v>4038</v>
      </c>
      <c r="E128" s="292" t="s">
        <v>4039</v>
      </c>
      <c r="F128" s="293">
        <v>834</v>
      </c>
      <c r="G128" s="294" t="s">
        <v>3597</v>
      </c>
      <c r="H128" s="294" t="s">
        <v>2547</v>
      </c>
      <c r="I128" s="294"/>
      <c r="J128" s="293">
        <f t="shared" si="10"/>
        <v>229.35</v>
      </c>
      <c r="K128" s="293">
        <f t="shared" si="11"/>
        <v>250.2</v>
      </c>
      <c r="L128" s="295"/>
      <c r="M128" s="293"/>
      <c r="N128" s="294"/>
    </row>
    <row r="129" spans="1:14" x14ac:dyDescent="0.3">
      <c r="A129" s="292" t="s">
        <v>4010</v>
      </c>
      <c r="B129" s="321" t="s">
        <v>4131</v>
      </c>
      <c r="C129" s="321" t="s">
        <v>4032</v>
      </c>
      <c r="D129" s="216" t="s">
        <v>4033</v>
      </c>
      <c r="E129" s="292" t="s">
        <v>4034</v>
      </c>
      <c r="F129" s="293">
        <v>492.8</v>
      </c>
      <c r="G129" s="294" t="s">
        <v>3621</v>
      </c>
      <c r="H129" s="294" t="s">
        <v>2547</v>
      </c>
      <c r="I129" s="294"/>
      <c r="J129" s="293">
        <f t="shared" si="10"/>
        <v>135.52000000000001</v>
      </c>
      <c r="K129" s="293">
        <f t="shared" si="11"/>
        <v>147.84</v>
      </c>
      <c r="L129" s="295"/>
      <c r="M129" s="293"/>
      <c r="N129" s="294"/>
    </row>
    <row r="130" spans="1:14" x14ac:dyDescent="0.3">
      <c r="A130" s="292" t="s">
        <v>4010</v>
      </c>
      <c r="B130" s="171" t="s">
        <v>4196</v>
      </c>
      <c r="C130" s="170" t="s">
        <v>4197</v>
      </c>
      <c r="D130" s="216">
        <v>8609116228081</v>
      </c>
      <c r="E130" s="297" t="s">
        <v>4198</v>
      </c>
      <c r="F130" s="184">
        <v>96.75</v>
      </c>
      <c r="G130" s="294" t="s">
        <v>3597</v>
      </c>
      <c r="H130" s="294" t="s">
        <v>3222</v>
      </c>
      <c r="I130" s="297"/>
      <c r="J130" s="293">
        <f t="shared" si="10"/>
        <v>26.606249999999999</v>
      </c>
      <c r="K130" s="293">
        <f t="shared" si="11"/>
        <v>29.024999999999999</v>
      </c>
      <c r="L130" s="295"/>
      <c r="M130" s="159"/>
      <c r="N130" s="302"/>
    </row>
    <row r="131" spans="1:14" x14ac:dyDescent="0.3">
      <c r="A131" s="292"/>
      <c r="B131" s="171" t="s">
        <v>4292</v>
      </c>
      <c r="C131" s="170" t="s">
        <v>1275</v>
      </c>
      <c r="D131" s="216">
        <v>8308140615083</v>
      </c>
      <c r="E131" s="297"/>
      <c r="F131" s="184">
        <v>834.2</v>
      </c>
      <c r="G131" s="294" t="s">
        <v>3621</v>
      </c>
      <c r="H131" s="294" t="s">
        <v>2547</v>
      </c>
      <c r="I131" s="297"/>
      <c r="J131" s="293">
        <f t="shared" si="10"/>
        <v>229.405</v>
      </c>
      <c r="K131" s="293">
        <f t="shared" si="11"/>
        <v>250.26</v>
      </c>
      <c r="L131" s="295"/>
      <c r="M131" s="159"/>
      <c r="N131" s="302"/>
    </row>
    <row r="132" spans="1:14" x14ac:dyDescent="0.3">
      <c r="A132" s="292" t="s">
        <v>4010</v>
      </c>
      <c r="B132" s="323" t="s">
        <v>4112</v>
      </c>
      <c r="C132" s="323" t="s">
        <v>93</v>
      </c>
      <c r="D132" s="216">
        <v>6010060699082</v>
      </c>
      <c r="E132" s="300" t="s">
        <v>4017</v>
      </c>
      <c r="F132" s="293">
        <v>192.2</v>
      </c>
      <c r="G132" s="294" t="s">
        <v>2748</v>
      </c>
      <c r="H132" s="294" t="s">
        <v>2547</v>
      </c>
      <c r="I132" s="300"/>
      <c r="J132" s="293">
        <f t="shared" si="10"/>
        <v>52.854999999999997</v>
      </c>
      <c r="K132" s="293">
        <f t="shared" si="11"/>
        <v>57.66</v>
      </c>
      <c r="L132" s="295"/>
      <c r="M132" s="159"/>
      <c r="N132" s="298"/>
    </row>
    <row r="133" spans="1:14" x14ac:dyDescent="0.3">
      <c r="A133" s="292" t="s">
        <v>4010</v>
      </c>
      <c r="B133" s="323" t="s">
        <v>4132</v>
      </c>
      <c r="C133" s="323" t="s">
        <v>1275</v>
      </c>
      <c r="D133" s="216">
        <v>8508140615083</v>
      </c>
      <c r="E133" s="300" t="s">
        <v>4058</v>
      </c>
      <c r="F133" s="293">
        <v>834.2</v>
      </c>
      <c r="G133" s="294" t="s">
        <v>3597</v>
      </c>
      <c r="H133" s="294" t="s">
        <v>2547</v>
      </c>
      <c r="I133" s="294"/>
      <c r="J133" s="293">
        <f t="shared" si="10"/>
        <v>229.405</v>
      </c>
      <c r="K133" s="293">
        <f t="shared" si="11"/>
        <v>250.26</v>
      </c>
      <c r="L133" s="295"/>
      <c r="M133" s="293"/>
      <c r="N133" s="294"/>
    </row>
    <row r="134" spans="1:14" x14ac:dyDescent="0.3">
      <c r="A134" s="292" t="s">
        <v>4010</v>
      </c>
      <c r="B134" s="229" t="s">
        <v>4180</v>
      </c>
      <c r="C134" s="229" t="s">
        <v>939</v>
      </c>
      <c r="D134" s="216">
        <v>8610080906082</v>
      </c>
      <c r="E134" s="292" t="s">
        <v>4181</v>
      </c>
      <c r="F134" s="293">
        <v>815.15</v>
      </c>
      <c r="G134" s="294" t="s">
        <v>3597</v>
      </c>
      <c r="H134" s="294" t="s">
        <v>3222</v>
      </c>
      <c r="I134" s="294"/>
      <c r="J134" s="293">
        <f t="shared" si="10"/>
        <v>224.16624999999999</v>
      </c>
      <c r="K134" s="293">
        <f t="shared" si="11"/>
        <v>244.54499999999999</v>
      </c>
      <c r="L134" s="295"/>
      <c r="M134" s="293"/>
      <c r="N134" s="294"/>
    </row>
    <row r="135" spans="1:14" x14ac:dyDescent="0.3">
      <c r="A135" s="292" t="s">
        <v>4010</v>
      </c>
      <c r="B135" s="300" t="s">
        <v>835</v>
      </c>
      <c r="C135" s="300" t="s">
        <v>836</v>
      </c>
      <c r="D135" s="216" t="s">
        <v>837</v>
      </c>
      <c r="E135" s="300" t="s">
        <v>838</v>
      </c>
      <c r="F135" s="293">
        <v>481.3</v>
      </c>
      <c r="G135" s="294" t="s">
        <v>3597</v>
      </c>
      <c r="H135" s="294" t="s">
        <v>3222</v>
      </c>
      <c r="I135" s="300"/>
      <c r="J135" s="293">
        <f t="shared" si="10"/>
        <v>132.35749999999999</v>
      </c>
      <c r="K135" s="293">
        <f t="shared" si="11"/>
        <v>144.38999999999999</v>
      </c>
      <c r="L135" s="295"/>
      <c r="M135" s="159"/>
      <c r="N135" s="298"/>
    </row>
    <row r="136" spans="1:14" x14ac:dyDescent="0.3">
      <c r="A136" s="292" t="s">
        <v>4010</v>
      </c>
      <c r="B136" s="292" t="s">
        <v>3779</v>
      </c>
      <c r="C136" s="292" t="s">
        <v>3062</v>
      </c>
      <c r="D136" s="216" t="s">
        <v>4075</v>
      </c>
      <c r="E136" s="292" t="s">
        <v>4076</v>
      </c>
      <c r="F136" s="293">
        <v>182.15</v>
      </c>
      <c r="G136" s="294" t="s">
        <v>3597</v>
      </c>
      <c r="H136" s="294" t="s">
        <v>3222</v>
      </c>
      <c r="I136" s="294"/>
      <c r="J136" s="293">
        <f t="shared" si="10"/>
        <v>50.091250000000002</v>
      </c>
      <c r="K136" s="293">
        <f t="shared" si="11"/>
        <v>54.645000000000003</v>
      </c>
      <c r="L136" s="295"/>
      <c r="M136" s="294"/>
      <c r="N136" s="294"/>
    </row>
    <row r="137" spans="1:14" x14ac:dyDescent="0.3">
      <c r="A137" s="292" t="s">
        <v>4010</v>
      </c>
      <c r="B137" s="297" t="s">
        <v>3768</v>
      </c>
      <c r="C137" s="294" t="s">
        <v>1407</v>
      </c>
      <c r="D137" s="216" t="s">
        <v>3769</v>
      </c>
      <c r="E137" s="297" t="s">
        <v>3770</v>
      </c>
      <c r="F137" s="184">
        <v>195.2</v>
      </c>
      <c r="G137" s="294" t="s">
        <v>3597</v>
      </c>
      <c r="H137" s="294" t="s">
        <v>3222</v>
      </c>
      <c r="I137" s="297"/>
      <c r="J137" s="293">
        <f t="shared" si="10"/>
        <v>53.68</v>
      </c>
      <c r="K137" s="293">
        <f t="shared" si="11"/>
        <v>58.56</v>
      </c>
      <c r="L137" s="295"/>
      <c r="M137" s="159"/>
      <c r="N137" s="298"/>
    </row>
    <row r="138" spans="1:14" x14ac:dyDescent="0.3">
      <c r="A138" s="292" t="s">
        <v>4010</v>
      </c>
      <c r="B138" s="297" t="s">
        <v>3832</v>
      </c>
      <c r="C138" s="294" t="s">
        <v>549</v>
      </c>
      <c r="D138" s="216" t="s">
        <v>3833</v>
      </c>
      <c r="E138" s="297" t="s">
        <v>3834</v>
      </c>
      <c r="F138" s="184">
        <v>626.29999999999995</v>
      </c>
      <c r="G138" s="294" t="s">
        <v>3597</v>
      </c>
      <c r="H138" s="294" t="s">
        <v>3222</v>
      </c>
      <c r="I138" s="300"/>
      <c r="J138" s="293">
        <f t="shared" si="10"/>
        <v>172.23249999999999</v>
      </c>
      <c r="K138" s="293">
        <f t="shared" si="11"/>
        <v>187.89</v>
      </c>
      <c r="L138" s="295"/>
      <c r="M138" s="159"/>
      <c r="N138" s="298"/>
    </row>
    <row r="139" spans="1:14" x14ac:dyDescent="0.3">
      <c r="A139" s="292" t="s">
        <v>4010</v>
      </c>
      <c r="B139" s="229" t="s">
        <v>4223</v>
      </c>
      <c r="C139" s="229" t="s">
        <v>302</v>
      </c>
      <c r="D139" s="216">
        <v>7909160138082</v>
      </c>
      <c r="E139" s="292" t="s">
        <v>1728</v>
      </c>
      <c r="F139" s="293">
        <v>905.3</v>
      </c>
      <c r="G139" s="294" t="s">
        <v>3597</v>
      </c>
      <c r="H139" s="294" t="s">
        <v>3222</v>
      </c>
      <c r="I139" s="294"/>
      <c r="J139" s="293">
        <f t="shared" si="10"/>
        <v>248.95750000000001</v>
      </c>
      <c r="K139" s="293">
        <f t="shared" si="11"/>
        <v>271.58999999999997</v>
      </c>
      <c r="L139" s="295"/>
      <c r="M139" s="294"/>
      <c r="N139" s="294"/>
    </row>
    <row r="140" spans="1:14" x14ac:dyDescent="0.3">
      <c r="A140" s="292" t="s">
        <v>4010</v>
      </c>
      <c r="B140" s="300" t="s">
        <v>2532</v>
      </c>
      <c r="C140" s="300" t="s">
        <v>939</v>
      </c>
      <c r="D140" s="216" t="s">
        <v>2533</v>
      </c>
      <c r="E140" s="300" t="s">
        <v>4071</v>
      </c>
      <c r="F140" s="293">
        <v>161.30000000000001</v>
      </c>
      <c r="G140" s="294" t="s">
        <v>3597</v>
      </c>
      <c r="H140" s="294" t="s">
        <v>3222</v>
      </c>
      <c r="I140" s="300"/>
      <c r="J140" s="293">
        <f t="shared" si="10"/>
        <v>44.357500000000002</v>
      </c>
      <c r="K140" s="293">
        <f t="shared" si="11"/>
        <v>48.39</v>
      </c>
      <c r="L140" s="295"/>
      <c r="M140" s="159"/>
      <c r="N140" s="298"/>
    </row>
    <row r="141" spans="1:14" x14ac:dyDescent="0.3">
      <c r="A141" s="292" t="s">
        <v>4010</v>
      </c>
      <c r="B141" s="292" t="s">
        <v>1175</v>
      </c>
      <c r="C141" s="292" t="s">
        <v>951</v>
      </c>
      <c r="D141" s="216" t="s">
        <v>4050</v>
      </c>
      <c r="E141" s="292" t="s">
        <v>4051</v>
      </c>
      <c r="F141" s="293">
        <v>1850</v>
      </c>
      <c r="G141" s="294" t="s">
        <v>3597</v>
      </c>
      <c r="H141" s="294" t="s">
        <v>2547</v>
      </c>
      <c r="I141" s="294"/>
      <c r="J141" s="293">
        <f t="shared" si="10"/>
        <v>508.75</v>
      </c>
      <c r="K141" s="293">
        <f t="shared" si="11"/>
        <v>555</v>
      </c>
      <c r="L141" s="295"/>
      <c r="M141" s="293"/>
      <c r="N141" s="294"/>
    </row>
    <row r="142" spans="1:14" x14ac:dyDescent="0.3">
      <c r="A142" s="292" t="s">
        <v>4010</v>
      </c>
      <c r="B142" s="297" t="s">
        <v>4072</v>
      </c>
      <c r="C142" s="294" t="s">
        <v>159</v>
      </c>
      <c r="D142" s="216" t="s">
        <v>4073</v>
      </c>
      <c r="E142" s="297" t="s">
        <v>4074</v>
      </c>
      <c r="F142" s="184">
        <v>330.75</v>
      </c>
      <c r="G142" s="294" t="s">
        <v>3597</v>
      </c>
      <c r="H142" s="294" t="s">
        <v>3222</v>
      </c>
      <c r="I142" s="300"/>
      <c r="J142" s="293">
        <f t="shared" si="10"/>
        <v>90.956249999999997</v>
      </c>
      <c r="K142" s="293">
        <f t="shared" si="11"/>
        <v>99.224999999999994</v>
      </c>
      <c r="L142" s="295"/>
      <c r="M142" s="159"/>
      <c r="N142" s="298"/>
    </row>
    <row r="143" spans="1:14" x14ac:dyDescent="0.3">
      <c r="A143" s="292" t="s">
        <v>4010</v>
      </c>
      <c r="B143" s="297" t="s">
        <v>4133</v>
      </c>
      <c r="C143" s="294" t="s">
        <v>1010</v>
      </c>
      <c r="D143" s="217">
        <v>7810035838080</v>
      </c>
      <c r="E143" s="297" t="s">
        <v>4020</v>
      </c>
      <c r="F143" s="184">
        <v>1207.7</v>
      </c>
      <c r="G143" s="294" t="s">
        <v>3597</v>
      </c>
      <c r="H143" s="294" t="s">
        <v>2547</v>
      </c>
      <c r="I143" s="297"/>
      <c r="J143" s="293">
        <f t="shared" ref="J143:J164" si="12">SUM(F143*27.5)/100</f>
        <v>332.11750000000001</v>
      </c>
      <c r="K143" s="293">
        <f t="shared" ref="K143:K164" si="13">SUM(F143*30)/100</f>
        <v>362.31</v>
      </c>
      <c r="L143" s="295"/>
      <c r="M143" s="159"/>
      <c r="N143" s="298"/>
    </row>
    <row r="144" spans="1:14" x14ac:dyDescent="0.3">
      <c r="A144" s="292" t="s">
        <v>4010</v>
      </c>
      <c r="B144" s="230" t="s">
        <v>2437</v>
      </c>
      <c r="C144" s="230" t="s">
        <v>3239</v>
      </c>
      <c r="D144" s="216">
        <v>7610060506085</v>
      </c>
      <c r="E144" s="300" t="s">
        <v>4210</v>
      </c>
      <c r="F144" s="293">
        <v>309.8</v>
      </c>
      <c r="G144" s="294" t="s">
        <v>3621</v>
      </c>
      <c r="H144" s="294" t="s">
        <v>3222</v>
      </c>
      <c r="I144" s="297"/>
      <c r="J144" s="293">
        <f t="shared" si="12"/>
        <v>85.194999999999993</v>
      </c>
      <c r="K144" s="293">
        <f t="shared" si="13"/>
        <v>92.94</v>
      </c>
      <c r="L144" s="295"/>
      <c r="M144" s="159"/>
      <c r="N144" s="298"/>
    </row>
    <row r="145" spans="1:14" x14ac:dyDescent="0.3">
      <c r="A145" s="292" t="s">
        <v>4010</v>
      </c>
      <c r="B145" s="230" t="s">
        <v>4214</v>
      </c>
      <c r="C145" s="230" t="s">
        <v>873</v>
      </c>
      <c r="D145" s="216">
        <v>8011115310087</v>
      </c>
      <c r="E145" s="300" t="s">
        <v>4215</v>
      </c>
      <c r="F145" s="293">
        <v>1067.8499999999999</v>
      </c>
      <c r="G145" s="294" t="s">
        <v>3597</v>
      </c>
      <c r="H145" s="294" t="s">
        <v>3222</v>
      </c>
      <c r="I145" s="297"/>
      <c r="J145" s="293">
        <f t="shared" si="12"/>
        <v>293.65874999999994</v>
      </c>
      <c r="K145" s="293">
        <f t="shared" si="13"/>
        <v>320.35499999999996</v>
      </c>
      <c r="L145" s="295"/>
      <c r="M145" s="159"/>
      <c r="N145" s="298"/>
    </row>
    <row r="146" spans="1:14" x14ac:dyDescent="0.3">
      <c r="A146" s="292" t="s">
        <v>4010</v>
      </c>
      <c r="B146" s="230" t="s">
        <v>4290</v>
      </c>
      <c r="C146" s="230" t="s">
        <v>3862</v>
      </c>
      <c r="D146" s="216"/>
      <c r="E146" s="300" t="s">
        <v>4291</v>
      </c>
      <c r="F146" s="293">
        <v>450.8</v>
      </c>
      <c r="G146" s="294" t="s">
        <v>302</v>
      </c>
      <c r="H146" s="294" t="s">
        <v>3222</v>
      </c>
      <c r="I146" s="297"/>
      <c r="J146" s="293">
        <f t="shared" si="12"/>
        <v>123.97</v>
      </c>
      <c r="K146" s="293">
        <f t="shared" si="13"/>
        <v>135.24</v>
      </c>
      <c r="L146" s="295"/>
      <c r="M146" s="159"/>
      <c r="N146" s="298"/>
    </row>
    <row r="147" spans="1:14" x14ac:dyDescent="0.3">
      <c r="A147" s="292" t="s">
        <v>4010</v>
      </c>
      <c r="B147" s="230" t="s">
        <v>4211</v>
      </c>
      <c r="C147" s="230" t="s">
        <v>663</v>
      </c>
      <c r="D147" s="216">
        <v>8701020581081</v>
      </c>
      <c r="E147" s="300" t="s">
        <v>4212</v>
      </c>
      <c r="F147" s="293">
        <v>339.1</v>
      </c>
      <c r="G147" s="294" t="s">
        <v>4213</v>
      </c>
      <c r="H147" s="294" t="s">
        <v>3222</v>
      </c>
      <c r="I147" s="297"/>
      <c r="J147" s="293">
        <f t="shared" si="12"/>
        <v>93.252499999999998</v>
      </c>
      <c r="K147" s="293">
        <f t="shared" si="13"/>
        <v>101.73</v>
      </c>
      <c r="L147" s="295"/>
      <c r="M147" s="159"/>
      <c r="N147" s="298"/>
    </row>
    <row r="148" spans="1:14" x14ac:dyDescent="0.3">
      <c r="A148" s="292" t="s">
        <v>4010</v>
      </c>
      <c r="B148" s="306" t="s">
        <v>4134</v>
      </c>
      <c r="C148" s="306" t="s">
        <v>63</v>
      </c>
      <c r="D148" s="224">
        <v>6705020700082</v>
      </c>
      <c r="E148" s="306" t="s">
        <v>4011</v>
      </c>
      <c r="F148" s="307">
        <v>430.3</v>
      </c>
      <c r="G148" s="306" t="s">
        <v>2748</v>
      </c>
      <c r="H148" s="294" t="s">
        <v>2547</v>
      </c>
      <c r="I148" s="294"/>
      <c r="J148" s="293">
        <f t="shared" si="12"/>
        <v>118.3325</v>
      </c>
      <c r="K148" s="293">
        <f t="shared" si="13"/>
        <v>129.09</v>
      </c>
      <c r="L148" s="295"/>
      <c r="M148" s="294"/>
      <c r="N148" s="294"/>
    </row>
    <row r="149" spans="1:14" x14ac:dyDescent="0.3">
      <c r="A149" s="292" t="s">
        <v>4010</v>
      </c>
      <c r="B149" s="297" t="s">
        <v>1392</v>
      </c>
      <c r="C149" s="294" t="s">
        <v>89</v>
      </c>
      <c r="D149" s="216" t="s">
        <v>3877</v>
      </c>
      <c r="E149" s="297" t="s">
        <v>4062</v>
      </c>
      <c r="F149" s="184">
        <v>594.79999999999995</v>
      </c>
      <c r="G149" s="294" t="s">
        <v>3597</v>
      </c>
      <c r="H149" s="294" t="s">
        <v>3222</v>
      </c>
      <c r="I149" s="300"/>
      <c r="J149" s="293">
        <f t="shared" si="12"/>
        <v>163.57</v>
      </c>
      <c r="K149" s="293">
        <f t="shared" si="13"/>
        <v>178.44</v>
      </c>
      <c r="L149" s="295"/>
      <c r="M149" s="159"/>
      <c r="N149" s="298"/>
    </row>
    <row r="150" spans="1:14" x14ac:dyDescent="0.3">
      <c r="A150" s="292" t="s">
        <v>4010</v>
      </c>
      <c r="B150" s="297" t="s">
        <v>4060</v>
      </c>
      <c r="C150" s="294" t="s">
        <v>1398</v>
      </c>
      <c r="D150" s="216" t="s">
        <v>1399</v>
      </c>
      <c r="E150" s="297" t="s">
        <v>1400</v>
      </c>
      <c r="F150" s="184">
        <v>252.45</v>
      </c>
      <c r="G150" s="294" t="s">
        <v>3597</v>
      </c>
      <c r="H150" s="294" t="s">
        <v>3222</v>
      </c>
      <c r="I150" s="297"/>
      <c r="J150" s="293">
        <f t="shared" si="12"/>
        <v>69.423749999999998</v>
      </c>
      <c r="K150" s="293">
        <f t="shared" si="13"/>
        <v>75.734999999999999</v>
      </c>
      <c r="L150" s="295"/>
      <c r="M150" s="159"/>
      <c r="N150" s="298"/>
    </row>
    <row r="151" spans="1:14" x14ac:dyDescent="0.3">
      <c r="A151" s="292" t="s">
        <v>4010</v>
      </c>
      <c r="B151" s="297" t="s">
        <v>4136</v>
      </c>
      <c r="C151" s="294" t="s">
        <v>722</v>
      </c>
      <c r="D151" s="217">
        <v>7107120438086</v>
      </c>
      <c r="E151" s="297" t="s">
        <v>724</v>
      </c>
      <c r="F151" s="184">
        <v>688.7</v>
      </c>
      <c r="G151" s="294" t="s">
        <v>3597</v>
      </c>
      <c r="H151" s="294" t="s">
        <v>2547</v>
      </c>
      <c r="I151" s="297"/>
      <c r="J151" s="293">
        <f t="shared" si="12"/>
        <v>189.39250000000001</v>
      </c>
      <c r="K151" s="293">
        <f t="shared" si="13"/>
        <v>206.61</v>
      </c>
      <c r="L151" s="295"/>
      <c r="M151" s="159"/>
      <c r="N151" s="298"/>
    </row>
    <row r="152" spans="1:14" x14ac:dyDescent="0.3">
      <c r="A152" s="292" t="s">
        <v>4010</v>
      </c>
      <c r="B152" s="300" t="s">
        <v>4093</v>
      </c>
      <c r="C152" s="300" t="s">
        <v>2593</v>
      </c>
      <c r="D152" s="216" t="s">
        <v>3860</v>
      </c>
      <c r="E152" s="300" t="s">
        <v>3859</v>
      </c>
      <c r="F152" s="293">
        <v>717.2</v>
      </c>
      <c r="G152" s="294" t="s">
        <v>3597</v>
      </c>
      <c r="H152" s="300" t="s">
        <v>3222</v>
      </c>
      <c r="I152" s="300"/>
      <c r="J152" s="293">
        <f t="shared" si="12"/>
        <v>197.23</v>
      </c>
      <c r="K152" s="293">
        <f t="shared" si="13"/>
        <v>215.16</v>
      </c>
      <c r="L152" s="295"/>
      <c r="M152" s="159"/>
      <c r="N152" s="298"/>
    </row>
    <row r="153" spans="1:14" x14ac:dyDescent="0.3">
      <c r="A153" s="292" t="s">
        <v>4010</v>
      </c>
      <c r="B153" s="229" t="s">
        <v>4256</v>
      </c>
      <c r="C153" s="229" t="s">
        <v>1275</v>
      </c>
      <c r="D153" s="216"/>
      <c r="E153" s="292" t="s">
        <v>4257</v>
      </c>
      <c r="F153" s="293">
        <v>211.7</v>
      </c>
      <c r="G153" s="214" t="s">
        <v>3597</v>
      </c>
      <c r="H153" s="294" t="s">
        <v>3222</v>
      </c>
      <c r="I153" s="294"/>
      <c r="J153" s="293">
        <f t="shared" si="12"/>
        <v>58.217500000000001</v>
      </c>
      <c r="K153" s="293">
        <f t="shared" si="13"/>
        <v>63.51</v>
      </c>
      <c r="L153" s="295"/>
      <c r="M153" s="293"/>
      <c r="N153" s="294"/>
    </row>
    <row r="154" spans="1:14" x14ac:dyDescent="0.3">
      <c r="A154" s="292" t="s">
        <v>4010</v>
      </c>
      <c r="B154" s="229" t="s">
        <v>4262</v>
      </c>
      <c r="C154" s="229" t="s">
        <v>260</v>
      </c>
      <c r="D154" s="216"/>
      <c r="E154" s="292" t="s">
        <v>4263</v>
      </c>
      <c r="F154" s="293">
        <v>510.2</v>
      </c>
      <c r="G154" s="214" t="s">
        <v>3597</v>
      </c>
      <c r="H154" s="294" t="s">
        <v>3222</v>
      </c>
      <c r="I154" s="294"/>
      <c r="J154" s="293">
        <f t="shared" si="12"/>
        <v>140.30500000000001</v>
      </c>
      <c r="K154" s="293">
        <f t="shared" si="13"/>
        <v>153.06</v>
      </c>
      <c r="L154" s="295"/>
      <c r="M154" s="293"/>
      <c r="N154" s="294"/>
    </row>
    <row r="155" spans="1:14" x14ac:dyDescent="0.3">
      <c r="A155" s="292" t="s">
        <v>4010</v>
      </c>
      <c r="B155" s="229" t="s">
        <v>4262</v>
      </c>
      <c r="C155" s="229" t="s">
        <v>260</v>
      </c>
      <c r="D155" s="216"/>
      <c r="E155" s="292" t="s">
        <v>4263</v>
      </c>
      <c r="F155" s="293">
        <v>510.2</v>
      </c>
      <c r="G155" s="214" t="s">
        <v>3597</v>
      </c>
      <c r="H155" s="294" t="s">
        <v>3222</v>
      </c>
      <c r="I155" s="294"/>
      <c r="J155" s="293">
        <f t="shared" si="12"/>
        <v>140.30500000000001</v>
      </c>
      <c r="K155" s="293">
        <f t="shared" si="13"/>
        <v>153.06</v>
      </c>
      <c r="L155" s="295"/>
      <c r="M155" s="293"/>
      <c r="N155" s="294"/>
    </row>
    <row r="156" spans="1:14" x14ac:dyDescent="0.3">
      <c r="A156" s="292" t="s">
        <v>4010</v>
      </c>
      <c r="B156" s="229" t="s">
        <v>4284</v>
      </c>
      <c r="C156" s="229" t="s">
        <v>395</v>
      </c>
      <c r="D156" s="216"/>
      <c r="E156" s="292" t="s">
        <v>4285</v>
      </c>
      <c r="F156" s="293">
        <v>300.05</v>
      </c>
      <c r="G156" s="214" t="s">
        <v>3621</v>
      </c>
      <c r="H156" s="294" t="s">
        <v>3222</v>
      </c>
      <c r="I156" s="294"/>
      <c r="J156" s="293">
        <f t="shared" si="12"/>
        <v>82.513750000000002</v>
      </c>
      <c r="K156" s="293">
        <f t="shared" si="13"/>
        <v>90.015000000000001</v>
      </c>
      <c r="L156" s="295"/>
      <c r="M156" s="293"/>
      <c r="N156" s="294"/>
    </row>
    <row r="157" spans="1:14" x14ac:dyDescent="0.3">
      <c r="A157" s="292" t="s">
        <v>4010</v>
      </c>
      <c r="B157" s="292" t="s">
        <v>975</v>
      </c>
      <c r="C157" s="292" t="s">
        <v>63</v>
      </c>
      <c r="D157" s="216" t="s">
        <v>976</v>
      </c>
      <c r="E157" s="292" t="s">
        <v>977</v>
      </c>
      <c r="F157" s="293">
        <v>464.3</v>
      </c>
      <c r="G157" s="294" t="s">
        <v>3597</v>
      </c>
      <c r="H157" s="294" t="s">
        <v>3222</v>
      </c>
      <c r="I157" s="294"/>
      <c r="J157" s="293">
        <f t="shared" si="12"/>
        <v>127.6825</v>
      </c>
      <c r="K157" s="293">
        <f t="shared" si="13"/>
        <v>139.29</v>
      </c>
      <c r="L157" s="295"/>
      <c r="M157" s="293"/>
      <c r="N157" s="294"/>
    </row>
    <row r="158" spans="1:14" x14ac:dyDescent="0.3">
      <c r="A158" s="292" t="s">
        <v>4010</v>
      </c>
      <c r="B158" s="297" t="s">
        <v>3906</v>
      </c>
      <c r="C158" s="294" t="s">
        <v>243</v>
      </c>
      <c r="D158" s="216" t="s">
        <v>3907</v>
      </c>
      <c r="E158" s="297" t="s">
        <v>3908</v>
      </c>
      <c r="F158" s="184">
        <v>159.30000000000001</v>
      </c>
      <c r="G158" s="294" t="s">
        <v>3597</v>
      </c>
      <c r="H158" s="294" t="s">
        <v>3222</v>
      </c>
      <c r="I158" s="300"/>
      <c r="J158" s="293">
        <f t="shared" si="12"/>
        <v>43.807499999999997</v>
      </c>
      <c r="K158" s="293">
        <f t="shared" si="13"/>
        <v>47.79</v>
      </c>
      <c r="L158" s="295"/>
      <c r="M158" s="159"/>
      <c r="N158" s="298"/>
    </row>
    <row r="159" spans="1:14" x14ac:dyDescent="0.3">
      <c r="A159" s="292" t="s">
        <v>4010</v>
      </c>
      <c r="B159" s="292" t="s">
        <v>3915</v>
      </c>
      <c r="C159" s="292" t="s">
        <v>1419</v>
      </c>
      <c r="D159" s="216" t="s">
        <v>3916</v>
      </c>
      <c r="E159" s="292" t="s">
        <v>3917</v>
      </c>
      <c r="F159" s="293">
        <v>349.9</v>
      </c>
      <c r="G159" s="294" t="s">
        <v>3597</v>
      </c>
      <c r="H159" s="294" t="s">
        <v>3222</v>
      </c>
      <c r="I159" s="294"/>
      <c r="J159" s="293">
        <f t="shared" si="12"/>
        <v>96.222499999999997</v>
      </c>
      <c r="K159" s="293">
        <f t="shared" si="13"/>
        <v>104.97</v>
      </c>
      <c r="L159" s="295"/>
      <c r="M159" s="293"/>
      <c r="N159" s="294"/>
    </row>
    <row r="160" spans="1:14" x14ac:dyDescent="0.3">
      <c r="A160" s="292" t="s">
        <v>4010</v>
      </c>
      <c r="B160" s="292" t="s">
        <v>3909</v>
      </c>
      <c r="C160" s="292" t="s">
        <v>265</v>
      </c>
      <c r="D160" s="216" t="s">
        <v>3910</v>
      </c>
      <c r="E160" s="292" t="s">
        <v>3911</v>
      </c>
      <c r="F160" s="293">
        <v>294.2</v>
      </c>
      <c r="G160" s="294" t="s">
        <v>3597</v>
      </c>
      <c r="H160" s="294" t="s">
        <v>3222</v>
      </c>
      <c r="I160" s="294"/>
      <c r="J160" s="293">
        <f t="shared" si="12"/>
        <v>80.905000000000001</v>
      </c>
      <c r="K160" s="293">
        <f t="shared" si="13"/>
        <v>88.26</v>
      </c>
      <c r="L160" s="295"/>
      <c r="M160" s="294"/>
      <c r="N160" s="294"/>
    </row>
    <row r="161" spans="1:14" x14ac:dyDescent="0.3">
      <c r="A161" s="292" t="s">
        <v>4010</v>
      </c>
      <c r="B161" s="230" t="s">
        <v>4280</v>
      </c>
      <c r="C161" s="230" t="s">
        <v>2475</v>
      </c>
      <c r="D161" s="216"/>
      <c r="E161" s="300" t="s">
        <v>4281</v>
      </c>
      <c r="F161" s="293">
        <v>36.299999999999997</v>
      </c>
      <c r="G161" s="294" t="s">
        <v>3597</v>
      </c>
      <c r="H161" s="300" t="s">
        <v>3222</v>
      </c>
      <c r="I161" s="300"/>
      <c r="J161" s="293">
        <f t="shared" si="12"/>
        <v>9.9824999999999982</v>
      </c>
      <c r="K161" s="293">
        <f t="shared" si="13"/>
        <v>10.89</v>
      </c>
      <c r="L161" s="295"/>
      <c r="M161" s="159"/>
      <c r="N161" s="298"/>
    </row>
    <row r="162" spans="1:14" x14ac:dyDescent="0.3">
      <c r="A162" s="292" t="s">
        <v>4010</v>
      </c>
      <c r="B162" s="230" t="s">
        <v>4278</v>
      </c>
      <c r="C162" s="230" t="s">
        <v>195</v>
      </c>
      <c r="D162" s="216"/>
      <c r="E162" s="300" t="s">
        <v>4279</v>
      </c>
      <c r="F162" s="293">
        <v>280</v>
      </c>
      <c r="G162" s="294" t="s">
        <v>3597</v>
      </c>
      <c r="H162" s="300" t="s">
        <v>3222</v>
      </c>
      <c r="I162" s="300"/>
      <c r="J162" s="293">
        <f t="shared" si="12"/>
        <v>77</v>
      </c>
      <c r="K162" s="293">
        <f t="shared" si="13"/>
        <v>84</v>
      </c>
      <c r="L162" s="295"/>
      <c r="M162" s="159"/>
      <c r="N162" s="298"/>
    </row>
    <row r="163" spans="1:14" x14ac:dyDescent="0.3">
      <c r="A163" s="292" t="s">
        <v>4010</v>
      </c>
      <c r="B163" s="319" t="s">
        <v>4137</v>
      </c>
      <c r="C163" s="320" t="s">
        <v>800</v>
      </c>
      <c r="D163" s="217">
        <v>7811100318087</v>
      </c>
      <c r="E163" s="297" t="s">
        <v>4045</v>
      </c>
      <c r="F163" s="184">
        <v>396.2</v>
      </c>
      <c r="G163" s="294" t="s">
        <v>3621</v>
      </c>
      <c r="H163" s="294" t="s">
        <v>2547</v>
      </c>
      <c r="I163" s="297"/>
      <c r="J163" s="293">
        <f t="shared" si="12"/>
        <v>108.955</v>
      </c>
      <c r="K163" s="293">
        <f t="shared" si="13"/>
        <v>118.86</v>
      </c>
      <c r="L163" s="295"/>
      <c r="M163" s="159"/>
      <c r="N163" s="298"/>
    </row>
    <row r="164" spans="1:14" x14ac:dyDescent="0.3">
      <c r="A164" s="292" t="s">
        <v>4010</v>
      </c>
      <c r="B164" s="319" t="s">
        <v>4138</v>
      </c>
      <c r="C164" s="320" t="s">
        <v>4023</v>
      </c>
      <c r="D164" s="217">
        <v>8006050649085</v>
      </c>
      <c r="E164" s="297" t="s">
        <v>4024</v>
      </c>
      <c r="F164" s="184">
        <v>278.7</v>
      </c>
      <c r="G164" s="294" t="s">
        <v>3597</v>
      </c>
      <c r="H164" s="294" t="s">
        <v>2547</v>
      </c>
      <c r="I164" s="297"/>
      <c r="J164" s="293">
        <f t="shared" si="12"/>
        <v>76.642499999999998</v>
      </c>
      <c r="K164" s="293">
        <f t="shared" si="13"/>
        <v>83.61</v>
      </c>
      <c r="L164" s="295"/>
      <c r="M164" s="159"/>
      <c r="N164" s="298"/>
    </row>
  </sheetData>
  <sortState ref="A3:N112">
    <sortCondition ref="I3:I112"/>
    <sortCondition ref="B3:B112"/>
  </sortState>
  <mergeCells count="1">
    <mergeCell ref="A1:J1"/>
  </mergeCells>
  <pageMargins left="0.25" right="0.25" top="0.75" bottom="0.75" header="0.3" footer="0.3"/>
  <pageSetup paperSize="9"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pane ySplit="2" topLeftCell="A3" activePane="bottomLeft" state="frozen"/>
      <selection pane="bottomLeft" activeCell="G22" sqref="G22"/>
    </sheetView>
  </sheetViews>
  <sheetFormatPr defaultColWidth="9.109375" defaultRowHeight="13.8" x14ac:dyDescent="0.3"/>
  <cols>
    <col min="1" max="1" width="19.33203125" style="77" customWidth="1"/>
    <col min="2" max="2" width="8.5546875" style="77" customWidth="1"/>
    <col min="3" max="3" width="16.33203125" style="359" bestFit="1" customWidth="1"/>
    <col min="4" max="4" width="12.109375" style="77" bestFit="1" customWidth="1"/>
    <col min="5" max="5" width="10.5546875" style="344" bestFit="1" customWidth="1"/>
    <col min="6" max="6" width="8.44140625" style="360" bestFit="1" customWidth="1"/>
    <col min="7" max="7" width="13.6640625" style="77" customWidth="1"/>
    <col min="8" max="8" width="26.44140625" style="77" bestFit="1" customWidth="1"/>
    <col min="9" max="9" width="22.88671875" style="77" customWidth="1"/>
    <col min="10" max="10" width="19.44140625" style="77" customWidth="1"/>
    <col min="11" max="12" width="11.6640625" style="77" bestFit="1" customWidth="1"/>
    <col min="13" max="13" width="10.33203125" style="77" bestFit="1" customWidth="1"/>
    <col min="14" max="14" width="6.109375" style="77" bestFit="1" customWidth="1"/>
    <col min="15" max="15" width="27.44140625" style="77" customWidth="1"/>
    <col min="16" max="16384" width="9.109375" style="77"/>
  </cols>
  <sheetData>
    <row r="1" spans="1:15" x14ac:dyDescent="0.3">
      <c r="A1" s="346" t="s">
        <v>405</v>
      </c>
      <c r="B1" s="346"/>
      <c r="C1" s="347"/>
      <c r="D1" s="346"/>
      <c r="E1" s="346"/>
      <c r="F1" s="348"/>
      <c r="G1" s="346"/>
      <c r="H1" s="346"/>
      <c r="I1" s="346"/>
      <c r="J1" s="346"/>
      <c r="K1" s="346"/>
    </row>
    <row r="2" spans="1:15" s="285" customFormat="1" ht="39.6" x14ac:dyDescent="0.25">
      <c r="A2" s="162" t="s">
        <v>2</v>
      </c>
      <c r="B2" s="162" t="s">
        <v>3</v>
      </c>
      <c r="C2" s="349" t="s">
        <v>4</v>
      </c>
      <c r="D2" s="162" t="s">
        <v>5</v>
      </c>
      <c r="E2" s="342" t="s">
        <v>6</v>
      </c>
      <c r="F2" s="343" t="s">
        <v>4009</v>
      </c>
      <c r="G2" s="289" t="s">
        <v>1494</v>
      </c>
      <c r="H2" s="164" t="s">
        <v>398</v>
      </c>
      <c r="I2" s="164" t="s">
        <v>4299</v>
      </c>
      <c r="J2" s="164" t="s">
        <v>4300</v>
      </c>
      <c r="K2" s="290" t="s">
        <v>2087</v>
      </c>
      <c r="L2" s="290" t="s">
        <v>2088</v>
      </c>
      <c r="M2" s="177" t="s">
        <v>400</v>
      </c>
      <c r="N2" s="151" t="s">
        <v>658</v>
      </c>
      <c r="O2" s="291" t="s">
        <v>438</v>
      </c>
    </row>
    <row r="3" spans="1:15" x14ac:dyDescent="0.3">
      <c r="A3" s="292" t="s">
        <v>4491</v>
      </c>
      <c r="B3" s="292" t="s">
        <v>951</v>
      </c>
      <c r="C3" s="351" t="s">
        <v>4492</v>
      </c>
      <c r="D3" s="292" t="s">
        <v>1678</v>
      </c>
      <c r="E3" s="293">
        <v>478.55</v>
      </c>
      <c r="F3" s="214" t="s">
        <v>3597</v>
      </c>
      <c r="G3" s="294" t="s">
        <v>93</v>
      </c>
      <c r="H3" s="169" t="s">
        <v>3681</v>
      </c>
      <c r="I3" s="137" t="s">
        <v>4301</v>
      </c>
      <c r="J3" s="137" t="s">
        <v>4302</v>
      </c>
      <c r="K3" s="132">
        <f t="shared" ref="K3:K34" si="0">SUM(E3*27.5)/100</f>
        <v>131.60124999999999</v>
      </c>
      <c r="L3" s="132">
        <f>SUM(E3*40)/100</f>
        <v>191.42</v>
      </c>
      <c r="M3" s="369">
        <v>43814</v>
      </c>
      <c r="N3" s="352"/>
      <c r="O3" s="352"/>
    </row>
    <row r="4" spans="1:15" x14ac:dyDescent="0.3">
      <c r="A4" s="297" t="s">
        <v>4573</v>
      </c>
      <c r="B4" s="294" t="s">
        <v>939</v>
      </c>
      <c r="C4" s="350">
        <v>75122100438081</v>
      </c>
      <c r="D4" s="297" t="s">
        <v>4574</v>
      </c>
      <c r="E4" s="184">
        <v>661.35</v>
      </c>
      <c r="F4" s="214" t="s">
        <v>302</v>
      </c>
      <c r="G4" s="294" t="s">
        <v>3222</v>
      </c>
      <c r="H4" s="171"/>
      <c r="I4" s="297" t="s">
        <v>4508</v>
      </c>
      <c r="J4" s="297" t="s">
        <v>4382</v>
      </c>
      <c r="K4" s="293">
        <f t="shared" si="0"/>
        <v>181.87125</v>
      </c>
      <c r="L4" s="293">
        <f t="shared" ref="L4:L35" si="1">SUM(E4*30)/100</f>
        <v>198.405</v>
      </c>
      <c r="M4" s="295"/>
      <c r="N4" s="159"/>
      <c r="O4" s="298" t="s">
        <v>3227</v>
      </c>
    </row>
    <row r="5" spans="1:15" x14ac:dyDescent="0.3">
      <c r="A5" s="297" t="s">
        <v>4507</v>
      </c>
      <c r="B5" s="294" t="s">
        <v>265</v>
      </c>
      <c r="C5" s="358">
        <v>8309295445081</v>
      </c>
      <c r="D5" s="297" t="s">
        <v>1680</v>
      </c>
      <c r="E5" s="184">
        <v>336.95</v>
      </c>
      <c r="F5" s="214" t="s">
        <v>302</v>
      </c>
      <c r="G5" s="294" t="s">
        <v>3222</v>
      </c>
      <c r="H5" s="340"/>
      <c r="I5" s="297" t="s">
        <v>4508</v>
      </c>
      <c r="J5" s="297" t="s">
        <v>4306</v>
      </c>
      <c r="K5" s="293">
        <f t="shared" si="0"/>
        <v>92.661249999999995</v>
      </c>
      <c r="L5" s="293">
        <f t="shared" si="1"/>
        <v>101.08499999999999</v>
      </c>
      <c r="M5" s="295"/>
      <c r="N5" s="159"/>
      <c r="O5" s="298"/>
    </row>
    <row r="6" spans="1:15" x14ac:dyDescent="0.3">
      <c r="A6" s="292" t="s">
        <v>4401</v>
      </c>
      <c r="B6" s="292" t="s">
        <v>159</v>
      </c>
      <c r="C6" s="351" t="s">
        <v>4402</v>
      </c>
      <c r="D6" s="292" t="s">
        <v>3601</v>
      </c>
      <c r="E6" s="293">
        <v>833.05</v>
      </c>
      <c r="F6" s="214" t="s">
        <v>3597</v>
      </c>
      <c r="G6" s="294" t="s">
        <v>93</v>
      </c>
      <c r="H6" s="294" t="s">
        <v>654</v>
      </c>
      <c r="I6" s="352"/>
      <c r="J6" s="352"/>
      <c r="K6" s="293">
        <f t="shared" si="0"/>
        <v>229.08875</v>
      </c>
      <c r="L6" s="293">
        <f t="shared" si="1"/>
        <v>249.91499999999999</v>
      </c>
      <c r="M6" s="352"/>
      <c r="N6" s="352"/>
      <c r="O6" s="352"/>
    </row>
    <row r="7" spans="1:15" x14ac:dyDescent="0.3">
      <c r="A7" s="292" t="s">
        <v>4738</v>
      </c>
      <c r="B7" s="292" t="s">
        <v>265</v>
      </c>
      <c r="C7" s="216">
        <v>7612050315089</v>
      </c>
      <c r="D7" s="292" t="s">
        <v>2879</v>
      </c>
      <c r="E7" s="293">
        <v>241.2</v>
      </c>
      <c r="F7" s="214" t="s">
        <v>2741</v>
      </c>
      <c r="G7" s="300" t="s">
        <v>2561</v>
      </c>
      <c r="H7" s="169" t="s">
        <v>4739</v>
      </c>
      <c r="I7" s="169"/>
      <c r="J7" s="169"/>
      <c r="K7" s="132">
        <f t="shared" si="0"/>
        <v>66.33</v>
      </c>
      <c r="L7" s="132">
        <f t="shared" si="1"/>
        <v>72.36</v>
      </c>
      <c r="M7" s="369">
        <v>43814</v>
      </c>
      <c r="N7" s="294"/>
      <c r="O7" s="294"/>
    </row>
    <row r="8" spans="1:15" x14ac:dyDescent="0.3">
      <c r="A8" s="321" t="s">
        <v>4171</v>
      </c>
      <c r="B8" s="321" t="s">
        <v>3761</v>
      </c>
      <c r="C8" s="350">
        <v>7111305029082</v>
      </c>
      <c r="D8" s="292" t="s">
        <v>4172</v>
      </c>
      <c r="E8" s="293">
        <v>717.4</v>
      </c>
      <c r="F8" s="214" t="s">
        <v>3242</v>
      </c>
      <c r="G8" s="294" t="s">
        <v>3222</v>
      </c>
      <c r="H8" s="294"/>
      <c r="I8" s="294" t="s">
        <v>4509</v>
      </c>
      <c r="J8" s="294" t="s">
        <v>4382</v>
      </c>
      <c r="K8" s="293">
        <f t="shared" si="0"/>
        <v>197.285</v>
      </c>
      <c r="L8" s="293">
        <f t="shared" si="1"/>
        <v>215.22</v>
      </c>
      <c r="M8" s="295"/>
      <c r="N8" s="293"/>
      <c r="O8" s="294"/>
    </row>
    <row r="9" spans="1:15" x14ac:dyDescent="0.3">
      <c r="A9" s="292" t="s">
        <v>2397</v>
      </c>
      <c r="B9" s="292" t="s">
        <v>1656</v>
      </c>
      <c r="C9" s="351" t="s">
        <v>4317</v>
      </c>
      <c r="D9" s="292" t="s">
        <v>4318</v>
      </c>
      <c r="E9" s="293">
        <v>264.2</v>
      </c>
      <c r="F9" s="214" t="s">
        <v>3621</v>
      </c>
      <c r="G9" s="294" t="s">
        <v>93</v>
      </c>
      <c r="H9" s="169" t="s">
        <v>4361</v>
      </c>
      <c r="I9" s="368"/>
      <c r="J9" s="368"/>
      <c r="K9" s="132">
        <f t="shared" si="0"/>
        <v>72.655000000000001</v>
      </c>
      <c r="L9" s="132">
        <f t="shared" si="1"/>
        <v>79.260000000000005</v>
      </c>
      <c r="M9" s="369">
        <v>43814</v>
      </c>
      <c r="N9" s="352"/>
      <c r="O9" s="352"/>
    </row>
    <row r="10" spans="1:15" x14ac:dyDescent="0.3">
      <c r="A10" s="292" t="s">
        <v>4369</v>
      </c>
      <c r="B10" s="292" t="s">
        <v>307</v>
      </c>
      <c r="C10" s="350">
        <v>7402220496088</v>
      </c>
      <c r="D10" s="292" t="s">
        <v>2890</v>
      </c>
      <c r="E10" s="293">
        <v>96.2</v>
      </c>
      <c r="F10" s="214" t="s">
        <v>302</v>
      </c>
      <c r="G10" s="294" t="s">
        <v>3222</v>
      </c>
      <c r="H10" s="169" t="s">
        <v>3687</v>
      </c>
      <c r="I10" s="169" t="s">
        <v>4342</v>
      </c>
      <c r="J10" s="169" t="s">
        <v>4306</v>
      </c>
      <c r="K10" s="132">
        <f t="shared" si="0"/>
        <v>26.454999999999998</v>
      </c>
      <c r="L10" s="132">
        <f t="shared" si="1"/>
        <v>28.86</v>
      </c>
      <c r="M10" s="369">
        <v>43814</v>
      </c>
      <c r="N10" s="293"/>
      <c r="O10" s="298" t="s">
        <v>4307</v>
      </c>
    </row>
    <row r="11" spans="1:15" x14ac:dyDescent="0.3">
      <c r="A11" s="292" t="s">
        <v>4115</v>
      </c>
      <c r="B11" s="292" t="s">
        <v>11</v>
      </c>
      <c r="C11" s="351" t="s">
        <v>4478</v>
      </c>
      <c r="D11" s="292" t="s">
        <v>4049</v>
      </c>
      <c r="E11" s="293">
        <v>937.5</v>
      </c>
      <c r="F11" s="214" t="s">
        <v>3621</v>
      </c>
      <c r="G11" s="294" t="s">
        <v>93</v>
      </c>
      <c r="H11" s="169" t="s">
        <v>4479</v>
      </c>
      <c r="I11" s="169" t="s">
        <v>4311</v>
      </c>
      <c r="J11" s="169" t="s">
        <v>4312</v>
      </c>
      <c r="K11" s="132">
        <f t="shared" si="0"/>
        <v>257.8125</v>
      </c>
      <c r="L11" s="132">
        <f t="shared" si="1"/>
        <v>281.25</v>
      </c>
      <c r="M11" s="369">
        <v>43814</v>
      </c>
      <c r="N11" s="352"/>
      <c r="O11" s="352"/>
    </row>
    <row r="12" spans="1:15" x14ac:dyDescent="0.3">
      <c r="A12" s="319" t="s">
        <v>3722</v>
      </c>
      <c r="B12" s="320" t="s">
        <v>265</v>
      </c>
      <c r="C12" s="350">
        <v>8402120491084</v>
      </c>
      <c r="D12" s="297" t="s">
        <v>4356</v>
      </c>
      <c r="E12" s="184">
        <v>330.05</v>
      </c>
      <c r="F12" s="214" t="s">
        <v>302</v>
      </c>
      <c r="G12" s="294" t="s">
        <v>3222</v>
      </c>
      <c r="H12" s="111" t="s">
        <v>4357</v>
      </c>
      <c r="I12" s="111" t="s">
        <v>4358</v>
      </c>
      <c r="J12" s="111" t="s">
        <v>4312</v>
      </c>
      <c r="K12" s="132">
        <f t="shared" si="0"/>
        <v>90.763750000000002</v>
      </c>
      <c r="L12" s="132">
        <f t="shared" si="1"/>
        <v>99.015000000000001</v>
      </c>
      <c r="M12" s="369">
        <v>43814</v>
      </c>
      <c r="N12" s="159"/>
      <c r="O12" s="298"/>
    </row>
    <row r="13" spans="1:15" x14ac:dyDescent="0.3">
      <c r="A13" s="297" t="s">
        <v>692</v>
      </c>
      <c r="B13" s="297" t="s">
        <v>2473</v>
      </c>
      <c r="C13" s="350"/>
      <c r="D13" s="292" t="s">
        <v>4031</v>
      </c>
      <c r="E13" s="293">
        <v>495.75</v>
      </c>
      <c r="F13" s="214" t="s">
        <v>302</v>
      </c>
      <c r="G13" s="294" t="s">
        <v>3222</v>
      </c>
      <c r="H13" s="294"/>
      <c r="I13" s="294"/>
      <c r="J13" s="294"/>
      <c r="K13" s="293">
        <f t="shared" si="0"/>
        <v>136.33125000000001</v>
      </c>
      <c r="L13" s="293">
        <f t="shared" si="1"/>
        <v>148.72499999999999</v>
      </c>
      <c r="M13" s="295"/>
      <c r="N13" s="294"/>
      <c r="O13" s="294"/>
    </row>
    <row r="14" spans="1:15" x14ac:dyDescent="0.3">
      <c r="A14" s="321" t="s">
        <v>707</v>
      </c>
      <c r="B14" s="321" t="s">
        <v>1655</v>
      </c>
      <c r="C14" s="350">
        <v>7901020723088</v>
      </c>
      <c r="D14" s="292" t="s">
        <v>4058</v>
      </c>
      <c r="E14" s="293">
        <v>145.69999999999999</v>
      </c>
      <c r="F14" s="214" t="s">
        <v>3242</v>
      </c>
      <c r="G14" s="294" t="s">
        <v>3222</v>
      </c>
      <c r="H14" s="169" t="s">
        <v>428</v>
      </c>
      <c r="I14" s="169" t="s">
        <v>4371</v>
      </c>
      <c r="J14" s="169" t="s">
        <v>4366</v>
      </c>
      <c r="K14" s="132">
        <f t="shared" si="0"/>
        <v>40.067499999999995</v>
      </c>
      <c r="L14" s="132">
        <f t="shared" si="1"/>
        <v>43.71</v>
      </c>
      <c r="M14" s="369">
        <v>43814</v>
      </c>
      <c r="N14" s="294"/>
      <c r="O14" s="294"/>
    </row>
    <row r="15" spans="1:15" x14ac:dyDescent="0.3">
      <c r="A15" s="321" t="s">
        <v>4156</v>
      </c>
      <c r="B15" s="321" t="s">
        <v>3138</v>
      </c>
      <c r="C15" s="350">
        <v>9505020181086</v>
      </c>
      <c r="D15" s="292" t="s">
        <v>4157</v>
      </c>
      <c r="E15" s="293">
        <v>315.2</v>
      </c>
      <c r="F15" s="214" t="s">
        <v>302</v>
      </c>
      <c r="G15" s="294" t="s">
        <v>3222</v>
      </c>
      <c r="H15" s="294"/>
      <c r="I15" s="294" t="s">
        <v>4510</v>
      </c>
      <c r="J15" s="294" t="s">
        <v>4385</v>
      </c>
      <c r="K15" s="293">
        <f t="shared" si="0"/>
        <v>86.68</v>
      </c>
      <c r="L15" s="293">
        <f t="shared" si="1"/>
        <v>94.56</v>
      </c>
      <c r="M15" s="295"/>
      <c r="N15" s="293"/>
      <c r="O15" s="294"/>
    </row>
    <row r="16" spans="1:15" x14ac:dyDescent="0.3">
      <c r="A16" s="297" t="s">
        <v>2124</v>
      </c>
      <c r="B16" s="294"/>
      <c r="C16" s="110" t="s">
        <v>2163</v>
      </c>
      <c r="D16" s="110" t="s">
        <v>2196</v>
      </c>
      <c r="E16" s="110">
        <v>1205.5999999999999</v>
      </c>
      <c r="F16" s="214" t="s">
        <v>2741</v>
      </c>
      <c r="G16" s="300" t="s">
        <v>2561</v>
      </c>
      <c r="H16" s="111" t="s">
        <v>4740</v>
      </c>
      <c r="I16" s="111"/>
      <c r="J16" s="111"/>
      <c r="K16" s="132">
        <f t="shared" si="0"/>
        <v>331.54</v>
      </c>
      <c r="L16" s="132">
        <f t="shared" si="1"/>
        <v>361.68</v>
      </c>
      <c r="M16" s="369">
        <v>43814</v>
      </c>
      <c r="N16" s="159"/>
      <c r="O16" s="298"/>
    </row>
    <row r="17" spans="1:15" x14ac:dyDescent="0.3">
      <c r="A17" s="297" t="s">
        <v>3260</v>
      </c>
      <c r="B17" s="294" t="s">
        <v>63</v>
      </c>
      <c r="C17" s="350">
        <v>8603170133089</v>
      </c>
      <c r="D17" s="297" t="s">
        <v>3262</v>
      </c>
      <c r="E17" s="184">
        <v>1167.2</v>
      </c>
      <c r="F17" s="214" t="s">
        <v>302</v>
      </c>
      <c r="G17" s="294" t="s">
        <v>3222</v>
      </c>
      <c r="H17" s="171"/>
      <c r="I17" s="297" t="s">
        <v>4565</v>
      </c>
      <c r="J17" s="297" t="s">
        <v>4306</v>
      </c>
      <c r="K17" s="293">
        <f t="shared" si="0"/>
        <v>320.98</v>
      </c>
      <c r="L17" s="293">
        <f t="shared" si="1"/>
        <v>350.16</v>
      </c>
      <c r="M17" s="295"/>
      <c r="N17" s="159"/>
      <c r="O17" s="298" t="s">
        <v>3227</v>
      </c>
    </row>
    <row r="18" spans="1:15" x14ac:dyDescent="0.3">
      <c r="A18" s="300" t="s">
        <v>4538</v>
      </c>
      <c r="B18" s="300" t="s">
        <v>4539</v>
      </c>
      <c r="C18" s="350">
        <v>8303175413087</v>
      </c>
      <c r="D18" s="300" t="s">
        <v>1146</v>
      </c>
      <c r="E18" s="293">
        <v>699.6</v>
      </c>
      <c r="F18" s="214" t="s">
        <v>302</v>
      </c>
      <c r="G18" s="294" t="s">
        <v>3222</v>
      </c>
      <c r="H18" s="230"/>
      <c r="I18" s="300"/>
      <c r="J18" s="300" t="s">
        <v>4339</v>
      </c>
      <c r="K18" s="293">
        <f t="shared" si="0"/>
        <v>192.39</v>
      </c>
      <c r="L18" s="293">
        <f t="shared" si="1"/>
        <v>209.88</v>
      </c>
      <c r="M18" s="295"/>
      <c r="N18" s="159"/>
      <c r="O18" s="298" t="s">
        <v>3227</v>
      </c>
    </row>
    <row r="19" spans="1:15" x14ac:dyDescent="0.3">
      <c r="A19" s="321" t="s">
        <v>4160</v>
      </c>
      <c r="B19" s="321" t="s">
        <v>1662</v>
      </c>
      <c r="C19" s="350">
        <v>7303145825080</v>
      </c>
      <c r="D19" s="292" t="s">
        <v>4161</v>
      </c>
      <c r="E19" s="215">
        <v>301.10000000000002</v>
      </c>
      <c r="F19" s="214" t="s">
        <v>3242</v>
      </c>
      <c r="G19" s="294" t="s">
        <v>3222</v>
      </c>
      <c r="H19" s="169" t="s">
        <v>651</v>
      </c>
      <c r="I19" s="169" t="s">
        <v>4303</v>
      </c>
      <c r="J19" s="169" t="s">
        <v>4304</v>
      </c>
      <c r="K19" s="132">
        <f t="shared" si="0"/>
        <v>82.802499999999995</v>
      </c>
      <c r="L19" s="132">
        <f t="shared" si="1"/>
        <v>90.33</v>
      </c>
      <c r="M19" s="369">
        <v>43814</v>
      </c>
      <c r="N19" s="159"/>
      <c r="O19" s="302"/>
    </row>
    <row r="20" spans="1:15" x14ac:dyDescent="0.3">
      <c r="A20" s="292" t="s">
        <v>4403</v>
      </c>
      <c r="B20" s="292" t="s">
        <v>584</v>
      </c>
      <c r="C20" s="351" t="s">
        <v>4404</v>
      </c>
      <c r="D20" s="292" t="s">
        <v>4405</v>
      </c>
      <c r="E20" s="293">
        <v>728.4</v>
      </c>
      <c r="F20" s="214" t="s">
        <v>3597</v>
      </c>
      <c r="G20" s="294" t="s">
        <v>93</v>
      </c>
      <c r="H20" s="294" t="s">
        <v>654</v>
      </c>
      <c r="I20" s="352"/>
      <c r="J20" s="352"/>
      <c r="K20" s="293">
        <f t="shared" si="0"/>
        <v>200.31</v>
      </c>
      <c r="L20" s="293">
        <f t="shared" si="1"/>
        <v>218.52</v>
      </c>
      <c r="M20" s="352"/>
      <c r="N20" s="352"/>
      <c r="O20" s="352"/>
    </row>
    <row r="21" spans="1:15" x14ac:dyDescent="0.3">
      <c r="A21" s="223" t="s">
        <v>3268</v>
      </c>
      <c r="B21" s="292" t="s">
        <v>270</v>
      </c>
      <c r="C21" s="350">
        <v>6009260577080</v>
      </c>
      <c r="D21" s="292" t="s">
        <v>3273</v>
      </c>
      <c r="E21" s="184">
        <v>162.19999999999999</v>
      </c>
      <c r="F21" s="214" t="s">
        <v>302</v>
      </c>
      <c r="G21" s="294" t="s">
        <v>3222</v>
      </c>
      <c r="H21" s="297" t="s">
        <v>434</v>
      </c>
      <c r="I21" s="297" t="s">
        <v>4311</v>
      </c>
      <c r="J21" s="297" t="s">
        <v>4312</v>
      </c>
      <c r="K21" s="293">
        <f t="shared" si="0"/>
        <v>44.604999999999997</v>
      </c>
      <c r="L21" s="293">
        <f t="shared" si="1"/>
        <v>48.66</v>
      </c>
      <c r="M21" s="295"/>
      <c r="N21" s="159"/>
      <c r="O21" s="298" t="s">
        <v>3227</v>
      </c>
    </row>
    <row r="22" spans="1:15" x14ac:dyDescent="0.3">
      <c r="A22" s="292" t="s">
        <v>4497</v>
      </c>
      <c r="B22" s="292" t="s">
        <v>4498</v>
      </c>
      <c r="C22" s="351" t="s">
        <v>4499</v>
      </c>
      <c r="D22" s="292" t="s">
        <v>4500</v>
      </c>
      <c r="E22" s="293">
        <v>1072.5</v>
      </c>
      <c r="F22" s="214" t="s">
        <v>3597</v>
      </c>
      <c r="G22" s="294" t="s">
        <v>93</v>
      </c>
      <c r="H22" s="169" t="s">
        <v>1487</v>
      </c>
      <c r="I22" s="368"/>
      <c r="J22" s="368"/>
      <c r="K22" s="132">
        <f t="shared" si="0"/>
        <v>294.9375</v>
      </c>
      <c r="L22" s="132">
        <f t="shared" si="1"/>
        <v>321.75</v>
      </c>
      <c r="M22" s="369">
        <v>43814</v>
      </c>
      <c r="N22" s="352"/>
      <c r="O22" s="352"/>
    </row>
    <row r="23" spans="1:15" x14ac:dyDescent="0.3">
      <c r="A23" s="292" t="s">
        <v>4351</v>
      </c>
      <c r="B23" s="292" t="s">
        <v>1270</v>
      </c>
      <c r="C23" s="351" t="s">
        <v>4352</v>
      </c>
      <c r="D23" s="292" t="s">
        <v>4353</v>
      </c>
      <c r="E23" s="293">
        <v>711.2</v>
      </c>
      <c r="F23" s="214" t="s">
        <v>3597</v>
      </c>
      <c r="G23" s="294" t="s">
        <v>93</v>
      </c>
      <c r="H23" s="169" t="s">
        <v>647</v>
      </c>
      <c r="I23" s="169" t="s">
        <v>4490</v>
      </c>
      <c r="J23" s="169" t="s">
        <v>4306</v>
      </c>
      <c r="K23" s="132">
        <f t="shared" si="0"/>
        <v>195.58</v>
      </c>
      <c r="L23" s="132">
        <f t="shared" si="1"/>
        <v>213.36</v>
      </c>
      <c r="M23" s="369">
        <v>43814</v>
      </c>
      <c r="N23" s="352"/>
      <c r="O23" s="352"/>
    </row>
    <row r="24" spans="1:15" x14ac:dyDescent="0.3">
      <c r="A24" s="321" t="s">
        <v>4158</v>
      </c>
      <c r="B24" s="321" t="s">
        <v>549</v>
      </c>
      <c r="C24" s="350">
        <v>8306096165085</v>
      </c>
      <c r="D24" s="292" t="s">
        <v>4159</v>
      </c>
      <c r="E24" s="293">
        <v>109.8</v>
      </c>
      <c r="F24" s="214" t="s">
        <v>302</v>
      </c>
      <c r="G24" s="294" t="s">
        <v>3222</v>
      </c>
      <c r="H24" s="169" t="s">
        <v>3680</v>
      </c>
      <c r="I24" s="169" t="s">
        <v>3697</v>
      </c>
      <c r="J24" s="169" t="s">
        <v>4382</v>
      </c>
      <c r="K24" s="132">
        <f t="shared" si="0"/>
        <v>30.195</v>
      </c>
      <c r="L24" s="132">
        <f t="shared" si="1"/>
        <v>32.94</v>
      </c>
      <c r="M24" s="369">
        <v>43814</v>
      </c>
      <c r="N24" s="293"/>
      <c r="O24" s="294"/>
    </row>
    <row r="25" spans="1:15" x14ac:dyDescent="0.3">
      <c r="A25" s="292" t="s">
        <v>4406</v>
      </c>
      <c r="B25" s="292" t="s">
        <v>2393</v>
      </c>
      <c r="C25" s="351" t="s">
        <v>4407</v>
      </c>
      <c r="D25" s="292" t="s">
        <v>4408</v>
      </c>
      <c r="E25" s="293">
        <v>233.3</v>
      </c>
      <c r="F25" s="214" t="s">
        <v>3597</v>
      </c>
      <c r="G25" s="294" t="s">
        <v>93</v>
      </c>
      <c r="H25" s="294" t="s">
        <v>654</v>
      </c>
      <c r="I25" s="352"/>
      <c r="J25" s="352"/>
      <c r="K25" s="293">
        <f t="shared" si="0"/>
        <v>64.157499999999999</v>
      </c>
      <c r="L25" s="293">
        <f t="shared" si="1"/>
        <v>69.989999999999995</v>
      </c>
      <c r="M25" s="352"/>
      <c r="N25" s="352"/>
      <c r="O25" s="352"/>
    </row>
    <row r="26" spans="1:15" x14ac:dyDescent="0.3">
      <c r="A26" s="321" t="s">
        <v>4409</v>
      </c>
      <c r="B26" s="321" t="s">
        <v>4410</v>
      </c>
      <c r="C26" s="351" t="s">
        <v>2319</v>
      </c>
      <c r="D26" s="292" t="s">
        <v>2312</v>
      </c>
      <c r="E26" s="293">
        <v>424.7</v>
      </c>
      <c r="F26" s="214" t="s">
        <v>3597</v>
      </c>
      <c r="G26" s="294" t="s">
        <v>93</v>
      </c>
      <c r="H26" s="294" t="s">
        <v>654</v>
      </c>
      <c r="I26" s="352"/>
      <c r="J26" s="352"/>
      <c r="K26" s="293">
        <f t="shared" si="0"/>
        <v>116.7925</v>
      </c>
      <c r="L26" s="293">
        <f t="shared" si="1"/>
        <v>127.41</v>
      </c>
      <c r="M26" s="352"/>
      <c r="N26" s="352"/>
      <c r="O26" s="352"/>
    </row>
    <row r="27" spans="1:15" x14ac:dyDescent="0.3">
      <c r="A27" s="320" t="s">
        <v>4155</v>
      </c>
      <c r="B27" s="320" t="s">
        <v>357</v>
      </c>
      <c r="C27" s="350">
        <v>8510030759088</v>
      </c>
      <c r="D27" s="352" t="s">
        <v>2915</v>
      </c>
      <c r="E27" s="293">
        <v>164.25</v>
      </c>
      <c r="F27" s="214" t="s">
        <v>3242</v>
      </c>
      <c r="G27" s="294" t="s">
        <v>3222</v>
      </c>
      <c r="H27" s="111" t="s">
        <v>4391</v>
      </c>
      <c r="I27" s="111" t="s">
        <v>4390</v>
      </c>
      <c r="J27" s="111" t="s">
        <v>4339</v>
      </c>
      <c r="K27" s="132">
        <f t="shared" si="0"/>
        <v>45.168750000000003</v>
      </c>
      <c r="L27" s="132">
        <f t="shared" si="1"/>
        <v>49.274999999999999</v>
      </c>
      <c r="M27" s="369">
        <v>43814</v>
      </c>
      <c r="N27" s="293"/>
      <c r="O27" s="298" t="s">
        <v>4307</v>
      </c>
    </row>
    <row r="28" spans="1:15" x14ac:dyDescent="0.3">
      <c r="A28" s="292" t="s">
        <v>4333</v>
      </c>
      <c r="B28" s="292" t="s">
        <v>2695</v>
      </c>
      <c r="C28" s="350"/>
      <c r="D28" s="292" t="s">
        <v>4334</v>
      </c>
      <c r="E28" s="293">
        <v>230.95</v>
      </c>
      <c r="F28" s="214" t="s">
        <v>302</v>
      </c>
      <c r="G28" s="294" t="s">
        <v>3222</v>
      </c>
      <c r="H28" s="169" t="s">
        <v>432</v>
      </c>
      <c r="I28" s="137" t="s">
        <v>4311</v>
      </c>
      <c r="J28" s="137" t="s">
        <v>4312</v>
      </c>
      <c r="K28" s="132">
        <f t="shared" si="0"/>
        <v>63.511249999999997</v>
      </c>
      <c r="L28" s="132">
        <f t="shared" si="1"/>
        <v>69.284999999999997</v>
      </c>
      <c r="M28" s="369">
        <v>43814</v>
      </c>
      <c r="N28" s="293"/>
      <c r="O28" s="294"/>
    </row>
    <row r="29" spans="1:15" s="285" customFormat="1" x14ac:dyDescent="0.3">
      <c r="A29" s="292" t="s">
        <v>4343</v>
      </c>
      <c r="B29" s="292" t="s">
        <v>663</v>
      </c>
      <c r="C29" s="350">
        <v>7405210804088</v>
      </c>
      <c r="D29" s="292" t="s">
        <v>4344</v>
      </c>
      <c r="E29" s="293">
        <v>425.3</v>
      </c>
      <c r="F29" s="214" t="s">
        <v>3242</v>
      </c>
      <c r="G29" s="294" t="s">
        <v>3222</v>
      </c>
      <c r="H29" s="169" t="s">
        <v>3682</v>
      </c>
      <c r="I29" s="169" t="s">
        <v>4311</v>
      </c>
      <c r="J29" s="169" t="s">
        <v>4312</v>
      </c>
      <c r="K29" s="132">
        <f t="shared" si="0"/>
        <v>116.9575</v>
      </c>
      <c r="L29" s="132">
        <f t="shared" si="1"/>
        <v>127.59</v>
      </c>
      <c r="M29" s="369">
        <v>43814</v>
      </c>
      <c r="N29" s="256"/>
      <c r="O29" s="253"/>
    </row>
    <row r="30" spans="1:15" s="285" customFormat="1" ht="13.2" x14ac:dyDescent="0.25">
      <c r="A30" s="292" t="s">
        <v>4556</v>
      </c>
      <c r="B30" s="292" t="s">
        <v>1662</v>
      </c>
      <c r="C30" s="350">
        <v>7610020743083</v>
      </c>
      <c r="D30" s="292" t="s">
        <v>4557</v>
      </c>
      <c r="E30" s="293">
        <v>378.6</v>
      </c>
      <c r="F30" s="214" t="s">
        <v>302</v>
      </c>
      <c r="G30" s="294" t="s">
        <v>3222</v>
      </c>
      <c r="H30" s="170"/>
      <c r="I30" s="294" t="s">
        <v>4311</v>
      </c>
      <c r="J30" s="294" t="s">
        <v>4312</v>
      </c>
      <c r="K30" s="293">
        <f t="shared" si="0"/>
        <v>104.11499999999999</v>
      </c>
      <c r="L30" s="293">
        <f t="shared" si="1"/>
        <v>113.58</v>
      </c>
      <c r="M30" s="295"/>
      <c r="N30" s="256"/>
      <c r="O30" s="253" t="s">
        <v>3227</v>
      </c>
    </row>
    <row r="31" spans="1:15" x14ac:dyDescent="0.3">
      <c r="A31" s="292" t="s">
        <v>4511</v>
      </c>
      <c r="B31" s="292" t="s">
        <v>89</v>
      </c>
      <c r="C31" s="350"/>
      <c r="D31" s="292" t="s">
        <v>4022</v>
      </c>
      <c r="E31" s="293">
        <v>708.2</v>
      </c>
      <c r="F31" s="214" t="s">
        <v>302</v>
      </c>
      <c r="G31" s="294" t="s">
        <v>3222</v>
      </c>
      <c r="H31" s="294"/>
      <c r="I31" s="294"/>
      <c r="J31" s="294"/>
      <c r="K31" s="293">
        <f t="shared" si="0"/>
        <v>194.755</v>
      </c>
      <c r="L31" s="293">
        <f t="shared" si="1"/>
        <v>212.46</v>
      </c>
      <c r="M31" s="295"/>
      <c r="N31" s="293"/>
      <c r="O31" s="294"/>
    </row>
    <row r="32" spans="1:15" x14ac:dyDescent="0.3">
      <c r="A32" s="319" t="s">
        <v>4432</v>
      </c>
      <c r="B32" s="320" t="s">
        <v>265</v>
      </c>
      <c r="C32" s="350">
        <v>7504190469084</v>
      </c>
      <c r="D32" s="297" t="s">
        <v>4142</v>
      </c>
      <c r="E32" s="184">
        <v>214.65</v>
      </c>
      <c r="F32" s="214" t="s">
        <v>302</v>
      </c>
      <c r="G32" s="294" t="s">
        <v>3222</v>
      </c>
      <c r="H32" s="137" t="s">
        <v>4143</v>
      </c>
      <c r="I32" s="137" t="s">
        <v>4431</v>
      </c>
      <c r="J32" s="137" t="s">
        <v>4302</v>
      </c>
      <c r="K32" s="132">
        <f t="shared" si="0"/>
        <v>59.028750000000002</v>
      </c>
      <c r="L32" s="132">
        <f t="shared" si="1"/>
        <v>64.394999999999996</v>
      </c>
      <c r="M32" s="369">
        <v>43814</v>
      </c>
      <c r="N32" s="159"/>
      <c r="O32" s="298"/>
    </row>
    <row r="33" spans="1:15" x14ac:dyDescent="0.3">
      <c r="A33" s="320" t="s">
        <v>4147</v>
      </c>
      <c r="B33" s="320" t="s">
        <v>4148</v>
      </c>
      <c r="C33" s="350">
        <v>8408135930086</v>
      </c>
      <c r="D33" s="306" t="s">
        <v>4149</v>
      </c>
      <c r="E33" s="293">
        <v>161.30000000000001</v>
      </c>
      <c r="F33" s="214" t="s">
        <v>302</v>
      </c>
      <c r="G33" s="294" t="s">
        <v>3222</v>
      </c>
      <c r="H33" s="169" t="s">
        <v>651</v>
      </c>
      <c r="I33" s="169" t="s">
        <v>4303</v>
      </c>
      <c r="J33" s="169" t="s">
        <v>4304</v>
      </c>
      <c r="K33" s="132">
        <f t="shared" si="0"/>
        <v>44.357500000000002</v>
      </c>
      <c r="L33" s="132">
        <f t="shared" si="1"/>
        <v>48.39</v>
      </c>
      <c r="M33" s="369">
        <v>43814</v>
      </c>
      <c r="N33" s="294"/>
      <c r="O33" s="294"/>
    </row>
    <row r="34" spans="1:15" x14ac:dyDescent="0.3">
      <c r="A34" s="297" t="s">
        <v>1547</v>
      </c>
      <c r="B34" s="294" t="s">
        <v>3157</v>
      </c>
      <c r="C34" s="350">
        <v>7805105329085</v>
      </c>
      <c r="D34" s="297" t="s">
        <v>4564</v>
      </c>
      <c r="E34" s="184">
        <v>588.20000000000005</v>
      </c>
      <c r="F34" s="214" t="s">
        <v>302</v>
      </c>
      <c r="G34" s="294" t="s">
        <v>3222</v>
      </c>
      <c r="H34" s="171"/>
      <c r="I34" s="297" t="s">
        <v>4311</v>
      </c>
      <c r="J34" s="297" t="s">
        <v>4312</v>
      </c>
      <c r="K34" s="293">
        <f t="shared" si="0"/>
        <v>161.75500000000002</v>
      </c>
      <c r="L34" s="293">
        <f t="shared" si="1"/>
        <v>176.46</v>
      </c>
      <c r="M34" s="295"/>
      <c r="N34" s="159"/>
      <c r="O34" s="298" t="s">
        <v>3227</v>
      </c>
    </row>
    <row r="35" spans="1:15" s="285" customFormat="1" ht="13.2" x14ac:dyDescent="0.25">
      <c r="A35" s="300" t="s">
        <v>4512</v>
      </c>
      <c r="B35" s="300" t="s">
        <v>4513</v>
      </c>
      <c r="C35" s="350">
        <v>8107010324080</v>
      </c>
      <c r="D35" s="300" t="s">
        <v>4514</v>
      </c>
      <c r="E35" s="293">
        <v>495.2</v>
      </c>
      <c r="F35" s="214" t="s">
        <v>302</v>
      </c>
      <c r="G35" s="294" t="s">
        <v>3222</v>
      </c>
      <c r="H35" s="300"/>
      <c r="I35" s="300" t="s">
        <v>4515</v>
      </c>
      <c r="J35" s="300" t="s">
        <v>4323</v>
      </c>
      <c r="K35" s="293">
        <f t="shared" ref="K35:K66" si="2">SUM(E35*27.5)/100</f>
        <v>136.18</v>
      </c>
      <c r="L35" s="293">
        <f t="shared" si="1"/>
        <v>148.56</v>
      </c>
      <c r="M35" s="295"/>
      <c r="N35" s="159"/>
      <c r="O35" s="298"/>
    </row>
    <row r="36" spans="1:15" x14ac:dyDescent="0.3">
      <c r="A36" s="292" t="s">
        <v>4468</v>
      </c>
      <c r="B36" s="292" t="s">
        <v>549</v>
      </c>
      <c r="C36" s="351" t="s">
        <v>4469</v>
      </c>
      <c r="D36" s="292" t="s">
        <v>4470</v>
      </c>
      <c r="E36" s="293">
        <v>294.2</v>
      </c>
      <c r="F36" s="214" t="s">
        <v>3597</v>
      </c>
      <c r="G36" s="294" t="s">
        <v>4376</v>
      </c>
      <c r="H36" s="169" t="s">
        <v>4578</v>
      </c>
      <c r="I36" s="368" t="s">
        <v>4342</v>
      </c>
      <c r="J36" s="368" t="s">
        <v>4306</v>
      </c>
      <c r="K36" s="132">
        <f t="shared" si="2"/>
        <v>80.905000000000001</v>
      </c>
      <c r="L36" s="132">
        <f t="shared" ref="L36:L57" si="3">SUM(E36*30)/100</f>
        <v>88.26</v>
      </c>
      <c r="M36" s="369">
        <v>43814</v>
      </c>
      <c r="N36" s="352"/>
      <c r="O36" s="352"/>
    </row>
    <row r="37" spans="1:15" x14ac:dyDescent="0.3">
      <c r="A37" s="292" t="s">
        <v>4546</v>
      </c>
      <c r="B37" s="292" t="s">
        <v>3143</v>
      </c>
      <c r="C37" s="350">
        <v>8003240851085</v>
      </c>
      <c r="D37" s="292" t="s">
        <v>24</v>
      </c>
      <c r="E37" s="293">
        <v>430.1</v>
      </c>
      <c r="F37" s="214" t="s">
        <v>302</v>
      </c>
      <c r="G37" s="294" t="s">
        <v>3222</v>
      </c>
      <c r="H37" s="294" t="s">
        <v>433</v>
      </c>
      <c r="I37" s="294" t="s">
        <v>4547</v>
      </c>
      <c r="J37" s="294" t="s">
        <v>4339</v>
      </c>
      <c r="K37" s="293">
        <f t="shared" si="2"/>
        <v>118.2775</v>
      </c>
      <c r="L37" s="293">
        <f t="shared" si="3"/>
        <v>129.03</v>
      </c>
      <c r="M37" s="295"/>
      <c r="N37" s="293"/>
      <c r="O37" s="294" t="s">
        <v>3227</v>
      </c>
    </row>
    <row r="38" spans="1:15" x14ac:dyDescent="0.3">
      <c r="A38" s="300" t="s">
        <v>4532</v>
      </c>
      <c r="B38" s="300" t="s">
        <v>2902</v>
      </c>
      <c r="C38" s="350">
        <v>7604010748087</v>
      </c>
      <c r="D38" s="300" t="s">
        <v>4533</v>
      </c>
      <c r="E38" s="293">
        <v>474.2</v>
      </c>
      <c r="F38" s="214" t="s">
        <v>302</v>
      </c>
      <c r="G38" s="294" t="s">
        <v>3222</v>
      </c>
      <c r="H38" s="300" t="s">
        <v>4388</v>
      </c>
      <c r="I38" s="300" t="s">
        <v>4531</v>
      </c>
      <c r="J38" s="300" t="s">
        <v>4312</v>
      </c>
      <c r="K38" s="293">
        <f t="shared" si="2"/>
        <v>130.405</v>
      </c>
      <c r="L38" s="293">
        <f t="shared" si="3"/>
        <v>142.26</v>
      </c>
      <c r="M38" s="295"/>
      <c r="N38" s="159"/>
      <c r="O38" s="298" t="s">
        <v>4534</v>
      </c>
    </row>
    <row r="39" spans="1:15" s="287" customFormat="1" x14ac:dyDescent="0.3">
      <c r="A39" s="319" t="s">
        <v>4292</v>
      </c>
      <c r="B39" s="320" t="s">
        <v>1275</v>
      </c>
      <c r="C39" s="350">
        <v>8508140615083</v>
      </c>
      <c r="D39" s="292" t="s">
        <v>4058</v>
      </c>
      <c r="E39" s="293">
        <v>834.2</v>
      </c>
      <c r="F39" s="214" t="s">
        <v>3242</v>
      </c>
      <c r="G39" s="294" t="s">
        <v>3222</v>
      </c>
      <c r="H39" s="169" t="s">
        <v>428</v>
      </c>
      <c r="I39" s="169" t="s">
        <v>4372</v>
      </c>
      <c r="J39" s="169" t="s">
        <v>4366</v>
      </c>
      <c r="K39" s="132">
        <f t="shared" si="2"/>
        <v>229.405</v>
      </c>
      <c r="L39" s="132">
        <f t="shared" si="3"/>
        <v>250.26</v>
      </c>
      <c r="M39" s="369">
        <v>43814</v>
      </c>
      <c r="N39" s="258"/>
      <c r="O39" s="228"/>
    </row>
    <row r="40" spans="1:15" x14ac:dyDescent="0.3">
      <c r="A40" s="292" t="s">
        <v>4131</v>
      </c>
      <c r="B40" s="292" t="s">
        <v>4032</v>
      </c>
      <c r="C40" s="350"/>
      <c r="D40" s="292" t="s">
        <v>4034</v>
      </c>
      <c r="E40" s="293">
        <v>492.8</v>
      </c>
      <c r="F40" s="214" t="s">
        <v>3242</v>
      </c>
      <c r="G40" s="294" t="s">
        <v>3222</v>
      </c>
      <c r="H40" s="294"/>
      <c r="I40" s="294"/>
      <c r="J40" s="294"/>
      <c r="K40" s="293">
        <f t="shared" si="2"/>
        <v>135.52000000000001</v>
      </c>
      <c r="L40" s="293">
        <f t="shared" si="3"/>
        <v>147.84</v>
      </c>
      <c r="M40" s="295"/>
      <c r="N40" s="293"/>
      <c r="O40" s="294"/>
    </row>
    <row r="41" spans="1:15" x14ac:dyDescent="0.3">
      <c r="A41" s="292" t="s">
        <v>4131</v>
      </c>
      <c r="B41" s="292" t="s">
        <v>1327</v>
      </c>
      <c r="C41" s="351" t="s">
        <v>4480</v>
      </c>
      <c r="D41" s="292" t="s">
        <v>4481</v>
      </c>
      <c r="E41" s="293">
        <v>591.20000000000005</v>
      </c>
      <c r="F41" s="214" t="s">
        <v>3621</v>
      </c>
      <c r="G41" s="294" t="s">
        <v>93</v>
      </c>
      <c r="H41" s="169" t="s">
        <v>4479</v>
      </c>
      <c r="I41" s="169" t="s">
        <v>4311</v>
      </c>
      <c r="J41" s="169" t="s">
        <v>4312</v>
      </c>
      <c r="K41" s="132">
        <f t="shared" si="2"/>
        <v>162.58000000000001</v>
      </c>
      <c r="L41" s="132">
        <f t="shared" si="3"/>
        <v>177.36</v>
      </c>
      <c r="M41" s="369">
        <v>43814</v>
      </c>
      <c r="N41" s="352"/>
      <c r="O41" s="352"/>
    </row>
    <row r="42" spans="1:15" x14ac:dyDescent="0.3">
      <c r="A42" s="292" t="s">
        <v>4548</v>
      </c>
      <c r="B42" s="292" t="s">
        <v>512</v>
      </c>
      <c r="C42" s="350">
        <v>8408020707086</v>
      </c>
      <c r="D42" s="292" t="s">
        <v>4549</v>
      </c>
      <c r="E42" s="293">
        <v>457.8</v>
      </c>
      <c r="F42" s="214" t="s">
        <v>302</v>
      </c>
      <c r="G42" s="294" t="s">
        <v>3222</v>
      </c>
      <c r="H42" s="170"/>
      <c r="I42" s="294" t="s">
        <v>4550</v>
      </c>
      <c r="J42" s="294" t="s">
        <v>4304</v>
      </c>
      <c r="K42" s="293">
        <f t="shared" si="2"/>
        <v>125.895</v>
      </c>
      <c r="L42" s="293">
        <f t="shared" si="3"/>
        <v>137.34</v>
      </c>
      <c r="M42" s="295"/>
      <c r="N42" s="293"/>
      <c r="O42" s="294" t="s">
        <v>3227</v>
      </c>
    </row>
    <row r="43" spans="1:15" x14ac:dyDescent="0.3">
      <c r="A43" s="230" t="s">
        <v>4201</v>
      </c>
      <c r="B43" s="230" t="s">
        <v>4202</v>
      </c>
      <c r="C43" s="350"/>
      <c r="D43" s="292" t="s">
        <v>4203</v>
      </c>
      <c r="E43" s="293">
        <v>93.3</v>
      </c>
      <c r="F43" s="214" t="s">
        <v>302</v>
      </c>
      <c r="G43" s="294" t="s">
        <v>3222</v>
      </c>
      <c r="H43" s="169" t="s">
        <v>4495</v>
      </c>
      <c r="I43" s="169" t="s">
        <v>4496</v>
      </c>
      <c r="J43" s="169" t="s">
        <v>4339</v>
      </c>
      <c r="K43" s="132">
        <f t="shared" si="2"/>
        <v>25.657499999999999</v>
      </c>
      <c r="L43" s="132">
        <f t="shared" si="3"/>
        <v>27.99</v>
      </c>
      <c r="M43" s="369">
        <v>43814</v>
      </c>
      <c r="N43" s="159"/>
      <c r="O43" s="298"/>
    </row>
    <row r="44" spans="1:15" x14ac:dyDescent="0.3">
      <c r="A44" s="300" t="s">
        <v>4359</v>
      </c>
      <c r="B44" s="300" t="s">
        <v>372</v>
      </c>
      <c r="C44" s="350">
        <v>7303285577087</v>
      </c>
      <c r="D44" s="292" t="s">
        <v>4360</v>
      </c>
      <c r="E44" s="293">
        <v>143.55000000000001</v>
      </c>
      <c r="F44" s="214" t="s">
        <v>3242</v>
      </c>
      <c r="G44" s="294" t="s">
        <v>3222</v>
      </c>
      <c r="H44" s="169" t="s">
        <v>1493</v>
      </c>
      <c r="I44" s="169" t="s">
        <v>4311</v>
      </c>
      <c r="J44" s="169" t="s">
        <v>4312</v>
      </c>
      <c r="K44" s="132">
        <f t="shared" si="2"/>
        <v>39.476250000000007</v>
      </c>
      <c r="L44" s="132">
        <f t="shared" si="3"/>
        <v>43.064999999999998</v>
      </c>
      <c r="M44" s="369">
        <v>43814</v>
      </c>
      <c r="N44" s="159"/>
      <c r="O44" s="298"/>
    </row>
    <row r="45" spans="1:15" x14ac:dyDescent="0.3">
      <c r="A45" s="297" t="s">
        <v>2790</v>
      </c>
      <c r="B45" s="294" t="s">
        <v>873</v>
      </c>
      <c r="C45" s="217">
        <v>7406280910086</v>
      </c>
      <c r="D45" s="297" t="s">
        <v>2208</v>
      </c>
      <c r="E45" s="184">
        <v>401.3</v>
      </c>
      <c r="F45" s="214" t="s">
        <v>2748</v>
      </c>
      <c r="G45" s="294" t="s">
        <v>2547</v>
      </c>
      <c r="H45" s="111" t="s">
        <v>4579</v>
      </c>
      <c r="I45" s="111"/>
      <c r="J45" s="111"/>
      <c r="K45" s="293">
        <f t="shared" si="2"/>
        <v>110.3575</v>
      </c>
      <c r="L45" s="293">
        <f t="shared" si="3"/>
        <v>120.39</v>
      </c>
      <c r="M45" s="369">
        <v>43814</v>
      </c>
      <c r="N45" s="265"/>
      <c r="O45" s="298"/>
    </row>
    <row r="46" spans="1:15" x14ac:dyDescent="0.3">
      <c r="A46" s="292" t="s">
        <v>4196</v>
      </c>
      <c r="B46" s="292" t="s">
        <v>4197</v>
      </c>
      <c r="C46" s="350">
        <v>8609116228081</v>
      </c>
      <c r="D46" s="292" t="s">
        <v>4198</v>
      </c>
      <c r="E46" s="293">
        <v>109.8</v>
      </c>
      <c r="F46" s="214" t="s">
        <v>302</v>
      </c>
      <c r="G46" s="294" t="s">
        <v>3222</v>
      </c>
      <c r="H46" s="294"/>
      <c r="I46" s="294" t="s">
        <v>4311</v>
      </c>
      <c r="J46" s="294" t="s">
        <v>4312</v>
      </c>
      <c r="K46" s="293">
        <f t="shared" si="2"/>
        <v>30.195</v>
      </c>
      <c r="L46" s="293">
        <f t="shared" si="3"/>
        <v>32.94</v>
      </c>
      <c r="M46" s="295"/>
      <c r="N46" s="293"/>
      <c r="O46" s="294"/>
    </row>
    <row r="47" spans="1:15" x14ac:dyDescent="0.3">
      <c r="A47" s="230" t="s">
        <v>4112</v>
      </c>
      <c r="B47" s="230" t="s">
        <v>93</v>
      </c>
      <c r="C47" s="350"/>
      <c r="D47" s="292" t="s">
        <v>4017</v>
      </c>
      <c r="E47" s="293">
        <v>192.5</v>
      </c>
      <c r="F47" s="214" t="s">
        <v>302</v>
      </c>
      <c r="G47" s="294" t="s">
        <v>3222</v>
      </c>
      <c r="H47" s="169" t="s">
        <v>432</v>
      </c>
      <c r="I47" s="137" t="s">
        <v>4311</v>
      </c>
      <c r="J47" s="137" t="s">
        <v>4312</v>
      </c>
      <c r="K47" s="132">
        <f t="shared" si="2"/>
        <v>52.9375</v>
      </c>
      <c r="L47" s="132">
        <f t="shared" si="3"/>
        <v>57.75</v>
      </c>
      <c r="M47" s="369">
        <v>43814</v>
      </c>
      <c r="N47" s="159"/>
      <c r="O47" s="298"/>
    </row>
    <row r="48" spans="1:15" x14ac:dyDescent="0.3">
      <c r="A48" s="238" t="s">
        <v>4112</v>
      </c>
      <c r="B48" s="238" t="s">
        <v>3136</v>
      </c>
      <c r="C48" s="362"/>
      <c r="D48" s="363" t="s">
        <v>4335</v>
      </c>
      <c r="E48" s="239"/>
      <c r="F48" s="364" t="s">
        <v>302</v>
      </c>
      <c r="G48" s="172" t="s">
        <v>3222</v>
      </c>
      <c r="H48" s="172" t="s">
        <v>432</v>
      </c>
      <c r="I48" s="238" t="s">
        <v>4311</v>
      </c>
      <c r="J48" s="238" t="s">
        <v>4312</v>
      </c>
      <c r="K48" s="239">
        <f t="shared" si="2"/>
        <v>0</v>
      </c>
      <c r="L48" s="239">
        <f t="shared" si="3"/>
        <v>0</v>
      </c>
      <c r="M48" s="295"/>
      <c r="N48" s="159"/>
      <c r="O48" s="298"/>
    </row>
    <row r="49" spans="1:15" x14ac:dyDescent="0.3">
      <c r="A49" s="297" t="s">
        <v>4191</v>
      </c>
      <c r="B49" s="294" t="s">
        <v>2788</v>
      </c>
      <c r="C49" s="350">
        <v>8009020357086</v>
      </c>
      <c r="D49" s="297" t="s">
        <v>4192</v>
      </c>
      <c r="E49" s="184">
        <v>301.5</v>
      </c>
      <c r="F49" s="214" t="s">
        <v>302</v>
      </c>
      <c r="G49" s="294" t="s">
        <v>3222</v>
      </c>
      <c r="H49" s="297" t="s">
        <v>4328</v>
      </c>
      <c r="I49" s="297" t="s">
        <v>4311</v>
      </c>
      <c r="J49" s="297" t="s">
        <v>4312</v>
      </c>
      <c r="K49" s="293">
        <f t="shared" si="2"/>
        <v>82.912499999999994</v>
      </c>
      <c r="L49" s="293">
        <f t="shared" si="3"/>
        <v>90.45</v>
      </c>
      <c r="M49" s="295"/>
      <c r="N49" s="159"/>
      <c r="O49" s="298" t="s">
        <v>3227</v>
      </c>
    </row>
    <row r="50" spans="1:15" x14ac:dyDescent="0.3">
      <c r="A50" s="321" t="s">
        <v>4180</v>
      </c>
      <c r="B50" s="321" t="s">
        <v>939</v>
      </c>
      <c r="C50" s="351" t="s">
        <v>4411</v>
      </c>
      <c r="D50" s="292" t="s">
        <v>4181</v>
      </c>
      <c r="E50" s="293">
        <v>815.15</v>
      </c>
      <c r="F50" s="214" t="s">
        <v>3597</v>
      </c>
      <c r="G50" s="294" t="s">
        <v>93</v>
      </c>
      <c r="H50" s="294" t="s">
        <v>654</v>
      </c>
      <c r="I50" s="352"/>
      <c r="J50" s="352"/>
      <c r="K50" s="293">
        <f t="shared" si="2"/>
        <v>224.16624999999999</v>
      </c>
      <c r="L50" s="293">
        <f t="shared" si="3"/>
        <v>244.54499999999999</v>
      </c>
      <c r="M50" s="352"/>
      <c r="N50" s="352"/>
      <c r="O50" s="352"/>
    </row>
    <row r="51" spans="1:15" x14ac:dyDescent="0.3">
      <c r="A51" s="321" t="s">
        <v>4094</v>
      </c>
      <c r="B51" s="321" t="s">
        <v>265</v>
      </c>
      <c r="C51" s="350">
        <v>7210250110085</v>
      </c>
      <c r="D51" s="292" t="s">
        <v>1716</v>
      </c>
      <c r="E51" s="293">
        <v>244.7</v>
      </c>
      <c r="F51" s="214" t="s">
        <v>302</v>
      </c>
      <c r="G51" s="294" t="s">
        <v>3222</v>
      </c>
      <c r="H51" s="111" t="s">
        <v>3680</v>
      </c>
      <c r="I51" s="111" t="s">
        <v>4450</v>
      </c>
      <c r="J51" s="111" t="s">
        <v>4382</v>
      </c>
      <c r="K51" s="132">
        <f t="shared" si="2"/>
        <v>67.292500000000004</v>
      </c>
      <c r="L51" s="132">
        <f t="shared" si="3"/>
        <v>73.41</v>
      </c>
      <c r="M51" s="369">
        <v>43814</v>
      </c>
      <c r="N51" s="293"/>
      <c r="O51" s="298" t="s">
        <v>4307</v>
      </c>
    </row>
    <row r="52" spans="1:15" x14ac:dyDescent="0.3">
      <c r="A52" s="297" t="s">
        <v>4553</v>
      </c>
      <c r="B52" s="294" t="s">
        <v>4061</v>
      </c>
      <c r="C52" s="350">
        <v>7611075238086</v>
      </c>
      <c r="D52" s="297" t="s">
        <v>4554</v>
      </c>
      <c r="E52" s="184">
        <v>754.05</v>
      </c>
      <c r="F52" s="214" t="s">
        <v>302</v>
      </c>
      <c r="G52" s="294" t="s">
        <v>3222</v>
      </c>
      <c r="H52" s="230"/>
      <c r="I52" s="300" t="s">
        <v>4550</v>
      </c>
      <c r="J52" s="300" t="s">
        <v>4304</v>
      </c>
      <c r="K52" s="293">
        <f t="shared" si="2"/>
        <v>207.36375000000001</v>
      </c>
      <c r="L52" s="293">
        <f t="shared" si="3"/>
        <v>226.215</v>
      </c>
      <c r="M52" s="295"/>
      <c r="N52" s="159"/>
      <c r="O52" s="298" t="s">
        <v>3227</v>
      </c>
    </row>
    <row r="53" spans="1:15" x14ac:dyDescent="0.3">
      <c r="A53" s="292" t="s">
        <v>26</v>
      </c>
      <c r="B53" s="292" t="s">
        <v>1652</v>
      </c>
      <c r="C53" s="124" t="s">
        <v>1915</v>
      </c>
      <c r="D53" s="124" t="s">
        <v>1724</v>
      </c>
      <c r="E53" s="307">
        <v>161.30000000000001</v>
      </c>
      <c r="F53" s="306"/>
      <c r="G53" s="294"/>
      <c r="H53" s="169" t="s">
        <v>4741</v>
      </c>
      <c r="I53" s="169"/>
      <c r="J53" s="169"/>
      <c r="K53" s="132">
        <f t="shared" si="2"/>
        <v>44.357500000000002</v>
      </c>
      <c r="L53" s="132">
        <f t="shared" si="3"/>
        <v>48.39</v>
      </c>
      <c r="M53" s="369">
        <v>43814</v>
      </c>
      <c r="N53" s="306"/>
      <c r="O53" s="306"/>
    </row>
    <row r="54" spans="1:15" x14ac:dyDescent="0.3">
      <c r="A54" s="323" t="s">
        <v>3779</v>
      </c>
      <c r="B54" s="323" t="s">
        <v>260</v>
      </c>
      <c r="C54" s="350">
        <v>7811281171085</v>
      </c>
      <c r="D54" s="292" t="s">
        <v>3780</v>
      </c>
      <c r="E54" s="293">
        <v>318.8</v>
      </c>
      <c r="F54" s="214" t="s">
        <v>302</v>
      </c>
      <c r="G54" s="294" t="s">
        <v>3222</v>
      </c>
      <c r="H54" s="294" t="s">
        <v>4310</v>
      </c>
      <c r="I54" s="294" t="s">
        <v>4311</v>
      </c>
      <c r="J54" s="294" t="s">
        <v>4312</v>
      </c>
      <c r="K54" s="293">
        <f t="shared" si="2"/>
        <v>87.67</v>
      </c>
      <c r="L54" s="293">
        <f t="shared" si="3"/>
        <v>95.64</v>
      </c>
      <c r="M54" s="295"/>
      <c r="N54" s="293"/>
      <c r="O54" s="294"/>
    </row>
    <row r="55" spans="1:15" x14ac:dyDescent="0.3">
      <c r="A55" s="292" t="s">
        <v>4444</v>
      </c>
      <c r="B55" s="292" t="s">
        <v>265</v>
      </c>
      <c r="C55" s="351" t="s">
        <v>4445</v>
      </c>
      <c r="D55" s="292" t="s">
        <v>4446</v>
      </c>
      <c r="E55" s="293">
        <v>243.7</v>
      </c>
      <c r="F55" s="214" t="s">
        <v>3597</v>
      </c>
      <c r="G55" s="294" t="s">
        <v>93</v>
      </c>
      <c r="H55" s="169" t="s">
        <v>4447</v>
      </c>
      <c r="I55" s="368"/>
      <c r="J55" s="368"/>
      <c r="K55" s="132">
        <f t="shared" si="2"/>
        <v>67.017499999999998</v>
      </c>
      <c r="L55" s="132">
        <f t="shared" si="3"/>
        <v>73.11</v>
      </c>
      <c r="M55" s="369">
        <v>43814</v>
      </c>
      <c r="N55" s="352"/>
      <c r="O55" s="352"/>
    </row>
    <row r="56" spans="1:15" x14ac:dyDescent="0.3">
      <c r="A56" s="319" t="s">
        <v>3373</v>
      </c>
      <c r="B56" s="320" t="s">
        <v>343</v>
      </c>
      <c r="C56" s="358">
        <v>8508076183080</v>
      </c>
      <c r="D56" s="297" t="s">
        <v>1721</v>
      </c>
      <c r="E56" s="184">
        <v>172.7</v>
      </c>
      <c r="F56" s="214" t="s">
        <v>302</v>
      </c>
      <c r="G56" s="294" t="s">
        <v>3222</v>
      </c>
      <c r="H56" s="294"/>
      <c r="I56" s="294"/>
      <c r="J56" s="294" t="s">
        <v>4339</v>
      </c>
      <c r="K56" s="293">
        <f t="shared" si="2"/>
        <v>47.4925</v>
      </c>
      <c r="L56" s="293">
        <f t="shared" si="3"/>
        <v>51.81</v>
      </c>
      <c r="M56" s="295"/>
      <c r="N56" s="159"/>
      <c r="O56" s="298" t="s">
        <v>4307</v>
      </c>
    </row>
    <row r="57" spans="1:15" x14ac:dyDescent="0.3">
      <c r="A57" s="292" t="s">
        <v>4329</v>
      </c>
      <c r="B57" s="292" t="s">
        <v>58</v>
      </c>
      <c r="C57" s="350">
        <v>8006095384086</v>
      </c>
      <c r="D57" s="292" t="s">
        <v>4330</v>
      </c>
      <c r="E57" s="293">
        <v>261.2</v>
      </c>
      <c r="F57" s="214" t="s">
        <v>3242</v>
      </c>
      <c r="G57" s="294" t="s">
        <v>3222</v>
      </c>
      <c r="H57" s="169" t="s">
        <v>651</v>
      </c>
      <c r="I57" s="169" t="s">
        <v>4303</v>
      </c>
      <c r="J57" s="169" t="s">
        <v>4304</v>
      </c>
      <c r="K57" s="132">
        <f t="shared" si="2"/>
        <v>71.83</v>
      </c>
      <c r="L57" s="132">
        <f t="shared" si="3"/>
        <v>78.36</v>
      </c>
      <c r="M57" s="369">
        <v>43814</v>
      </c>
      <c r="N57" s="293"/>
      <c r="O57" s="294"/>
    </row>
    <row r="58" spans="1:15" x14ac:dyDescent="0.3">
      <c r="A58" s="292" t="s">
        <v>42</v>
      </c>
      <c r="B58" s="292" t="s">
        <v>93</v>
      </c>
      <c r="C58" s="351" t="s">
        <v>4493</v>
      </c>
      <c r="D58" s="292" t="s">
        <v>4494</v>
      </c>
      <c r="E58" s="293">
        <v>459.2</v>
      </c>
      <c r="F58" s="214" t="s">
        <v>3621</v>
      </c>
      <c r="G58" s="294" t="s">
        <v>93</v>
      </c>
      <c r="H58" s="169" t="s">
        <v>3681</v>
      </c>
      <c r="I58" s="137" t="s">
        <v>4301</v>
      </c>
      <c r="J58" s="137" t="s">
        <v>4302</v>
      </c>
      <c r="K58" s="132">
        <f t="shared" si="2"/>
        <v>126.28</v>
      </c>
      <c r="L58" s="132">
        <f>SUM(E58*40)/100</f>
        <v>183.68</v>
      </c>
      <c r="M58" s="369">
        <v>43814</v>
      </c>
      <c r="N58" s="352"/>
      <c r="O58" s="352"/>
    </row>
    <row r="59" spans="1:15" x14ac:dyDescent="0.3">
      <c r="A59" s="292" t="s">
        <v>3380</v>
      </c>
      <c r="B59" s="292" t="s">
        <v>146</v>
      </c>
      <c r="C59" s="350">
        <v>6901040571088</v>
      </c>
      <c r="D59" s="292" t="s">
        <v>3382</v>
      </c>
      <c r="E59" s="293">
        <v>1135.9000000000001</v>
      </c>
      <c r="F59" s="214" t="s">
        <v>302</v>
      </c>
      <c r="G59" s="294" t="s">
        <v>3222</v>
      </c>
      <c r="H59" s="170"/>
      <c r="I59" s="294" t="s">
        <v>4311</v>
      </c>
      <c r="J59" s="294" t="s">
        <v>4312</v>
      </c>
      <c r="K59" s="293">
        <f t="shared" si="2"/>
        <v>312.37250000000006</v>
      </c>
      <c r="L59" s="293">
        <f t="shared" ref="L59:L90" si="4">SUM(E59*30)/100</f>
        <v>340.77</v>
      </c>
      <c r="M59" s="295"/>
      <c r="N59" s="294"/>
      <c r="O59" s="294" t="s">
        <v>3227</v>
      </c>
    </row>
    <row r="60" spans="1:15" x14ac:dyDescent="0.3">
      <c r="A60" s="300" t="s">
        <v>4516</v>
      </c>
      <c r="B60" s="300" t="s">
        <v>260</v>
      </c>
      <c r="C60" s="350">
        <v>7803090300088</v>
      </c>
      <c r="D60" s="300" t="s">
        <v>771</v>
      </c>
      <c r="E60" s="293">
        <v>161.30000000000001</v>
      </c>
      <c r="F60" s="214" t="s">
        <v>3242</v>
      </c>
      <c r="G60" s="294" t="s">
        <v>3222</v>
      </c>
      <c r="H60" s="300"/>
      <c r="I60" s="300" t="s">
        <v>4517</v>
      </c>
      <c r="J60" s="300" t="s">
        <v>4366</v>
      </c>
      <c r="K60" s="293">
        <f t="shared" si="2"/>
        <v>44.357500000000002</v>
      </c>
      <c r="L60" s="293">
        <f t="shared" si="4"/>
        <v>48.39</v>
      </c>
      <c r="M60" s="295"/>
      <c r="N60" s="159"/>
      <c r="O60" s="298" t="s">
        <v>4307</v>
      </c>
    </row>
    <row r="61" spans="1:15" x14ac:dyDescent="0.3">
      <c r="A61" s="292" t="s">
        <v>4394</v>
      </c>
      <c r="B61" s="292" t="s">
        <v>4395</v>
      </c>
      <c r="C61" s="351" t="s">
        <v>4396</v>
      </c>
      <c r="D61" s="292" t="s">
        <v>4397</v>
      </c>
      <c r="E61" s="293">
        <v>236.3</v>
      </c>
      <c r="F61" s="214" t="s">
        <v>3597</v>
      </c>
      <c r="G61" s="294" t="s">
        <v>93</v>
      </c>
      <c r="H61" s="169" t="s">
        <v>4392</v>
      </c>
      <c r="I61" s="169" t="s">
        <v>4393</v>
      </c>
      <c r="J61" s="169" t="s">
        <v>4302</v>
      </c>
      <c r="K61" s="132">
        <f t="shared" si="2"/>
        <v>64.982500000000002</v>
      </c>
      <c r="L61" s="132">
        <f t="shared" si="4"/>
        <v>70.89</v>
      </c>
      <c r="M61" s="369">
        <v>43814</v>
      </c>
      <c r="N61" s="352"/>
      <c r="O61" s="352"/>
    </row>
    <row r="62" spans="1:15" x14ac:dyDescent="0.3">
      <c r="A62" s="321" t="s">
        <v>4453</v>
      </c>
      <c r="B62" s="321" t="s">
        <v>3437</v>
      </c>
      <c r="C62" s="350">
        <v>8009040477088</v>
      </c>
      <c r="D62" s="292" t="s">
        <v>4454</v>
      </c>
      <c r="E62" s="293">
        <v>182.7</v>
      </c>
      <c r="F62" s="214" t="s">
        <v>302</v>
      </c>
      <c r="G62" s="294" t="s">
        <v>3222</v>
      </c>
      <c r="H62" s="169" t="s">
        <v>3685</v>
      </c>
      <c r="I62" s="137" t="s">
        <v>4452</v>
      </c>
      <c r="J62" s="137" t="s">
        <v>4385</v>
      </c>
      <c r="K62" s="132">
        <f t="shared" si="2"/>
        <v>50.2425</v>
      </c>
      <c r="L62" s="132">
        <f t="shared" si="4"/>
        <v>54.81</v>
      </c>
      <c r="M62" s="369">
        <v>43814</v>
      </c>
      <c r="N62" s="293"/>
      <c r="O62" s="294"/>
    </row>
    <row r="63" spans="1:15" x14ac:dyDescent="0.3">
      <c r="A63" s="297" t="s">
        <v>4543</v>
      </c>
      <c r="B63" s="294" t="s">
        <v>457</v>
      </c>
      <c r="C63" s="350">
        <v>7703030634085</v>
      </c>
      <c r="D63" s="297" t="s">
        <v>4544</v>
      </c>
      <c r="E63" s="184">
        <v>333.5</v>
      </c>
      <c r="F63" s="214" t="s">
        <v>302</v>
      </c>
      <c r="G63" s="294" t="s">
        <v>3222</v>
      </c>
      <c r="H63" s="300" t="s">
        <v>432</v>
      </c>
      <c r="I63" s="300" t="s">
        <v>4311</v>
      </c>
      <c r="J63" s="300" t="s">
        <v>4312</v>
      </c>
      <c r="K63" s="293">
        <f t="shared" si="2"/>
        <v>91.712500000000006</v>
      </c>
      <c r="L63" s="293">
        <f t="shared" si="4"/>
        <v>100.05</v>
      </c>
      <c r="M63" s="295"/>
      <c r="N63" s="159"/>
      <c r="O63" s="298" t="s">
        <v>3227</v>
      </c>
    </row>
    <row r="64" spans="1:15" x14ac:dyDescent="0.3">
      <c r="A64" s="171" t="s">
        <v>4377</v>
      </c>
      <c r="B64" s="170" t="s">
        <v>265</v>
      </c>
      <c r="C64" s="350"/>
      <c r="D64" s="297" t="s">
        <v>4378</v>
      </c>
      <c r="E64" s="184">
        <v>611.29999999999995</v>
      </c>
      <c r="F64" s="214" t="s">
        <v>3242</v>
      </c>
      <c r="G64" s="294" t="s">
        <v>3222</v>
      </c>
      <c r="H64" s="111" t="s">
        <v>3691</v>
      </c>
      <c r="I64" s="137" t="s">
        <v>4381</v>
      </c>
      <c r="J64" s="137" t="s">
        <v>4382</v>
      </c>
      <c r="K64" s="132">
        <f t="shared" si="2"/>
        <v>168.10749999999999</v>
      </c>
      <c r="L64" s="132">
        <f t="shared" si="4"/>
        <v>183.39</v>
      </c>
      <c r="M64" s="369">
        <v>43814</v>
      </c>
      <c r="N64" s="352"/>
      <c r="O64" s="352"/>
    </row>
    <row r="65" spans="1:15" x14ac:dyDescent="0.3">
      <c r="A65" s="292" t="s">
        <v>4412</v>
      </c>
      <c r="B65" s="292" t="s">
        <v>2451</v>
      </c>
      <c r="C65" s="351" t="s">
        <v>4413</v>
      </c>
      <c r="D65" s="292" t="s">
        <v>4414</v>
      </c>
      <c r="E65" s="213">
        <v>195.2</v>
      </c>
      <c r="F65" s="214" t="s">
        <v>3597</v>
      </c>
      <c r="G65" s="294" t="s">
        <v>93</v>
      </c>
      <c r="H65" s="301" t="s">
        <v>654</v>
      </c>
      <c r="I65" s="352"/>
      <c r="J65" s="352"/>
      <c r="K65" s="293">
        <f t="shared" si="2"/>
        <v>53.68</v>
      </c>
      <c r="L65" s="293">
        <f t="shared" si="4"/>
        <v>58.56</v>
      </c>
      <c r="M65" s="352"/>
      <c r="N65" s="352"/>
      <c r="O65" s="352"/>
    </row>
    <row r="66" spans="1:15" x14ac:dyDescent="0.3">
      <c r="A66" s="297" t="s">
        <v>4379</v>
      </c>
      <c r="B66" s="294" t="s">
        <v>302</v>
      </c>
      <c r="C66" s="350">
        <v>7511165452086</v>
      </c>
      <c r="D66" s="297" t="s">
        <v>4380</v>
      </c>
      <c r="E66" s="184">
        <v>339</v>
      </c>
      <c r="F66" s="214" t="s">
        <v>302</v>
      </c>
      <c r="G66" s="294" t="s">
        <v>3222</v>
      </c>
      <c r="H66" s="137" t="s">
        <v>3691</v>
      </c>
      <c r="I66" s="137" t="s">
        <v>4381</v>
      </c>
      <c r="J66" s="137" t="s">
        <v>4382</v>
      </c>
      <c r="K66" s="132">
        <f t="shared" si="2"/>
        <v>93.224999999999994</v>
      </c>
      <c r="L66" s="132">
        <f t="shared" si="4"/>
        <v>101.7</v>
      </c>
      <c r="M66" s="369">
        <v>43814</v>
      </c>
      <c r="N66" s="159"/>
      <c r="O66" s="298"/>
    </row>
    <row r="67" spans="1:15" x14ac:dyDescent="0.3">
      <c r="A67" s="321" t="s">
        <v>4223</v>
      </c>
      <c r="B67" s="321" t="s">
        <v>302</v>
      </c>
      <c r="C67" s="350">
        <v>7909160138082</v>
      </c>
      <c r="D67" s="292" t="s">
        <v>1728</v>
      </c>
      <c r="E67" s="293">
        <v>905.3</v>
      </c>
      <c r="F67" s="214" t="s">
        <v>3242</v>
      </c>
      <c r="G67" s="294" t="s">
        <v>3222</v>
      </c>
      <c r="H67" s="294"/>
      <c r="I67" s="294" t="s">
        <v>4451</v>
      </c>
      <c r="J67" s="294" t="s">
        <v>4382</v>
      </c>
      <c r="K67" s="293">
        <f t="shared" ref="K67:K98" si="5">SUM(E67*27.5)/100</f>
        <v>248.95750000000001</v>
      </c>
      <c r="L67" s="293">
        <f t="shared" si="4"/>
        <v>271.58999999999997</v>
      </c>
      <c r="M67" s="295"/>
      <c r="N67" s="293"/>
      <c r="O67" s="294" t="s">
        <v>4307</v>
      </c>
    </row>
    <row r="68" spans="1:15" ht="14.4" x14ac:dyDescent="0.3">
      <c r="A68" s="171" t="s">
        <v>2525</v>
      </c>
      <c r="B68" s="170" t="s">
        <v>1123</v>
      </c>
      <c r="C68" s="355"/>
      <c r="D68" s="297" t="s">
        <v>4021</v>
      </c>
      <c r="E68" s="184">
        <v>1032</v>
      </c>
      <c r="F68" s="214" t="s">
        <v>3597</v>
      </c>
      <c r="G68" s="294" t="s">
        <v>3222</v>
      </c>
      <c r="H68" s="111" t="s">
        <v>1493</v>
      </c>
      <c r="I68" s="169" t="s">
        <v>4311</v>
      </c>
      <c r="J68" s="169" t="s">
        <v>4312</v>
      </c>
      <c r="K68" s="132">
        <f t="shared" si="5"/>
        <v>283.8</v>
      </c>
      <c r="L68" s="132">
        <f t="shared" si="4"/>
        <v>309.60000000000002</v>
      </c>
      <c r="M68" s="369">
        <v>43814</v>
      </c>
      <c r="N68" s="352"/>
      <c r="O68" s="352"/>
    </row>
    <row r="69" spans="1:15" x14ac:dyDescent="0.3">
      <c r="A69" s="297" t="s">
        <v>2532</v>
      </c>
      <c r="B69" s="294" t="s">
        <v>780</v>
      </c>
      <c r="C69" s="350">
        <v>8201011464084</v>
      </c>
      <c r="D69" s="292" t="s">
        <v>3844</v>
      </c>
      <c r="E69" s="293">
        <v>320.39999999999998</v>
      </c>
      <c r="F69" s="214" t="s">
        <v>302</v>
      </c>
      <c r="G69" s="294" t="s">
        <v>3222</v>
      </c>
      <c r="H69" s="294"/>
      <c r="I69" s="294" t="s">
        <v>4518</v>
      </c>
      <c r="J69" s="294" t="s">
        <v>4323</v>
      </c>
      <c r="K69" s="293">
        <f t="shared" si="5"/>
        <v>88.11</v>
      </c>
      <c r="L69" s="293">
        <f t="shared" si="4"/>
        <v>96.12</v>
      </c>
      <c r="M69" s="295"/>
      <c r="N69" s="159"/>
      <c r="O69" s="298"/>
    </row>
    <row r="70" spans="1:15" x14ac:dyDescent="0.3">
      <c r="A70" s="292" t="s">
        <v>1575</v>
      </c>
      <c r="B70" s="292" t="s">
        <v>302</v>
      </c>
      <c r="C70" s="351" t="s">
        <v>4448</v>
      </c>
      <c r="D70" s="292" t="s">
        <v>4449</v>
      </c>
      <c r="E70" s="293">
        <v>442.75</v>
      </c>
      <c r="F70" s="214" t="s">
        <v>3597</v>
      </c>
      <c r="G70" s="294" t="s">
        <v>93</v>
      </c>
      <c r="H70" s="169" t="s">
        <v>4447</v>
      </c>
      <c r="I70" s="368"/>
      <c r="J70" s="368"/>
      <c r="K70" s="132">
        <f t="shared" si="5"/>
        <v>121.75624999999999</v>
      </c>
      <c r="L70" s="132">
        <f t="shared" si="4"/>
        <v>132.82499999999999</v>
      </c>
      <c r="M70" s="369">
        <v>43814</v>
      </c>
      <c r="N70" s="352"/>
      <c r="O70" s="352"/>
    </row>
    <row r="71" spans="1:15" x14ac:dyDescent="0.3">
      <c r="A71" s="292" t="s">
        <v>1575</v>
      </c>
      <c r="B71" s="292" t="s">
        <v>457</v>
      </c>
      <c r="C71" s="234" t="s">
        <v>2541</v>
      </c>
      <c r="D71" s="292"/>
      <c r="E71" s="293">
        <v>416</v>
      </c>
      <c r="F71" s="214" t="s">
        <v>2748</v>
      </c>
      <c r="G71" s="294"/>
      <c r="H71" s="169" t="s">
        <v>3204</v>
      </c>
      <c r="I71" s="169"/>
      <c r="J71" s="169"/>
      <c r="K71" s="132">
        <f t="shared" si="5"/>
        <v>114.4</v>
      </c>
      <c r="L71" s="132">
        <f t="shared" si="4"/>
        <v>124.8</v>
      </c>
      <c r="M71" s="369">
        <v>43814</v>
      </c>
      <c r="N71" s="306"/>
      <c r="O71" s="306"/>
    </row>
    <row r="72" spans="1:15" s="53" customFormat="1" ht="14.4" x14ac:dyDescent="0.3">
      <c r="A72" s="300" t="s">
        <v>4558</v>
      </c>
      <c r="B72" s="300" t="s">
        <v>873</v>
      </c>
      <c r="C72" s="350">
        <v>7002215678086</v>
      </c>
      <c r="D72" s="300" t="s">
        <v>4559</v>
      </c>
      <c r="E72" s="293">
        <v>498.2</v>
      </c>
      <c r="F72" s="214" t="s">
        <v>302</v>
      </c>
      <c r="G72" s="300" t="s">
        <v>3222</v>
      </c>
      <c r="H72" s="300" t="s">
        <v>647</v>
      </c>
      <c r="I72" s="300"/>
      <c r="J72" s="300" t="s">
        <v>4306</v>
      </c>
      <c r="K72" s="293">
        <f t="shared" si="5"/>
        <v>137.005</v>
      </c>
      <c r="L72" s="293">
        <f t="shared" si="4"/>
        <v>149.46</v>
      </c>
      <c r="M72" s="295"/>
      <c r="N72" s="159"/>
      <c r="O72" s="228" t="s">
        <v>3227</v>
      </c>
    </row>
    <row r="73" spans="1:15" x14ac:dyDescent="0.3">
      <c r="A73" s="297" t="s">
        <v>3631</v>
      </c>
      <c r="B73" s="294" t="s">
        <v>3632</v>
      </c>
      <c r="C73" s="350">
        <v>8006060772083</v>
      </c>
      <c r="D73" s="297" t="s">
        <v>3633</v>
      </c>
      <c r="E73" s="184">
        <v>1205.3</v>
      </c>
      <c r="F73" s="214" t="s">
        <v>3597</v>
      </c>
      <c r="G73" s="294" t="s">
        <v>93</v>
      </c>
      <c r="H73" s="297" t="s">
        <v>4428</v>
      </c>
      <c r="I73" s="352"/>
      <c r="J73" s="352"/>
      <c r="K73" s="293">
        <f t="shared" si="5"/>
        <v>331.45749999999998</v>
      </c>
      <c r="L73" s="293">
        <f t="shared" si="4"/>
        <v>361.59</v>
      </c>
      <c r="M73" s="352"/>
      <c r="N73" s="352"/>
      <c r="O73" s="352"/>
    </row>
    <row r="74" spans="1:15" ht="14.4" x14ac:dyDescent="0.3">
      <c r="A74" s="171" t="s">
        <v>2446</v>
      </c>
      <c r="B74" s="170" t="s">
        <v>1662</v>
      </c>
      <c r="C74" s="355"/>
      <c r="D74" s="297" t="s">
        <v>4018</v>
      </c>
      <c r="E74" s="184">
        <v>375.8</v>
      </c>
      <c r="F74" s="214" t="s">
        <v>3621</v>
      </c>
      <c r="G74" s="294" t="s">
        <v>3222</v>
      </c>
      <c r="H74" s="297"/>
      <c r="I74" s="352"/>
      <c r="J74" s="352"/>
      <c r="K74" s="293">
        <f t="shared" si="5"/>
        <v>103.345</v>
      </c>
      <c r="L74" s="293">
        <f t="shared" si="4"/>
        <v>112.74</v>
      </c>
      <c r="M74" s="352"/>
      <c r="N74" s="352"/>
      <c r="O74" s="352"/>
    </row>
    <row r="75" spans="1:15" x14ac:dyDescent="0.3">
      <c r="A75" s="292" t="s">
        <v>4482</v>
      </c>
      <c r="B75" s="292" t="s">
        <v>63</v>
      </c>
      <c r="C75" s="351" t="s">
        <v>4483</v>
      </c>
      <c r="D75" s="292" t="s">
        <v>4484</v>
      </c>
      <c r="E75" s="293">
        <v>227.25</v>
      </c>
      <c r="F75" s="214" t="s">
        <v>3597</v>
      </c>
      <c r="G75" s="294" t="s">
        <v>93</v>
      </c>
      <c r="H75" s="169" t="s">
        <v>4479</v>
      </c>
      <c r="I75" s="169" t="s">
        <v>4311</v>
      </c>
      <c r="J75" s="169" t="s">
        <v>4312</v>
      </c>
      <c r="K75" s="132">
        <f t="shared" si="5"/>
        <v>62.493749999999999</v>
      </c>
      <c r="L75" s="132">
        <f t="shared" si="4"/>
        <v>68.174999999999997</v>
      </c>
      <c r="M75" s="369">
        <v>43814</v>
      </c>
      <c r="N75" s="352"/>
      <c r="O75" s="352"/>
    </row>
    <row r="76" spans="1:15" x14ac:dyDescent="0.3">
      <c r="A76" s="292" t="s">
        <v>472</v>
      </c>
      <c r="B76" s="292" t="s">
        <v>3693</v>
      </c>
      <c r="C76" s="350">
        <v>8312256780082</v>
      </c>
      <c r="D76" s="292" t="s">
        <v>4337</v>
      </c>
      <c r="E76" s="293">
        <v>46.85</v>
      </c>
      <c r="F76" s="214" t="s">
        <v>302</v>
      </c>
      <c r="G76" s="294" t="s">
        <v>3222</v>
      </c>
      <c r="H76" s="169" t="s">
        <v>4338</v>
      </c>
      <c r="I76" s="169" t="s">
        <v>4341</v>
      </c>
      <c r="J76" s="169" t="s">
        <v>4339</v>
      </c>
      <c r="K76" s="132">
        <f t="shared" si="5"/>
        <v>12.883749999999999</v>
      </c>
      <c r="L76" s="132">
        <f t="shared" si="4"/>
        <v>14.055</v>
      </c>
      <c r="M76" s="369">
        <v>43814</v>
      </c>
      <c r="N76" s="293"/>
      <c r="O76" s="294"/>
    </row>
    <row r="77" spans="1:15" s="285" customFormat="1" x14ac:dyDescent="0.3">
      <c r="A77" s="229" t="s">
        <v>472</v>
      </c>
      <c r="B77" s="229" t="s">
        <v>2510</v>
      </c>
      <c r="C77" s="351"/>
      <c r="D77" s="292" t="s">
        <v>4519</v>
      </c>
      <c r="E77" s="293">
        <v>444.8</v>
      </c>
      <c r="F77" s="214" t="s">
        <v>3242</v>
      </c>
      <c r="G77" s="294" t="s">
        <v>3222</v>
      </c>
      <c r="H77" s="294"/>
      <c r="I77" s="352"/>
      <c r="J77" s="352"/>
      <c r="K77" s="293">
        <f t="shared" si="5"/>
        <v>122.32</v>
      </c>
      <c r="L77" s="293">
        <f t="shared" si="4"/>
        <v>133.44</v>
      </c>
      <c r="M77" s="352"/>
      <c r="N77" s="352"/>
      <c r="O77" s="352"/>
    </row>
    <row r="78" spans="1:15" s="287" customFormat="1" x14ac:dyDescent="0.3">
      <c r="A78" s="229" t="s">
        <v>4095</v>
      </c>
      <c r="B78" s="229" t="s">
        <v>4228</v>
      </c>
      <c r="C78" s="351"/>
      <c r="D78" s="292" t="s">
        <v>4229</v>
      </c>
      <c r="E78" s="293">
        <v>834.1</v>
      </c>
      <c r="F78" s="214" t="s">
        <v>3597</v>
      </c>
      <c r="G78" s="294" t="s">
        <v>3222</v>
      </c>
      <c r="H78" s="169" t="s">
        <v>432</v>
      </c>
      <c r="I78" s="137" t="s">
        <v>4311</v>
      </c>
      <c r="J78" s="137" t="s">
        <v>4312</v>
      </c>
      <c r="K78" s="132">
        <f t="shared" si="5"/>
        <v>229.3775</v>
      </c>
      <c r="L78" s="132">
        <f t="shared" si="4"/>
        <v>250.23</v>
      </c>
      <c r="M78" s="369">
        <v>43814</v>
      </c>
      <c r="N78" s="352"/>
      <c r="O78" s="352"/>
    </row>
    <row r="79" spans="1:15" x14ac:dyDescent="0.3">
      <c r="A79" s="229" t="s">
        <v>3430</v>
      </c>
      <c r="B79" s="229" t="s">
        <v>3827</v>
      </c>
      <c r="C79" s="351"/>
      <c r="D79" s="292" t="s">
        <v>3828</v>
      </c>
      <c r="E79" s="293">
        <v>336.45</v>
      </c>
      <c r="F79" s="214" t="s">
        <v>302</v>
      </c>
      <c r="G79" s="294" t="s">
        <v>3222</v>
      </c>
      <c r="H79" s="294"/>
      <c r="I79" s="352"/>
      <c r="J79" s="352"/>
      <c r="K79" s="293">
        <f t="shared" si="5"/>
        <v>92.523750000000007</v>
      </c>
      <c r="L79" s="293">
        <f t="shared" si="4"/>
        <v>100.935</v>
      </c>
      <c r="M79" s="352"/>
      <c r="N79" s="352"/>
      <c r="O79" s="352"/>
    </row>
    <row r="80" spans="1:15" x14ac:dyDescent="0.3">
      <c r="A80" s="292" t="s">
        <v>4398</v>
      </c>
      <c r="B80" s="292" t="s">
        <v>452</v>
      </c>
      <c r="C80" s="350">
        <v>8604085516087</v>
      </c>
      <c r="D80" s="292" t="s">
        <v>2852</v>
      </c>
      <c r="E80" s="293">
        <v>1189.5</v>
      </c>
      <c r="F80" s="214" t="s">
        <v>3242</v>
      </c>
      <c r="G80" s="294" t="s">
        <v>3222</v>
      </c>
      <c r="H80" s="169" t="s">
        <v>4392</v>
      </c>
      <c r="I80" s="169" t="s">
        <v>4393</v>
      </c>
      <c r="J80" s="169" t="s">
        <v>4302</v>
      </c>
      <c r="K80" s="132">
        <f t="shared" si="5"/>
        <v>327.11250000000001</v>
      </c>
      <c r="L80" s="132">
        <f t="shared" si="4"/>
        <v>356.85</v>
      </c>
      <c r="M80" s="369">
        <v>43814</v>
      </c>
      <c r="N80" s="293"/>
      <c r="O80" s="294"/>
    </row>
    <row r="81" spans="1:15" x14ac:dyDescent="0.3">
      <c r="A81" s="292" t="s">
        <v>4308</v>
      </c>
      <c r="B81" s="292"/>
      <c r="C81" s="351" t="s">
        <v>4309</v>
      </c>
      <c r="D81" s="292" t="s">
        <v>3654</v>
      </c>
      <c r="E81" s="293">
        <v>315.2</v>
      </c>
      <c r="F81" s="214" t="s">
        <v>3621</v>
      </c>
      <c r="G81" s="294" t="s">
        <v>93</v>
      </c>
      <c r="H81" s="169" t="s">
        <v>3686</v>
      </c>
      <c r="I81" s="169" t="s">
        <v>4311</v>
      </c>
      <c r="J81" s="169" t="s">
        <v>4312</v>
      </c>
      <c r="K81" s="132">
        <f t="shared" si="5"/>
        <v>86.68</v>
      </c>
      <c r="L81" s="132">
        <f t="shared" si="4"/>
        <v>94.56</v>
      </c>
      <c r="M81" s="369">
        <v>43814</v>
      </c>
      <c r="N81" s="352"/>
      <c r="O81" s="352"/>
    </row>
    <row r="82" spans="1:15" x14ac:dyDescent="0.3">
      <c r="A82" s="297" t="s">
        <v>3465</v>
      </c>
      <c r="B82" s="294" t="s">
        <v>63</v>
      </c>
      <c r="C82" s="350">
        <v>7712275629080</v>
      </c>
      <c r="D82" s="297" t="s">
        <v>4571</v>
      </c>
      <c r="E82" s="184">
        <v>623.29999999999995</v>
      </c>
      <c r="F82" s="214" t="s">
        <v>302</v>
      </c>
      <c r="G82" s="294" t="s">
        <v>3222</v>
      </c>
      <c r="H82" s="297" t="s">
        <v>4367</v>
      </c>
      <c r="I82" s="297" t="s">
        <v>4572</v>
      </c>
      <c r="J82" s="297" t="s">
        <v>4312</v>
      </c>
      <c r="K82" s="293">
        <f t="shared" si="5"/>
        <v>171.4075</v>
      </c>
      <c r="L82" s="293">
        <f t="shared" si="4"/>
        <v>186.99</v>
      </c>
      <c r="M82" s="295"/>
      <c r="N82" s="159"/>
      <c r="O82" s="298" t="s">
        <v>3227</v>
      </c>
    </row>
    <row r="83" spans="1:15" x14ac:dyDescent="0.3">
      <c r="A83" s="297" t="s">
        <v>4486</v>
      </c>
      <c r="B83" s="294" t="s">
        <v>2376</v>
      </c>
      <c r="C83" s="350">
        <v>8608040788087</v>
      </c>
      <c r="D83" s="297" t="s">
        <v>4487</v>
      </c>
      <c r="E83" s="184">
        <v>296.3</v>
      </c>
      <c r="F83" s="214" t="s">
        <v>302</v>
      </c>
      <c r="G83" s="294" t="s">
        <v>3222</v>
      </c>
      <c r="H83" s="137" t="s">
        <v>434</v>
      </c>
      <c r="I83" s="137" t="s">
        <v>4311</v>
      </c>
      <c r="J83" s="137" t="s">
        <v>4312</v>
      </c>
      <c r="K83" s="132">
        <f t="shared" si="5"/>
        <v>81.482500000000002</v>
      </c>
      <c r="L83" s="132">
        <f t="shared" si="4"/>
        <v>88.89</v>
      </c>
      <c r="M83" s="369">
        <v>43814</v>
      </c>
      <c r="N83" s="159"/>
      <c r="O83" s="298"/>
    </row>
    <row r="84" spans="1:15" x14ac:dyDescent="0.3">
      <c r="A84" s="292" t="s">
        <v>4331</v>
      </c>
      <c r="B84" s="292" t="s">
        <v>1176</v>
      </c>
      <c r="C84" s="350">
        <v>7806035500084</v>
      </c>
      <c r="D84" s="292" t="s">
        <v>4332</v>
      </c>
      <c r="E84" s="293">
        <v>263.14999999999998</v>
      </c>
      <c r="F84" s="214" t="s">
        <v>3242</v>
      </c>
      <c r="G84" s="294" t="s">
        <v>3222</v>
      </c>
      <c r="H84" s="169" t="s">
        <v>651</v>
      </c>
      <c r="I84" s="169" t="s">
        <v>4303</v>
      </c>
      <c r="J84" s="169" t="s">
        <v>4304</v>
      </c>
      <c r="K84" s="132">
        <f t="shared" si="5"/>
        <v>72.366249999999994</v>
      </c>
      <c r="L84" s="132">
        <f t="shared" si="4"/>
        <v>78.944999999999993</v>
      </c>
      <c r="M84" s="369">
        <v>43814</v>
      </c>
      <c r="N84" s="293"/>
      <c r="O84" s="294"/>
    </row>
    <row r="85" spans="1:15" x14ac:dyDescent="0.3">
      <c r="A85" s="297" t="s">
        <v>4569</v>
      </c>
      <c r="B85" s="294" t="s">
        <v>757</v>
      </c>
      <c r="C85" s="350">
        <v>6705255444083</v>
      </c>
      <c r="D85" s="297" t="s">
        <v>4570</v>
      </c>
      <c r="E85" s="184">
        <v>507.8</v>
      </c>
      <c r="F85" s="214" t="s">
        <v>302</v>
      </c>
      <c r="G85" s="294" t="s">
        <v>3222</v>
      </c>
      <c r="H85" s="297" t="s">
        <v>4310</v>
      </c>
      <c r="I85" s="297" t="s">
        <v>4311</v>
      </c>
      <c r="J85" s="297" t="s">
        <v>4312</v>
      </c>
      <c r="K85" s="293">
        <f t="shared" si="5"/>
        <v>139.64500000000001</v>
      </c>
      <c r="L85" s="293">
        <f t="shared" si="4"/>
        <v>152.34</v>
      </c>
      <c r="M85" s="295"/>
      <c r="N85" s="159"/>
      <c r="O85" s="298" t="s">
        <v>3227</v>
      </c>
    </row>
    <row r="86" spans="1:15" x14ac:dyDescent="0.3">
      <c r="A86" s="321" t="s">
        <v>4520</v>
      </c>
      <c r="B86" s="321" t="s">
        <v>22</v>
      </c>
      <c r="C86" s="350">
        <v>7810110353088</v>
      </c>
      <c r="D86" s="292" t="s">
        <v>3012</v>
      </c>
      <c r="E86" s="293">
        <v>974.85</v>
      </c>
      <c r="F86" s="214" t="s">
        <v>3242</v>
      </c>
      <c r="G86" s="294" t="s">
        <v>3222</v>
      </c>
      <c r="H86" s="294"/>
      <c r="I86" s="294" t="s">
        <v>4521</v>
      </c>
      <c r="J86" s="294" t="s">
        <v>4304</v>
      </c>
      <c r="K86" s="293">
        <f t="shared" si="5"/>
        <v>268.08375000000001</v>
      </c>
      <c r="L86" s="293">
        <f t="shared" si="4"/>
        <v>292.45499999999998</v>
      </c>
      <c r="M86" s="295"/>
      <c r="N86" s="294"/>
      <c r="O86" s="294"/>
    </row>
    <row r="87" spans="1:15" x14ac:dyDescent="0.3">
      <c r="A87" s="300" t="s">
        <v>2481</v>
      </c>
      <c r="B87" s="300" t="s">
        <v>260</v>
      </c>
      <c r="C87" s="350">
        <v>8210220416082</v>
      </c>
      <c r="D87" s="300" t="s">
        <v>1746</v>
      </c>
      <c r="E87" s="293">
        <v>173.25</v>
      </c>
      <c r="F87" s="214" t="s">
        <v>302</v>
      </c>
      <c r="G87" s="294" t="s">
        <v>3222</v>
      </c>
      <c r="H87" s="300"/>
      <c r="I87" s="300" t="s">
        <v>4522</v>
      </c>
      <c r="J87" s="300" t="s">
        <v>4366</v>
      </c>
      <c r="K87" s="293">
        <f t="shared" si="5"/>
        <v>47.643749999999997</v>
      </c>
      <c r="L87" s="293">
        <f t="shared" si="4"/>
        <v>51.975000000000001</v>
      </c>
      <c r="M87" s="295"/>
      <c r="N87" s="159"/>
      <c r="O87" s="298" t="s">
        <v>4307</v>
      </c>
    </row>
    <row r="88" spans="1:15" x14ac:dyDescent="0.3">
      <c r="A88" s="292" t="s">
        <v>4117</v>
      </c>
      <c r="B88" s="292" t="s">
        <v>549</v>
      </c>
      <c r="C88" s="351" t="s">
        <v>4485</v>
      </c>
      <c r="D88" s="292" t="s">
        <v>4048</v>
      </c>
      <c r="E88" s="293">
        <v>693.8</v>
      </c>
      <c r="F88" s="214" t="s">
        <v>3621</v>
      </c>
      <c r="G88" s="294" t="s">
        <v>93</v>
      </c>
      <c r="H88" s="169" t="s">
        <v>4479</v>
      </c>
      <c r="I88" s="169" t="s">
        <v>4311</v>
      </c>
      <c r="J88" s="169" t="s">
        <v>4312</v>
      </c>
      <c r="K88" s="132">
        <f t="shared" si="5"/>
        <v>190.79499999999999</v>
      </c>
      <c r="L88" s="132">
        <f t="shared" si="4"/>
        <v>208.14</v>
      </c>
      <c r="M88" s="369">
        <v>43814</v>
      </c>
      <c r="N88" s="352"/>
      <c r="O88" s="352"/>
    </row>
    <row r="89" spans="1:15" x14ac:dyDescent="0.3">
      <c r="A89" s="323" t="s">
        <v>4214</v>
      </c>
      <c r="B89" s="323" t="s">
        <v>873</v>
      </c>
      <c r="C89" s="350">
        <v>8011115310087</v>
      </c>
      <c r="D89" s="300" t="s">
        <v>4215</v>
      </c>
      <c r="E89" s="293">
        <v>1067.8499999999999</v>
      </c>
      <c r="F89" s="214" t="s">
        <v>302</v>
      </c>
      <c r="G89" s="294" t="s">
        <v>3222</v>
      </c>
      <c r="H89" s="300"/>
      <c r="I89" s="300" t="s">
        <v>4509</v>
      </c>
      <c r="J89" s="300" t="s">
        <v>4382</v>
      </c>
      <c r="K89" s="293">
        <f t="shared" si="5"/>
        <v>293.65874999999994</v>
      </c>
      <c r="L89" s="293">
        <f t="shared" si="4"/>
        <v>320.35499999999996</v>
      </c>
      <c r="M89" s="295"/>
      <c r="N89" s="159"/>
      <c r="O89" s="298"/>
    </row>
    <row r="90" spans="1:15" x14ac:dyDescent="0.3">
      <c r="A90" s="319" t="s">
        <v>2437</v>
      </c>
      <c r="B90" s="320" t="s">
        <v>2438</v>
      </c>
      <c r="C90" s="350">
        <v>7206085936082</v>
      </c>
      <c r="D90" s="297" t="s">
        <v>2214</v>
      </c>
      <c r="E90" s="184">
        <v>340.2</v>
      </c>
      <c r="F90" s="214" t="s">
        <v>302</v>
      </c>
      <c r="G90" s="294" t="s">
        <v>3222</v>
      </c>
      <c r="H90" s="111" t="s">
        <v>434</v>
      </c>
      <c r="I90" s="111" t="s">
        <v>4311</v>
      </c>
      <c r="J90" s="111" t="s">
        <v>4312</v>
      </c>
      <c r="K90" s="132">
        <f t="shared" si="5"/>
        <v>93.555000000000007</v>
      </c>
      <c r="L90" s="132">
        <f t="shared" si="4"/>
        <v>102.06</v>
      </c>
      <c r="M90" s="369">
        <v>43814</v>
      </c>
      <c r="N90" s="159"/>
      <c r="O90" s="298" t="s">
        <v>4307</v>
      </c>
    </row>
    <row r="91" spans="1:15" x14ac:dyDescent="0.3">
      <c r="A91" s="171" t="s">
        <v>2437</v>
      </c>
      <c r="B91" s="170" t="s">
        <v>3850</v>
      </c>
      <c r="C91" s="350"/>
      <c r="D91" s="297" t="s">
        <v>4210</v>
      </c>
      <c r="E91" s="184">
        <v>309.8</v>
      </c>
      <c r="F91" s="214" t="s">
        <v>302</v>
      </c>
      <c r="G91" s="294" t="s">
        <v>3222</v>
      </c>
      <c r="H91" s="111" t="s">
        <v>4109</v>
      </c>
      <c r="I91" s="169" t="s">
        <v>4305</v>
      </c>
      <c r="J91" s="169" t="s">
        <v>4366</v>
      </c>
      <c r="K91" s="132">
        <f t="shared" si="5"/>
        <v>85.194999999999993</v>
      </c>
      <c r="L91" s="132">
        <f t="shared" ref="L91:L127" si="6">SUM(E91*30)/100</f>
        <v>92.94</v>
      </c>
      <c r="M91" s="369">
        <v>43814</v>
      </c>
      <c r="N91" s="159"/>
      <c r="O91" s="298"/>
    </row>
    <row r="92" spans="1:15" x14ac:dyDescent="0.3">
      <c r="A92" s="353" t="s">
        <v>4345</v>
      </c>
      <c r="B92" s="292" t="s">
        <v>1275</v>
      </c>
      <c r="C92" s="354" t="s">
        <v>4346</v>
      </c>
      <c r="D92" s="292" t="s">
        <v>4347</v>
      </c>
      <c r="E92" s="293">
        <v>264.2</v>
      </c>
      <c r="F92" s="214" t="s">
        <v>302</v>
      </c>
      <c r="G92" s="294" t="s">
        <v>3222</v>
      </c>
      <c r="H92" s="169" t="s">
        <v>3682</v>
      </c>
      <c r="I92" s="169" t="s">
        <v>4311</v>
      </c>
      <c r="J92" s="169" t="s">
        <v>4312</v>
      </c>
      <c r="K92" s="132">
        <f t="shared" si="5"/>
        <v>72.655000000000001</v>
      </c>
      <c r="L92" s="132">
        <f t="shared" si="6"/>
        <v>79.260000000000005</v>
      </c>
      <c r="M92" s="369">
        <v>43814</v>
      </c>
      <c r="N92" s="293"/>
      <c r="O92" s="294"/>
    </row>
    <row r="93" spans="1:15" x14ac:dyDescent="0.3">
      <c r="A93" s="323" t="s">
        <v>4211</v>
      </c>
      <c r="B93" s="323" t="s">
        <v>663</v>
      </c>
      <c r="C93" s="350">
        <v>8701020681081</v>
      </c>
      <c r="D93" s="300" t="s">
        <v>4212</v>
      </c>
      <c r="E93" s="293">
        <v>339.1</v>
      </c>
      <c r="F93" s="214" t="s">
        <v>302</v>
      </c>
      <c r="G93" s="294" t="s">
        <v>3222</v>
      </c>
      <c r="H93" s="300" t="s">
        <v>4305</v>
      </c>
      <c r="I93" s="300" t="s">
        <v>4305</v>
      </c>
      <c r="J93" s="300" t="s">
        <v>4323</v>
      </c>
      <c r="K93" s="293">
        <f t="shared" si="5"/>
        <v>93.252499999999998</v>
      </c>
      <c r="L93" s="293">
        <f t="shared" si="6"/>
        <v>101.73</v>
      </c>
      <c r="M93" s="295"/>
      <c r="N93" s="159"/>
      <c r="O93" s="298"/>
    </row>
    <row r="94" spans="1:15" x14ac:dyDescent="0.3">
      <c r="A94" s="297" t="s">
        <v>4362</v>
      </c>
      <c r="B94" s="297" t="s">
        <v>2387</v>
      </c>
      <c r="C94" s="350">
        <v>7601021747082</v>
      </c>
      <c r="D94" s="297" t="s">
        <v>4363</v>
      </c>
      <c r="E94" s="184">
        <v>244.7</v>
      </c>
      <c r="F94" s="214" t="s">
        <v>302</v>
      </c>
      <c r="G94" s="294" t="s">
        <v>3222</v>
      </c>
      <c r="H94" s="137" t="s">
        <v>4364</v>
      </c>
      <c r="I94" s="137" t="s">
        <v>4365</v>
      </c>
      <c r="J94" s="137" t="s">
        <v>4366</v>
      </c>
      <c r="K94" s="132">
        <f t="shared" si="5"/>
        <v>67.292500000000004</v>
      </c>
      <c r="L94" s="132">
        <f t="shared" si="6"/>
        <v>73.41</v>
      </c>
      <c r="M94" s="369">
        <v>43814</v>
      </c>
      <c r="N94" s="294"/>
      <c r="O94" s="294"/>
    </row>
    <row r="95" spans="1:15" x14ac:dyDescent="0.3">
      <c r="A95" s="292" t="s">
        <v>3489</v>
      </c>
      <c r="B95" s="292" t="s">
        <v>164</v>
      </c>
      <c r="C95" s="350">
        <v>8301215855085</v>
      </c>
      <c r="D95" s="292" t="s">
        <v>1750</v>
      </c>
      <c r="E95" s="293">
        <v>528.20000000000005</v>
      </c>
      <c r="F95" s="214" t="s">
        <v>302</v>
      </c>
      <c r="G95" s="294" t="s">
        <v>3222</v>
      </c>
      <c r="H95" s="170"/>
      <c r="I95" s="294" t="s">
        <v>4301</v>
      </c>
      <c r="J95" s="294" t="s">
        <v>4302</v>
      </c>
      <c r="K95" s="293">
        <f t="shared" si="5"/>
        <v>145.25500000000002</v>
      </c>
      <c r="L95" s="293">
        <f t="shared" si="6"/>
        <v>158.46</v>
      </c>
      <c r="M95" s="295"/>
      <c r="N95" s="293"/>
      <c r="O95" s="294" t="s">
        <v>3227</v>
      </c>
    </row>
    <row r="96" spans="1:15" x14ac:dyDescent="0.3">
      <c r="A96" s="292" t="s">
        <v>4471</v>
      </c>
      <c r="B96" s="292" t="s">
        <v>4472</v>
      </c>
      <c r="C96" s="351" t="s">
        <v>4473</v>
      </c>
      <c r="D96" s="292" t="s">
        <v>4474</v>
      </c>
      <c r="E96" s="293">
        <v>1510.3</v>
      </c>
      <c r="F96" s="214" t="s">
        <v>3597</v>
      </c>
      <c r="G96" s="294" t="s">
        <v>93</v>
      </c>
      <c r="H96" s="169" t="s">
        <v>4578</v>
      </c>
      <c r="I96" s="137" t="s">
        <v>4342</v>
      </c>
      <c r="J96" s="137" t="s">
        <v>4306</v>
      </c>
      <c r="K96" s="132">
        <f t="shared" si="5"/>
        <v>415.33249999999998</v>
      </c>
      <c r="L96" s="132">
        <f t="shared" si="6"/>
        <v>453.09</v>
      </c>
      <c r="M96" s="369">
        <v>43814</v>
      </c>
      <c r="N96" s="352"/>
      <c r="O96" s="352"/>
    </row>
    <row r="97" spans="1:15" x14ac:dyDescent="0.3">
      <c r="A97" s="292" t="s">
        <v>4501</v>
      </c>
      <c r="B97" s="292" t="s">
        <v>93</v>
      </c>
      <c r="C97" s="351" t="s">
        <v>4502</v>
      </c>
      <c r="D97" s="292" t="s">
        <v>4503</v>
      </c>
      <c r="E97" s="293">
        <v>416.1</v>
      </c>
      <c r="F97" s="214" t="s">
        <v>3597</v>
      </c>
      <c r="G97" s="294" t="s">
        <v>93</v>
      </c>
      <c r="H97" s="169" t="s">
        <v>3680</v>
      </c>
      <c r="I97" s="368"/>
      <c r="J97" s="368"/>
      <c r="K97" s="132">
        <f t="shared" si="5"/>
        <v>114.42749999999999</v>
      </c>
      <c r="L97" s="132">
        <f t="shared" si="6"/>
        <v>124.83</v>
      </c>
      <c r="M97" s="369">
        <v>43814</v>
      </c>
      <c r="N97" s="352"/>
      <c r="O97" s="352"/>
    </row>
    <row r="98" spans="1:15" x14ac:dyDescent="0.3">
      <c r="A98" s="319" t="s">
        <v>4252</v>
      </c>
      <c r="B98" s="320" t="s">
        <v>169</v>
      </c>
      <c r="C98" s="350">
        <v>8001305735086</v>
      </c>
      <c r="D98" s="292" t="s">
        <v>1758</v>
      </c>
      <c r="E98" s="293">
        <v>605.29999999999995</v>
      </c>
      <c r="F98" s="214" t="s">
        <v>302</v>
      </c>
      <c r="G98" s="294" t="s">
        <v>3222</v>
      </c>
      <c r="H98" s="169" t="s">
        <v>3680</v>
      </c>
      <c r="I98" s="169" t="s">
        <v>4451</v>
      </c>
      <c r="J98" s="169" t="s">
        <v>4382</v>
      </c>
      <c r="K98" s="132">
        <f t="shared" si="5"/>
        <v>166.45750000000001</v>
      </c>
      <c r="L98" s="132">
        <f t="shared" si="6"/>
        <v>181.59</v>
      </c>
      <c r="M98" s="369">
        <v>43814</v>
      </c>
      <c r="N98" s="159"/>
      <c r="O98" s="298"/>
    </row>
    <row r="99" spans="1:15" x14ac:dyDescent="0.3">
      <c r="A99" s="292" t="s">
        <v>4415</v>
      </c>
      <c r="B99" s="292" t="s">
        <v>22</v>
      </c>
      <c r="C99" s="351" t="s">
        <v>4416</v>
      </c>
      <c r="D99" s="292" t="s">
        <v>4417</v>
      </c>
      <c r="E99" s="293">
        <v>625.25</v>
      </c>
      <c r="F99" s="214" t="s">
        <v>3597</v>
      </c>
      <c r="G99" s="294" t="s">
        <v>93</v>
      </c>
      <c r="H99" s="294" t="s">
        <v>654</v>
      </c>
      <c r="I99" s="352"/>
      <c r="J99" s="352"/>
      <c r="K99" s="293">
        <f t="shared" ref="K99:K130" si="7">SUM(E99*27.5)/100</f>
        <v>171.94374999999999</v>
      </c>
      <c r="L99" s="293">
        <f t="shared" si="6"/>
        <v>187.57499999999999</v>
      </c>
      <c r="M99" s="352"/>
      <c r="N99" s="352"/>
      <c r="O99" s="352"/>
    </row>
    <row r="100" spans="1:15" x14ac:dyDescent="0.3">
      <c r="A100" s="292" t="s">
        <v>4418</v>
      </c>
      <c r="B100" s="292" t="s">
        <v>260</v>
      </c>
      <c r="C100" s="351" t="s">
        <v>4419</v>
      </c>
      <c r="D100" s="292"/>
      <c r="E100" s="293">
        <v>538.04999999999995</v>
      </c>
      <c r="F100" s="214" t="s">
        <v>3597</v>
      </c>
      <c r="G100" s="294" t="s">
        <v>93</v>
      </c>
      <c r="H100" s="294" t="s">
        <v>654</v>
      </c>
      <c r="I100" s="352"/>
      <c r="J100" s="352"/>
      <c r="K100" s="293">
        <f t="shared" si="7"/>
        <v>147.96374999999998</v>
      </c>
      <c r="L100" s="293">
        <f t="shared" si="6"/>
        <v>161.41499999999999</v>
      </c>
      <c r="M100" s="352"/>
      <c r="N100" s="352"/>
      <c r="O100" s="352"/>
    </row>
    <row r="101" spans="1:15" x14ac:dyDescent="0.3">
      <c r="A101" s="292" t="s">
        <v>4420</v>
      </c>
      <c r="B101" s="292" t="s">
        <v>2925</v>
      </c>
      <c r="C101" s="351" t="s">
        <v>4421</v>
      </c>
      <c r="D101" s="292" t="s">
        <v>4422</v>
      </c>
      <c r="E101" s="293">
        <v>743.3</v>
      </c>
      <c r="F101" s="214" t="s">
        <v>3597</v>
      </c>
      <c r="G101" s="294" t="s">
        <v>93</v>
      </c>
      <c r="H101" s="294" t="s">
        <v>654</v>
      </c>
      <c r="I101" s="352"/>
      <c r="J101" s="352"/>
      <c r="K101" s="293">
        <f t="shared" si="7"/>
        <v>204.4075</v>
      </c>
      <c r="L101" s="293">
        <f t="shared" si="6"/>
        <v>222.99</v>
      </c>
      <c r="M101" s="352"/>
      <c r="N101" s="352"/>
      <c r="O101" s="352"/>
    </row>
    <row r="102" spans="1:15" x14ac:dyDescent="0.3">
      <c r="A102" s="297" t="s">
        <v>4488</v>
      </c>
      <c r="B102" s="294" t="s">
        <v>276</v>
      </c>
      <c r="C102" s="350">
        <v>8605315786085</v>
      </c>
      <c r="D102" s="297" t="s">
        <v>4489</v>
      </c>
      <c r="E102" s="184">
        <v>197.18</v>
      </c>
      <c r="F102" s="214" t="s">
        <v>302</v>
      </c>
      <c r="G102" s="294" t="s">
        <v>3222</v>
      </c>
      <c r="H102" s="137" t="s">
        <v>434</v>
      </c>
      <c r="I102" s="137" t="s">
        <v>4311</v>
      </c>
      <c r="J102" s="137" t="s">
        <v>4312</v>
      </c>
      <c r="K102" s="132">
        <f t="shared" si="7"/>
        <v>54.224499999999999</v>
      </c>
      <c r="L102" s="132">
        <f t="shared" si="6"/>
        <v>59.154000000000003</v>
      </c>
      <c r="M102" s="369">
        <v>43814</v>
      </c>
      <c r="N102" s="159"/>
      <c r="O102" s="298"/>
    </row>
    <row r="103" spans="1:15" x14ac:dyDescent="0.3">
      <c r="A103" s="292" t="s">
        <v>4314</v>
      </c>
      <c r="B103" s="292" t="s">
        <v>302</v>
      </c>
      <c r="C103" s="351" t="s">
        <v>4315</v>
      </c>
      <c r="D103" s="292" t="s">
        <v>4316</v>
      </c>
      <c r="E103" s="293">
        <v>632.45000000000005</v>
      </c>
      <c r="F103" s="214" t="s">
        <v>3597</v>
      </c>
      <c r="G103" s="294" t="s">
        <v>93</v>
      </c>
      <c r="H103" s="169" t="s">
        <v>3684</v>
      </c>
      <c r="I103" s="368"/>
      <c r="J103" s="368"/>
      <c r="K103" s="132">
        <f t="shared" si="7"/>
        <v>173.92375000000001</v>
      </c>
      <c r="L103" s="132">
        <f t="shared" si="6"/>
        <v>189.73500000000001</v>
      </c>
      <c r="M103" s="369">
        <v>43814</v>
      </c>
      <c r="N103" s="352"/>
      <c r="O103" s="352"/>
    </row>
    <row r="104" spans="1:15" x14ac:dyDescent="0.3">
      <c r="A104" s="171" t="s">
        <v>4523</v>
      </c>
      <c r="B104" s="170" t="s">
        <v>3862</v>
      </c>
      <c r="C104" s="357"/>
      <c r="D104" s="297" t="s">
        <v>4291</v>
      </c>
      <c r="E104" s="184">
        <v>486.65</v>
      </c>
      <c r="F104" s="214" t="s">
        <v>302</v>
      </c>
      <c r="G104" s="294" t="s">
        <v>3222</v>
      </c>
      <c r="H104" s="297"/>
      <c r="I104" s="352"/>
      <c r="J104" s="352"/>
      <c r="K104" s="293">
        <f t="shared" si="7"/>
        <v>133.82875000000001</v>
      </c>
      <c r="L104" s="293">
        <f t="shared" si="6"/>
        <v>145.995</v>
      </c>
      <c r="M104" s="352"/>
      <c r="N104" s="352"/>
      <c r="O104" s="352"/>
    </row>
    <row r="105" spans="1:15" x14ac:dyDescent="0.3">
      <c r="A105" s="292" t="s">
        <v>4561</v>
      </c>
      <c r="B105" s="292" t="s">
        <v>190</v>
      </c>
      <c r="C105" s="350">
        <v>7711275287089</v>
      </c>
      <c r="D105" s="292" t="s">
        <v>4562</v>
      </c>
      <c r="E105" s="293">
        <v>616.29999999999995</v>
      </c>
      <c r="F105" s="214" t="s">
        <v>302</v>
      </c>
      <c r="G105" s="294" t="s">
        <v>3222</v>
      </c>
      <c r="H105" s="170"/>
      <c r="I105" s="294" t="s">
        <v>4563</v>
      </c>
      <c r="J105" s="294" t="s">
        <v>4312</v>
      </c>
      <c r="K105" s="293">
        <f t="shared" si="7"/>
        <v>169.48249999999999</v>
      </c>
      <c r="L105" s="293">
        <f t="shared" si="6"/>
        <v>184.89</v>
      </c>
      <c r="M105" s="295"/>
      <c r="N105" s="293"/>
      <c r="O105" s="294" t="s">
        <v>3227</v>
      </c>
    </row>
    <row r="106" spans="1:15" x14ac:dyDescent="0.3">
      <c r="A106" s="297" t="s">
        <v>1853</v>
      </c>
      <c r="B106" s="294"/>
      <c r="C106" s="110" t="s">
        <v>1955</v>
      </c>
      <c r="D106" s="110" t="s">
        <v>1765</v>
      </c>
      <c r="E106" s="156">
        <v>569.9</v>
      </c>
      <c r="F106" s="294"/>
      <c r="G106" s="294"/>
      <c r="H106" s="111" t="s">
        <v>3113</v>
      </c>
      <c r="I106" s="111"/>
      <c r="J106" s="111"/>
      <c r="K106" s="132">
        <f t="shared" si="7"/>
        <v>156.7225</v>
      </c>
      <c r="L106" s="132">
        <f t="shared" si="6"/>
        <v>170.97</v>
      </c>
      <c r="M106" s="369">
        <v>43814</v>
      </c>
      <c r="N106" s="159"/>
      <c r="O106" s="298"/>
    </row>
    <row r="107" spans="1:15" x14ac:dyDescent="0.3">
      <c r="A107" s="292" t="s">
        <v>4423</v>
      </c>
      <c r="B107" s="292" t="s">
        <v>63</v>
      </c>
      <c r="C107" s="351" t="s">
        <v>4374</v>
      </c>
      <c r="D107" s="292" t="s">
        <v>4375</v>
      </c>
      <c r="E107" s="356">
        <v>493.9</v>
      </c>
      <c r="F107" s="214" t="s">
        <v>3597</v>
      </c>
      <c r="G107" s="294" t="s">
        <v>93</v>
      </c>
      <c r="H107" s="301" t="s">
        <v>654</v>
      </c>
      <c r="I107" s="352"/>
      <c r="J107" s="352"/>
      <c r="K107" s="293">
        <f t="shared" si="7"/>
        <v>135.82249999999999</v>
      </c>
      <c r="L107" s="293">
        <f t="shared" si="6"/>
        <v>148.16999999999999</v>
      </c>
      <c r="M107" s="352"/>
      <c r="N107" s="352"/>
      <c r="O107" s="352"/>
    </row>
    <row r="108" spans="1:15" x14ac:dyDescent="0.3">
      <c r="A108" s="171" t="s">
        <v>4242</v>
      </c>
      <c r="B108" s="170" t="s">
        <v>4243</v>
      </c>
      <c r="C108" s="357"/>
      <c r="D108" s="297" t="s">
        <v>4244</v>
      </c>
      <c r="E108" s="184">
        <v>216.2</v>
      </c>
      <c r="F108" s="214" t="s">
        <v>302</v>
      </c>
      <c r="G108" s="294" t="s">
        <v>3222</v>
      </c>
      <c r="H108" s="111" t="s">
        <v>4495</v>
      </c>
      <c r="I108" s="169" t="s">
        <v>4496</v>
      </c>
      <c r="J108" s="169" t="s">
        <v>4339</v>
      </c>
      <c r="K108" s="132">
        <f t="shared" si="7"/>
        <v>59.454999999999998</v>
      </c>
      <c r="L108" s="132">
        <f t="shared" si="6"/>
        <v>64.86</v>
      </c>
      <c r="M108" s="369">
        <v>43814</v>
      </c>
      <c r="N108" s="352"/>
      <c r="O108" s="352"/>
    </row>
    <row r="109" spans="1:15" x14ac:dyDescent="0.3">
      <c r="A109" s="297" t="s">
        <v>4429</v>
      </c>
      <c r="B109" s="294" t="s">
        <v>549</v>
      </c>
      <c r="C109" s="350">
        <v>6812300766088</v>
      </c>
      <c r="D109" s="297" t="s">
        <v>4430</v>
      </c>
      <c r="E109" s="184">
        <v>428.3</v>
      </c>
      <c r="F109" s="214" t="s">
        <v>302</v>
      </c>
      <c r="G109" s="294" t="s">
        <v>3222</v>
      </c>
      <c r="H109" s="111" t="s">
        <v>3684</v>
      </c>
      <c r="I109" s="111" t="s">
        <v>4431</v>
      </c>
      <c r="J109" s="111" t="s">
        <v>4302</v>
      </c>
      <c r="K109" s="132">
        <f t="shared" si="7"/>
        <v>117.7825</v>
      </c>
      <c r="L109" s="132">
        <f t="shared" si="6"/>
        <v>128.49</v>
      </c>
      <c r="M109" s="369">
        <v>43814</v>
      </c>
      <c r="N109" s="159"/>
      <c r="O109" s="298"/>
    </row>
    <row r="110" spans="1:15" x14ac:dyDescent="0.3">
      <c r="A110" s="292" t="s">
        <v>2649</v>
      </c>
      <c r="B110" s="292" t="s">
        <v>2650</v>
      </c>
      <c r="C110" s="350">
        <v>8605120537087</v>
      </c>
      <c r="D110" s="292" t="s">
        <v>4340</v>
      </c>
      <c r="E110" s="293">
        <v>317.75</v>
      </c>
      <c r="F110" s="214" t="s">
        <v>302</v>
      </c>
      <c r="G110" s="294" t="s">
        <v>3222</v>
      </c>
      <c r="H110" s="169" t="s">
        <v>4338</v>
      </c>
      <c r="I110" s="169" t="s">
        <v>4341</v>
      </c>
      <c r="J110" s="169" t="s">
        <v>4339</v>
      </c>
      <c r="K110" s="132">
        <f t="shared" si="7"/>
        <v>87.381249999999994</v>
      </c>
      <c r="L110" s="132">
        <f t="shared" si="6"/>
        <v>95.325000000000003</v>
      </c>
      <c r="M110" s="369">
        <v>43814</v>
      </c>
      <c r="N110" s="293"/>
      <c r="O110" s="294"/>
    </row>
    <row r="111" spans="1:15" x14ac:dyDescent="0.3">
      <c r="A111" s="292" t="s">
        <v>4455</v>
      </c>
      <c r="B111" s="292" t="s">
        <v>215</v>
      </c>
      <c r="C111" s="351" t="s">
        <v>4456</v>
      </c>
      <c r="D111" s="292" t="s">
        <v>4457</v>
      </c>
      <c r="E111" s="293">
        <v>536</v>
      </c>
      <c r="F111" s="214" t="s">
        <v>3597</v>
      </c>
      <c r="G111" s="294" t="s">
        <v>93</v>
      </c>
      <c r="H111" s="111" t="s">
        <v>3685</v>
      </c>
      <c r="I111" s="137" t="s">
        <v>4452</v>
      </c>
      <c r="J111" s="137" t="s">
        <v>4385</v>
      </c>
      <c r="K111" s="132">
        <f t="shared" si="7"/>
        <v>147.4</v>
      </c>
      <c r="L111" s="132">
        <f t="shared" si="6"/>
        <v>160.80000000000001</v>
      </c>
      <c r="M111" s="369">
        <v>43814</v>
      </c>
      <c r="N111" s="352"/>
      <c r="O111" s="352"/>
    </row>
    <row r="112" spans="1:15" x14ac:dyDescent="0.3">
      <c r="A112" s="361" t="s">
        <v>3527</v>
      </c>
      <c r="B112" s="300" t="s">
        <v>104</v>
      </c>
      <c r="C112" s="350">
        <v>9301180416086</v>
      </c>
      <c r="D112" s="300" t="s">
        <v>1768</v>
      </c>
      <c r="E112" s="293">
        <v>595.85</v>
      </c>
      <c r="F112" s="214" t="s">
        <v>302</v>
      </c>
      <c r="G112" s="300" t="s">
        <v>3222</v>
      </c>
      <c r="H112" s="300" t="s">
        <v>4560</v>
      </c>
      <c r="I112" s="300"/>
      <c r="J112" s="300" t="s">
        <v>4302</v>
      </c>
      <c r="K112" s="293">
        <f t="shared" si="7"/>
        <v>163.85874999999999</v>
      </c>
      <c r="L112" s="293">
        <f t="shared" si="6"/>
        <v>178.755</v>
      </c>
      <c r="M112" s="295"/>
      <c r="N112" s="159"/>
      <c r="O112" s="298" t="s">
        <v>4534</v>
      </c>
    </row>
    <row r="113" spans="1:15" x14ac:dyDescent="0.3">
      <c r="A113" s="297" t="s">
        <v>4540</v>
      </c>
      <c r="B113" s="294" t="s">
        <v>164</v>
      </c>
      <c r="C113" s="350">
        <v>7904200441083</v>
      </c>
      <c r="D113" s="225" t="s">
        <v>4541</v>
      </c>
      <c r="E113" s="184">
        <v>319.45</v>
      </c>
      <c r="F113" s="214" t="s">
        <v>302</v>
      </c>
      <c r="G113" s="294" t="s">
        <v>3222</v>
      </c>
      <c r="H113" s="297" t="s">
        <v>4310</v>
      </c>
      <c r="I113" s="297" t="s">
        <v>4542</v>
      </c>
      <c r="J113" s="297" t="s">
        <v>4312</v>
      </c>
      <c r="K113" s="293">
        <f t="shared" si="7"/>
        <v>87.848749999999995</v>
      </c>
      <c r="L113" s="293">
        <f t="shared" si="6"/>
        <v>95.834999999999994</v>
      </c>
      <c r="M113" s="295"/>
      <c r="N113" s="159"/>
      <c r="O113" s="298" t="s">
        <v>3227</v>
      </c>
    </row>
    <row r="114" spans="1:15" x14ac:dyDescent="0.3">
      <c r="A114" s="300" t="s">
        <v>4348</v>
      </c>
      <c r="B114" s="300" t="s">
        <v>159</v>
      </c>
      <c r="C114" s="350">
        <v>7606040390087</v>
      </c>
      <c r="D114" s="300" t="s">
        <v>4349</v>
      </c>
      <c r="E114" s="293">
        <v>143.9</v>
      </c>
      <c r="F114" s="214" t="s">
        <v>302</v>
      </c>
      <c r="G114" s="294" t="s">
        <v>3222</v>
      </c>
      <c r="H114" s="111" t="s">
        <v>3682</v>
      </c>
      <c r="I114" s="111" t="s">
        <v>4311</v>
      </c>
      <c r="J114" s="111" t="s">
        <v>4312</v>
      </c>
      <c r="K114" s="132">
        <f t="shared" si="7"/>
        <v>39.572499999999998</v>
      </c>
      <c r="L114" s="132">
        <f t="shared" si="6"/>
        <v>43.17</v>
      </c>
      <c r="M114" s="369">
        <v>43814</v>
      </c>
      <c r="N114" s="159"/>
      <c r="O114" s="298"/>
    </row>
    <row r="115" spans="1:15" x14ac:dyDescent="0.3">
      <c r="A115" s="297" t="s">
        <v>4567</v>
      </c>
      <c r="B115" s="294" t="s">
        <v>549</v>
      </c>
      <c r="C115" s="350">
        <v>7505140616088</v>
      </c>
      <c r="D115" s="297" t="s">
        <v>4568</v>
      </c>
      <c r="E115" s="184">
        <v>150.80000000000001</v>
      </c>
      <c r="F115" s="214" t="s">
        <v>302</v>
      </c>
      <c r="G115" s="294" t="s">
        <v>3222</v>
      </c>
      <c r="H115" s="297" t="s">
        <v>432</v>
      </c>
      <c r="I115" s="297" t="s">
        <v>4311</v>
      </c>
      <c r="J115" s="297" t="s">
        <v>4312</v>
      </c>
      <c r="K115" s="293">
        <f t="shared" si="7"/>
        <v>41.47</v>
      </c>
      <c r="L115" s="293">
        <f t="shared" si="6"/>
        <v>45.24</v>
      </c>
      <c r="M115" s="295"/>
      <c r="N115" s="159"/>
      <c r="O115" s="298" t="s">
        <v>3227</v>
      </c>
    </row>
    <row r="116" spans="1:15" x14ac:dyDescent="0.3">
      <c r="A116" s="292" t="s">
        <v>4535</v>
      </c>
      <c r="B116" s="292" t="s">
        <v>11</v>
      </c>
      <c r="C116" s="350">
        <v>8310100377089</v>
      </c>
      <c r="D116" s="292" t="s">
        <v>2225</v>
      </c>
      <c r="E116" s="293">
        <v>775.5</v>
      </c>
      <c r="F116" s="214" t="s">
        <v>302</v>
      </c>
      <c r="G116" s="294" t="s">
        <v>3222</v>
      </c>
      <c r="H116" s="294" t="s">
        <v>4536</v>
      </c>
      <c r="I116" s="294" t="s">
        <v>4537</v>
      </c>
      <c r="J116" s="294" t="s">
        <v>4304</v>
      </c>
      <c r="K116" s="293">
        <f t="shared" si="7"/>
        <v>213.26249999999999</v>
      </c>
      <c r="L116" s="293">
        <f t="shared" si="6"/>
        <v>232.65</v>
      </c>
      <c r="M116" s="295"/>
      <c r="N116" s="293"/>
      <c r="O116" s="294" t="s">
        <v>3227</v>
      </c>
    </row>
    <row r="117" spans="1:15" x14ac:dyDescent="0.3">
      <c r="A117" s="297" t="s">
        <v>1210</v>
      </c>
      <c r="B117" s="294" t="s">
        <v>816</v>
      </c>
      <c r="C117" s="350">
        <v>7810106108082</v>
      </c>
      <c r="D117" s="297" t="s">
        <v>1212</v>
      </c>
      <c r="E117" s="184">
        <v>327.2</v>
      </c>
      <c r="F117" s="214" t="s">
        <v>302</v>
      </c>
      <c r="G117" s="294" t="s">
        <v>3222</v>
      </c>
      <c r="H117" s="171"/>
      <c r="I117" s="297" t="s">
        <v>4545</v>
      </c>
      <c r="J117" s="297" t="s">
        <v>4339</v>
      </c>
      <c r="K117" s="293">
        <f t="shared" si="7"/>
        <v>89.98</v>
      </c>
      <c r="L117" s="293">
        <f t="shared" si="6"/>
        <v>98.16</v>
      </c>
      <c r="M117" s="295"/>
      <c r="N117" s="159"/>
      <c r="O117" s="298" t="s">
        <v>3227</v>
      </c>
    </row>
    <row r="118" spans="1:15" x14ac:dyDescent="0.3">
      <c r="A118" s="292" t="s">
        <v>3533</v>
      </c>
      <c r="B118" s="292" t="s">
        <v>276</v>
      </c>
      <c r="C118" s="351" t="s">
        <v>3534</v>
      </c>
      <c r="D118" s="292" t="s">
        <v>4424</v>
      </c>
      <c r="E118" s="293">
        <v>1026.2</v>
      </c>
      <c r="F118" s="214" t="s">
        <v>3597</v>
      </c>
      <c r="G118" s="294" t="s">
        <v>93</v>
      </c>
      <c r="H118" s="294" t="s">
        <v>654</v>
      </c>
      <c r="I118" s="352"/>
      <c r="J118" s="352"/>
      <c r="K118" s="293">
        <f t="shared" si="7"/>
        <v>282.20499999999998</v>
      </c>
      <c r="L118" s="293">
        <f t="shared" si="6"/>
        <v>307.86</v>
      </c>
      <c r="M118" s="352"/>
      <c r="N118" s="352"/>
      <c r="O118" s="352"/>
    </row>
    <row r="119" spans="1:15" x14ac:dyDescent="0.3">
      <c r="A119" s="297" t="s">
        <v>2675</v>
      </c>
      <c r="B119" s="294" t="s">
        <v>265</v>
      </c>
      <c r="C119" s="350">
        <v>8703120288080</v>
      </c>
      <c r="D119" s="297" t="s">
        <v>4350</v>
      </c>
      <c r="E119" s="184">
        <v>360.2</v>
      </c>
      <c r="F119" s="214" t="s">
        <v>3242</v>
      </c>
      <c r="G119" s="294" t="s">
        <v>3222</v>
      </c>
      <c r="H119" s="111" t="s">
        <v>3682</v>
      </c>
      <c r="I119" s="111" t="s">
        <v>4311</v>
      </c>
      <c r="J119" s="111" t="s">
        <v>4312</v>
      </c>
      <c r="K119" s="132">
        <f t="shared" si="7"/>
        <v>99.055000000000007</v>
      </c>
      <c r="L119" s="132">
        <f t="shared" si="6"/>
        <v>108.06</v>
      </c>
      <c r="M119" s="369">
        <v>43814</v>
      </c>
      <c r="N119" s="159"/>
      <c r="O119" s="298"/>
    </row>
    <row r="120" spans="1:15" s="285" customFormat="1" x14ac:dyDescent="0.3">
      <c r="A120" s="300" t="s">
        <v>3162</v>
      </c>
      <c r="B120" s="300" t="s">
        <v>2680</v>
      </c>
      <c r="C120" s="216">
        <v>8012030373083</v>
      </c>
      <c r="D120" s="223" t="s">
        <v>2681</v>
      </c>
      <c r="E120" s="293">
        <v>408</v>
      </c>
      <c r="F120" s="214" t="s">
        <v>2748</v>
      </c>
      <c r="G120" s="300" t="s">
        <v>2561</v>
      </c>
      <c r="H120" s="111" t="s">
        <v>4579</v>
      </c>
      <c r="I120" s="111"/>
      <c r="J120" s="111"/>
      <c r="K120" s="293">
        <f t="shared" si="7"/>
        <v>112.2</v>
      </c>
      <c r="L120" s="293">
        <f t="shared" si="6"/>
        <v>122.4</v>
      </c>
      <c r="M120" s="369">
        <v>43814</v>
      </c>
      <c r="N120" s="265"/>
      <c r="O120" s="339" t="s">
        <v>3161</v>
      </c>
    </row>
    <row r="121" spans="1:15" s="285" customFormat="1" ht="13.2" x14ac:dyDescent="0.25">
      <c r="A121" s="319" t="s">
        <v>4256</v>
      </c>
      <c r="B121" s="320" t="s">
        <v>1275</v>
      </c>
      <c r="C121" s="350">
        <v>8009035536088</v>
      </c>
      <c r="D121" s="292" t="s">
        <v>4257</v>
      </c>
      <c r="E121" s="293">
        <v>211.7</v>
      </c>
      <c r="F121" s="214" t="s">
        <v>302</v>
      </c>
      <c r="G121" s="294" t="s">
        <v>3222</v>
      </c>
      <c r="H121" s="294"/>
      <c r="I121" s="294" t="s">
        <v>4524</v>
      </c>
      <c r="J121" s="294" t="s">
        <v>4312</v>
      </c>
      <c r="K121" s="293">
        <f t="shared" si="7"/>
        <v>58.217500000000001</v>
      </c>
      <c r="L121" s="293">
        <f t="shared" si="6"/>
        <v>63.51</v>
      </c>
      <c r="M121" s="295"/>
      <c r="N121" s="159"/>
      <c r="O121" s="298"/>
    </row>
    <row r="122" spans="1:15" s="285" customFormat="1" x14ac:dyDescent="0.3">
      <c r="A122" s="292" t="s">
        <v>4458</v>
      </c>
      <c r="B122" s="292" t="s">
        <v>1058</v>
      </c>
      <c r="C122" s="351" t="s">
        <v>4459</v>
      </c>
      <c r="D122" s="292" t="s">
        <v>4460</v>
      </c>
      <c r="E122" s="293">
        <v>364.25</v>
      </c>
      <c r="F122" s="214" t="s">
        <v>3597</v>
      </c>
      <c r="G122" s="294" t="s">
        <v>93</v>
      </c>
      <c r="H122" s="111" t="s">
        <v>3685</v>
      </c>
      <c r="I122" s="137" t="s">
        <v>4452</v>
      </c>
      <c r="J122" s="137" t="s">
        <v>4385</v>
      </c>
      <c r="K122" s="132">
        <f t="shared" si="7"/>
        <v>100.16875</v>
      </c>
      <c r="L122" s="132">
        <f t="shared" si="6"/>
        <v>109.27500000000001</v>
      </c>
      <c r="M122" s="369">
        <v>43814</v>
      </c>
      <c r="N122" s="352"/>
      <c r="O122" s="352"/>
    </row>
    <row r="123" spans="1:15" s="285" customFormat="1" ht="13.2" x14ac:dyDescent="0.25">
      <c r="A123" s="300" t="s">
        <v>176</v>
      </c>
      <c r="B123" s="300" t="s">
        <v>146</v>
      </c>
      <c r="C123" s="350">
        <v>8301070680081</v>
      </c>
      <c r="D123" s="300" t="s">
        <v>4551</v>
      </c>
      <c r="E123" s="293">
        <v>290.45</v>
      </c>
      <c r="F123" s="214" t="s">
        <v>302</v>
      </c>
      <c r="G123" s="294" t="s">
        <v>3222</v>
      </c>
      <c r="H123" s="230"/>
      <c r="I123" s="300" t="s">
        <v>4552</v>
      </c>
      <c r="J123" s="300" t="s">
        <v>4302</v>
      </c>
      <c r="K123" s="293">
        <f t="shared" si="7"/>
        <v>79.873750000000001</v>
      </c>
      <c r="L123" s="293">
        <f t="shared" si="6"/>
        <v>87.135000000000005</v>
      </c>
      <c r="M123" s="295"/>
      <c r="N123" s="159"/>
      <c r="O123" s="298" t="s">
        <v>3227</v>
      </c>
    </row>
    <row r="124" spans="1:15" s="285" customFormat="1" x14ac:dyDescent="0.3">
      <c r="A124" s="321" t="s">
        <v>4262</v>
      </c>
      <c r="B124" s="321" t="s">
        <v>260</v>
      </c>
      <c r="C124" s="351"/>
      <c r="D124" s="292" t="s">
        <v>4263</v>
      </c>
      <c r="E124" s="293">
        <v>510.2</v>
      </c>
      <c r="F124" s="214" t="s">
        <v>302</v>
      </c>
      <c r="G124" s="294" t="s">
        <v>3222</v>
      </c>
      <c r="H124" s="297"/>
      <c r="I124" s="352"/>
      <c r="J124" s="352"/>
      <c r="K124" s="293">
        <f t="shared" si="7"/>
        <v>140.30500000000001</v>
      </c>
      <c r="L124" s="293">
        <f t="shared" si="6"/>
        <v>153.06</v>
      </c>
      <c r="M124" s="352"/>
      <c r="N124" s="352"/>
      <c r="O124" s="352"/>
    </row>
    <row r="125" spans="1:15" s="285" customFormat="1" x14ac:dyDescent="0.3">
      <c r="A125" s="292" t="s">
        <v>4399</v>
      </c>
      <c r="B125" s="292" t="s">
        <v>762</v>
      </c>
      <c r="C125" s="350">
        <v>7001121185087</v>
      </c>
      <c r="D125" s="292" t="s">
        <v>4400</v>
      </c>
      <c r="E125" s="293">
        <v>505.1</v>
      </c>
      <c r="F125" s="214" t="s">
        <v>302</v>
      </c>
      <c r="G125" s="294" t="s">
        <v>3222</v>
      </c>
      <c r="H125" s="169" t="s">
        <v>4392</v>
      </c>
      <c r="I125" s="169" t="s">
        <v>4393</v>
      </c>
      <c r="J125" s="169" t="s">
        <v>4302</v>
      </c>
      <c r="K125" s="132">
        <f t="shared" si="7"/>
        <v>138.9025</v>
      </c>
      <c r="L125" s="132">
        <f t="shared" si="6"/>
        <v>151.53</v>
      </c>
      <c r="M125" s="369">
        <v>43814</v>
      </c>
      <c r="N125" s="293"/>
      <c r="O125" s="294"/>
    </row>
    <row r="126" spans="1:15" s="285" customFormat="1" ht="13.2" x14ac:dyDescent="0.25">
      <c r="A126" s="292" t="s">
        <v>1223</v>
      </c>
      <c r="B126" s="292" t="s">
        <v>939</v>
      </c>
      <c r="C126" s="350">
        <v>7901130428081</v>
      </c>
      <c r="D126" s="292" t="s">
        <v>4555</v>
      </c>
      <c r="E126" s="213">
        <v>515.5</v>
      </c>
      <c r="F126" s="214" t="s">
        <v>302</v>
      </c>
      <c r="G126" s="294" t="s">
        <v>3222</v>
      </c>
      <c r="H126" s="301" t="s">
        <v>4370</v>
      </c>
      <c r="I126" s="301" t="s">
        <v>4550</v>
      </c>
      <c r="J126" s="301" t="s">
        <v>4304</v>
      </c>
      <c r="K126" s="293">
        <f t="shared" si="7"/>
        <v>141.76249999999999</v>
      </c>
      <c r="L126" s="293">
        <f t="shared" si="6"/>
        <v>154.65</v>
      </c>
      <c r="M126" s="295"/>
      <c r="N126" s="293"/>
      <c r="O126" s="294" t="s">
        <v>3227</v>
      </c>
    </row>
    <row r="127" spans="1:15" s="285" customFormat="1" x14ac:dyDescent="0.3">
      <c r="A127" s="292" t="s">
        <v>4461</v>
      </c>
      <c r="B127" s="292" t="s">
        <v>939</v>
      </c>
      <c r="C127" s="351" t="s">
        <v>4462</v>
      </c>
      <c r="D127" s="292" t="s">
        <v>4463</v>
      </c>
      <c r="E127" s="293">
        <v>335.9</v>
      </c>
      <c r="F127" s="214" t="s">
        <v>3597</v>
      </c>
      <c r="G127" s="294" t="s">
        <v>93</v>
      </c>
      <c r="H127" s="111" t="s">
        <v>3685</v>
      </c>
      <c r="I127" s="137" t="s">
        <v>4452</v>
      </c>
      <c r="J127" s="137" t="s">
        <v>4385</v>
      </c>
      <c r="K127" s="132">
        <f t="shared" si="7"/>
        <v>92.372500000000002</v>
      </c>
      <c r="L127" s="132">
        <f t="shared" si="6"/>
        <v>100.77</v>
      </c>
      <c r="M127" s="369">
        <v>43814</v>
      </c>
      <c r="N127" s="352"/>
      <c r="O127" s="352"/>
    </row>
    <row r="128" spans="1:15" s="285" customFormat="1" x14ac:dyDescent="0.3">
      <c r="A128" s="292" t="s">
        <v>4464</v>
      </c>
      <c r="B128" s="292" t="s">
        <v>4465</v>
      </c>
      <c r="C128" s="351" t="s">
        <v>4466</v>
      </c>
      <c r="D128" s="292" t="s">
        <v>4467</v>
      </c>
      <c r="E128" s="293">
        <v>1302</v>
      </c>
      <c r="F128" s="214" t="s">
        <v>3621</v>
      </c>
      <c r="G128" s="294" t="s">
        <v>93</v>
      </c>
      <c r="H128" s="169" t="s">
        <v>4575</v>
      </c>
      <c r="I128" s="368"/>
      <c r="J128" s="368"/>
      <c r="K128" s="132">
        <f t="shared" si="7"/>
        <v>358.05</v>
      </c>
      <c r="L128" s="132">
        <f>SUM(E128*40)/100</f>
        <v>520.79999999999995</v>
      </c>
      <c r="M128" s="369">
        <v>43814</v>
      </c>
      <c r="N128" s="352"/>
      <c r="O128" s="352"/>
    </row>
    <row r="129" spans="1:15" s="285" customFormat="1" ht="13.2" x14ac:dyDescent="0.25">
      <c r="A129" s="297" t="s">
        <v>4529</v>
      </c>
      <c r="B129" s="294" t="s">
        <v>190</v>
      </c>
      <c r="C129" s="350">
        <v>7506085890084</v>
      </c>
      <c r="D129" s="297" t="s">
        <v>4530</v>
      </c>
      <c r="E129" s="184">
        <v>832.25</v>
      </c>
      <c r="F129" s="214" t="s">
        <v>302</v>
      </c>
      <c r="G129" s="294" t="s">
        <v>3222</v>
      </c>
      <c r="H129" s="297" t="s">
        <v>4388</v>
      </c>
      <c r="I129" s="297" t="s">
        <v>4531</v>
      </c>
      <c r="J129" s="297" t="s">
        <v>4312</v>
      </c>
      <c r="K129" s="293">
        <f t="shared" si="7"/>
        <v>228.86875000000001</v>
      </c>
      <c r="L129" s="293">
        <f t="shared" ref="L129:L146" si="8">SUM(E129*30)/100</f>
        <v>249.67500000000001</v>
      </c>
      <c r="M129" s="295"/>
      <c r="N129" s="159"/>
      <c r="O129" s="298" t="s">
        <v>3227</v>
      </c>
    </row>
    <row r="130" spans="1:15" s="285" customFormat="1" ht="13.2" x14ac:dyDescent="0.25">
      <c r="A130" s="300" t="s">
        <v>4529</v>
      </c>
      <c r="B130" s="300" t="s">
        <v>4566</v>
      </c>
      <c r="C130" s="350">
        <v>7506085890084</v>
      </c>
      <c r="D130" s="300" t="s">
        <v>4530</v>
      </c>
      <c r="E130" s="184">
        <v>832.25</v>
      </c>
      <c r="F130" s="214" t="s">
        <v>302</v>
      </c>
      <c r="G130" s="294" t="s">
        <v>3222</v>
      </c>
      <c r="H130" s="171"/>
      <c r="I130" s="297" t="s">
        <v>4531</v>
      </c>
      <c r="J130" s="297" t="s">
        <v>4312</v>
      </c>
      <c r="K130" s="293">
        <f t="shared" si="7"/>
        <v>228.86875000000001</v>
      </c>
      <c r="L130" s="293">
        <f t="shared" si="8"/>
        <v>249.67500000000001</v>
      </c>
      <c r="M130" s="295"/>
      <c r="N130" s="159"/>
      <c r="O130" s="298" t="s">
        <v>3227</v>
      </c>
    </row>
    <row r="131" spans="1:15" s="285" customFormat="1" x14ac:dyDescent="0.3">
      <c r="A131" s="321" t="s">
        <v>4280</v>
      </c>
      <c r="B131" s="321" t="s">
        <v>2475</v>
      </c>
      <c r="C131" s="350">
        <v>7507100698080</v>
      </c>
      <c r="D131" s="292" t="s">
        <v>4281</v>
      </c>
      <c r="E131" s="293">
        <v>186.3</v>
      </c>
      <c r="F131" s="214" t="s">
        <v>3242</v>
      </c>
      <c r="G131" s="294" t="s">
        <v>3222</v>
      </c>
      <c r="H131" s="169" t="s">
        <v>428</v>
      </c>
      <c r="I131" s="169" t="s">
        <v>4371</v>
      </c>
      <c r="J131" s="169" t="s">
        <v>4366</v>
      </c>
      <c r="K131" s="132">
        <f t="shared" ref="K131:K146" si="9">SUM(E131*27.5)/100</f>
        <v>51.232500000000002</v>
      </c>
      <c r="L131" s="132">
        <f t="shared" si="8"/>
        <v>55.89</v>
      </c>
      <c r="M131" s="369">
        <v>43814</v>
      </c>
      <c r="N131" s="293"/>
      <c r="O131" s="294"/>
    </row>
    <row r="132" spans="1:15" x14ac:dyDescent="0.3">
      <c r="A132" s="321" t="s">
        <v>4284</v>
      </c>
      <c r="B132" s="321" t="s">
        <v>395</v>
      </c>
      <c r="C132" s="351" t="s">
        <v>4425</v>
      </c>
      <c r="D132" s="292" t="s">
        <v>4285</v>
      </c>
      <c r="E132" s="293">
        <v>300.05</v>
      </c>
      <c r="F132" s="214" t="s">
        <v>3621</v>
      </c>
      <c r="G132" s="294" t="s">
        <v>93</v>
      </c>
      <c r="H132" s="294" t="s">
        <v>654</v>
      </c>
      <c r="I132" s="352"/>
      <c r="J132" s="352"/>
      <c r="K132" s="293">
        <f t="shared" si="9"/>
        <v>82.513750000000002</v>
      </c>
      <c r="L132" s="293">
        <f t="shared" si="8"/>
        <v>90.015000000000001</v>
      </c>
      <c r="M132" s="352"/>
      <c r="N132" s="352"/>
      <c r="O132" s="352"/>
    </row>
    <row r="133" spans="1:15" x14ac:dyDescent="0.3">
      <c r="A133" s="300" t="s">
        <v>1649</v>
      </c>
      <c r="B133" s="300" t="s">
        <v>1665</v>
      </c>
      <c r="C133" s="136" t="s">
        <v>1650</v>
      </c>
      <c r="D133" s="136" t="s">
        <v>1648</v>
      </c>
      <c r="E133" s="131">
        <v>1187.1500000000001</v>
      </c>
      <c r="F133" s="214" t="s">
        <v>2748</v>
      </c>
      <c r="G133" s="300" t="s">
        <v>2561</v>
      </c>
      <c r="H133" s="137" t="s">
        <v>3113</v>
      </c>
      <c r="I133" s="137"/>
      <c r="J133" s="137"/>
      <c r="K133" s="132">
        <f t="shared" si="9"/>
        <v>326.46625000000006</v>
      </c>
      <c r="L133" s="132">
        <f t="shared" si="8"/>
        <v>356.14499999999998</v>
      </c>
      <c r="M133" s="369">
        <v>43814</v>
      </c>
      <c r="N133" s="159"/>
      <c r="O133" s="298"/>
    </row>
    <row r="134" spans="1:15" ht="14.4" x14ac:dyDescent="0.3">
      <c r="A134" s="292" t="s">
        <v>2725</v>
      </c>
      <c r="B134" s="292" t="s">
        <v>1140</v>
      </c>
      <c r="C134" s="234" t="s">
        <v>3920</v>
      </c>
      <c r="D134" s="292" t="s">
        <v>3921</v>
      </c>
      <c r="E134" s="293">
        <v>576.20000000000005</v>
      </c>
      <c r="F134" s="294" t="s">
        <v>302</v>
      </c>
      <c r="G134" s="294" t="s">
        <v>3222</v>
      </c>
      <c r="H134" s="137" t="s">
        <v>3922</v>
      </c>
      <c r="I134" s="137"/>
      <c r="J134" s="137"/>
      <c r="K134" s="132">
        <f t="shared" si="9"/>
        <v>158.45500000000001</v>
      </c>
      <c r="L134" s="132">
        <f t="shared" si="8"/>
        <v>172.86</v>
      </c>
      <c r="M134" s="369">
        <v>43814</v>
      </c>
      <c r="N134" s="294"/>
      <c r="O134" s="109"/>
    </row>
    <row r="135" spans="1:15" x14ac:dyDescent="0.3">
      <c r="A135" s="321" t="s">
        <v>4525</v>
      </c>
      <c r="B135" s="321" t="s">
        <v>195</v>
      </c>
      <c r="C135" s="350">
        <v>8012130751081</v>
      </c>
      <c r="D135" s="292" t="s">
        <v>4279</v>
      </c>
      <c r="E135" s="293">
        <v>280</v>
      </c>
      <c r="F135" s="214" t="s">
        <v>302</v>
      </c>
      <c r="G135" s="294" t="s">
        <v>3222</v>
      </c>
      <c r="H135" s="294"/>
      <c r="I135" s="294" t="s">
        <v>4452</v>
      </c>
      <c r="J135" s="294" t="s">
        <v>4385</v>
      </c>
      <c r="K135" s="293">
        <f t="shared" si="9"/>
        <v>77</v>
      </c>
      <c r="L135" s="293">
        <f t="shared" si="8"/>
        <v>84</v>
      </c>
      <c r="M135" s="295"/>
      <c r="N135" s="293"/>
      <c r="O135" s="294"/>
    </row>
    <row r="136" spans="1:15" x14ac:dyDescent="0.3">
      <c r="A136" s="292" t="s">
        <v>4383</v>
      </c>
      <c r="B136" s="292" t="s">
        <v>983</v>
      </c>
      <c r="C136" s="350">
        <v>9109111152088</v>
      </c>
      <c r="D136" s="292" t="s">
        <v>4384</v>
      </c>
      <c r="E136" s="293">
        <v>344.3</v>
      </c>
      <c r="F136" s="214" t="s">
        <v>3242</v>
      </c>
      <c r="G136" s="294" t="s">
        <v>3222</v>
      </c>
      <c r="H136" s="169" t="s">
        <v>3691</v>
      </c>
      <c r="I136" s="137" t="s">
        <v>4381</v>
      </c>
      <c r="J136" s="137" t="s">
        <v>4382</v>
      </c>
      <c r="K136" s="132">
        <f t="shared" si="9"/>
        <v>94.682500000000005</v>
      </c>
      <c r="L136" s="132">
        <f t="shared" si="8"/>
        <v>103.29</v>
      </c>
      <c r="M136" s="369">
        <v>43814</v>
      </c>
      <c r="N136" s="293"/>
      <c r="O136" s="294"/>
    </row>
    <row r="137" spans="1:15" x14ac:dyDescent="0.3">
      <c r="A137" s="255" t="s">
        <v>4475</v>
      </c>
      <c r="B137" s="292" t="s">
        <v>190</v>
      </c>
      <c r="C137" s="351" t="s">
        <v>4476</v>
      </c>
      <c r="D137" s="292" t="s">
        <v>4477</v>
      </c>
      <c r="E137" s="293">
        <v>470.3</v>
      </c>
      <c r="F137" s="214" t="s">
        <v>3597</v>
      </c>
      <c r="G137" s="294" t="s">
        <v>93</v>
      </c>
      <c r="H137" s="169" t="s">
        <v>4578</v>
      </c>
      <c r="I137" s="368" t="s">
        <v>4342</v>
      </c>
      <c r="J137" s="368" t="s">
        <v>4306</v>
      </c>
      <c r="K137" s="132">
        <f t="shared" si="9"/>
        <v>129.33250000000001</v>
      </c>
      <c r="L137" s="132">
        <f t="shared" si="8"/>
        <v>141.09</v>
      </c>
      <c r="M137" s="369">
        <v>43814</v>
      </c>
      <c r="N137" s="352"/>
      <c r="O137" s="352"/>
    </row>
    <row r="138" spans="1:15" x14ac:dyDescent="0.3">
      <c r="A138" s="297" t="s">
        <v>4426</v>
      </c>
      <c r="B138" s="294" t="s">
        <v>159</v>
      </c>
      <c r="C138" s="357">
        <v>7309260002082</v>
      </c>
      <c r="D138" s="297" t="s">
        <v>4427</v>
      </c>
      <c r="E138" s="184">
        <v>240</v>
      </c>
      <c r="F138" s="214" t="s">
        <v>3597</v>
      </c>
      <c r="G138" s="294" t="s">
        <v>93</v>
      </c>
      <c r="H138" s="297" t="s">
        <v>654</v>
      </c>
      <c r="I138" s="352"/>
      <c r="J138" s="352"/>
      <c r="K138" s="293">
        <f t="shared" si="9"/>
        <v>66</v>
      </c>
      <c r="L138" s="293">
        <f t="shared" si="8"/>
        <v>72</v>
      </c>
      <c r="M138" s="352"/>
      <c r="N138" s="352"/>
      <c r="O138" s="352"/>
    </row>
    <row r="139" spans="1:15" x14ac:dyDescent="0.3">
      <c r="A139" s="321" t="s">
        <v>4272</v>
      </c>
      <c r="B139" s="321" t="s">
        <v>4273</v>
      </c>
      <c r="C139" s="350">
        <v>7907175303089</v>
      </c>
      <c r="D139" s="292" t="s">
        <v>4274</v>
      </c>
      <c r="E139" s="293">
        <v>512.6</v>
      </c>
      <c r="F139" s="214" t="s">
        <v>302</v>
      </c>
      <c r="G139" s="294" t="s">
        <v>3222</v>
      </c>
      <c r="H139" s="169" t="s">
        <v>4495</v>
      </c>
      <c r="I139" s="169" t="s">
        <v>4496</v>
      </c>
      <c r="J139" s="169" t="s">
        <v>4339</v>
      </c>
      <c r="K139" s="132">
        <f t="shared" si="9"/>
        <v>140.965</v>
      </c>
      <c r="L139" s="132">
        <f t="shared" si="8"/>
        <v>153.78</v>
      </c>
      <c r="M139" s="369">
        <v>43814</v>
      </c>
      <c r="N139" s="293"/>
      <c r="O139" s="294"/>
    </row>
    <row r="140" spans="1:15" x14ac:dyDescent="0.3">
      <c r="A140" s="321" t="s">
        <v>4137</v>
      </c>
      <c r="B140" s="321" t="s">
        <v>190</v>
      </c>
      <c r="C140" s="350">
        <v>7511100318087</v>
      </c>
      <c r="D140" s="292" t="s">
        <v>4045</v>
      </c>
      <c r="E140" s="293">
        <v>540.4</v>
      </c>
      <c r="F140" s="214" t="s">
        <v>3621</v>
      </c>
      <c r="G140" s="294" t="s">
        <v>93</v>
      </c>
      <c r="H140" s="294" t="s">
        <v>4428</v>
      </c>
      <c r="I140" s="352"/>
      <c r="J140" s="352"/>
      <c r="K140" s="293">
        <f t="shared" si="9"/>
        <v>148.61000000000001</v>
      </c>
      <c r="L140" s="293">
        <f t="shared" si="8"/>
        <v>162.12</v>
      </c>
      <c r="M140" s="352"/>
      <c r="N140" s="352"/>
      <c r="O140" s="352"/>
    </row>
    <row r="141" spans="1:15" x14ac:dyDescent="0.3">
      <c r="A141" s="292" t="s">
        <v>4504</v>
      </c>
      <c r="B141" s="292" t="s">
        <v>873</v>
      </c>
      <c r="C141" s="351" t="s">
        <v>4505</v>
      </c>
      <c r="D141" s="292" t="s">
        <v>4506</v>
      </c>
      <c r="E141" s="293">
        <v>383.25</v>
      </c>
      <c r="F141" s="214" t="s">
        <v>3597</v>
      </c>
      <c r="G141" s="294" t="s">
        <v>93</v>
      </c>
      <c r="H141" s="169" t="s">
        <v>3680</v>
      </c>
      <c r="I141" s="368"/>
      <c r="J141" s="368"/>
      <c r="K141" s="132">
        <f t="shared" si="9"/>
        <v>105.39375</v>
      </c>
      <c r="L141" s="132">
        <f t="shared" si="8"/>
        <v>114.97499999999999</v>
      </c>
      <c r="M141" s="369">
        <v>43814</v>
      </c>
      <c r="N141" s="352"/>
      <c r="O141" s="352"/>
    </row>
    <row r="142" spans="1:15" x14ac:dyDescent="0.3">
      <c r="A142" s="171" t="s">
        <v>3892</v>
      </c>
      <c r="B142" s="170" t="s">
        <v>260</v>
      </c>
      <c r="C142" s="350"/>
      <c r="D142" s="297" t="s">
        <v>3894</v>
      </c>
      <c r="E142" s="184">
        <v>876.8</v>
      </c>
      <c r="F142" s="214" t="s">
        <v>302</v>
      </c>
      <c r="G142" s="294" t="s">
        <v>3222</v>
      </c>
      <c r="H142" s="137" t="s">
        <v>3682</v>
      </c>
      <c r="I142" s="111" t="s">
        <v>4311</v>
      </c>
      <c r="J142" s="111" t="s">
        <v>4312</v>
      </c>
      <c r="K142" s="132">
        <f t="shared" si="9"/>
        <v>241.12</v>
      </c>
      <c r="L142" s="132">
        <f t="shared" si="8"/>
        <v>263.04000000000002</v>
      </c>
      <c r="M142" s="369">
        <v>43814</v>
      </c>
      <c r="N142" s="159"/>
      <c r="O142" s="298"/>
    </row>
    <row r="143" spans="1:15" x14ac:dyDescent="0.3">
      <c r="A143" s="171" t="s">
        <v>4526</v>
      </c>
      <c r="B143" s="170" t="s">
        <v>4436</v>
      </c>
      <c r="C143" s="350"/>
      <c r="D143" s="297" t="s">
        <v>4527</v>
      </c>
      <c r="E143" s="184">
        <v>734.3</v>
      </c>
      <c r="F143" s="214" t="s">
        <v>3242</v>
      </c>
      <c r="G143" s="294" t="s">
        <v>3222</v>
      </c>
      <c r="H143" s="300"/>
      <c r="I143" s="300"/>
      <c r="J143" s="300"/>
      <c r="K143" s="293">
        <f t="shared" si="9"/>
        <v>201.9325</v>
      </c>
      <c r="L143" s="293">
        <f t="shared" si="8"/>
        <v>220.29</v>
      </c>
      <c r="M143" s="295"/>
      <c r="N143" s="159"/>
      <c r="O143" s="298"/>
    </row>
    <row r="144" spans="1:15" x14ac:dyDescent="0.3">
      <c r="A144" s="297" t="s">
        <v>4138</v>
      </c>
      <c r="B144" s="294" t="s">
        <v>1393</v>
      </c>
      <c r="C144" s="350"/>
      <c r="D144" s="297" t="s">
        <v>4024</v>
      </c>
      <c r="E144" s="184">
        <v>278.7</v>
      </c>
      <c r="F144" s="214" t="s">
        <v>302</v>
      </c>
      <c r="G144" s="294" t="s">
        <v>3222</v>
      </c>
      <c r="H144" s="300"/>
      <c r="I144" s="300"/>
      <c r="J144" s="300"/>
      <c r="K144" s="293">
        <f t="shared" si="9"/>
        <v>76.642499999999998</v>
      </c>
      <c r="L144" s="293">
        <f t="shared" si="8"/>
        <v>83.61</v>
      </c>
      <c r="M144" s="295"/>
      <c r="N144" s="159"/>
      <c r="O144" s="298"/>
    </row>
    <row r="145" spans="1:15" x14ac:dyDescent="0.3">
      <c r="A145" s="297" t="s">
        <v>3898</v>
      </c>
      <c r="B145" s="294" t="s">
        <v>1275</v>
      </c>
      <c r="C145" s="350">
        <v>6405275620081</v>
      </c>
      <c r="D145" s="297" t="s">
        <v>4336</v>
      </c>
      <c r="E145" s="184">
        <v>231.05</v>
      </c>
      <c r="F145" s="214" t="s">
        <v>302</v>
      </c>
      <c r="G145" s="294" t="s">
        <v>3222</v>
      </c>
      <c r="H145" s="137" t="s">
        <v>432</v>
      </c>
      <c r="I145" s="137" t="s">
        <v>4311</v>
      </c>
      <c r="J145" s="137" t="s">
        <v>4312</v>
      </c>
      <c r="K145" s="132">
        <f t="shared" si="9"/>
        <v>63.53875</v>
      </c>
      <c r="L145" s="132">
        <f t="shared" si="8"/>
        <v>69.314999999999998</v>
      </c>
      <c r="M145" s="369">
        <v>43814</v>
      </c>
      <c r="N145" s="159"/>
      <c r="O145" s="298"/>
    </row>
    <row r="146" spans="1:15" x14ac:dyDescent="0.3">
      <c r="A146" s="292" t="s">
        <v>2734</v>
      </c>
      <c r="B146" s="292" t="s">
        <v>1393</v>
      </c>
      <c r="C146" s="350">
        <v>7105195312087</v>
      </c>
      <c r="D146" s="292" t="s">
        <v>4355</v>
      </c>
      <c r="E146" s="293">
        <v>264.2</v>
      </c>
      <c r="F146" s="214" t="s">
        <v>302</v>
      </c>
      <c r="G146" s="294" t="s">
        <v>3222</v>
      </c>
      <c r="H146" s="169" t="s">
        <v>4354</v>
      </c>
      <c r="I146" s="169" t="s">
        <v>4311</v>
      </c>
      <c r="J146" s="169" t="s">
        <v>4312</v>
      </c>
      <c r="K146" s="132">
        <f t="shared" si="9"/>
        <v>72.655000000000001</v>
      </c>
      <c r="L146" s="132">
        <f t="shared" si="8"/>
        <v>79.260000000000005</v>
      </c>
      <c r="M146" s="369">
        <v>43814</v>
      </c>
      <c r="N146" s="293"/>
      <c r="O146" s="294"/>
    </row>
  </sheetData>
  <sortState ref="A3:O146">
    <sortCondition ref="A3:A146"/>
    <sortCondition ref="B3:B146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zoomScaleNormal="100" workbookViewId="0">
      <selection activeCell="H16" sqref="H16"/>
    </sheetView>
  </sheetViews>
  <sheetFormatPr defaultColWidth="9.109375" defaultRowHeight="13.8" x14ac:dyDescent="0.3"/>
  <cols>
    <col min="1" max="1" width="19.33203125" style="77" customWidth="1"/>
    <col min="2" max="2" width="8.5546875" style="77" customWidth="1"/>
    <col min="3" max="3" width="15.109375" style="77" bestFit="1" customWidth="1"/>
    <col min="4" max="4" width="12.109375" style="77" bestFit="1" customWidth="1"/>
    <col min="5" max="5" width="11" style="344" bestFit="1" customWidth="1"/>
    <col min="6" max="6" width="8.44140625" style="360" bestFit="1" customWidth="1"/>
    <col min="7" max="7" width="13.6640625" style="77" customWidth="1"/>
    <col min="8" max="8" width="32.33203125" style="77" customWidth="1"/>
    <col min="9" max="9" width="22.88671875" style="77" customWidth="1"/>
    <col min="10" max="10" width="19.44140625" style="77" customWidth="1"/>
    <col min="11" max="12" width="11" style="77" bestFit="1" customWidth="1"/>
    <col min="13" max="13" width="6.88671875" style="77" bestFit="1" customWidth="1"/>
    <col min="14" max="14" width="6.109375" style="77" bestFit="1" customWidth="1"/>
    <col min="15" max="15" width="27.44140625" style="77" customWidth="1"/>
    <col min="16" max="16384" width="9.109375" style="77"/>
  </cols>
  <sheetData>
    <row r="1" spans="1:15" x14ac:dyDescent="0.3">
      <c r="A1" s="346" t="s">
        <v>404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</row>
    <row r="2" spans="1:15" s="285" customFormat="1" ht="39.6" x14ac:dyDescent="0.25">
      <c r="A2" s="162" t="s">
        <v>2</v>
      </c>
      <c r="B2" s="162" t="s">
        <v>3</v>
      </c>
      <c r="C2" s="220" t="s">
        <v>4</v>
      </c>
      <c r="D2" s="162" t="s">
        <v>5</v>
      </c>
      <c r="E2" s="342" t="s">
        <v>6</v>
      </c>
      <c r="F2" s="343" t="s">
        <v>4009</v>
      </c>
      <c r="G2" s="289" t="s">
        <v>1494</v>
      </c>
      <c r="H2" s="164" t="s">
        <v>398</v>
      </c>
      <c r="I2" s="164" t="s">
        <v>4299</v>
      </c>
      <c r="J2" s="164" t="s">
        <v>4300</v>
      </c>
      <c r="K2" s="290" t="s">
        <v>2087</v>
      </c>
      <c r="L2" s="290" t="s">
        <v>2088</v>
      </c>
      <c r="M2" s="177" t="s">
        <v>400</v>
      </c>
      <c r="N2" s="151" t="s">
        <v>658</v>
      </c>
      <c r="O2" s="291" t="s">
        <v>438</v>
      </c>
    </row>
    <row r="3" spans="1:15" x14ac:dyDescent="0.3">
      <c r="A3" s="373" t="s">
        <v>4704</v>
      </c>
      <c r="B3" s="373" t="s">
        <v>4705</v>
      </c>
      <c r="C3" s="216">
        <v>7211015025089</v>
      </c>
      <c r="D3" s="292" t="s">
        <v>4706</v>
      </c>
      <c r="E3" s="293">
        <v>339</v>
      </c>
      <c r="F3" s="214" t="s">
        <v>302</v>
      </c>
      <c r="G3" s="294" t="s">
        <v>3222</v>
      </c>
      <c r="H3" s="294" t="s">
        <v>4707</v>
      </c>
      <c r="I3" s="294" t="s">
        <v>4692</v>
      </c>
      <c r="J3" s="294" t="s">
        <v>4385</v>
      </c>
      <c r="K3" s="293">
        <f t="shared" ref="K3:K34" si="0">SUM(E3*27.5)/100</f>
        <v>93.224999999999994</v>
      </c>
      <c r="L3" s="293">
        <f t="shared" ref="L3:L34" si="1">SUM(E3*30)/100</f>
        <v>101.7</v>
      </c>
      <c r="M3" s="295"/>
      <c r="N3" s="293"/>
      <c r="O3" s="294" t="s">
        <v>4590</v>
      </c>
    </row>
    <row r="4" spans="1:15" x14ac:dyDescent="0.3">
      <c r="A4" s="319" t="s">
        <v>4591</v>
      </c>
      <c r="B4" s="320" t="s">
        <v>2971</v>
      </c>
      <c r="C4" s="216">
        <v>8303190670083</v>
      </c>
      <c r="D4" s="297" t="s">
        <v>4592</v>
      </c>
      <c r="E4" s="184">
        <v>744.2</v>
      </c>
      <c r="F4" s="214" t="s">
        <v>302</v>
      </c>
      <c r="G4" s="294" t="s">
        <v>3222</v>
      </c>
      <c r="H4" s="297" t="s">
        <v>4742</v>
      </c>
      <c r="I4" s="297" t="s">
        <v>4508</v>
      </c>
      <c r="J4" s="297" t="s">
        <v>4306</v>
      </c>
      <c r="K4" s="293">
        <f t="shared" si="0"/>
        <v>204.655</v>
      </c>
      <c r="L4" s="293">
        <f t="shared" si="1"/>
        <v>223.26</v>
      </c>
      <c r="M4" s="295"/>
      <c r="N4" s="159"/>
      <c r="O4" s="298"/>
    </row>
    <row r="5" spans="1:15" x14ac:dyDescent="0.3">
      <c r="A5" s="373" t="s">
        <v>4595</v>
      </c>
      <c r="B5" s="373" t="s">
        <v>3062</v>
      </c>
      <c r="C5" s="371" t="s">
        <v>4596</v>
      </c>
      <c r="D5" s="225" t="s">
        <v>4597</v>
      </c>
      <c r="E5" s="293">
        <v>348.2</v>
      </c>
      <c r="F5" s="214" t="s">
        <v>302</v>
      </c>
      <c r="G5" s="294" t="s">
        <v>3222</v>
      </c>
      <c r="H5" s="294" t="s">
        <v>4742</v>
      </c>
      <c r="I5" s="294" t="s">
        <v>4598</v>
      </c>
      <c r="J5" s="294" t="s">
        <v>4306</v>
      </c>
      <c r="K5" s="293">
        <f t="shared" si="0"/>
        <v>95.754999999999995</v>
      </c>
      <c r="L5" s="293">
        <f t="shared" si="1"/>
        <v>104.46</v>
      </c>
      <c r="M5" s="295"/>
      <c r="N5" s="293"/>
      <c r="O5" s="294"/>
    </row>
    <row r="6" spans="1:15" x14ac:dyDescent="0.3">
      <c r="A6" s="300" t="s">
        <v>3647</v>
      </c>
      <c r="B6" s="300" t="s">
        <v>467</v>
      </c>
      <c r="C6" s="381">
        <v>7408080807082</v>
      </c>
      <c r="D6" s="300" t="s">
        <v>3648</v>
      </c>
      <c r="E6" s="293">
        <v>368.45</v>
      </c>
      <c r="F6" s="294" t="s">
        <v>3242</v>
      </c>
      <c r="G6" s="300" t="s">
        <v>93</v>
      </c>
      <c r="H6" s="294" t="s">
        <v>3962</v>
      </c>
      <c r="I6" s="294" t="s">
        <v>4322</v>
      </c>
      <c r="J6" s="294" t="s">
        <v>4323</v>
      </c>
      <c r="K6" s="293">
        <f t="shared" si="0"/>
        <v>101.32375</v>
      </c>
      <c r="L6" s="293">
        <f t="shared" si="1"/>
        <v>110.535</v>
      </c>
      <c r="M6" s="295"/>
      <c r="N6" s="298"/>
      <c r="O6" s="306"/>
    </row>
    <row r="7" spans="1:15" x14ac:dyDescent="0.3">
      <c r="A7" s="300" t="s">
        <v>4784</v>
      </c>
      <c r="B7" s="300" t="s">
        <v>357</v>
      </c>
      <c r="C7" s="379">
        <v>7805235330086</v>
      </c>
      <c r="D7" s="300"/>
      <c r="E7" s="293">
        <v>429.8</v>
      </c>
      <c r="F7" s="214" t="s">
        <v>3242</v>
      </c>
      <c r="G7" s="300" t="s">
        <v>2561</v>
      </c>
      <c r="H7" s="294" t="s">
        <v>3962</v>
      </c>
      <c r="I7" s="294" t="s">
        <v>4322</v>
      </c>
      <c r="J7" s="294" t="s">
        <v>4323</v>
      </c>
      <c r="K7" s="293">
        <f t="shared" si="0"/>
        <v>118.19499999999999</v>
      </c>
      <c r="L7" s="293">
        <f t="shared" si="1"/>
        <v>128.94</v>
      </c>
      <c r="M7" s="265"/>
      <c r="N7" s="298"/>
      <c r="O7" s="306"/>
    </row>
    <row r="8" spans="1:15" x14ac:dyDescent="0.3">
      <c r="A8" s="300" t="s">
        <v>4785</v>
      </c>
      <c r="B8" s="300" t="s">
        <v>2695</v>
      </c>
      <c r="C8" s="379">
        <v>8108315673080</v>
      </c>
      <c r="D8" s="300"/>
      <c r="E8" s="293">
        <v>359.3</v>
      </c>
      <c r="F8" s="214" t="s">
        <v>302</v>
      </c>
      <c r="G8" s="300" t="s">
        <v>2561</v>
      </c>
      <c r="H8" s="294" t="s">
        <v>3962</v>
      </c>
      <c r="I8" s="294" t="s">
        <v>4322</v>
      </c>
      <c r="J8" s="294" t="s">
        <v>4323</v>
      </c>
      <c r="K8" s="293">
        <f t="shared" si="0"/>
        <v>98.807500000000005</v>
      </c>
      <c r="L8" s="293">
        <f t="shared" si="1"/>
        <v>107.79</v>
      </c>
      <c r="M8" s="265"/>
      <c r="N8" s="298"/>
      <c r="O8" s="306"/>
    </row>
    <row r="9" spans="1:15" x14ac:dyDescent="0.3">
      <c r="A9" s="297" t="s">
        <v>4319</v>
      </c>
      <c r="B9" s="294" t="s">
        <v>4320</v>
      </c>
      <c r="C9" s="379">
        <v>7612240355086</v>
      </c>
      <c r="D9" s="292" t="s">
        <v>4321</v>
      </c>
      <c r="E9" s="293">
        <v>289.5</v>
      </c>
      <c r="F9" s="214" t="s">
        <v>302</v>
      </c>
      <c r="G9" s="294" t="s">
        <v>3222</v>
      </c>
      <c r="H9" s="294" t="s">
        <v>3962</v>
      </c>
      <c r="I9" s="294" t="s">
        <v>4322</v>
      </c>
      <c r="J9" s="294" t="s">
        <v>4323</v>
      </c>
      <c r="K9" s="293">
        <f t="shared" si="0"/>
        <v>79.612499999999997</v>
      </c>
      <c r="L9" s="293">
        <f t="shared" si="1"/>
        <v>86.85</v>
      </c>
      <c r="M9" s="306"/>
      <c r="N9" s="306"/>
      <c r="O9" s="306"/>
    </row>
    <row r="10" spans="1:15" x14ac:dyDescent="0.3">
      <c r="A10" s="300" t="s">
        <v>4786</v>
      </c>
      <c r="B10" s="300" t="s">
        <v>104</v>
      </c>
      <c r="C10" s="379"/>
      <c r="D10" s="300" t="s">
        <v>2944</v>
      </c>
      <c r="E10" s="293">
        <v>283.10000000000002</v>
      </c>
      <c r="F10" s="214" t="s">
        <v>302</v>
      </c>
      <c r="G10" s="300" t="s">
        <v>2561</v>
      </c>
      <c r="H10" s="294" t="s">
        <v>3962</v>
      </c>
      <c r="I10" s="294" t="s">
        <v>4322</v>
      </c>
      <c r="J10" s="294" t="s">
        <v>4323</v>
      </c>
      <c r="K10" s="293">
        <f t="shared" si="0"/>
        <v>77.852500000000006</v>
      </c>
      <c r="L10" s="293">
        <f t="shared" si="1"/>
        <v>84.93</v>
      </c>
      <c r="M10" s="265"/>
      <c r="N10" s="298"/>
      <c r="O10" s="306"/>
    </row>
    <row r="11" spans="1:15" x14ac:dyDescent="0.3">
      <c r="A11" s="313" t="s">
        <v>4617</v>
      </c>
      <c r="B11" s="313" t="s">
        <v>1662</v>
      </c>
      <c r="C11" s="379">
        <v>8508105516086</v>
      </c>
      <c r="D11" s="350" t="s">
        <v>4618</v>
      </c>
      <c r="E11" s="215">
        <v>96.2</v>
      </c>
      <c r="F11" s="214" t="s">
        <v>302</v>
      </c>
      <c r="G11" s="294" t="s">
        <v>3222</v>
      </c>
      <c r="H11" s="294" t="s">
        <v>3962</v>
      </c>
      <c r="I11" s="297" t="s">
        <v>4619</v>
      </c>
      <c r="J11" s="294" t="s">
        <v>4323</v>
      </c>
      <c r="K11" s="293">
        <f t="shared" si="0"/>
        <v>26.454999999999998</v>
      </c>
      <c r="L11" s="293">
        <f t="shared" si="1"/>
        <v>28.86</v>
      </c>
      <c r="M11" s="295"/>
      <c r="N11" s="159"/>
      <c r="O11" s="306"/>
    </row>
    <row r="12" spans="1:15" x14ac:dyDescent="0.3">
      <c r="A12" s="300" t="s">
        <v>3643</v>
      </c>
      <c r="B12" s="300" t="s">
        <v>164</v>
      </c>
      <c r="C12" s="381">
        <v>7903056189085</v>
      </c>
      <c r="D12" s="300" t="s">
        <v>3644</v>
      </c>
      <c r="E12" s="293">
        <v>506.3</v>
      </c>
      <c r="F12" s="294" t="s">
        <v>302</v>
      </c>
      <c r="G12" s="300" t="s">
        <v>93</v>
      </c>
      <c r="H12" s="294" t="s">
        <v>3962</v>
      </c>
      <c r="I12" s="294" t="s">
        <v>4322</v>
      </c>
      <c r="J12" s="294" t="s">
        <v>4323</v>
      </c>
      <c r="K12" s="293">
        <f t="shared" si="0"/>
        <v>139.23249999999999</v>
      </c>
      <c r="L12" s="293">
        <f t="shared" si="1"/>
        <v>151.88999999999999</v>
      </c>
      <c r="M12" s="295"/>
      <c r="N12" s="294"/>
      <c r="O12" s="306"/>
    </row>
    <row r="13" spans="1:15" x14ac:dyDescent="0.3">
      <c r="A13" s="304" t="s">
        <v>4528</v>
      </c>
      <c r="B13" s="294" t="s">
        <v>3138</v>
      </c>
      <c r="C13" s="382">
        <v>5509305293081</v>
      </c>
      <c r="D13" s="297"/>
      <c r="E13" s="184">
        <v>359.3</v>
      </c>
      <c r="F13" s="214" t="s">
        <v>3242</v>
      </c>
      <c r="G13" s="300" t="s">
        <v>2561</v>
      </c>
      <c r="H13" s="294" t="s">
        <v>3962</v>
      </c>
      <c r="I13" s="294" t="s">
        <v>4322</v>
      </c>
      <c r="J13" s="294" t="s">
        <v>4323</v>
      </c>
      <c r="K13" s="293">
        <f t="shared" si="0"/>
        <v>98.807500000000005</v>
      </c>
      <c r="L13" s="293">
        <f t="shared" si="1"/>
        <v>107.79</v>
      </c>
      <c r="M13" s="265"/>
      <c r="N13" s="298"/>
      <c r="O13" s="306"/>
    </row>
    <row r="14" spans="1:15" x14ac:dyDescent="0.3">
      <c r="A14" s="297" t="s">
        <v>4787</v>
      </c>
      <c r="B14" s="294" t="s">
        <v>757</v>
      </c>
      <c r="C14" s="382">
        <v>7810230291085</v>
      </c>
      <c r="D14" s="297" t="s">
        <v>2898</v>
      </c>
      <c r="E14" s="184">
        <v>223.7</v>
      </c>
      <c r="F14" s="214" t="s">
        <v>302</v>
      </c>
      <c r="G14" s="300" t="s">
        <v>2561</v>
      </c>
      <c r="H14" s="294" t="s">
        <v>3962</v>
      </c>
      <c r="I14" s="294" t="s">
        <v>4322</v>
      </c>
      <c r="J14" s="294" t="s">
        <v>4323</v>
      </c>
      <c r="K14" s="293">
        <f t="shared" si="0"/>
        <v>61.517499999999998</v>
      </c>
      <c r="L14" s="293">
        <f t="shared" si="1"/>
        <v>67.11</v>
      </c>
      <c r="M14" s="265"/>
      <c r="N14" s="298"/>
      <c r="O14" s="306"/>
    </row>
    <row r="15" spans="1:15" x14ac:dyDescent="0.3">
      <c r="A15" s="297" t="s">
        <v>4188</v>
      </c>
      <c r="B15" s="294" t="s">
        <v>4183</v>
      </c>
      <c r="C15" s="379">
        <v>7904090645082</v>
      </c>
      <c r="D15" s="292" t="s">
        <v>4190</v>
      </c>
      <c r="E15" s="293">
        <v>265.7</v>
      </c>
      <c r="F15" s="214" t="s">
        <v>302</v>
      </c>
      <c r="G15" s="294" t="s">
        <v>3222</v>
      </c>
      <c r="H15" s="294" t="s">
        <v>3962</v>
      </c>
      <c r="I15" s="294" t="s">
        <v>4322</v>
      </c>
      <c r="J15" s="294" t="s">
        <v>4323</v>
      </c>
      <c r="K15" s="293">
        <f t="shared" si="0"/>
        <v>73.067499999999995</v>
      </c>
      <c r="L15" s="293">
        <f t="shared" si="1"/>
        <v>79.709999999999994</v>
      </c>
      <c r="M15" s="306"/>
      <c r="N15" s="306"/>
      <c r="O15" s="352"/>
    </row>
    <row r="16" spans="1:15" x14ac:dyDescent="0.3">
      <c r="A16" s="292" t="s">
        <v>26</v>
      </c>
      <c r="B16" s="292" t="s">
        <v>939</v>
      </c>
      <c r="C16" s="379"/>
      <c r="D16" s="292" t="s">
        <v>4324</v>
      </c>
      <c r="E16" s="293">
        <v>227.3</v>
      </c>
      <c r="F16" s="214" t="s">
        <v>302</v>
      </c>
      <c r="G16" s="294" t="s">
        <v>3222</v>
      </c>
      <c r="H16" s="294" t="s">
        <v>3962</v>
      </c>
      <c r="I16" s="294" t="s">
        <v>4322</v>
      </c>
      <c r="J16" s="294" t="s">
        <v>4323</v>
      </c>
      <c r="K16" s="293">
        <f t="shared" si="0"/>
        <v>62.5075</v>
      </c>
      <c r="L16" s="293">
        <f t="shared" si="1"/>
        <v>68.19</v>
      </c>
      <c r="M16" s="306"/>
      <c r="N16" s="306"/>
      <c r="O16" s="294"/>
    </row>
    <row r="17" spans="1:15" x14ac:dyDescent="0.3">
      <c r="A17" s="292" t="s">
        <v>4325</v>
      </c>
      <c r="B17" s="292" t="s">
        <v>1248</v>
      </c>
      <c r="C17" s="379">
        <v>7902195367081</v>
      </c>
      <c r="D17" s="292" t="s">
        <v>4326</v>
      </c>
      <c r="E17" s="293">
        <v>199.5</v>
      </c>
      <c r="F17" s="214" t="s">
        <v>302</v>
      </c>
      <c r="G17" s="294" t="s">
        <v>3222</v>
      </c>
      <c r="H17" s="294" t="s">
        <v>3962</v>
      </c>
      <c r="I17" s="294" t="s">
        <v>4322</v>
      </c>
      <c r="J17" s="294" t="s">
        <v>4323</v>
      </c>
      <c r="K17" s="293">
        <f t="shared" si="0"/>
        <v>54.862499999999997</v>
      </c>
      <c r="L17" s="293">
        <f t="shared" si="1"/>
        <v>59.85</v>
      </c>
      <c r="M17" s="306"/>
      <c r="N17" s="306"/>
      <c r="O17" s="294"/>
    </row>
    <row r="18" spans="1:15" x14ac:dyDescent="0.3">
      <c r="A18" s="313" t="s">
        <v>4670</v>
      </c>
      <c r="B18" s="313" t="s">
        <v>4671</v>
      </c>
      <c r="C18" s="379">
        <v>7002205336083</v>
      </c>
      <c r="D18" s="350" t="s">
        <v>4672</v>
      </c>
      <c r="E18" s="184">
        <v>240</v>
      </c>
      <c r="F18" s="214" t="s">
        <v>302</v>
      </c>
      <c r="G18" s="294" t="s">
        <v>3222</v>
      </c>
      <c r="H18" s="294" t="s">
        <v>3962</v>
      </c>
      <c r="I18" s="297" t="s">
        <v>4619</v>
      </c>
      <c r="J18" s="297" t="s">
        <v>4323</v>
      </c>
      <c r="K18" s="293">
        <f t="shared" si="0"/>
        <v>66</v>
      </c>
      <c r="L18" s="293">
        <f t="shared" si="1"/>
        <v>72</v>
      </c>
      <c r="M18" s="295"/>
      <c r="N18" s="159"/>
      <c r="O18" s="306"/>
    </row>
    <row r="19" spans="1:15" x14ac:dyDescent="0.3">
      <c r="A19" s="292" t="s">
        <v>4789</v>
      </c>
      <c r="B19" s="292" t="s">
        <v>757</v>
      </c>
      <c r="C19" s="383"/>
      <c r="D19" s="292" t="s">
        <v>3001</v>
      </c>
      <c r="E19" s="184">
        <v>260.3</v>
      </c>
      <c r="F19" s="214" t="s">
        <v>302</v>
      </c>
      <c r="G19" s="300" t="s">
        <v>2561</v>
      </c>
      <c r="H19" s="294" t="s">
        <v>3962</v>
      </c>
      <c r="I19" s="294" t="s">
        <v>4322</v>
      </c>
      <c r="J19" s="294" t="s">
        <v>4323</v>
      </c>
      <c r="K19" s="293">
        <f t="shared" si="0"/>
        <v>71.582499999999996</v>
      </c>
      <c r="L19" s="293">
        <f t="shared" si="1"/>
        <v>78.09</v>
      </c>
      <c r="M19" s="265"/>
      <c r="N19" s="298"/>
      <c r="O19" s="306"/>
    </row>
    <row r="20" spans="1:15" x14ac:dyDescent="0.3">
      <c r="A20" s="292" t="s">
        <v>1402</v>
      </c>
      <c r="B20" s="292" t="s">
        <v>757</v>
      </c>
      <c r="C20" s="379">
        <v>7306160518084</v>
      </c>
      <c r="D20" s="292" t="s">
        <v>4327</v>
      </c>
      <c r="E20" s="293">
        <v>377.9</v>
      </c>
      <c r="F20" s="214" t="s">
        <v>302</v>
      </c>
      <c r="G20" s="294" t="s">
        <v>3222</v>
      </c>
      <c r="H20" s="294" t="s">
        <v>3962</v>
      </c>
      <c r="I20" s="294" t="s">
        <v>4322</v>
      </c>
      <c r="J20" s="294" t="s">
        <v>4323</v>
      </c>
      <c r="K20" s="293">
        <f t="shared" si="0"/>
        <v>103.9225</v>
      </c>
      <c r="L20" s="293">
        <f t="shared" si="1"/>
        <v>113.37</v>
      </c>
      <c r="M20" s="306"/>
      <c r="N20" s="306"/>
      <c r="O20" s="306"/>
    </row>
    <row r="21" spans="1:15" x14ac:dyDescent="0.3">
      <c r="A21" s="313" t="s">
        <v>4488</v>
      </c>
      <c r="B21" s="300" t="s">
        <v>452</v>
      </c>
      <c r="C21" s="379">
        <v>7309290425089</v>
      </c>
      <c r="D21" s="300" t="s">
        <v>4730</v>
      </c>
      <c r="E21" s="293">
        <v>350.3</v>
      </c>
      <c r="F21" s="214" t="s">
        <v>302</v>
      </c>
      <c r="G21" s="294" t="s">
        <v>3222</v>
      </c>
      <c r="H21" s="294" t="s">
        <v>3962</v>
      </c>
      <c r="I21" s="300" t="s">
        <v>4731</v>
      </c>
      <c r="J21" s="300" t="s">
        <v>4323</v>
      </c>
      <c r="K21" s="293">
        <f t="shared" si="0"/>
        <v>96.332499999999996</v>
      </c>
      <c r="L21" s="293">
        <f t="shared" si="1"/>
        <v>105.09</v>
      </c>
      <c r="M21" s="295"/>
      <c r="N21" s="159"/>
      <c r="O21" s="306"/>
    </row>
    <row r="22" spans="1:15" x14ac:dyDescent="0.3">
      <c r="A22" s="292" t="s">
        <v>2694</v>
      </c>
      <c r="B22" s="292" t="s">
        <v>1036</v>
      </c>
      <c r="C22" s="384"/>
      <c r="D22" s="124" t="s">
        <v>3051</v>
      </c>
      <c r="E22" s="293">
        <v>506.3</v>
      </c>
      <c r="F22" s="214" t="s">
        <v>302</v>
      </c>
      <c r="G22" s="300" t="s">
        <v>2561</v>
      </c>
      <c r="H22" s="294" t="s">
        <v>3962</v>
      </c>
      <c r="I22" s="294" t="s">
        <v>4322</v>
      </c>
      <c r="J22" s="294" t="s">
        <v>4323</v>
      </c>
      <c r="K22" s="293">
        <f t="shared" si="0"/>
        <v>139.23249999999999</v>
      </c>
      <c r="L22" s="293">
        <f t="shared" si="1"/>
        <v>151.88999999999999</v>
      </c>
      <c r="M22" s="265"/>
      <c r="N22" s="298"/>
      <c r="O22" s="352"/>
    </row>
    <row r="23" spans="1:15" x14ac:dyDescent="0.3">
      <c r="A23" s="297" t="s">
        <v>4788</v>
      </c>
      <c r="B23" s="294" t="s">
        <v>2789</v>
      </c>
      <c r="C23" s="382"/>
      <c r="D23" s="297" t="s">
        <v>3105</v>
      </c>
      <c r="E23" s="184">
        <v>143.25</v>
      </c>
      <c r="F23" s="214" t="s">
        <v>302</v>
      </c>
      <c r="G23" s="300" t="s">
        <v>2561</v>
      </c>
      <c r="H23" s="294" t="s">
        <v>3962</v>
      </c>
      <c r="I23" s="294" t="s">
        <v>4322</v>
      </c>
      <c r="J23" s="294" t="s">
        <v>4323</v>
      </c>
      <c r="K23" s="293">
        <f t="shared" si="0"/>
        <v>39.393749999999997</v>
      </c>
      <c r="L23" s="293">
        <f t="shared" si="1"/>
        <v>42.975000000000001</v>
      </c>
      <c r="M23" s="265"/>
      <c r="N23" s="298"/>
      <c r="O23" s="352"/>
    </row>
    <row r="24" spans="1:15" x14ac:dyDescent="0.3">
      <c r="A24" s="313" t="s">
        <v>4746</v>
      </c>
      <c r="B24" s="313" t="s">
        <v>3137</v>
      </c>
      <c r="C24" s="380">
        <v>7810170413087</v>
      </c>
      <c r="D24" s="350" t="s">
        <v>4747</v>
      </c>
      <c r="E24" s="293">
        <v>285.35000000000002</v>
      </c>
      <c r="F24" s="214" t="s">
        <v>302</v>
      </c>
      <c r="G24" s="294" t="s">
        <v>3222</v>
      </c>
      <c r="H24" s="294" t="s">
        <v>3962</v>
      </c>
      <c r="I24" s="300" t="s">
        <v>4748</v>
      </c>
      <c r="J24" s="352" t="s">
        <v>4323</v>
      </c>
      <c r="K24" s="293">
        <f t="shared" si="0"/>
        <v>78.471250000000012</v>
      </c>
      <c r="L24" s="293">
        <f t="shared" si="1"/>
        <v>85.605000000000004</v>
      </c>
      <c r="M24" s="295"/>
      <c r="N24" s="159"/>
      <c r="O24" s="306"/>
    </row>
    <row r="25" spans="1:15" x14ac:dyDescent="0.3">
      <c r="A25" s="373" t="s">
        <v>4623</v>
      </c>
      <c r="B25" s="373" t="s">
        <v>3143</v>
      </c>
      <c r="C25" s="216">
        <v>8508165652087</v>
      </c>
      <c r="D25" s="225" t="s">
        <v>4624</v>
      </c>
      <c r="E25" s="293">
        <v>195.2</v>
      </c>
      <c r="F25" s="214" t="s">
        <v>302</v>
      </c>
      <c r="G25" s="294" t="s">
        <v>3222</v>
      </c>
      <c r="H25" s="300" t="s">
        <v>651</v>
      </c>
      <c r="I25" s="300" t="s">
        <v>4550</v>
      </c>
      <c r="J25" s="300" t="s">
        <v>4304</v>
      </c>
      <c r="K25" s="293">
        <f t="shared" si="0"/>
        <v>53.68</v>
      </c>
      <c r="L25" s="293">
        <f t="shared" si="1"/>
        <v>58.56</v>
      </c>
      <c r="M25" s="295"/>
      <c r="N25" s="159"/>
      <c r="O25" s="298"/>
    </row>
    <row r="26" spans="1:15" x14ac:dyDescent="0.3">
      <c r="A26" s="373" t="s">
        <v>4636</v>
      </c>
      <c r="B26" s="373" t="s">
        <v>4320</v>
      </c>
      <c r="C26" s="216">
        <v>7706115280088</v>
      </c>
      <c r="D26" s="292" t="s">
        <v>4637</v>
      </c>
      <c r="E26" s="293">
        <v>180.2</v>
      </c>
      <c r="F26" s="214" t="s">
        <v>302</v>
      </c>
      <c r="G26" s="294" t="s">
        <v>3222</v>
      </c>
      <c r="H26" s="294" t="s">
        <v>651</v>
      </c>
      <c r="I26" s="294" t="s">
        <v>4550</v>
      </c>
      <c r="J26" s="294" t="s">
        <v>4304</v>
      </c>
      <c r="K26" s="293">
        <f t="shared" si="0"/>
        <v>49.555</v>
      </c>
      <c r="L26" s="293">
        <f t="shared" si="1"/>
        <v>54.06</v>
      </c>
      <c r="M26" s="295"/>
      <c r="N26" s="293"/>
      <c r="O26" s="294"/>
    </row>
    <row r="27" spans="1:15" x14ac:dyDescent="0.3">
      <c r="A27" s="373" t="s">
        <v>4644</v>
      </c>
      <c r="B27" s="373" t="s">
        <v>395</v>
      </c>
      <c r="C27" s="216">
        <v>8709165637081</v>
      </c>
      <c r="D27" s="225" t="s">
        <v>4645</v>
      </c>
      <c r="E27" s="293">
        <v>104.15</v>
      </c>
      <c r="F27" s="214" t="s">
        <v>302</v>
      </c>
      <c r="G27" s="294" t="s">
        <v>3222</v>
      </c>
      <c r="H27" s="294" t="s">
        <v>651</v>
      </c>
      <c r="I27" s="294" t="s">
        <v>4550</v>
      </c>
      <c r="J27" s="294" t="s">
        <v>4304</v>
      </c>
      <c r="K27" s="293">
        <f t="shared" si="0"/>
        <v>28.641249999999999</v>
      </c>
      <c r="L27" s="293">
        <f t="shared" si="1"/>
        <v>31.245000000000001</v>
      </c>
      <c r="M27" s="295"/>
      <c r="N27" s="294"/>
      <c r="O27" s="294"/>
    </row>
    <row r="28" spans="1:15" x14ac:dyDescent="0.3">
      <c r="A28" s="373" t="s">
        <v>4693</v>
      </c>
      <c r="B28" s="373" t="s">
        <v>4513</v>
      </c>
      <c r="C28" s="216">
        <v>7908030471087</v>
      </c>
      <c r="D28" s="297" t="s">
        <v>4694</v>
      </c>
      <c r="E28" s="184">
        <v>1049.3</v>
      </c>
      <c r="F28" s="214" t="s">
        <v>3242</v>
      </c>
      <c r="G28" s="294" t="s">
        <v>3222</v>
      </c>
      <c r="H28" s="300" t="s">
        <v>651</v>
      </c>
      <c r="I28" s="300" t="s">
        <v>4550</v>
      </c>
      <c r="J28" s="300" t="s">
        <v>4304</v>
      </c>
      <c r="K28" s="293">
        <f t="shared" si="0"/>
        <v>288.5575</v>
      </c>
      <c r="L28" s="293">
        <f t="shared" si="1"/>
        <v>314.79000000000002</v>
      </c>
      <c r="M28" s="295"/>
      <c r="N28" s="159"/>
      <c r="O28" s="298"/>
    </row>
    <row r="29" spans="1:15" x14ac:dyDescent="0.3">
      <c r="A29" s="373" t="s">
        <v>4614</v>
      </c>
      <c r="B29" s="373" t="s">
        <v>4166</v>
      </c>
      <c r="C29" s="216">
        <v>7806270601084</v>
      </c>
      <c r="D29" s="300" t="s">
        <v>4615</v>
      </c>
      <c r="E29" s="293">
        <v>330.6</v>
      </c>
      <c r="F29" s="214" t="s">
        <v>302</v>
      </c>
      <c r="G29" s="294" t="s">
        <v>3222</v>
      </c>
      <c r="H29" s="300" t="s">
        <v>432</v>
      </c>
      <c r="I29" s="300" t="s">
        <v>4311</v>
      </c>
      <c r="J29" s="300" t="s">
        <v>4312</v>
      </c>
      <c r="K29" s="293">
        <f t="shared" si="0"/>
        <v>90.915000000000006</v>
      </c>
      <c r="L29" s="293">
        <f t="shared" si="1"/>
        <v>99.18</v>
      </c>
      <c r="M29" s="295"/>
      <c r="N29" s="159"/>
      <c r="O29" s="298"/>
    </row>
    <row r="30" spans="1:15" x14ac:dyDescent="0.3">
      <c r="A30" s="223" t="s">
        <v>4226</v>
      </c>
      <c r="B30" s="223" t="s">
        <v>2380</v>
      </c>
      <c r="C30" s="216">
        <v>7311290762081</v>
      </c>
      <c r="D30" s="225" t="s">
        <v>4661</v>
      </c>
      <c r="E30" s="184">
        <v>332.15</v>
      </c>
      <c r="F30" s="214" t="s">
        <v>302</v>
      </c>
      <c r="G30" s="294" t="s">
        <v>3222</v>
      </c>
      <c r="H30" s="300" t="s">
        <v>432</v>
      </c>
      <c r="I30" s="300" t="s">
        <v>4311</v>
      </c>
      <c r="J30" s="300" t="s">
        <v>4312</v>
      </c>
      <c r="K30" s="293">
        <f t="shared" si="0"/>
        <v>91.341250000000002</v>
      </c>
      <c r="L30" s="293">
        <f t="shared" si="1"/>
        <v>99.644999999999996</v>
      </c>
      <c r="M30" s="295"/>
      <c r="N30" s="159"/>
      <c r="O30" s="298"/>
    </row>
    <row r="31" spans="1:15" ht="27" x14ac:dyDescent="0.3">
      <c r="A31" s="373" t="s">
        <v>4665</v>
      </c>
      <c r="B31" s="373" t="s">
        <v>190</v>
      </c>
      <c r="C31" s="216">
        <v>7407270939085</v>
      </c>
      <c r="D31" s="225" t="s">
        <v>4666</v>
      </c>
      <c r="E31" s="293">
        <v>295.7</v>
      </c>
      <c r="F31" s="214" t="s">
        <v>302</v>
      </c>
      <c r="G31" s="294" t="s">
        <v>3222</v>
      </c>
      <c r="H31" s="300" t="s">
        <v>432</v>
      </c>
      <c r="I31" s="300" t="s">
        <v>4311</v>
      </c>
      <c r="J31" s="300" t="s">
        <v>4312</v>
      </c>
      <c r="K31" s="293">
        <f t="shared" si="0"/>
        <v>81.317499999999995</v>
      </c>
      <c r="L31" s="293">
        <f t="shared" si="1"/>
        <v>88.71</v>
      </c>
      <c r="M31" s="295"/>
      <c r="N31" s="159"/>
      <c r="O31" s="302" t="s">
        <v>4756</v>
      </c>
    </row>
    <row r="32" spans="1:15" x14ac:dyDescent="0.3">
      <c r="A32" s="373" t="s">
        <v>4607</v>
      </c>
      <c r="B32" s="373" t="s">
        <v>467</v>
      </c>
      <c r="C32" s="216">
        <v>7808280729087</v>
      </c>
      <c r="D32" s="225" t="s">
        <v>4608</v>
      </c>
      <c r="E32" s="184">
        <v>219.3</v>
      </c>
      <c r="F32" s="214" t="s">
        <v>302</v>
      </c>
      <c r="G32" s="294" t="s">
        <v>3222</v>
      </c>
      <c r="H32" s="297" t="s">
        <v>4609</v>
      </c>
      <c r="I32" s="297" t="s">
        <v>4610</v>
      </c>
      <c r="J32" s="297" t="s">
        <v>4339</v>
      </c>
      <c r="K32" s="293">
        <f t="shared" si="0"/>
        <v>60.307499999999997</v>
      </c>
      <c r="L32" s="293">
        <f t="shared" si="1"/>
        <v>65.790000000000006</v>
      </c>
      <c r="M32" s="295"/>
      <c r="N32" s="159"/>
      <c r="O32" s="298"/>
    </row>
    <row r="33" spans="1:15" x14ac:dyDescent="0.3">
      <c r="A33" s="223" t="s">
        <v>4681</v>
      </c>
      <c r="B33" s="223" t="s">
        <v>302</v>
      </c>
      <c r="C33" s="216">
        <v>6603290513089</v>
      </c>
      <c r="D33" s="225" t="s">
        <v>4682</v>
      </c>
      <c r="E33" s="293">
        <v>448.8</v>
      </c>
      <c r="F33" s="214" t="s">
        <v>302</v>
      </c>
      <c r="G33" s="294" t="s">
        <v>3222</v>
      </c>
      <c r="H33" s="297" t="s">
        <v>4298</v>
      </c>
      <c r="I33" s="297" t="s">
        <v>4683</v>
      </c>
      <c r="J33" s="297" t="s">
        <v>4385</v>
      </c>
      <c r="K33" s="293">
        <f t="shared" si="0"/>
        <v>123.42</v>
      </c>
      <c r="L33" s="293">
        <f t="shared" si="1"/>
        <v>134.63999999999999</v>
      </c>
      <c r="M33" s="295"/>
      <c r="N33" s="159"/>
      <c r="O33" s="298"/>
    </row>
    <row r="34" spans="1:15" x14ac:dyDescent="0.3">
      <c r="A34" s="223" t="s">
        <v>4710</v>
      </c>
      <c r="B34" s="223" t="s">
        <v>253</v>
      </c>
      <c r="C34" s="216">
        <v>7003106115089</v>
      </c>
      <c r="D34" s="225" t="s">
        <v>4711</v>
      </c>
      <c r="E34" s="293">
        <v>659</v>
      </c>
      <c r="F34" s="214" t="s">
        <v>3242</v>
      </c>
      <c r="G34" s="294" t="s">
        <v>3222</v>
      </c>
      <c r="H34" s="300" t="s">
        <v>4298</v>
      </c>
      <c r="I34" s="300" t="s">
        <v>4712</v>
      </c>
      <c r="J34" s="300" t="s">
        <v>4385</v>
      </c>
      <c r="K34" s="293">
        <f t="shared" si="0"/>
        <v>181.22499999999999</v>
      </c>
      <c r="L34" s="293">
        <f t="shared" si="1"/>
        <v>197.7</v>
      </c>
      <c r="M34" s="295"/>
      <c r="N34" s="159"/>
      <c r="O34" s="298"/>
    </row>
    <row r="35" spans="1:15" x14ac:dyDescent="0.3">
      <c r="A35" s="373" t="s">
        <v>4673</v>
      </c>
      <c r="B35" s="373" t="s">
        <v>559</v>
      </c>
      <c r="C35" s="216">
        <v>7305230285088</v>
      </c>
      <c r="D35" s="225" t="s">
        <v>4674</v>
      </c>
      <c r="E35" s="293">
        <v>523.35</v>
      </c>
      <c r="F35" s="214" t="s">
        <v>302</v>
      </c>
      <c r="G35" s="294" t="s">
        <v>3222</v>
      </c>
      <c r="H35" s="297" t="s">
        <v>645</v>
      </c>
      <c r="I35" s="297" t="s">
        <v>4675</v>
      </c>
      <c r="J35" s="297" t="s">
        <v>4302</v>
      </c>
      <c r="K35" s="293">
        <f t="shared" ref="K35:K66" si="2">SUM(E35*27.5)/100</f>
        <v>143.92124999999999</v>
      </c>
      <c r="L35" s="293">
        <f t="shared" ref="L35:L66" si="3">SUM(E35*30)/100</f>
        <v>157.005</v>
      </c>
      <c r="M35" s="295"/>
      <c r="N35" s="293"/>
      <c r="O35" s="298"/>
    </row>
    <row r="36" spans="1:15" x14ac:dyDescent="0.3">
      <c r="A36" s="373" t="s">
        <v>4620</v>
      </c>
      <c r="B36" s="373" t="s">
        <v>11</v>
      </c>
      <c r="C36" s="216">
        <v>8204070874086</v>
      </c>
      <c r="D36" s="225" t="s">
        <v>4621</v>
      </c>
      <c r="E36" s="293">
        <v>208.8</v>
      </c>
      <c r="F36" s="214" t="s">
        <v>302</v>
      </c>
      <c r="G36" s="294" t="s">
        <v>3222</v>
      </c>
      <c r="H36" s="294" t="s">
        <v>4622</v>
      </c>
      <c r="I36" s="294" t="s">
        <v>4311</v>
      </c>
      <c r="J36" s="294" t="s">
        <v>4312</v>
      </c>
      <c r="K36" s="293">
        <f t="shared" si="2"/>
        <v>57.42</v>
      </c>
      <c r="L36" s="293">
        <f t="shared" si="3"/>
        <v>62.64</v>
      </c>
      <c r="M36" s="295"/>
      <c r="N36" s="293"/>
      <c r="O36" s="294"/>
    </row>
    <row r="37" spans="1:15" x14ac:dyDescent="0.3">
      <c r="A37" s="372" t="s">
        <v>4752</v>
      </c>
      <c r="B37" s="372" t="s">
        <v>873</v>
      </c>
      <c r="C37" s="216">
        <v>7809091213089</v>
      </c>
      <c r="D37" s="292" t="s">
        <v>4753</v>
      </c>
      <c r="E37" s="293">
        <v>839.3</v>
      </c>
      <c r="F37" s="214" t="s">
        <v>3242</v>
      </c>
      <c r="G37" s="294" t="s">
        <v>3222</v>
      </c>
      <c r="H37" s="294" t="s">
        <v>4622</v>
      </c>
      <c r="I37" s="294" t="s">
        <v>4311</v>
      </c>
      <c r="J37" s="294" t="s">
        <v>4312</v>
      </c>
      <c r="K37" s="293">
        <f t="shared" si="2"/>
        <v>230.8075</v>
      </c>
      <c r="L37" s="293">
        <f t="shared" si="3"/>
        <v>251.79</v>
      </c>
      <c r="M37" s="295"/>
      <c r="N37" s="293"/>
      <c r="O37" s="298"/>
    </row>
    <row r="38" spans="1:15" x14ac:dyDescent="0.3">
      <c r="A38" s="370" t="s">
        <v>4593</v>
      </c>
      <c r="B38" s="370" t="s">
        <v>873</v>
      </c>
      <c r="C38" s="216">
        <v>6910270252087</v>
      </c>
      <c r="D38" s="297" t="s">
        <v>4594</v>
      </c>
      <c r="E38" s="184">
        <v>240</v>
      </c>
      <c r="F38" s="214" t="s">
        <v>302</v>
      </c>
      <c r="G38" s="294" t="s">
        <v>3222</v>
      </c>
      <c r="H38" s="300" t="s">
        <v>3682</v>
      </c>
      <c r="I38" s="300" t="s">
        <v>4311</v>
      </c>
      <c r="J38" s="300" t="s">
        <v>4312</v>
      </c>
      <c r="K38" s="293">
        <f t="shared" si="2"/>
        <v>66</v>
      </c>
      <c r="L38" s="293">
        <f t="shared" si="3"/>
        <v>72</v>
      </c>
      <c r="M38" s="295"/>
      <c r="N38" s="159"/>
      <c r="O38" s="298" t="s">
        <v>4590</v>
      </c>
    </row>
    <row r="39" spans="1:15" x14ac:dyDescent="0.3">
      <c r="A39" s="372" t="s">
        <v>4482</v>
      </c>
      <c r="B39" s="372" t="s">
        <v>276</v>
      </c>
      <c r="C39" s="216">
        <v>6607120408089</v>
      </c>
      <c r="D39" s="292" t="s">
        <v>4484</v>
      </c>
      <c r="E39" s="293">
        <v>227.25</v>
      </c>
      <c r="F39" s="214" t="s">
        <v>302</v>
      </c>
      <c r="G39" s="294" t="s">
        <v>2547</v>
      </c>
      <c r="H39" s="294" t="s">
        <v>3682</v>
      </c>
      <c r="I39" s="294" t="s">
        <v>4311</v>
      </c>
      <c r="J39" s="294" t="s">
        <v>4312</v>
      </c>
      <c r="K39" s="293">
        <f t="shared" si="2"/>
        <v>62.493749999999999</v>
      </c>
      <c r="L39" s="293">
        <f t="shared" si="3"/>
        <v>68.174999999999997</v>
      </c>
      <c r="M39" s="295"/>
      <c r="N39" s="293"/>
      <c r="O39" s="294"/>
    </row>
    <row r="40" spans="1:15" s="285" customFormat="1" ht="13.2" x14ac:dyDescent="0.25">
      <c r="A40" s="373" t="s">
        <v>4676</v>
      </c>
      <c r="B40" s="373" t="s">
        <v>11</v>
      </c>
      <c r="C40" s="217">
        <v>8101090494087</v>
      </c>
      <c r="D40" s="225" t="s">
        <v>4677</v>
      </c>
      <c r="E40" s="184">
        <v>250.7</v>
      </c>
      <c r="F40" s="214" t="s">
        <v>302</v>
      </c>
      <c r="G40" s="294" t="s">
        <v>3222</v>
      </c>
      <c r="H40" s="340" t="s">
        <v>3682</v>
      </c>
      <c r="I40" s="297" t="s">
        <v>4311</v>
      </c>
      <c r="J40" s="297" t="s">
        <v>4312</v>
      </c>
      <c r="K40" s="293">
        <f t="shared" si="2"/>
        <v>68.942499999999995</v>
      </c>
      <c r="L40" s="293">
        <f t="shared" si="3"/>
        <v>75.209999999999994</v>
      </c>
      <c r="M40" s="295"/>
      <c r="N40" s="159"/>
      <c r="O40" s="298"/>
    </row>
    <row r="41" spans="1:15" x14ac:dyDescent="0.3">
      <c r="A41" s="372" t="s">
        <v>4732</v>
      </c>
      <c r="B41" s="372" t="s">
        <v>534</v>
      </c>
      <c r="C41" s="216">
        <v>7206070664087</v>
      </c>
      <c r="D41" s="292" t="s">
        <v>4733</v>
      </c>
      <c r="E41" s="293">
        <v>231.95</v>
      </c>
      <c r="F41" s="214" t="s">
        <v>302</v>
      </c>
      <c r="G41" s="294" t="s">
        <v>3222</v>
      </c>
      <c r="H41" s="294" t="s">
        <v>3682</v>
      </c>
      <c r="I41" s="294" t="s">
        <v>4311</v>
      </c>
      <c r="J41" s="294" t="s">
        <v>4312</v>
      </c>
      <c r="K41" s="293">
        <f t="shared" si="2"/>
        <v>63.786250000000003</v>
      </c>
      <c r="L41" s="293">
        <f t="shared" si="3"/>
        <v>69.584999999999994</v>
      </c>
      <c r="M41" s="295"/>
      <c r="N41" s="159"/>
      <c r="O41" s="302"/>
    </row>
    <row r="42" spans="1:15" x14ac:dyDescent="0.3">
      <c r="A42" s="378" t="s">
        <v>4781</v>
      </c>
      <c r="B42" s="292" t="s">
        <v>11</v>
      </c>
      <c r="C42" s="216">
        <v>8111155913087</v>
      </c>
      <c r="D42" s="297" t="s">
        <v>4783</v>
      </c>
      <c r="E42" s="184">
        <v>1139.3</v>
      </c>
      <c r="F42" s="214" t="s">
        <v>3242</v>
      </c>
      <c r="G42" s="294" t="s">
        <v>3222</v>
      </c>
      <c r="H42" s="294" t="s">
        <v>4779</v>
      </c>
      <c r="I42" s="294" t="s">
        <v>4780</v>
      </c>
      <c r="J42" s="294" t="s">
        <v>4382</v>
      </c>
      <c r="K42" s="293">
        <f t="shared" si="2"/>
        <v>313.3075</v>
      </c>
      <c r="L42" s="293">
        <f t="shared" si="3"/>
        <v>341.79</v>
      </c>
      <c r="M42" s="295"/>
      <c r="N42" s="293"/>
      <c r="O42" s="294"/>
    </row>
    <row r="43" spans="1:15" x14ac:dyDescent="0.3">
      <c r="A43" s="378" t="s">
        <v>4776</v>
      </c>
      <c r="B43" s="294"/>
      <c r="C43" s="216" t="s">
        <v>4777</v>
      </c>
      <c r="D43" s="297" t="s">
        <v>4660</v>
      </c>
      <c r="E43" s="184">
        <v>500.03</v>
      </c>
      <c r="F43" s="214" t="s">
        <v>3242</v>
      </c>
      <c r="G43" s="294" t="s">
        <v>3222</v>
      </c>
      <c r="H43" s="294" t="s">
        <v>4779</v>
      </c>
      <c r="I43" s="294" t="s">
        <v>4780</v>
      </c>
      <c r="J43" s="294" t="s">
        <v>4382</v>
      </c>
      <c r="K43" s="293">
        <f t="shared" si="2"/>
        <v>137.50824999999998</v>
      </c>
      <c r="L43" s="293">
        <f t="shared" si="3"/>
        <v>150.00899999999999</v>
      </c>
      <c r="M43" s="295"/>
      <c r="N43" s="159"/>
      <c r="O43" s="302"/>
    </row>
    <row r="44" spans="1:15" x14ac:dyDescent="0.3">
      <c r="A44" s="378" t="s">
        <v>2729</v>
      </c>
      <c r="B44" s="294" t="s">
        <v>190</v>
      </c>
      <c r="C44" s="216" t="s">
        <v>4778</v>
      </c>
      <c r="D44" s="297" t="s">
        <v>4722</v>
      </c>
      <c r="E44" s="184">
        <v>260.3</v>
      </c>
      <c r="F44" s="214" t="s">
        <v>302</v>
      </c>
      <c r="G44" s="294" t="s">
        <v>3222</v>
      </c>
      <c r="H44" s="294" t="s">
        <v>4779</v>
      </c>
      <c r="I44" s="294" t="s">
        <v>4780</v>
      </c>
      <c r="J44" s="294" t="s">
        <v>4382</v>
      </c>
      <c r="K44" s="293">
        <f t="shared" si="2"/>
        <v>71.582499999999996</v>
      </c>
      <c r="L44" s="293">
        <f t="shared" si="3"/>
        <v>78.09</v>
      </c>
      <c r="M44" s="295"/>
      <c r="N44" s="159"/>
      <c r="O44" s="302"/>
    </row>
    <row r="45" spans="1:15" x14ac:dyDescent="0.3">
      <c r="A45" s="378" t="s">
        <v>4723</v>
      </c>
      <c r="B45" s="294" t="s">
        <v>302</v>
      </c>
      <c r="C45" s="216">
        <v>7411100613087</v>
      </c>
      <c r="D45" s="297" t="s">
        <v>4782</v>
      </c>
      <c r="E45" s="184">
        <v>161.30000000000001</v>
      </c>
      <c r="F45" s="214" t="s">
        <v>302</v>
      </c>
      <c r="G45" s="294" t="s">
        <v>3222</v>
      </c>
      <c r="H45" s="294" t="s">
        <v>4779</v>
      </c>
      <c r="I45" s="294" t="s">
        <v>4780</v>
      </c>
      <c r="J45" s="294" t="s">
        <v>4382</v>
      </c>
      <c r="K45" s="293">
        <f t="shared" si="2"/>
        <v>44.357500000000002</v>
      </c>
      <c r="L45" s="293">
        <f t="shared" si="3"/>
        <v>48.39</v>
      </c>
      <c r="M45" s="295"/>
      <c r="N45" s="159"/>
      <c r="O45" s="302"/>
    </row>
    <row r="46" spans="1:15" x14ac:dyDescent="0.3">
      <c r="A46" s="319" t="s">
        <v>4625</v>
      </c>
      <c r="B46" s="320" t="s">
        <v>2443</v>
      </c>
      <c r="C46" s="217">
        <v>8403130861089</v>
      </c>
      <c r="D46" s="297" t="s">
        <v>4626</v>
      </c>
      <c r="E46" s="184">
        <v>330.2</v>
      </c>
      <c r="F46" s="214" t="s">
        <v>3242</v>
      </c>
      <c r="G46" s="294" t="s">
        <v>3222</v>
      </c>
      <c r="H46" s="294" t="s">
        <v>3686</v>
      </c>
      <c r="I46" s="294" t="s">
        <v>4311</v>
      </c>
      <c r="J46" s="294" t="s">
        <v>4312</v>
      </c>
      <c r="K46" s="293">
        <f t="shared" si="2"/>
        <v>90.805000000000007</v>
      </c>
      <c r="L46" s="293">
        <f t="shared" si="3"/>
        <v>99.06</v>
      </c>
      <c r="M46" s="295"/>
      <c r="N46" s="159"/>
      <c r="O46" s="298"/>
    </row>
    <row r="47" spans="1:15" x14ac:dyDescent="0.3">
      <c r="A47" s="373" t="s">
        <v>4634</v>
      </c>
      <c r="B47" s="373" t="s">
        <v>2788</v>
      </c>
      <c r="C47" s="216">
        <v>7907160566088</v>
      </c>
      <c r="D47" s="225" t="s">
        <v>4635</v>
      </c>
      <c r="E47" s="184">
        <v>402.2</v>
      </c>
      <c r="F47" s="214" t="s">
        <v>3242</v>
      </c>
      <c r="G47" s="294" t="s">
        <v>3222</v>
      </c>
      <c r="H47" s="297" t="s">
        <v>3686</v>
      </c>
      <c r="I47" s="297" t="s">
        <v>4311</v>
      </c>
      <c r="J47" s="297" t="s">
        <v>4312</v>
      </c>
      <c r="K47" s="293">
        <f t="shared" si="2"/>
        <v>110.605</v>
      </c>
      <c r="L47" s="293">
        <f t="shared" si="3"/>
        <v>120.66</v>
      </c>
      <c r="M47" s="295"/>
      <c r="N47" s="159"/>
      <c r="O47" s="298"/>
    </row>
    <row r="48" spans="1:15" x14ac:dyDescent="0.3">
      <c r="A48" s="372" t="s">
        <v>4599</v>
      </c>
      <c r="B48" s="372" t="s">
        <v>699</v>
      </c>
      <c r="C48" s="371" t="s">
        <v>4600</v>
      </c>
      <c r="D48" s="225" t="s">
        <v>4601</v>
      </c>
      <c r="E48" s="293">
        <v>393.2</v>
      </c>
      <c r="F48" s="214" t="s">
        <v>302</v>
      </c>
      <c r="G48" s="294" t="s">
        <v>3222</v>
      </c>
      <c r="H48" s="294" t="s">
        <v>3687</v>
      </c>
      <c r="I48" s="294" t="s">
        <v>4342</v>
      </c>
      <c r="J48" s="294" t="s">
        <v>4306</v>
      </c>
      <c r="K48" s="293">
        <f t="shared" si="2"/>
        <v>108.13</v>
      </c>
      <c r="L48" s="293">
        <f t="shared" si="3"/>
        <v>117.96</v>
      </c>
      <c r="M48" s="295"/>
      <c r="N48" s="293"/>
      <c r="O48" s="294"/>
    </row>
    <row r="49" spans="1:15" x14ac:dyDescent="0.3">
      <c r="A49" s="171" t="s">
        <v>4717</v>
      </c>
      <c r="B49" s="170" t="s">
        <v>159</v>
      </c>
      <c r="C49" s="345" t="s">
        <v>4718</v>
      </c>
      <c r="D49" s="297" t="s">
        <v>4427</v>
      </c>
      <c r="E49" s="184">
        <v>240</v>
      </c>
      <c r="F49" s="214" t="s">
        <v>302</v>
      </c>
      <c r="G49" s="294" t="s">
        <v>2547</v>
      </c>
      <c r="H49" s="300" t="s">
        <v>4755</v>
      </c>
      <c r="I49" s="300" t="s">
        <v>4719</v>
      </c>
      <c r="J49" s="300"/>
      <c r="K49" s="293">
        <f t="shared" si="2"/>
        <v>66</v>
      </c>
      <c r="L49" s="293">
        <f t="shared" si="3"/>
        <v>72</v>
      </c>
      <c r="M49" s="295"/>
      <c r="N49" s="159"/>
      <c r="O49" s="298"/>
    </row>
    <row r="50" spans="1:15" x14ac:dyDescent="0.3">
      <c r="A50" s="171" t="s">
        <v>489</v>
      </c>
      <c r="B50" s="170" t="s">
        <v>159</v>
      </c>
      <c r="C50" s="345">
        <v>7208145159085</v>
      </c>
      <c r="D50" s="297" t="s">
        <v>4720</v>
      </c>
      <c r="E50" s="184">
        <v>656.3</v>
      </c>
      <c r="F50" s="214" t="s">
        <v>302</v>
      </c>
      <c r="G50" s="294" t="s">
        <v>3222</v>
      </c>
      <c r="H50" s="300" t="s">
        <v>934</v>
      </c>
      <c r="I50" s="300" t="s">
        <v>4721</v>
      </c>
      <c r="J50" s="300" t="s">
        <v>4306</v>
      </c>
      <c r="K50" s="293">
        <f t="shared" si="2"/>
        <v>180.48249999999999</v>
      </c>
      <c r="L50" s="293">
        <f t="shared" si="3"/>
        <v>196.89</v>
      </c>
      <c r="M50" s="295"/>
      <c r="N50" s="159"/>
      <c r="O50" s="298"/>
    </row>
    <row r="51" spans="1:15" x14ac:dyDescent="0.3">
      <c r="A51" s="372" t="s">
        <v>4734</v>
      </c>
      <c r="B51" s="372" t="s">
        <v>2447</v>
      </c>
      <c r="C51" s="216">
        <v>8301275460081</v>
      </c>
      <c r="D51" s="292" t="s">
        <v>4662</v>
      </c>
      <c r="E51" s="293">
        <v>412.4</v>
      </c>
      <c r="F51" s="214" t="s">
        <v>302</v>
      </c>
      <c r="G51" s="294" t="s">
        <v>3222</v>
      </c>
      <c r="H51" s="294" t="s">
        <v>4663</v>
      </c>
      <c r="I51" s="294" t="s">
        <v>4664</v>
      </c>
      <c r="J51" s="294" t="s">
        <v>4302</v>
      </c>
      <c r="K51" s="293">
        <f t="shared" si="2"/>
        <v>113.41</v>
      </c>
      <c r="L51" s="293">
        <f t="shared" si="3"/>
        <v>123.72</v>
      </c>
      <c r="M51" s="295"/>
      <c r="N51" s="294"/>
      <c r="O51" s="294"/>
    </row>
    <row r="52" spans="1:15" x14ac:dyDescent="0.3">
      <c r="A52" s="373" t="s">
        <v>4697</v>
      </c>
      <c r="B52" s="373" t="s">
        <v>512</v>
      </c>
      <c r="C52" s="216">
        <v>8210280760080</v>
      </c>
      <c r="D52" s="292" t="s">
        <v>4698</v>
      </c>
      <c r="E52" s="293">
        <v>866.3</v>
      </c>
      <c r="F52" s="214" t="s">
        <v>3242</v>
      </c>
      <c r="G52" s="294" t="s">
        <v>3222</v>
      </c>
      <c r="H52" s="294" t="s">
        <v>4646</v>
      </c>
      <c r="I52" s="294" t="s">
        <v>4393</v>
      </c>
      <c r="J52" s="294" t="s">
        <v>4306</v>
      </c>
      <c r="K52" s="293">
        <f t="shared" si="2"/>
        <v>238.23249999999999</v>
      </c>
      <c r="L52" s="293">
        <f t="shared" si="3"/>
        <v>259.89</v>
      </c>
      <c r="M52" s="295"/>
      <c r="N52" s="293"/>
      <c r="O52" s="294" t="s">
        <v>4590</v>
      </c>
    </row>
    <row r="53" spans="1:15" x14ac:dyDescent="0.3">
      <c r="A53" s="373" t="s">
        <v>4488</v>
      </c>
      <c r="B53" s="323" t="s">
        <v>738</v>
      </c>
      <c r="C53" s="216">
        <v>8207125943087</v>
      </c>
      <c r="D53" s="300" t="s">
        <v>4684</v>
      </c>
      <c r="E53" s="293">
        <v>161.30000000000001</v>
      </c>
      <c r="F53" s="214" t="s">
        <v>302</v>
      </c>
      <c r="G53" s="294" t="s">
        <v>3222</v>
      </c>
      <c r="H53" s="300" t="s">
        <v>3973</v>
      </c>
      <c r="I53" s="300" t="s">
        <v>4685</v>
      </c>
      <c r="J53" s="300" t="s">
        <v>4323</v>
      </c>
      <c r="K53" s="293">
        <f t="shared" si="2"/>
        <v>44.357500000000002</v>
      </c>
      <c r="L53" s="293">
        <f t="shared" si="3"/>
        <v>48.39</v>
      </c>
      <c r="M53" s="295"/>
      <c r="N53" s="159"/>
      <c r="O53" s="298"/>
    </row>
    <row r="54" spans="1:15" x14ac:dyDescent="0.3">
      <c r="A54" s="373" t="s">
        <v>4605</v>
      </c>
      <c r="B54" s="373" t="s">
        <v>265</v>
      </c>
      <c r="C54" s="216">
        <v>7212045200080</v>
      </c>
      <c r="D54" s="225" t="s">
        <v>4606</v>
      </c>
      <c r="E54" s="293">
        <v>96.2</v>
      </c>
      <c r="F54" s="214" t="s">
        <v>302</v>
      </c>
      <c r="G54" s="294" t="s">
        <v>3222</v>
      </c>
      <c r="H54" s="300" t="s">
        <v>3684</v>
      </c>
      <c r="I54" s="300" t="s">
        <v>4311</v>
      </c>
      <c r="J54" s="300" t="s">
        <v>4312</v>
      </c>
      <c r="K54" s="293">
        <f t="shared" si="2"/>
        <v>26.454999999999998</v>
      </c>
      <c r="L54" s="293">
        <f t="shared" si="3"/>
        <v>28.86</v>
      </c>
      <c r="M54" s="295"/>
      <c r="N54" s="159"/>
      <c r="O54" s="298"/>
    </row>
    <row r="55" spans="1:15" x14ac:dyDescent="0.3">
      <c r="A55" s="373" t="s">
        <v>4640</v>
      </c>
      <c r="B55" s="373" t="s">
        <v>385</v>
      </c>
      <c r="C55" s="216">
        <v>7811100502080</v>
      </c>
      <c r="D55" s="297" t="s">
        <v>2986</v>
      </c>
      <c r="E55" s="184">
        <v>47.25</v>
      </c>
      <c r="F55" s="214" t="s">
        <v>3242</v>
      </c>
      <c r="G55" s="294" t="s">
        <v>3222</v>
      </c>
      <c r="H55" s="297" t="s">
        <v>3684</v>
      </c>
      <c r="I55" s="297" t="s">
        <v>4311</v>
      </c>
      <c r="J55" s="297" t="s">
        <v>4312</v>
      </c>
      <c r="K55" s="293">
        <f t="shared" si="2"/>
        <v>12.99375</v>
      </c>
      <c r="L55" s="293">
        <f t="shared" si="3"/>
        <v>14.175000000000001</v>
      </c>
      <c r="M55" s="295"/>
      <c r="N55" s="159"/>
      <c r="O55" s="336" t="s">
        <v>4590</v>
      </c>
    </row>
    <row r="56" spans="1:15" x14ac:dyDescent="0.3">
      <c r="A56" s="373" t="s">
        <v>4695</v>
      </c>
      <c r="B56" s="373" t="s">
        <v>93</v>
      </c>
      <c r="C56" s="216">
        <v>8411180180086</v>
      </c>
      <c r="D56" s="225" t="s">
        <v>4696</v>
      </c>
      <c r="E56" s="293">
        <v>504.2</v>
      </c>
      <c r="F56" s="214" t="s">
        <v>302</v>
      </c>
      <c r="G56" s="294" t="s">
        <v>3222</v>
      </c>
      <c r="H56" s="306" t="s">
        <v>3684</v>
      </c>
      <c r="I56" s="294" t="s">
        <v>4311</v>
      </c>
      <c r="J56" s="294" t="s">
        <v>4312</v>
      </c>
      <c r="K56" s="293">
        <f t="shared" si="2"/>
        <v>138.655</v>
      </c>
      <c r="L56" s="293">
        <f t="shared" si="3"/>
        <v>151.26</v>
      </c>
      <c r="M56" s="295"/>
      <c r="N56" s="293"/>
      <c r="O56" s="294"/>
    </row>
    <row r="57" spans="1:15" x14ac:dyDescent="0.3">
      <c r="A57" s="373" t="s">
        <v>4583</v>
      </c>
      <c r="B57" s="373" t="s">
        <v>4513</v>
      </c>
      <c r="C57" s="216">
        <v>7409090065083</v>
      </c>
      <c r="D57" s="225" t="s">
        <v>4584</v>
      </c>
      <c r="E57" s="293">
        <v>68.3</v>
      </c>
      <c r="F57" s="214" t="s">
        <v>302</v>
      </c>
      <c r="G57" s="294" t="s">
        <v>3222</v>
      </c>
      <c r="H57" s="294" t="s">
        <v>4585</v>
      </c>
      <c r="I57" s="294" t="s">
        <v>4586</v>
      </c>
      <c r="J57" s="294" t="s">
        <v>4385</v>
      </c>
      <c r="K57" s="293">
        <f t="shared" si="2"/>
        <v>18.782499999999999</v>
      </c>
      <c r="L57" s="293">
        <f t="shared" si="3"/>
        <v>20.49</v>
      </c>
      <c r="M57" s="295"/>
      <c r="N57" s="293"/>
      <c r="O57" s="294"/>
    </row>
    <row r="58" spans="1:15" x14ac:dyDescent="0.3">
      <c r="A58" s="373" t="s">
        <v>4587</v>
      </c>
      <c r="B58" s="373" t="s">
        <v>3693</v>
      </c>
      <c r="C58" s="216">
        <v>6707250082082</v>
      </c>
      <c r="D58" s="225" t="s">
        <v>4588</v>
      </c>
      <c r="E58" s="293">
        <v>266.3</v>
      </c>
      <c r="F58" s="214" t="s">
        <v>302</v>
      </c>
      <c r="G58" s="294" t="s">
        <v>3222</v>
      </c>
      <c r="H58" s="294" t="s">
        <v>4585</v>
      </c>
      <c r="I58" s="294" t="s">
        <v>4586</v>
      </c>
      <c r="J58" s="294" t="s">
        <v>4385</v>
      </c>
      <c r="K58" s="293">
        <f t="shared" si="2"/>
        <v>73.232500000000002</v>
      </c>
      <c r="L58" s="293">
        <f t="shared" si="3"/>
        <v>79.89</v>
      </c>
      <c r="M58" s="295"/>
      <c r="N58" s="293"/>
      <c r="O58" s="294"/>
    </row>
    <row r="59" spans="1:15" x14ac:dyDescent="0.3">
      <c r="A59" s="374" t="s">
        <v>4773</v>
      </c>
      <c r="B59" s="374" t="s">
        <v>4774</v>
      </c>
      <c r="C59" s="375" t="s">
        <v>4775</v>
      </c>
      <c r="D59" s="376"/>
      <c r="E59" s="293">
        <v>293.3</v>
      </c>
      <c r="F59" s="214" t="s">
        <v>302</v>
      </c>
      <c r="G59" s="294" t="s">
        <v>3222</v>
      </c>
      <c r="H59" s="294" t="s">
        <v>4585</v>
      </c>
      <c r="I59" s="294" t="s">
        <v>4669</v>
      </c>
      <c r="J59" s="294" t="s">
        <v>4306</v>
      </c>
      <c r="K59" s="293">
        <f t="shared" si="2"/>
        <v>80.657499999999999</v>
      </c>
      <c r="L59" s="293">
        <f t="shared" si="3"/>
        <v>87.99</v>
      </c>
      <c r="M59" s="295"/>
      <c r="N59" s="159"/>
      <c r="O59" s="302"/>
    </row>
    <row r="60" spans="1:15" x14ac:dyDescent="0.3">
      <c r="A60" s="374" t="s">
        <v>4769</v>
      </c>
      <c r="B60" s="374" t="s">
        <v>3029</v>
      </c>
      <c r="C60" s="375" t="s">
        <v>4770</v>
      </c>
      <c r="D60" s="376"/>
      <c r="E60" s="293">
        <v>161.30000000000001</v>
      </c>
      <c r="F60" s="214" t="s">
        <v>302</v>
      </c>
      <c r="G60" s="294" t="s">
        <v>3222</v>
      </c>
      <c r="H60" s="294" t="s">
        <v>4585</v>
      </c>
      <c r="I60" s="294" t="s">
        <v>4669</v>
      </c>
      <c r="J60" s="294" t="s">
        <v>4306</v>
      </c>
      <c r="K60" s="293">
        <f t="shared" si="2"/>
        <v>44.357500000000002</v>
      </c>
      <c r="L60" s="293">
        <f t="shared" si="3"/>
        <v>48.39</v>
      </c>
      <c r="M60" s="295"/>
      <c r="N60" s="159"/>
      <c r="O60" s="302"/>
    </row>
    <row r="61" spans="1:15" x14ac:dyDescent="0.3">
      <c r="A61" s="373" t="s">
        <v>4816</v>
      </c>
      <c r="B61" s="406" t="s">
        <v>716</v>
      </c>
      <c r="C61" s="216">
        <v>9501180322081</v>
      </c>
      <c r="D61" s="350" t="s">
        <v>4818</v>
      </c>
      <c r="E61" s="184">
        <v>306.3</v>
      </c>
      <c r="F61" s="214" t="s">
        <v>302</v>
      </c>
      <c r="G61" s="294" t="s">
        <v>3222</v>
      </c>
      <c r="H61" s="300" t="s">
        <v>4585</v>
      </c>
      <c r="I61" s="300" t="s">
        <v>4669</v>
      </c>
      <c r="J61" s="300" t="s">
        <v>4385</v>
      </c>
      <c r="K61" s="293">
        <f>SUM(E61*27.5)/100</f>
        <v>84.232500000000002</v>
      </c>
      <c r="L61" s="293">
        <f>SUM(E61*30)/100</f>
        <v>91.89</v>
      </c>
      <c r="M61" s="295"/>
      <c r="N61" s="293"/>
      <c r="O61" s="294"/>
    </row>
    <row r="62" spans="1:15" x14ac:dyDescent="0.3">
      <c r="A62" s="374" t="s">
        <v>4122</v>
      </c>
      <c r="B62" s="374" t="s">
        <v>1655</v>
      </c>
      <c r="C62" s="375" t="s">
        <v>4763</v>
      </c>
      <c r="D62" s="374" t="s">
        <v>4764</v>
      </c>
      <c r="E62" s="293">
        <v>96.3</v>
      </c>
      <c r="F62" s="214" t="s">
        <v>302</v>
      </c>
      <c r="G62" s="294" t="s">
        <v>3222</v>
      </c>
      <c r="H62" s="294" t="s">
        <v>4585</v>
      </c>
      <c r="I62" s="294" t="s">
        <v>4669</v>
      </c>
      <c r="J62" s="294" t="s">
        <v>4306</v>
      </c>
      <c r="K62" s="293">
        <f t="shared" si="2"/>
        <v>26.482500000000002</v>
      </c>
      <c r="L62" s="293">
        <f t="shared" si="3"/>
        <v>28.89</v>
      </c>
      <c r="M62" s="295"/>
      <c r="N62" s="159"/>
      <c r="O62" s="302"/>
    </row>
    <row r="63" spans="1:15" x14ac:dyDescent="0.3">
      <c r="A63" s="292" t="s">
        <v>4757</v>
      </c>
      <c r="B63" s="292" t="s">
        <v>302</v>
      </c>
      <c r="C63" s="377" t="s">
        <v>4758</v>
      </c>
      <c r="D63" s="378" t="s">
        <v>4759</v>
      </c>
      <c r="E63" s="293">
        <v>96.2</v>
      </c>
      <c r="F63" s="214" t="s">
        <v>302</v>
      </c>
      <c r="G63" s="294" t="s">
        <v>3222</v>
      </c>
      <c r="H63" s="294" t="s">
        <v>4585</v>
      </c>
      <c r="I63" s="294" t="s">
        <v>4669</v>
      </c>
      <c r="J63" s="294" t="s">
        <v>4306</v>
      </c>
      <c r="K63" s="293">
        <f t="shared" si="2"/>
        <v>26.454999999999998</v>
      </c>
      <c r="L63" s="293">
        <f t="shared" si="3"/>
        <v>28.86</v>
      </c>
      <c r="M63" s="295"/>
      <c r="N63" s="159"/>
      <c r="O63" s="302"/>
    </row>
    <row r="64" spans="1:15" x14ac:dyDescent="0.3">
      <c r="A64" s="373" t="s">
        <v>4667</v>
      </c>
      <c r="B64" s="373" t="s">
        <v>1419</v>
      </c>
      <c r="C64" s="216">
        <v>7909275541089</v>
      </c>
      <c r="D64" s="292" t="s">
        <v>4668</v>
      </c>
      <c r="E64" s="293">
        <v>477.85</v>
      </c>
      <c r="F64" s="214" t="s">
        <v>302</v>
      </c>
      <c r="G64" s="294" t="s">
        <v>3222</v>
      </c>
      <c r="H64" s="294" t="s">
        <v>4585</v>
      </c>
      <c r="I64" s="294" t="s">
        <v>4669</v>
      </c>
      <c r="J64" s="294" t="s">
        <v>4385</v>
      </c>
      <c r="K64" s="293">
        <f t="shared" si="2"/>
        <v>131.40875</v>
      </c>
      <c r="L64" s="293">
        <f t="shared" si="3"/>
        <v>143.35499999999999</v>
      </c>
      <c r="M64" s="295"/>
      <c r="N64" s="293"/>
      <c r="O64" s="298"/>
    </row>
    <row r="65" spans="1:15" x14ac:dyDescent="0.3">
      <c r="A65" s="374" t="s">
        <v>4765</v>
      </c>
      <c r="B65" s="374" t="s">
        <v>4766</v>
      </c>
      <c r="C65" s="375" t="s">
        <v>4767</v>
      </c>
      <c r="D65" s="374" t="s">
        <v>4768</v>
      </c>
      <c r="E65" s="293">
        <v>119</v>
      </c>
      <c r="F65" s="214" t="s">
        <v>302</v>
      </c>
      <c r="G65" s="294" t="s">
        <v>3222</v>
      </c>
      <c r="H65" s="294" t="s">
        <v>4585</v>
      </c>
      <c r="I65" s="294" t="s">
        <v>4669</v>
      </c>
      <c r="J65" s="294" t="s">
        <v>4306</v>
      </c>
      <c r="K65" s="293">
        <f t="shared" si="2"/>
        <v>32.725000000000001</v>
      </c>
      <c r="L65" s="293">
        <f t="shared" si="3"/>
        <v>35.700000000000003</v>
      </c>
      <c r="M65" s="295"/>
      <c r="N65" s="159"/>
      <c r="O65" s="302"/>
    </row>
    <row r="66" spans="1:15" x14ac:dyDescent="0.3">
      <c r="A66" s="374" t="s">
        <v>4760</v>
      </c>
      <c r="B66" s="374" t="s">
        <v>89</v>
      </c>
      <c r="C66" s="375" t="s">
        <v>4761</v>
      </c>
      <c r="D66" s="374" t="s">
        <v>4762</v>
      </c>
      <c r="E66" s="293">
        <v>161.30000000000001</v>
      </c>
      <c r="F66" s="214" t="s">
        <v>302</v>
      </c>
      <c r="G66" s="294" t="s">
        <v>3222</v>
      </c>
      <c r="H66" s="294" t="s">
        <v>4585</v>
      </c>
      <c r="I66" s="294" t="s">
        <v>4669</v>
      </c>
      <c r="J66" s="294" t="s">
        <v>4306</v>
      </c>
      <c r="K66" s="293">
        <f t="shared" si="2"/>
        <v>44.357500000000002</v>
      </c>
      <c r="L66" s="293">
        <f t="shared" si="3"/>
        <v>48.39</v>
      </c>
      <c r="M66" s="295"/>
      <c r="N66" s="159"/>
      <c r="O66" s="302"/>
    </row>
    <row r="67" spans="1:15" x14ac:dyDescent="0.3">
      <c r="A67" s="374" t="s">
        <v>4771</v>
      </c>
      <c r="B67" s="374" t="s">
        <v>1275</v>
      </c>
      <c r="C67" s="375" t="s">
        <v>4772</v>
      </c>
      <c r="D67" s="234"/>
      <c r="E67" s="293">
        <v>293.3</v>
      </c>
      <c r="F67" s="214" t="s">
        <v>302</v>
      </c>
      <c r="G67" s="294" t="s">
        <v>3222</v>
      </c>
      <c r="H67" s="294" t="s">
        <v>4585</v>
      </c>
      <c r="I67" s="294" t="s">
        <v>4669</v>
      </c>
      <c r="J67" s="294" t="s">
        <v>4306</v>
      </c>
      <c r="K67" s="293">
        <f t="shared" ref="K67:K73" si="4">SUM(E67*27.5)/100</f>
        <v>80.657499999999999</v>
      </c>
      <c r="L67" s="293">
        <f t="shared" ref="L67:L73" si="5">SUM(E67*30)/100</f>
        <v>87.99</v>
      </c>
      <c r="M67" s="295"/>
      <c r="N67" s="159"/>
      <c r="O67" s="302"/>
    </row>
    <row r="68" spans="1:15" x14ac:dyDescent="0.3">
      <c r="A68" s="373" t="s">
        <v>4638</v>
      </c>
      <c r="B68" s="373" t="s">
        <v>385</v>
      </c>
      <c r="C68" s="216">
        <v>7905130683082</v>
      </c>
      <c r="D68" s="297" t="s">
        <v>4639</v>
      </c>
      <c r="E68" s="184">
        <v>514.35</v>
      </c>
      <c r="F68" s="214" t="s">
        <v>302</v>
      </c>
      <c r="G68" s="294" t="s">
        <v>3222</v>
      </c>
      <c r="H68" s="297" t="s">
        <v>3680</v>
      </c>
      <c r="I68" s="297" t="s">
        <v>4311</v>
      </c>
      <c r="J68" s="297"/>
      <c r="K68" s="293">
        <f t="shared" si="4"/>
        <v>141.44624999999999</v>
      </c>
      <c r="L68" s="293">
        <f t="shared" si="5"/>
        <v>154.30500000000001</v>
      </c>
      <c r="M68" s="295"/>
      <c r="N68" s="159"/>
      <c r="O68" s="298"/>
    </row>
    <row r="69" spans="1:15" x14ac:dyDescent="0.3">
      <c r="A69" s="373" t="s">
        <v>4611</v>
      </c>
      <c r="B69" s="373" t="s">
        <v>467</v>
      </c>
      <c r="C69" s="216">
        <v>7309305007088</v>
      </c>
      <c r="D69" s="292" t="s">
        <v>4612</v>
      </c>
      <c r="E69" s="293">
        <v>348.2</v>
      </c>
      <c r="F69" s="214" t="s">
        <v>302</v>
      </c>
      <c r="G69" s="294" t="s">
        <v>3222</v>
      </c>
      <c r="H69" s="294" t="s">
        <v>3685</v>
      </c>
      <c r="I69" s="294" t="s">
        <v>4613</v>
      </c>
      <c r="J69" s="294" t="s">
        <v>4385</v>
      </c>
      <c r="K69" s="293">
        <f t="shared" si="4"/>
        <v>95.754999999999995</v>
      </c>
      <c r="L69" s="293">
        <f t="shared" si="5"/>
        <v>104.46</v>
      </c>
      <c r="M69" s="295"/>
      <c r="N69" s="293"/>
      <c r="O69" s="294"/>
    </row>
    <row r="70" spans="1:15" x14ac:dyDescent="0.3">
      <c r="A70" s="373" t="s">
        <v>4627</v>
      </c>
      <c r="B70" s="373" t="s">
        <v>302</v>
      </c>
      <c r="C70" s="216">
        <v>9109021180088</v>
      </c>
      <c r="D70" s="225" t="s">
        <v>4628</v>
      </c>
      <c r="E70" s="184">
        <v>702.8</v>
      </c>
      <c r="F70" s="214" t="s">
        <v>302</v>
      </c>
      <c r="G70" s="294" t="s">
        <v>3222</v>
      </c>
      <c r="H70" s="300" t="s">
        <v>3685</v>
      </c>
      <c r="I70" s="300" t="s">
        <v>4629</v>
      </c>
      <c r="J70" s="300" t="s">
        <v>4385</v>
      </c>
      <c r="K70" s="293">
        <f t="shared" si="4"/>
        <v>193.27</v>
      </c>
      <c r="L70" s="293">
        <f t="shared" si="5"/>
        <v>210.84</v>
      </c>
      <c r="M70" s="295"/>
      <c r="N70" s="159"/>
      <c r="O70" s="298"/>
    </row>
    <row r="71" spans="1:15" x14ac:dyDescent="0.3">
      <c r="A71" s="373" t="s">
        <v>4689</v>
      </c>
      <c r="B71" s="373" t="s">
        <v>693</v>
      </c>
      <c r="C71" s="216">
        <v>8706115662086</v>
      </c>
      <c r="D71" s="297" t="s">
        <v>4690</v>
      </c>
      <c r="E71" s="184">
        <v>240</v>
      </c>
      <c r="F71" s="214" t="s">
        <v>302</v>
      </c>
      <c r="G71" s="294" t="s">
        <v>3222</v>
      </c>
      <c r="H71" s="300" t="s">
        <v>3685</v>
      </c>
      <c r="I71" s="300" t="s">
        <v>4691</v>
      </c>
      <c r="J71" s="300" t="s">
        <v>4385</v>
      </c>
      <c r="K71" s="293">
        <f t="shared" si="4"/>
        <v>66</v>
      </c>
      <c r="L71" s="293">
        <f t="shared" si="5"/>
        <v>72</v>
      </c>
      <c r="M71" s="295"/>
      <c r="N71" s="294"/>
      <c r="O71" s="294"/>
    </row>
    <row r="72" spans="1:15" x14ac:dyDescent="0.3">
      <c r="A72" s="373" t="s">
        <v>4631</v>
      </c>
      <c r="B72" s="373" t="s">
        <v>93</v>
      </c>
      <c r="C72" s="216">
        <v>8212265645088</v>
      </c>
      <c r="D72" s="225" t="s">
        <v>4632</v>
      </c>
      <c r="E72" s="184">
        <v>293.3</v>
      </c>
      <c r="F72" s="214" t="s">
        <v>302</v>
      </c>
      <c r="G72" s="294" t="s">
        <v>3222</v>
      </c>
      <c r="H72" s="297" t="s">
        <v>4633</v>
      </c>
      <c r="I72" s="297" t="s">
        <v>4311</v>
      </c>
      <c r="J72" s="297" t="s">
        <v>4312</v>
      </c>
      <c r="K72" s="293">
        <f t="shared" si="4"/>
        <v>80.657499999999999</v>
      </c>
      <c r="L72" s="293">
        <f t="shared" si="5"/>
        <v>87.99</v>
      </c>
      <c r="M72" s="295"/>
      <c r="N72" s="159"/>
      <c r="O72" s="298"/>
    </row>
    <row r="73" spans="1:15" x14ac:dyDescent="0.3">
      <c r="A73" s="223" t="s">
        <v>4658</v>
      </c>
      <c r="B73" s="223" t="s">
        <v>68</v>
      </c>
      <c r="C73" s="216">
        <v>8603125837081</v>
      </c>
      <c r="D73" s="225" t="s">
        <v>4659</v>
      </c>
      <c r="E73" s="184">
        <v>159.30000000000001</v>
      </c>
      <c r="F73" s="214" t="s">
        <v>302</v>
      </c>
      <c r="G73" s="294" t="s">
        <v>3222</v>
      </c>
      <c r="H73" s="300" t="s">
        <v>647</v>
      </c>
      <c r="I73" s="300" t="s">
        <v>4508</v>
      </c>
      <c r="J73" s="300" t="s">
        <v>4306</v>
      </c>
      <c r="K73" s="293">
        <f t="shared" si="4"/>
        <v>43.807499999999997</v>
      </c>
      <c r="L73" s="293">
        <f t="shared" si="5"/>
        <v>47.79</v>
      </c>
      <c r="M73" s="295"/>
      <c r="N73" s="159"/>
      <c r="O73" s="298"/>
    </row>
    <row r="74" spans="1:15" x14ac:dyDescent="0.3">
      <c r="A74" s="372" t="s">
        <v>4743</v>
      </c>
      <c r="B74" s="372" t="s">
        <v>159</v>
      </c>
      <c r="C74" s="345" t="s">
        <v>4744</v>
      </c>
      <c r="D74" s="225" t="s">
        <v>3601</v>
      </c>
      <c r="E74" s="293">
        <v>833.05</v>
      </c>
      <c r="F74" s="214" t="s">
        <v>302</v>
      </c>
      <c r="G74" s="294" t="s">
        <v>3222</v>
      </c>
      <c r="H74" s="294"/>
      <c r="I74" s="294"/>
      <c r="J74" s="294"/>
      <c r="K74" s="293"/>
      <c r="L74" s="293"/>
      <c r="M74" s="295"/>
      <c r="N74" s="293"/>
      <c r="O74" s="294"/>
    </row>
    <row r="75" spans="1:15" x14ac:dyDescent="0.3">
      <c r="A75" s="321" t="s">
        <v>4602</v>
      </c>
      <c r="B75" s="321" t="s">
        <v>185</v>
      </c>
      <c r="C75" s="216">
        <v>8404105115089</v>
      </c>
      <c r="D75" s="292" t="s">
        <v>4603</v>
      </c>
      <c r="E75" s="293">
        <v>404.3</v>
      </c>
      <c r="F75" s="214" t="s">
        <v>302</v>
      </c>
      <c r="G75" s="294" t="s">
        <v>3222</v>
      </c>
      <c r="H75" s="294"/>
      <c r="I75" s="294" t="s">
        <v>4604</v>
      </c>
      <c r="J75" s="294" t="s">
        <v>4382</v>
      </c>
      <c r="K75" s="293">
        <f t="shared" ref="K75:K95" si="6">SUM(E75*27.5)/100</f>
        <v>111.1825</v>
      </c>
      <c r="L75" s="293">
        <f t="shared" ref="L75:L95" si="7">SUM(E75*30)/100</f>
        <v>121.29</v>
      </c>
      <c r="M75" s="295"/>
      <c r="N75" s="293"/>
      <c r="O75" s="294"/>
    </row>
    <row r="76" spans="1:15" x14ac:dyDescent="0.3">
      <c r="A76" s="372" t="s">
        <v>4616</v>
      </c>
      <c r="B76" s="372" t="s">
        <v>243</v>
      </c>
      <c r="C76" s="216">
        <v>8007230415082</v>
      </c>
      <c r="D76" s="300" t="s">
        <v>2813</v>
      </c>
      <c r="E76" s="293">
        <v>951.6</v>
      </c>
      <c r="F76" s="214" t="s">
        <v>3242</v>
      </c>
      <c r="G76" s="294" t="s">
        <v>3222</v>
      </c>
      <c r="H76" s="300"/>
      <c r="I76" s="300"/>
      <c r="J76" s="300"/>
      <c r="K76" s="293">
        <f t="shared" si="6"/>
        <v>261.69</v>
      </c>
      <c r="L76" s="293">
        <f t="shared" si="7"/>
        <v>285.48</v>
      </c>
      <c r="M76" s="295"/>
      <c r="N76" s="159"/>
      <c r="O76" s="298"/>
    </row>
    <row r="77" spans="1:15" x14ac:dyDescent="0.3">
      <c r="A77" s="372" t="s">
        <v>3305</v>
      </c>
      <c r="B77" s="372" t="s">
        <v>2438</v>
      </c>
      <c r="C77" s="216">
        <v>28507</v>
      </c>
      <c r="D77" s="300" t="s">
        <v>2816</v>
      </c>
      <c r="E77" s="293">
        <v>447.2</v>
      </c>
      <c r="F77" s="214" t="s">
        <v>3242</v>
      </c>
      <c r="G77" s="294" t="s">
        <v>3222</v>
      </c>
      <c r="H77" s="300"/>
      <c r="I77" s="300"/>
      <c r="J77" s="300"/>
      <c r="K77" s="293">
        <f t="shared" si="6"/>
        <v>122.98</v>
      </c>
      <c r="L77" s="293">
        <f t="shared" si="7"/>
        <v>134.16</v>
      </c>
      <c r="M77" s="295"/>
      <c r="N77" s="159"/>
      <c r="O77" s="298"/>
    </row>
    <row r="78" spans="1:15" s="285" customFormat="1" ht="13.2" x14ac:dyDescent="0.25">
      <c r="A78" s="372" t="s">
        <v>4512</v>
      </c>
      <c r="B78" s="372" t="s">
        <v>4513</v>
      </c>
      <c r="C78" s="216">
        <v>8107010324080</v>
      </c>
      <c r="D78" s="300" t="s">
        <v>4514</v>
      </c>
      <c r="E78" s="293">
        <v>502.8</v>
      </c>
      <c r="F78" s="214" t="s">
        <v>302</v>
      </c>
      <c r="G78" s="294" t="s">
        <v>3222</v>
      </c>
      <c r="H78" s="300"/>
      <c r="I78" s="300"/>
      <c r="J78" s="300"/>
      <c r="K78" s="293">
        <f t="shared" si="6"/>
        <v>138.27000000000001</v>
      </c>
      <c r="L78" s="293">
        <f t="shared" si="7"/>
        <v>150.84</v>
      </c>
      <c r="M78" s="295"/>
      <c r="N78" s="159"/>
      <c r="O78" s="298"/>
    </row>
    <row r="79" spans="1:15" s="285" customFormat="1" ht="13.2" x14ac:dyDescent="0.25">
      <c r="A79" s="373" t="s">
        <v>4131</v>
      </c>
      <c r="B79" s="373" t="s">
        <v>939</v>
      </c>
      <c r="C79" s="216">
        <v>6403140556085</v>
      </c>
      <c r="D79" s="225" t="s">
        <v>4745</v>
      </c>
      <c r="E79" s="293">
        <v>591.20000000000005</v>
      </c>
      <c r="F79" s="214" t="s">
        <v>302</v>
      </c>
      <c r="G79" s="294" t="s">
        <v>3222</v>
      </c>
      <c r="H79" s="300"/>
      <c r="I79" s="300" t="s">
        <v>4678</v>
      </c>
      <c r="J79" s="300"/>
      <c r="K79" s="293">
        <f t="shared" si="6"/>
        <v>162.58000000000001</v>
      </c>
      <c r="L79" s="293">
        <f t="shared" si="7"/>
        <v>177.36</v>
      </c>
      <c r="M79" s="295"/>
      <c r="N79" s="159"/>
      <c r="O79" s="298"/>
    </row>
    <row r="80" spans="1:15" s="285" customFormat="1" ht="13.2" x14ac:dyDescent="0.25">
      <c r="A80" s="373" t="s">
        <v>4113</v>
      </c>
      <c r="B80" s="373" t="s">
        <v>2473</v>
      </c>
      <c r="C80" s="216">
        <v>8207125776081</v>
      </c>
      <c r="D80" s="292" t="s">
        <v>4630</v>
      </c>
      <c r="E80" s="293">
        <v>363.2</v>
      </c>
      <c r="F80" s="214" t="s">
        <v>302</v>
      </c>
      <c r="G80" s="294" t="s">
        <v>3222</v>
      </c>
      <c r="H80" s="294"/>
      <c r="I80" s="294" t="s">
        <v>4311</v>
      </c>
      <c r="J80" s="294" t="s">
        <v>4312</v>
      </c>
      <c r="K80" s="293">
        <f t="shared" si="6"/>
        <v>99.88</v>
      </c>
      <c r="L80" s="293">
        <f t="shared" si="7"/>
        <v>108.96</v>
      </c>
      <c r="M80" s="295"/>
      <c r="N80" s="294"/>
      <c r="O80" s="294"/>
    </row>
    <row r="81" spans="1:15" s="285" customFormat="1" ht="13.2" x14ac:dyDescent="0.25">
      <c r="A81" s="372" t="s">
        <v>4180</v>
      </c>
      <c r="B81" s="372" t="s">
        <v>939</v>
      </c>
      <c r="C81" s="216"/>
      <c r="D81" s="225" t="s">
        <v>4181</v>
      </c>
      <c r="E81" s="293">
        <v>815.15</v>
      </c>
      <c r="F81" s="214" t="s">
        <v>302</v>
      </c>
      <c r="G81" s="294" t="s">
        <v>3222</v>
      </c>
      <c r="H81" s="294"/>
      <c r="I81" s="294"/>
      <c r="J81" s="294"/>
      <c r="K81" s="293">
        <f t="shared" si="6"/>
        <v>224.16624999999999</v>
      </c>
      <c r="L81" s="293">
        <f t="shared" si="7"/>
        <v>244.54499999999999</v>
      </c>
      <c r="M81" s="295"/>
      <c r="N81" s="294"/>
      <c r="O81" s="294"/>
    </row>
    <row r="82" spans="1:15" s="285" customFormat="1" ht="13.2" x14ac:dyDescent="0.25">
      <c r="A82" s="372" t="s">
        <v>4412</v>
      </c>
      <c r="B82" s="372" t="s">
        <v>2451</v>
      </c>
      <c r="C82" s="345" t="s">
        <v>4655</v>
      </c>
      <c r="D82" s="292" t="s">
        <v>4427</v>
      </c>
      <c r="E82" s="293">
        <v>195.2</v>
      </c>
      <c r="F82" s="214" t="s">
        <v>302</v>
      </c>
      <c r="G82" s="294" t="s">
        <v>3222</v>
      </c>
      <c r="H82" s="294"/>
      <c r="I82" s="294" t="s">
        <v>4669</v>
      </c>
      <c r="J82" s="294"/>
      <c r="K82" s="293">
        <f t="shared" si="6"/>
        <v>53.68</v>
      </c>
      <c r="L82" s="293">
        <f t="shared" si="7"/>
        <v>58.56</v>
      </c>
      <c r="M82" s="295"/>
      <c r="N82" s="293"/>
      <c r="O82" s="294"/>
    </row>
    <row r="83" spans="1:15" s="285" customFormat="1" ht="13.2" x14ac:dyDescent="0.25">
      <c r="A83" s="372" t="s">
        <v>1575</v>
      </c>
      <c r="B83" s="372" t="s">
        <v>302</v>
      </c>
      <c r="C83" s="216">
        <v>7702210627083</v>
      </c>
      <c r="D83" s="292" t="s">
        <v>4449</v>
      </c>
      <c r="E83" s="293">
        <v>376.15</v>
      </c>
      <c r="F83" s="214" t="s">
        <v>302</v>
      </c>
      <c r="G83" s="294" t="s">
        <v>3222</v>
      </c>
      <c r="H83" s="294"/>
      <c r="I83" s="294"/>
      <c r="J83" s="294"/>
      <c r="K83" s="293">
        <f t="shared" si="6"/>
        <v>103.44125</v>
      </c>
      <c r="L83" s="293">
        <f t="shared" si="7"/>
        <v>112.845</v>
      </c>
      <c r="M83" s="295"/>
      <c r="N83" s="293"/>
      <c r="O83" s="294"/>
    </row>
    <row r="84" spans="1:15" s="285" customFormat="1" ht="13.2" x14ac:dyDescent="0.25">
      <c r="A84" s="373" t="s">
        <v>4651</v>
      </c>
      <c r="B84" s="373" t="s">
        <v>1660</v>
      </c>
      <c r="C84" s="216">
        <v>7204045359081</v>
      </c>
      <c r="D84" s="292" t="s">
        <v>4652</v>
      </c>
      <c r="E84" s="293">
        <v>284</v>
      </c>
      <c r="F84" s="214" t="s">
        <v>302</v>
      </c>
      <c r="G84" s="294" t="s">
        <v>3222</v>
      </c>
      <c r="H84" s="294"/>
      <c r="I84" s="294" t="s">
        <v>4653</v>
      </c>
      <c r="J84" s="294" t="s">
        <v>4312</v>
      </c>
      <c r="K84" s="293">
        <f t="shared" si="6"/>
        <v>78.099999999999994</v>
      </c>
      <c r="L84" s="293">
        <f t="shared" si="7"/>
        <v>85.2</v>
      </c>
      <c r="M84" s="295"/>
      <c r="N84" s="293"/>
      <c r="O84" s="294"/>
    </row>
    <row r="85" spans="1:15" s="285" customFormat="1" ht="13.2" x14ac:dyDescent="0.25">
      <c r="A85" s="372" t="s">
        <v>1175</v>
      </c>
      <c r="B85" s="372" t="s">
        <v>951</v>
      </c>
      <c r="C85" s="216">
        <v>7609200966084</v>
      </c>
      <c r="D85" s="292" t="s">
        <v>4051</v>
      </c>
      <c r="E85" s="293">
        <v>1850</v>
      </c>
      <c r="F85" s="214" t="s">
        <v>302</v>
      </c>
      <c r="G85" s="294" t="s">
        <v>2547</v>
      </c>
      <c r="H85" s="294"/>
      <c r="I85" s="294" t="s">
        <v>4654</v>
      </c>
      <c r="J85" s="294"/>
      <c r="K85" s="293">
        <f t="shared" si="6"/>
        <v>508.75</v>
      </c>
      <c r="L85" s="293">
        <f t="shared" si="7"/>
        <v>555</v>
      </c>
      <c r="M85" s="295"/>
      <c r="N85" s="293"/>
      <c r="O85" s="294"/>
    </row>
    <row r="86" spans="1:15" s="285" customFormat="1" ht="13.2" x14ac:dyDescent="0.25">
      <c r="A86" s="372" t="s">
        <v>2437</v>
      </c>
      <c r="B86" s="372" t="s">
        <v>2438</v>
      </c>
      <c r="C86" s="216">
        <v>7206085936082</v>
      </c>
      <c r="D86" s="292" t="s">
        <v>2214</v>
      </c>
      <c r="E86" s="293">
        <v>340.2</v>
      </c>
      <c r="F86" s="214" t="s">
        <v>302</v>
      </c>
      <c r="G86" s="294" t="s">
        <v>3222</v>
      </c>
      <c r="H86" s="294"/>
      <c r="I86" s="294" t="s">
        <v>4735</v>
      </c>
      <c r="J86" s="294"/>
      <c r="K86" s="293">
        <f t="shared" si="6"/>
        <v>93.555000000000007</v>
      </c>
      <c r="L86" s="293">
        <f t="shared" si="7"/>
        <v>102.06</v>
      </c>
      <c r="M86" s="295"/>
      <c r="N86" s="294"/>
      <c r="O86" s="294"/>
    </row>
    <row r="87" spans="1:15" s="285" customFormat="1" ht="13.2" x14ac:dyDescent="0.25">
      <c r="A87" s="223" t="s">
        <v>4686</v>
      </c>
      <c r="B87" s="223" t="s">
        <v>265</v>
      </c>
      <c r="C87" s="216">
        <v>8012285229081</v>
      </c>
      <c r="D87" s="225" t="s">
        <v>4687</v>
      </c>
      <c r="E87" s="184">
        <v>231.05</v>
      </c>
      <c r="F87" s="214" t="s">
        <v>302</v>
      </c>
      <c r="G87" s="294" t="s">
        <v>3222</v>
      </c>
      <c r="H87" s="297"/>
      <c r="I87" s="297" t="s">
        <v>4688</v>
      </c>
      <c r="J87" s="297" t="s">
        <v>4385</v>
      </c>
      <c r="K87" s="293">
        <f t="shared" si="6"/>
        <v>63.53875</v>
      </c>
      <c r="L87" s="293">
        <f t="shared" si="7"/>
        <v>69.314999999999998</v>
      </c>
      <c r="M87" s="295"/>
      <c r="N87" s="159"/>
      <c r="O87" s="298"/>
    </row>
    <row r="88" spans="1:15" s="285" customFormat="1" ht="13.2" x14ac:dyDescent="0.25">
      <c r="A88" s="372" t="s">
        <v>4373</v>
      </c>
      <c r="B88" s="372" t="s">
        <v>63</v>
      </c>
      <c r="C88" s="216">
        <v>7504040220083</v>
      </c>
      <c r="D88" s="292" t="s">
        <v>4375</v>
      </c>
      <c r="E88" s="293">
        <v>232.5</v>
      </c>
      <c r="F88" s="214" t="s">
        <v>302</v>
      </c>
      <c r="G88" s="294" t="s">
        <v>3222</v>
      </c>
      <c r="H88" s="300"/>
      <c r="I88" s="294" t="s">
        <v>4754</v>
      </c>
      <c r="J88" s="294" t="s">
        <v>4306</v>
      </c>
      <c r="K88" s="293">
        <f t="shared" si="6"/>
        <v>63.9375</v>
      </c>
      <c r="L88" s="293">
        <f t="shared" si="7"/>
        <v>69.75</v>
      </c>
      <c r="M88" s="295"/>
      <c r="N88" s="293"/>
      <c r="O88" s="298"/>
    </row>
    <row r="89" spans="1:15" s="285" customFormat="1" ht="13.2" x14ac:dyDescent="0.25">
      <c r="A89" s="372" t="s">
        <v>4749</v>
      </c>
      <c r="B89" s="372" t="s">
        <v>2475</v>
      </c>
      <c r="C89" s="216">
        <v>7511060425088</v>
      </c>
      <c r="D89" s="292" t="s">
        <v>4750</v>
      </c>
      <c r="E89" s="293">
        <v>778.1</v>
      </c>
      <c r="F89" s="214" t="s">
        <v>302</v>
      </c>
      <c r="G89" s="294" t="s">
        <v>3222</v>
      </c>
      <c r="H89" s="294"/>
      <c r="I89" s="294" t="s">
        <v>4751</v>
      </c>
      <c r="J89" s="294"/>
      <c r="K89" s="293">
        <f t="shared" si="6"/>
        <v>213.97749999999999</v>
      </c>
      <c r="L89" s="293">
        <f t="shared" si="7"/>
        <v>233.43</v>
      </c>
      <c r="M89" s="295"/>
      <c r="N89" s="159"/>
      <c r="O89" s="302"/>
    </row>
    <row r="90" spans="1:15" customFormat="1" ht="14.4" x14ac:dyDescent="0.3">
      <c r="A90" s="223" t="s">
        <v>4262</v>
      </c>
      <c r="B90" s="223" t="s">
        <v>260</v>
      </c>
      <c r="C90" s="216">
        <v>7710050340089</v>
      </c>
      <c r="D90" s="292" t="s">
        <v>4263</v>
      </c>
      <c r="E90" s="293">
        <v>510.2</v>
      </c>
      <c r="F90" s="214" t="s">
        <v>302</v>
      </c>
      <c r="G90" s="294" t="s">
        <v>3222</v>
      </c>
      <c r="H90" s="294"/>
      <c r="I90" s="294" t="s">
        <v>4703</v>
      </c>
      <c r="J90" s="294" t="s">
        <v>4382</v>
      </c>
      <c r="K90" s="293">
        <f t="shared" si="6"/>
        <v>140.30500000000001</v>
      </c>
      <c r="L90" s="293">
        <f t="shared" si="7"/>
        <v>153.06</v>
      </c>
      <c r="M90" s="295"/>
      <c r="N90" s="159"/>
      <c r="O90" s="302"/>
    </row>
    <row r="91" spans="1:15" s="287" customFormat="1" ht="13.2" x14ac:dyDescent="0.25">
      <c r="A91" s="373" t="s">
        <v>4708</v>
      </c>
      <c r="B91" s="373" t="s">
        <v>331</v>
      </c>
      <c r="C91" s="216">
        <v>7111105550089</v>
      </c>
      <c r="D91" s="350" t="s">
        <v>4709</v>
      </c>
      <c r="E91" s="293">
        <v>593.29999999999995</v>
      </c>
      <c r="F91" s="214" t="s">
        <v>302</v>
      </c>
      <c r="G91" s="294" t="s">
        <v>3222</v>
      </c>
      <c r="H91" s="294"/>
      <c r="I91" s="294" t="s">
        <v>4311</v>
      </c>
      <c r="J91" s="294" t="s">
        <v>4312</v>
      </c>
      <c r="K91" s="293">
        <f t="shared" si="6"/>
        <v>163.15749999999997</v>
      </c>
      <c r="L91" s="293">
        <f t="shared" si="7"/>
        <v>177.99</v>
      </c>
      <c r="M91" s="295"/>
      <c r="N91" s="293"/>
      <c r="O91" s="294" t="s">
        <v>4590</v>
      </c>
    </row>
    <row r="92" spans="1:15" s="287" customFormat="1" x14ac:dyDescent="0.3">
      <c r="A92" s="372" t="s">
        <v>4284</v>
      </c>
      <c r="B92" s="372" t="s">
        <v>395</v>
      </c>
      <c r="C92" s="345" t="s">
        <v>4713</v>
      </c>
      <c r="D92" s="225" t="s">
        <v>4285</v>
      </c>
      <c r="E92" s="293">
        <v>300.05</v>
      </c>
      <c r="F92" s="214" t="s">
        <v>3242</v>
      </c>
      <c r="G92" s="294" t="s">
        <v>3222</v>
      </c>
      <c r="H92" s="300"/>
      <c r="I92" s="300" t="s">
        <v>4714</v>
      </c>
      <c r="J92" s="352"/>
      <c r="K92" s="293">
        <f t="shared" si="6"/>
        <v>82.513750000000002</v>
      </c>
      <c r="L92" s="293">
        <f t="shared" si="7"/>
        <v>90.015000000000001</v>
      </c>
      <c r="M92" s="295"/>
      <c r="N92" s="159"/>
      <c r="O92" s="298"/>
    </row>
    <row r="93" spans="1:15" s="285" customFormat="1" ht="13.2" x14ac:dyDescent="0.25">
      <c r="A93" s="319" t="s">
        <v>715</v>
      </c>
      <c r="B93" s="320" t="s">
        <v>467</v>
      </c>
      <c r="C93" s="216">
        <v>8605101151080</v>
      </c>
      <c r="D93" s="297" t="s">
        <v>4715</v>
      </c>
      <c r="E93" s="184">
        <v>195.2</v>
      </c>
      <c r="F93" s="214" t="s">
        <v>302</v>
      </c>
      <c r="G93" s="294" t="s">
        <v>3222</v>
      </c>
      <c r="H93" s="300"/>
      <c r="I93" s="300" t="s">
        <v>4716</v>
      </c>
      <c r="J93" s="300" t="s">
        <v>4312</v>
      </c>
      <c r="K93" s="293">
        <f t="shared" si="6"/>
        <v>53.68</v>
      </c>
      <c r="L93" s="293">
        <f t="shared" si="7"/>
        <v>58.56</v>
      </c>
      <c r="M93" s="295"/>
      <c r="N93" s="159"/>
      <c r="O93" s="298"/>
    </row>
    <row r="94" spans="1:15" s="285" customFormat="1" ht="13.2" x14ac:dyDescent="0.25">
      <c r="A94" s="372" t="s">
        <v>4723</v>
      </c>
      <c r="B94" s="372" t="s">
        <v>302</v>
      </c>
      <c r="C94" s="345" t="s">
        <v>4724</v>
      </c>
      <c r="D94" s="225" t="s">
        <v>4725</v>
      </c>
      <c r="E94" s="293">
        <v>500.3</v>
      </c>
      <c r="F94" s="214" t="s">
        <v>3242</v>
      </c>
      <c r="G94" s="294" t="s">
        <v>3222</v>
      </c>
      <c r="H94" s="294"/>
      <c r="I94" s="294" t="s">
        <v>3697</v>
      </c>
      <c r="J94" s="294"/>
      <c r="K94" s="293">
        <f t="shared" si="6"/>
        <v>137.58250000000001</v>
      </c>
      <c r="L94" s="293">
        <f t="shared" si="7"/>
        <v>150.09</v>
      </c>
      <c r="M94" s="295"/>
      <c r="N94" s="293"/>
      <c r="O94" s="298"/>
    </row>
    <row r="95" spans="1:15" x14ac:dyDescent="0.3">
      <c r="A95" s="373" t="s">
        <v>4726</v>
      </c>
      <c r="B95" s="373" t="s">
        <v>4727</v>
      </c>
      <c r="C95" s="216">
        <v>8708260789086</v>
      </c>
      <c r="D95" s="297" t="s">
        <v>4728</v>
      </c>
      <c r="E95" s="184">
        <v>245</v>
      </c>
      <c r="F95" s="214" t="s">
        <v>3242</v>
      </c>
      <c r="G95" s="294" t="s">
        <v>3222</v>
      </c>
      <c r="H95" s="297"/>
      <c r="I95" s="297" t="s">
        <v>4729</v>
      </c>
      <c r="J95" s="297" t="s">
        <v>4366</v>
      </c>
      <c r="K95" s="293">
        <f t="shared" si="6"/>
        <v>67.375</v>
      </c>
      <c r="L95" s="293">
        <f t="shared" si="7"/>
        <v>73.5</v>
      </c>
      <c r="M95" s="295"/>
      <c r="N95" s="159"/>
      <c r="O95" s="298"/>
    </row>
    <row r="97" spans="5:11" ht="14.4" thickBot="1" x14ac:dyDescent="0.35">
      <c r="E97" s="396">
        <f>SUM(E3:E96)</f>
        <v>35846.329999999994</v>
      </c>
      <c r="K97" s="396">
        <f>SUM(K7:K96)</f>
        <v>9133.6932500000021</v>
      </c>
    </row>
    <row r="98" spans="5:11" ht="14.4" thickTop="1" x14ac:dyDescent="0.3"/>
  </sheetData>
  <sortState ref="A3:O95">
    <sortCondition ref="H3:H95"/>
    <sortCondition ref="A3:A95"/>
  </sortState>
  <pageMargins left="0.25" right="0.25" top="0.75" bottom="0.75" header="0.3" footer="0.3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tabSelected="1" zoomScale="90" zoomScaleNormal="90" workbookViewId="0">
      <pane ySplit="2" topLeftCell="A3" activePane="bottomLeft" state="frozen"/>
      <selection pane="bottomLeft" activeCell="C4" sqref="C4"/>
    </sheetView>
  </sheetViews>
  <sheetFormatPr defaultColWidth="9.109375" defaultRowHeight="13.2" x14ac:dyDescent="0.25"/>
  <cols>
    <col min="1" max="1" width="21.88671875" style="285" customWidth="1"/>
    <col min="2" max="2" width="10.6640625" style="285" customWidth="1"/>
    <col min="3" max="3" width="15.5546875" style="219" customWidth="1"/>
    <col min="4" max="4" width="13.5546875" style="285" customWidth="1"/>
    <col min="5" max="5" width="11.5546875" style="286" bestFit="1" customWidth="1"/>
    <col min="6" max="6" width="8.44140625" style="395" bestFit="1" customWidth="1"/>
    <col min="7" max="7" width="10.44140625" style="287" customWidth="1"/>
    <col min="8" max="8" width="27.6640625" style="287" customWidth="1"/>
    <col min="9" max="9" width="18.5546875" style="287" customWidth="1"/>
    <col min="10" max="10" width="17.88671875" style="287" customWidth="1"/>
    <col min="11" max="11" width="11.6640625" style="167" bestFit="1" customWidth="1"/>
    <col min="12" max="12" width="11.88671875" style="288" customWidth="1"/>
    <col min="13" max="13" width="11.5546875" style="178" bestFit="1" customWidth="1"/>
    <col min="14" max="14" width="10.44140625" style="286" customWidth="1"/>
    <col min="15" max="15" width="16.44140625" style="285" customWidth="1"/>
    <col min="16" max="16384" width="9.109375" style="285"/>
  </cols>
  <sheetData>
    <row r="1" spans="1:15" ht="15.6" x14ac:dyDescent="0.3">
      <c r="A1" s="386" t="s">
        <v>5091</v>
      </c>
      <c r="E1" s="398" t="s">
        <v>4937</v>
      </c>
      <c r="F1" s="387"/>
      <c r="G1" s="399"/>
      <c r="I1" s="400" t="s">
        <v>4938</v>
      </c>
      <c r="J1" s="400"/>
      <c r="L1" s="402" t="s">
        <v>4939</v>
      </c>
      <c r="M1" s="403"/>
      <c r="N1" s="401"/>
    </row>
    <row r="2" spans="1:15" s="287" customFormat="1" ht="39.6" x14ac:dyDescent="0.25">
      <c r="A2" s="162" t="s">
        <v>2</v>
      </c>
      <c r="B2" s="162" t="s">
        <v>3</v>
      </c>
      <c r="C2" s="220" t="s">
        <v>4</v>
      </c>
      <c r="D2" s="162" t="s">
        <v>5</v>
      </c>
      <c r="E2" s="342" t="s">
        <v>6</v>
      </c>
      <c r="F2" s="343" t="s">
        <v>4009</v>
      </c>
      <c r="G2" s="289" t="s">
        <v>1494</v>
      </c>
      <c r="H2" s="289" t="s">
        <v>398</v>
      </c>
      <c r="I2" s="164" t="s">
        <v>4299</v>
      </c>
      <c r="J2" s="164" t="s">
        <v>4300</v>
      </c>
      <c r="K2" s="290" t="s">
        <v>2087</v>
      </c>
      <c r="L2" s="290" t="s">
        <v>2088</v>
      </c>
      <c r="M2" s="177" t="s">
        <v>400</v>
      </c>
      <c r="N2" s="151" t="s">
        <v>658</v>
      </c>
      <c r="O2" s="291" t="s">
        <v>438</v>
      </c>
    </row>
    <row r="3" spans="1:15" x14ac:dyDescent="0.25">
      <c r="A3" s="313" t="s">
        <v>4868</v>
      </c>
      <c r="B3" s="313" t="s">
        <v>190</v>
      </c>
      <c r="C3" s="216">
        <v>7601240655082</v>
      </c>
      <c r="D3" s="350" t="s">
        <v>4869</v>
      </c>
      <c r="E3" s="184">
        <v>484.05</v>
      </c>
      <c r="F3" s="214" t="s">
        <v>302</v>
      </c>
      <c r="G3" s="294" t="s">
        <v>3222</v>
      </c>
      <c r="H3" s="319" t="s">
        <v>5033</v>
      </c>
      <c r="I3" s="297" t="s">
        <v>4311</v>
      </c>
      <c r="J3" s="297" t="s">
        <v>4312</v>
      </c>
      <c r="K3" s="293">
        <f t="shared" ref="K3:K52" si="0">SUM(E3*27.5)/100</f>
        <v>133.11375000000001</v>
      </c>
      <c r="L3" s="408">
        <f>SUM(E3*40)/100</f>
        <v>193.62</v>
      </c>
      <c r="M3" s="295"/>
      <c r="N3" s="159"/>
      <c r="O3" s="298"/>
    </row>
    <row r="4" spans="1:15" x14ac:dyDescent="0.25">
      <c r="A4" s="297" t="s">
        <v>5030</v>
      </c>
      <c r="B4" s="294" t="s">
        <v>508</v>
      </c>
      <c r="C4" s="216" t="s">
        <v>5031</v>
      </c>
      <c r="D4" s="297" t="s">
        <v>5032</v>
      </c>
      <c r="E4" s="184">
        <v>282.8</v>
      </c>
      <c r="F4" s="214" t="s">
        <v>302</v>
      </c>
      <c r="G4" s="294" t="s">
        <v>3222</v>
      </c>
      <c r="H4" s="323" t="s">
        <v>5033</v>
      </c>
      <c r="I4" s="300" t="s">
        <v>4531</v>
      </c>
      <c r="J4" s="300" t="s">
        <v>4312</v>
      </c>
      <c r="K4" s="293">
        <f t="shared" si="0"/>
        <v>77.77</v>
      </c>
      <c r="L4" s="408">
        <f t="shared" ref="L4:L5" si="1">SUM(E4*40)/100</f>
        <v>113.12</v>
      </c>
      <c r="M4" s="295"/>
      <c r="N4" s="159"/>
      <c r="O4" s="298"/>
    </row>
    <row r="5" spans="1:15" x14ac:dyDescent="0.25">
      <c r="A5" s="294" t="s">
        <v>5139</v>
      </c>
      <c r="B5" s="306" t="s">
        <v>5047</v>
      </c>
      <c r="C5" s="224">
        <v>7209240218081</v>
      </c>
      <c r="D5" s="306" t="s">
        <v>5048</v>
      </c>
      <c r="E5" s="307">
        <v>407</v>
      </c>
      <c r="F5" s="385" t="s">
        <v>3242</v>
      </c>
      <c r="G5" s="294" t="s">
        <v>2547</v>
      </c>
      <c r="H5" s="320" t="s">
        <v>5033</v>
      </c>
      <c r="I5" s="294" t="s">
        <v>4653</v>
      </c>
      <c r="J5" s="294" t="s">
        <v>4312</v>
      </c>
      <c r="K5" s="293">
        <f t="shared" si="0"/>
        <v>111.925</v>
      </c>
      <c r="L5" s="408">
        <f t="shared" si="1"/>
        <v>162.80000000000001</v>
      </c>
      <c r="M5" s="307"/>
      <c r="N5" s="294"/>
      <c r="O5" s="294"/>
    </row>
    <row r="6" spans="1:15" x14ac:dyDescent="0.25">
      <c r="A6" s="313" t="s">
        <v>4840</v>
      </c>
      <c r="B6" s="313" t="s">
        <v>3239</v>
      </c>
      <c r="C6" s="216">
        <v>8201290466081</v>
      </c>
      <c r="D6" s="292" t="s">
        <v>4841</v>
      </c>
      <c r="E6" s="293">
        <v>744.45</v>
      </c>
      <c r="F6" s="214" t="s">
        <v>3242</v>
      </c>
      <c r="G6" s="294" t="s">
        <v>3222</v>
      </c>
      <c r="H6" s="172" t="s">
        <v>4842</v>
      </c>
      <c r="I6" s="294" t="s">
        <v>4451</v>
      </c>
      <c r="J6" s="294" t="s">
        <v>4382</v>
      </c>
      <c r="K6" s="293">
        <f t="shared" si="0"/>
        <v>204.72375</v>
      </c>
      <c r="L6" s="293">
        <f>SUM(E6*30)/100</f>
        <v>223.33500000000001</v>
      </c>
      <c r="M6" s="295"/>
      <c r="N6" s="294"/>
      <c r="O6" s="338" t="s">
        <v>5154</v>
      </c>
    </row>
    <row r="7" spans="1:15" s="77" customFormat="1" ht="13.8" x14ac:dyDescent="0.3">
      <c r="A7" s="300" t="s">
        <v>4927</v>
      </c>
      <c r="B7" s="300" t="s">
        <v>3229</v>
      </c>
      <c r="C7" s="216">
        <v>8303155318082</v>
      </c>
      <c r="D7" s="292" t="s">
        <v>4952</v>
      </c>
      <c r="E7" s="293">
        <v>377</v>
      </c>
      <c r="F7" s="214" t="s">
        <v>302</v>
      </c>
      <c r="G7" s="294" t="s">
        <v>3222</v>
      </c>
      <c r="H7" s="320" t="s">
        <v>5159</v>
      </c>
      <c r="I7" s="294" t="s">
        <v>4598</v>
      </c>
      <c r="J7" s="294" t="s">
        <v>4306</v>
      </c>
      <c r="K7" s="293">
        <f t="shared" si="0"/>
        <v>103.675</v>
      </c>
      <c r="L7" s="408">
        <f>SUM(E7*40)/100</f>
        <v>150.80000000000001</v>
      </c>
      <c r="M7" s="295"/>
      <c r="N7" s="293"/>
      <c r="O7" s="294"/>
    </row>
    <row r="8" spans="1:15" s="287" customFormat="1" x14ac:dyDescent="0.25">
      <c r="A8" s="297" t="s">
        <v>4797</v>
      </c>
      <c r="B8" s="294" t="s">
        <v>4798</v>
      </c>
      <c r="C8" s="216">
        <v>7110305081085</v>
      </c>
      <c r="D8" s="292" t="s">
        <v>4799</v>
      </c>
      <c r="E8" s="293">
        <v>481.7</v>
      </c>
      <c r="F8" s="214" t="s">
        <v>302</v>
      </c>
      <c r="G8" s="294" t="s">
        <v>3222</v>
      </c>
      <c r="H8" s="320" t="s">
        <v>4951</v>
      </c>
      <c r="I8" s="294" t="s">
        <v>4800</v>
      </c>
      <c r="J8" s="294" t="s">
        <v>4382</v>
      </c>
      <c r="K8" s="293">
        <f t="shared" si="0"/>
        <v>132.4675</v>
      </c>
      <c r="L8" s="408">
        <f>SUM(E8*30)/100</f>
        <v>144.51</v>
      </c>
      <c r="M8" s="295"/>
      <c r="N8" s="293"/>
      <c r="O8" s="338" t="s">
        <v>5153</v>
      </c>
    </row>
    <row r="9" spans="1:15" s="287" customFormat="1" x14ac:dyDescent="0.25">
      <c r="A9" s="313" t="s">
        <v>4792</v>
      </c>
      <c r="B9" s="313" t="s">
        <v>2798</v>
      </c>
      <c r="C9" s="216">
        <v>8011040170086</v>
      </c>
      <c r="D9" s="350" t="s">
        <v>4940</v>
      </c>
      <c r="E9" s="293">
        <v>394.7</v>
      </c>
      <c r="F9" s="214" t="s">
        <v>302</v>
      </c>
      <c r="G9" s="294" t="s">
        <v>3222</v>
      </c>
      <c r="H9" s="238" t="s">
        <v>4793</v>
      </c>
      <c r="I9" s="300" t="s">
        <v>4941</v>
      </c>
      <c r="J9" s="300"/>
      <c r="K9" s="293">
        <f t="shared" si="0"/>
        <v>108.5425</v>
      </c>
      <c r="L9" s="293">
        <f>SUM(E9*30)/100</f>
        <v>118.41</v>
      </c>
      <c r="M9" s="295"/>
      <c r="N9" s="293"/>
      <c r="O9" s="338" t="s">
        <v>5152</v>
      </c>
    </row>
    <row r="10" spans="1:15" s="287" customFormat="1" x14ac:dyDescent="0.25">
      <c r="A10" s="294" t="s">
        <v>4956</v>
      </c>
      <c r="B10" s="306" t="s">
        <v>276</v>
      </c>
      <c r="C10" s="224">
        <v>8305240217088</v>
      </c>
      <c r="D10" s="306" t="s">
        <v>4957</v>
      </c>
      <c r="E10" s="307">
        <v>162</v>
      </c>
      <c r="F10" s="385" t="s">
        <v>302</v>
      </c>
      <c r="G10" s="294" t="s">
        <v>2547</v>
      </c>
      <c r="H10" s="320" t="s">
        <v>4958</v>
      </c>
      <c r="I10" s="294" t="s">
        <v>4598</v>
      </c>
      <c r="J10" s="294" t="s">
        <v>4306</v>
      </c>
      <c r="K10" s="293">
        <f t="shared" si="0"/>
        <v>44.55</v>
      </c>
      <c r="L10" s="408">
        <f>SUM(E10*30)/100</f>
        <v>48.6</v>
      </c>
      <c r="M10" s="307"/>
      <c r="N10" s="293"/>
      <c r="O10" s="294"/>
    </row>
    <row r="11" spans="1:15" s="287" customFormat="1" x14ac:dyDescent="0.25">
      <c r="A11" s="292" t="s">
        <v>5124</v>
      </c>
      <c r="B11" s="292" t="s">
        <v>4166</v>
      </c>
      <c r="C11" s="216">
        <v>7602040337087</v>
      </c>
      <c r="D11" s="292" t="s">
        <v>5125</v>
      </c>
      <c r="E11" s="293">
        <v>340.3</v>
      </c>
      <c r="F11" s="214" t="s">
        <v>302</v>
      </c>
      <c r="G11" s="294" t="s">
        <v>3222</v>
      </c>
      <c r="H11" s="320" t="s">
        <v>933</v>
      </c>
      <c r="I11" s="294" t="s">
        <v>4368</v>
      </c>
      <c r="J11" s="294" t="s">
        <v>4312</v>
      </c>
      <c r="K11" s="293">
        <f t="shared" si="0"/>
        <v>93.582499999999996</v>
      </c>
      <c r="L11" s="408">
        <f>SUM(E11*40)/100</f>
        <v>136.12</v>
      </c>
      <c r="M11" s="295"/>
      <c r="N11" s="159"/>
      <c r="O11" s="298"/>
    </row>
    <row r="12" spans="1:15" s="287" customFormat="1" x14ac:dyDescent="0.25">
      <c r="A12" s="313" t="s">
        <v>4794</v>
      </c>
      <c r="B12" s="313" t="s">
        <v>4513</v>
      </c>
      <c r="C12" s="216">
        <v>7008135835086</v>
      </c>
      <c r="D12" s="350" t="s">
        <v>4795</v>
      </c>
      <c r="E12" s="293">
        <v>231.05</v>
      </c>
      <c r="F12" s="214" t="s">
        <v>302</v>
      </c>
      <c r="G12" s="294" t="s">
        <v>3222</v>
      </c>
      <c r="H12" s="320" t="s">
        <v>1487</v>
      </c>
      <c r="I12" s="300" t="s">
        <v>4550</v>
      </c>
      <c r="J12" s="300" t="s">
        <v>4304</v>
      </c>
      <c r="K12" s="293">
        <f t="shared" si="0"/>
        <v>63.53875</v>
      </c>
      <c r="L12" s="408">
        <f t="shared" ref="L12:L52" si="2">SUM(E12*30)/100</f>
        <v>69.314999999999998</v>
      </c>
      <c r="M12" s="295"/>
      <c r="N12" s="293"/>
      <c r="O12" s="294"/>
    </row>
    <row r="13" spans="1:15" s="287" customFormat="1" x14ac:dyDescent="0.25">
      <c r="A13" s="300" t="s">
        <v>4801</v>
      </c>
      <c r="B13" s="300" t="s">
        <v>4802</v>
      </c>
      <c r="C13" s="216">
        <v>7905020720085</v>
      </c>
      <c r="D13" s="292" t="s">
        <v>4803</v>
      </c>
      <c r="E13" s="293">
        <v>194.3</v>
      </c>
      <c r="F13" s="214" t="s">
        <v>3242</v>
      </c>
      <c r="G13" s="294" t="s">
        <v>3222</v>
      </c>
      <c r="H13" s="320" t="s">
        <v>1487</v>
      </c>
      <c r="I13" s="294" t="s">
        <v>4550</v>
      </c>
      <c r="J13" s="294" t="s">
        <v>4304</v>
      </c>
      <c r="K13" s="293">
        <f t="shared" si="0"/>
        <v>53.432499999999997</v>
      </c>
      <c r="L13" s="408">
        <f t="shared" si="2"/>
        <v>58.29</v>
      </c>
      <c r="M13" s="295"/>
      <c r="N13" s="159"/>
      <c r="O13" s="302"/>
    </row>
    <row r="14" spans="1:15" s="287" customFormat="1" x14ac:dyDescent="0.25">
      <c r="A14" s="313" t="s">
        <v>4826</v>
      </c>
      <c r="B14" s="313" t="s">
        <v>220</v>
      </c>
      <c r="C14" s="216">
        <v>6511285429080</v>
      </c>
      <c r="D14" s="350" t="s">
        <v>4825</v>
      </c>
      <c r="E14" s="293">
        <v>104.15</v>
      </c>
      <c r="F14" s="214" t="s">
        <v>302</v>
      </c>
      <c r="G14" s="294" t="s">
        <v>3222</v>
      </c>
      <c r="H14" s="320" t="s">
        <v>1487</v>
      </c>
      <c r="I14" s="294" t="s">
        <v>4550</v>
      </c>
      <c r="J14" s="294" t="s">
        <v>4304</v>
      </c>
      <c r="K14" s="293">
        <f t="shared" si="0"/>
        <v>28.641249999999999</v>
      </c>
      <c r="L14" s="408">
        <f t="shared" si="2"/>
        <v>31.245000000000001</v>
      </c>
      <c r="M14" s="295"/>
      <c r="N14" s="159"/>
      <c r="O14" s="298"/>
    </row>
    <row r="15" spans="1:15" s="287" customFormat="1" x14ac:dyDescent="0.25">
      <c r="A15" s="292" t="s">
        <v>122</v>
      </c>
      <c r="B15" s="292" t="s">
        <v>169</v>
      </c>
      <c r="C15" s="216">
        <v>6805065559086</v>
      </c>
      <c r="D15" s="292" t="s">
        <v>4844</v>
      </c>
      <c r="E15" s="293">
        <v>279.35000000000002</v>
      </c>
      <c r="F15" s="214" t="s">
        <v>302</v>
      </c>
      <c r="G15" s="294" t="s">
        <v>3222</v>
      </c>
      <c r="H15" s="320" t="s">
        <v>1487</v>
      </c>
      <c r="I15" s="294" t="s">
        <v>4550</v>
      </c>
      <c r="J15" s="294" t="s">
        <v>4304</v>
      </c>
      <c r="K15" s="293">
        <f t="shared" si="0"/>
        <v>76.821250000000006</v>
      </c>
      <c r="L15" s="408">
        <f t="shared" si="2"/>
        <v>83.805000000000007</v>
      </c>
      <c r="M15" s="295"/>
      <c r="N15" s="159"/>
      <c r="O15" s="298"/>
    </row>
    <row r="16" spans="1:15" s="287" customFormat="1" x14ac:dyDescent="0.25">
      <c r="A16" s="292" t="s">
        <v>5104</v>
      </c>
      <c r="B16" s="292" t="s">
        <v>316</v>
      </c>
      <c r="C16" s="216">
        <v>6902025518086</v>
      </c>
      <c r="D16" s="292" t="s">
        <v>4843</v>
      </c>
      <c r="E16" s="293">
        <v>774.2</v>
      </c>
      <c r="F16" s="214" t="s">
        <v>3242</v>
      </c>
      <c r="G16" s="294" t="s">
        <v>3222</v>
      </c>
      <c r="H16" s="320" t="s">
        <v>651</v>
      </c>
      <c r="I16" s="294" t="s">
        <v>4550</v>
      </c>
      <c r="J16" s="294" t="s">
        <v>4304</v>
      </c>
      <c r="K16" s="293">
        <f t="shared" si="0"/>
        <v>212.905</v>
      </c>
      <c r="L16" s="408">
        <f t="shared" si="2"/>
        <v>232.26</v>
      </c>
      <c r="M16" s="295"/>
      <c r="N16" s="159"/>
      <c r="O16" s="298"/>
    </row>
    <row r="17" spans="1:15" s="287" customFormat="1" x14ac:dyDescent="0.25">
      <c r="A17" s="313" t="s">
        <v>5107</v>
      </c>
      <c r="B17" s="313" t="s">
        <v>316</v>
      </c>
      <c r="C17" s="216">
        <v>7412045472081</v>
      </c>
      <c r="D17" s="350" t="s">
        <v>5108</v>
      </c>
      <c r="E17" s="184">
        <v>296.14999999999998</v>
      </c>
      <c r="F17" s="214" t="s">
        <v>3242</v>
      </c>
      <c r="G17" s="294" t="s">
        <v>3222</v>
      </c>
      <c r="H17" s="319" t="s">
        <v>651</v>
      </c>
      <c r="I17" s="297" t="s">
        <v>4550</v>
      </c>
      <c r="J17" s="297" t="s">
        <v>4304</v>
      </c>
      <c r="K17" s="293">
        <f t="shared" si="0"/>
        <v>81.441249999999997</v>
      </c>
      <c r="L17" s="408">
        <f t="shared" si="2"/>
        <v>88.844999999999999</v>
      </c>
      <c r="M17" s="295"/>
      <c r="N17" s="293"/>
      <c r="O17" s="294"/>
    </row>
    <row r="18" spans="1:15" s="287" customFormat="1" x14ac:dyDescent="0.25">
      <c r="A18" s="292" t="s">
        <v>4329</v>
      </c>
      <c r="B18" s="292" t="s">
        <v>4851</v>
      </c>
      <c r="C18" s="216">
        <v>8204225730084</v>
      </c>
      <c r="D18" s="292" t="s">
        <v>4852</v>
      </c>
      <c r="E18" s="293">
        <v>888</v>
      </c>
      <c r="F18" s="214" t="s">
        <v>3242</v>
      </c>
      <c r="G18" s="294" t="s">
        <v>3222</v>
      </c>
      <c r="H18" s="320" t="s">
        <v>1487</v>
      </c>
      <c r="I18" s="294" t="s">
        <v>4550</v>
      </c>
      <c r="J18" s="294" t="s">
        <v>4304</v>
      </c>
      <c r="K18" s="293">
        <f t="shared" si="0"/>
        <v>244.2</v>
      </c>
      <c r="L18" s="408">
        <f t="shared" si="2"/>
        <v>266.39999999999998</v>
      </c>
      <c r="M18" s="295"/>
      <c r="N18" s="293"/>
      <c r="O18" s="298"/>
    </row>
    <row r="19" spans="1:15" s="287" customFormat="1" x14ac:dyDescent="0.25">
      <c r="A19" s="313" t="s">
        <v>2550</v>
      </c>
      <c r="B19" s="313" t="s">
        <v>1393</v>
      </c>
      <c r="C19" s="216">
        <v>7403145546080</v>
      </c>
      <c r="D19" s="294" t="s">
        <v>4867</v>
      </c>
      <c r="E19" s="293">
        <v>981.8</v>
      </c>
      <c r="F19" s="214" t="s">
        <v>3242</v>
      </c>
      <c r="G19" s="294" t="s">
        <v>3222</v>
      </c>
      <c r="H19" s="320" t="s">
        <v>651</v>
      </c>
      <c r="I19" s="294" t="s">
        <v>4311</v>
      </c>
      <c r="J19" s="294" t="s">
        <v>4312</v>
      </c>
      <c r="K19" s="293">
        <f t="shared" si="0"/>
        <v>269.995</v>
      </c>
      <c r="L19" s="408">
        <f t="shared" si="2"/>
        <v>294.54000000000002</v>
      </c>
      <c r="M19" s="295"/>
      <c r="N19" s="293"/>
      <c r="O19" s="294"/>
    </row>
    <row r="20" spans="1:15" s="287" customFormat="1" x14ac:dyDescent="0.25">
      <c r="A20" s="313" t="s">
        <v>5036</v>
      </c>
      <c r="B20" s="223" t="s">
        <v>2896</v>
      </c>
      <c r="C20" s="392" t="s">
        <v>5037</v>
      </c>
      <c r="D20" s="393" t="s">
        <v>5038</v>
      </c>
      <c r="E20" s="293">
        <v>413.3</v>
      </c>
      <c r="F20" s="214" t="s">
        <v>302</v>
      </c>
      <c r="G20" s="294" t="s">
        <v>3222</v>
      </c>
      <c r="H20" s="319" t="s">
        <v>651</v>
      </c>
      <c r="I20" s="297" t="s">
        <v>4550</v>
      </c>
      <c r="J20" s="297" t="s">
        <v>4304</v>
      </c>
      <c r="K20" s="293">
        <f t="shared" si="0"/>
        <v>113.6575</v>
      </c>
      <c r="L20" s="408">
        <f t="shared" si="2"/>
        <v>123.99</v>
      </c>
      <c r="M20" s="295"/>
      <c r="N20" s="293"/>
      <c r="O20" s="294"/>
    </row>
    <row r="21" spans="1:15" s="287" customFormat="1" x14ac:dyDescent="0.25">
      <c r="A21" s="292" t="s">
        <v>4904</v>
      </c>
      <c r="B21" s="292" t="s">
        <v>4905</v>
      </c>
      <c r="C21" s="216">
        <v>79003285415087</v>
      </c>
      <c r="D21" s="292" t="s">
        <v>4906</v>
      </c>
      <c r="E21" s="293">
        <v>305.3</v>
      </c>
      <c r="F21" s="214" t="s">
        <v>302</v>
      </c>
      <c r="G21" s="294" t="s">
        <v>3222</v>
      </c>
      <c r="H21" s="320" t="s">
        <v>1487</v>
      </c>
      <c r="I21" s="294" t="s">
        <v>4550</v>
      </c>
      <c r="J21" s="294" t="s">
        <v>4304</v>
      </c>
      <c r="K21" s="293">
        <f t="shared" si="0"/>
        <v>83.957499999999996</v>
      </c>
      <c r="L21" s="408">
        <f t="shared" si="2"/>
        <v>91.59</v>
      </c>
      <c r="M21" s="295"/>
      <c r="N21" s="159"/>
      <c r="O21" s="302"/>
    </row>
    <row r="22" spans="1:15" s="287" customFormat="1" x14ac:dyDescent="0.25">
      <c r="A22" s="313" t="s">
        <v>330</v>
      </c>
      <c r="B22" s="313" t="s">
        <v>1662</v>
      </c>
      <c r="C22" s="216">
        <v>6308180551088</v>
      </c>
      <c r="D22" s="350" t="s">
        <v>4922</v>
      </c>
      <c r="E22" s="293">
        <v>438</v>
      </c>
      <c r="F22" s="214" t="s">
        <v>302</v>
      </c>
      <c r="G22" s="294" t="s">
        <v>3222</v>
      </c>
      <c r="H22" s="320" t="s">
        <v>432</v>
      </c>
      <c r="I22" s="300" t="s">
        <v>4311</v>
      </c>
      <c r="J22" s="300" t="s">
        <v>4312</v>
      </c>
      <c r="K22" s="293">
        <f t="shared" si="0"/>
        <v>120.45</v>
      </c>
      <c r="L22" s="408">
        <f t="shared" si="2"/>
        <v>131.4</v>
      </c>
      <c r="M22" s="295"/>
      <c r="N22" s="293"/>
      <c r="O22" s="294"/>
    </row>
    <row r="23" spans="1:15" s="287" customFormat="1" x14ac:dyDescent="0.25">
      <c r="A23" s="313" t="s">
        <v>2397</v>
      </c>
      <c r="B23" s="313" t="s">
        <v>1472</v>
      </c>
      <c r="C23" s="216">
        <v>7303165715088</v>
      </c>
      <c r="D23" s="297" t="s">
        <v>4796</v>
      </c>
      <c r="E23" s="184">
        <v>665.3</v>
      </c>
      <c r="F23" s="214" t="s">
        <v>3242</v>
      </c>
      <c r="G23" s="294" t="s">
        <v>3222</v>
      </c>
      <c r="H23" s="320" t="s">
        <v>432</v>
      </c>
      <c r="I23" s="297" t="s">
        <v>4311</v>
      </c>
      <c r="J23" s="297" t="s">
        <v>4312</v>
      </c>
      <c r="K23" s="293">
        <f t="shared" si="0"/>
        <v>182.95750000000001</v>
      </c>
      <c r="L23" s="408">
        <f t="shared" si="2"/>
        <v>199.59</v>
      </c>
      <c r="M23" s="295"/>
      <c r="N23" s="159"/>
      <c r="O23" s="298"/>
    </row>
    <row r="24" spans="1:15" s="287" customFormat="1" x14ac:dyDescent="0.25">
      <c r="A24" s="294" t="s">
        <v>4932</v>
      </c>
      <c r="B24" s="294" t="s">
        <v>169</v>
      </c>
      <c r="C24" s="224">
        <v>7005050441080</v>
      </c>
      <c r="D24" s="306" t="s">
        <v>4959</v>
      </c>
      <c r="E24" s="307">
        <v>413.9</v>
      </c>
      <c r="F24" s="385" t="s">
        <v>302</v>
      </c>
      <c r="G24" s="294" t="s">
        <v>3222</v>
      </c>
      <c r="H24" s="320" t="s">
        <v>432</v>
      </c>
      <c r="I24" s="294" t="s">
        <v>4311</v>
      </c>
      <c r="J24" s="294" t="s">
        <v>4312</v>
      </c>
      <c r="K24" s="293">
        <f t="shared" si="0"/>
        <v>113.82250000000001</v>
      </c>
      <c r="L24" s="408">
        <f t="shared" si="2"/>
        <v>124.17</v>
      </c>
      <c r="M24" s="307"/>
      <c r="N24" s="293"/>
      <c r="O24" s="294"/>
    </row>
    <row r="25" spans="1:15" x14ac:dyDescent="0.25">
      <c r="A25" s="313" t="s">
        <v>1547</v>
      </c>
      <c r="B25" s="313" t="s">
        <v>3029</v>
      </c>
      <c r="C25" s="216">
        <v>7003080457087</v>
      </c>
      <c r="D25" s="350" t="s">
        <v>4837</v>
      </c>
      <c r="E25" s="293">
        <v>189.2</v>
      </c>
      <c r="F25" s="214" t="s">
        <v>302</v>
      </c>
      <c r="G25" s="294" t="s">
        <v>3222</v>
      </c>
      <c r="H25" s="320" t="s">
        <v>432</v>
      </c>
      <c r="I25" s="297" t="s">
        <v>4311</v>
      </c>
      <c r="J25" s="297" t="s">
        <v>4312</v>
      </c>
      <c r="K25" s="293">
        <f t="shared" si="0"/>
        <v>52.03</v>
      </c>
      <c r="L25" s="408">
        <f t="shared" si="2"/>
        <v>56.76</v>
      </c>
      <c r="M25" s="295"/>
      <c r="N25" s="293"/>
      <c r="O25" s="294"/>
    </row>
    <row r="26" spans="1:15" x14ac:dyDescent="0.25">
      <c r="A26" s="292" t="s">
        <v>5096</v>
      </c>
      <c r="B26" s="292" t="s">
        <v>441</v>
      </c>
      <c r="C26" s="216">
        <v>8705285526089</v>
      </c>
      <c r="D26" s="292" t="s">
        <v>5097</v>
      </c>
      <c r="E26" s="293">
        <v>432.02</v>
      </c>
      <c r="F26" s="214" t="s">
        <v>302</v>
      </c>
      <c r="G26" s="294" t="s">
        <v>3222</v>
      </c>
      <c r="H26" s="320" t="s">
        <v>432</v>
      </c>
      <c r="I26" s="294" t="s">
        <v>4311</v>
      </c>
      <c r="J26" s="294" t="s">
        <v>4312</v>
      </c>
      <c r="K26" s="293">
        <f t="shared" si="0"/>
        <v>118.80549999999999</v>
      </c>
      <c r="L26" s="408">
        <f t="shared" si="2"/>
        <v>129.60599999999999</v>
      </c>
      <c r="M26" s="295"/>
      <c r="N26" s="159"/>
      <c r="O26" s="298"/>
    </row>
    <row r="27" spans="1:15" x14ac:dyDescent="0.25">
      <c r="A27" s="292" t="s">
        <v>5101</v>
      </c>
      <c r="B27" s="292" t="s">
        <v>5102</v>
      </c>
      <c r="C27" s="216">
        <v>8511080646084</v>
      </c>
      <c r="D27" s="292" t="s">
        <v>5103</v>
      </c>
      <c r="E27" s="293">
        <v>664.3</v>
      </c>
      <c r="F27" s="214" t="s">
        <v>302</v>
      </c>
      <c r="G27" s="294" t="s">
        <v>3222</v>
      </c>
      <c r="H27" s="320" t="s">
        <v>432</v>
      </c>
      <c r="I27" s="294" t="s">
        <v>4311</v>
      </c>
      <c r="J27" s="294" t="s">
        <v>4312</v>
      </c>
      <c r="K27" s="293">
        <f t="shared" si="0"/>
        <v>182.6825</v>
      </c>
      <c r="L27" s="408">
        <f t="shared" si="2"/>
        <v>199.29</v>
      </c>
      <c r="M27" s="295"/>
      <c r="N27" s="159"/>
      <c r="O27" s="298"/>
    </row>
    <row r="28" spans="1:15" x14ac:dyDescent="0.25">
      <c r="A28" s="313" t="s">
        <v>5106</v>
      </c>
      <c r="B28" s="313" t="s">
        <v>1291</v>
      </c>
      <c r="C28" s="216">
        <v>8309160938087</v>
      </c>
      <c r="D28" s="350" t="s">
        <v>4850</v>
      </c>
      <c r="E28" s="184">
        <v>489.2</v>
      </c>
      <c r="F28" s="214" t="s">
        <v>3242</v>
      </c>
      <c r="G28" s="294" t="s">
        <v>3222</v>
      </c>
      <c r="H28" s="320" t="s">
        <v>432</v>
      </c>
      <c r="I28" s="297" t="s">
        <v>4311</v>
      </c>
      <c r="J28" s="297" t="s">
        <v>4312</v>
      </c>
      <c r="K28" s="293">
        <f t="shared" si="0"/>
        <v>134.53</v>
      </c>
      <c r="L28" s="408">
        <f t="shared" si="2"/>
        <v>146.76</v>
      </c>
      <c r="M28" s="295"/>
      <c r="N28" s="159"/>
      <c r="O28" s="302"/>
    </row>
    <row r="29" spans="1:15" x14ac:dyDescent="0.25">
      <c r="A29" s="313" t="s">
        <v>5115</v>
      </c>
      <c r="B29" s="313" t="s">
        <v>441</v>
      </c>
      <c r="C29" s="216">
        <v>7004170828086</v>
      </c>
      <c r="D29" s="292" t="s">
        <v>5116</v>
      </c>
      <c r="E29" s="293">
        <v>428</v>
      </c>
      <c r="F29" s="214" t="s">
        <v>3242</v>
      </c>
      <c r="G29" s="294" t="s">
        <v>3222</v>
      </c>
      <c r="H29" s="320" t="s">
        <v>432</v>
      </c>
      <c r="I29" s="300" t="s">
        <v>4311</v>
      </c>
      <c r="J29" s="300" t="s">
        <v>4312</v>
      </c>
      <c r="K29" s="293">
        <f t="shared" si="0"/>
        <v>117.7</v>
      </c>
      <c r="L29" s="408">
        <f t="shared" si="2"/>
        <v>128.4</v>
      </c>
      <c r="M29" s="295"/>
      <c r="N29" s="159"/>
      <c r="O29" s="298"/>
    </row>
    <row r="30" spans="1:15" x14ac:dyDescent="0.25">
      <c r="A30" s="300" t="s">
        <v>4857</v>
      </c>
      <c r="B30" s="300" t="s">
        <v>385</v>
      </c>
      <c r="C30" s="216">
        <v>8908211202086</v>
      </c>
      <c r="D30" s="292" t="s">
        <v>4858</v>
      </c>
      <c r="E30" s="293">
        <v>408.1</v>
      </c>
      <c r="F30" s="214" t="s">
        <v>302</v>
      </c>
      <c r="G30" s="294" t="s">
        <v>3222</v>
      </c>
      <c r="H30" s="320" t="s">
        <v>432</v>
      </c>
      <c r="I30" s="294" t="s">
        <v>4311</v>
      </c>
      <c r="J30" s="294" t="s">
        <v>4312</v>
      </c>
      <c r="K30" s="293">
        <f t="shared" si="0"/>
        <v>112.22750000000001</v>
      </c>
      <c r="L30" s="408">
        <f t="shared" si="2"/>
        <v>122.43</v>
      </c>
      <c r="M30" s="295"/>
      <c r="N30" s="159"/>
      <c r="O30" s="298"/>
    </row>
    <row r="31" spans="1:15" x14ac:dyDescent="0.25">
      <c r="A31" s="313" t="s">
        <v>4865</v>
      </c>
      <c r="B31" s="313" t="s">
        <v>1291</v>
      </c>
      <c r="C31" s="216">
        <v>6412210556081</v>
      </c>
      <c r="D31" s="292" t="s">
        <v>4866</v>
      </c>
      <c r="E31" s="293">
        <v>240</v>
      </c>
      <c r="F31" s="214" t="s">
        <v>3242</v>
      </c>
      <c r="G31" s="294" t="s">
        <v>3222</v>
      </c>
      <c r="H31" s="320" t="s">
        <v>432</v>
      </c>
      <c r="I31" s="294" t="s">
        <v>4311</v>
      </c>
      <c r="J31" s="294" t="s">
        <v>4312</v>
      </c>
      <c r="K31" s="293">
        <f t="shared" si="0"/>
        <v>66</v>
      </c>
      <c r="L31" s="408">
        <f t="shared" si="2"/>
        <v>72</v>
      </c>
      <c r="M31" s="295"/>
      <c r="N31" s="159"/>
      <c r="O31" s="298"/>
    </row>
    <row r="32" spans="1:15" x14ac:dyDescent="0.25">
      <c r="A32" s="313" t="s">
        <v>4870</v>
      </c>
      <c r="B32" s="313" t="s">
        <v>58</v>
      </c>
      <c r="C32" s="216">
        <v>7905205379087</v>
      </c>
      <c r="D32" s="292" t="s">
        <v>4871</v>
      </c>
      <c r="E32" s="293">
        <v>161.30000000000001</v>
      </c>
      <c r="F32" s="214" t="s">
        <v>302</v>
      </c>
      <c r="G32" s="294" t="s">
        <v>3222</v>
      </c>
      <c r="H32" s="320" t="s">
        <v>432</v>
      </c>
      <c r="I32" s="294" t="s">
        <v>4311</v>
      </c>
      <c r="J32" s="294" t="s">
        <v>4312</v>
      </c>
      <c r="K32" s="293">
        <f t="shared" si="0"/>
        <v>44.357500000000002</v>
      </c>
      <c r="L32" s="408">
        <f t="shared" si="2"/>
        <v>48.39</v>
      </c>
      <c r="M32" s="295"/>
      <c r="N32" s="293"/>
      <c r="O32" s="294"/>
    </row>
    <row r="33" spans="1:15" s="77" customFormat="1" ht="13.8" x14ac:dyDescent="0.3">
      <c r="A33" s="313" t="s">
        <v>5150</v>
      </c>
      <c r="B33" s="313" t="s">
        <v>159</v>
      </c>
      <c r="C33" s="216">
        <v>6412210556081</v>
      </c>
      <c r="D33" s="225" t="s">
        <v>4866</v>
      </c>
      <c r="E33" s="293">
        <v>240</v>
      </c>
      <c r="F33" s="214" t="s">
        <v>3242</v>
      </c>
      <c r="G33" s="294" t="s">
        <v>3222</v>
      </c>
      <c r="H33" s="320" t="s">
        <v>432</v>
      </c>
      <c r="I33" s="297" t="s">
        <v>4311</v>
      </c>
      <c r="J33" s="297" t="s">
        <v>4312</v>
      </c>
      <c r="K33" s="293">
        <f t="shared" si="0"/>
        <v>66</v>
      </c>
      <c r="L33" s="408">
        <f t="shared" si="2"/>
        <v>72</v>
      </c>
      <c r="M33" s="295"/>
      <c r="N33" s="159"/>
      <c r="O33" s="298"/>
    </row>
    <row r="34" spans="1:15" s="77" customFormat="1" ht="13.8" x14ac:dyDescent="0.3">
      <c r="A34" s="300" t="s">
        <v>5034</v>
      </c>
      <c r="B34" s="300" t="s">
        <v>3632</v>
      </c>
      <c r="C34" s="216" t="s">
        <v>5035</v>
      </c>
      <c r="D34" s="300" t="s">
        <v>4481</v>
      </c>
      <c r="E34" s="293">
        <v>161.30000000000001</v>
      </c>
      <c r="F34" s="214" t="s">
        <v>302</v>
      </c>
      <c r="G34" s="294" t="s">
        <v>3222</v>
      </c>
      <c r="H34" s="320" t="s">
        <v>432</v>
      </c>
      <c r="I34" s="300" t="s">
        <v>4311</v>
      </c>
      <c r="J34" s="300" t="s">
        <v>4312</v>
      </c>
      <c r="K34" s="293">
        <f t="shared" si="0"/>
        <v>44.357500000000002</v>
      </c>
      <c r="L34" s="408">
        <f t="shared" si="2"/>
        <v>48.39</v>
      </c>
      <c r="M34" s="295"/>
      <c r="N34" s="159"/>
      <c r="O34" s="298"/>
    </row>
    <row r="35" spans="1:15" x14ac:dyDescent="0.25">
      <c r="A35" s="313" t="s">
        <v>4891</v>
      </c>
      <c r="B35" s="313" t="s">
        <v>3945</v>
      </c>
      <c r="C35" s="216">
        <v>7303120577086</v>
      </c>
      <c r="D35" s="292" t="s">
        <v>4892</v>
      </c>
      <c r="E35" s="293">
        <v>504.75</v>
      </c>
      <c r="F35" s="214" t="s">
        <v>302</v>
      </c>
      <c r="G35" s="294" t="s">
        <v>3222</v>
      </c>
      <c r="H35" s="320" t="s">
        <v>432</v>
      </c>
      <c r="I35" s="294" t="s">
        <v>4311</v>
      </c>
      <c r="J35" s="294" t="s">
        <v>4312</v>
      </c>
      <c r="K35" s="293">
        <f t="shared" si="0"/>
        <v>138.80625000000001</v>
      </c>
      <c r="L35" s="408">
        <f t="shared" si="2"/>
        <v>151.42500000000001</v>
      </c>
      <c r="M35" s="295"/>
      <c r="N35" s="293"/>
      <c r="O35" s="294"/>
    </row>
    <row r="36" spans="1:15" x14ac:dyDescent="0.25">
      <c r="A36" s="313" t="s">
        <v>4902</v>
      </c>
      <c r="B36" s="300" t="s">
        <v>220</v>
      </c>
      <c r="C36" s="216">
        <v>7202120432088</v>
      </c>
      <c r="D36" s="300" t="s">
        <v>4903</v>
      </c>
      <c r="E36" s="293">
        <v>336.2</v>
      </c>
      <c r="F36" s="214" t="s">
        <v>302</v>
      </c>
      <c r="G36" s="294" t="s">
        <v>3222</v>
      </c>
      <c r="H36" s="320" t="s">
        <v>432</v>
      </c>
      <c r="I36" s="300" t="s">
        <v>4311</v>
      </c>
      <c r="J36" s="300" t="s">
        <v>4312</v>
      </c>
      <c r="K36" s="293">
        <f t="shared" si="0"/>
        <v>92.454999999999998</v>
      </c>
      <c r="L36" s="408">
        <f t="shared" si="2"/>
        <v>100.86</v>
      </c>
      <c r="M36" s="295"/>
      <c r="N36" s="159"/>
      <c r="O36" s="336"/>
    </row>
    <row r="37" spans="1:15" x14ac:dyDescent="0.25">
      <c r="A37" s="313" t="s">
        <v>4934</v>
      </c>
      <c r="B37" s="313" t="s">
        <v>3729</v>
      </c>
      <c r="C37" s="216">
        <v>8510275236081</v>
      </c>
      <c r="D37" s="350" t="s">
        <v>4973</v>
      </c>
      <c r="E37" s="293">
        <v>320.3</v>
      </c>
      <c r="F37" s="214" t="s">
        <v>302</v>
      </c>
      <c r="G37" s="294" t="s">
        <v>3222</v>
      </c>
      <c r="H37" s="320" t="s">
        <v>4609</v>
      </c>
      <c r="I37" s="294" t="s">
        <v>4610</v>
      </c>
      <c r="J37" s="294" t="s">
        <v>4915</v>
      </c>
      <c r="K37" s="293">
        <f t="shared" si="0"/>
        <v>88.082499999999996</v>
      </c>
      <c r="L37" s="408">
        <f t="shared" si="2"/>
        <v>96.09</v>
      </c>
      <c r="M37" s="295"/>
      <c r="N37" s="159"/>
      <c r="O37" s="298"/>
    </row>
    <row r="38" spans="1:15" x14ac:dyDescent="0.25">
      <c r="A38" s="292" t="s">
        <v>1155</v>
      </c>
      <c r="B38" s="292" t="s">
        <v>5092</v>
      </c>
      <c r="C38" s="216">
        <v>8311055744083</v>
      </c>
      <c r="D38" s="292" t="s">
        <v>1698</v>
      </c>
      <c r="E38" s="293">
        <v>275.85000000000002</v>
      </c>
      <c r="F38" s="214" t="s">
        <v>302</v>
      </c>
      <c r="G38" s="294" t="s">
        <v>3222</v>
      </c>
      <c r="H38" s="320" t="s">
        <v>4609</v>
      </c>
      <c r="I38" s="294" t="s">
        <v>4610</v>
      </c>
      <c r="J38" s="294" t="s">
        <v>4915</v>
      </c>
      <c r="K38" s="293">
        <f t="shared" si="0"/>
        <v>75.858750000000015</v>
      </c>
      <c r="L38" s="408">
        <f t="shared" si="2"/>
        <v>82.754999999999995</v>
      </c>
      <c r="M38" s="295"/>
      <c r="N38" s="294"/>
      <c r="O38" s="294"/>
    </row>
    <row r="39" spans="1:15" x14ac:dyDescent="0.25">
      <c r="A39" s="292" t="s">
        <v>4912</v>
      </c>
      <c r="B39" s="292" t="s">
        <v>265</v>
      </c>
      <c r="C39" s="216">
        <v>7811215257083</v>
      </c>
      <c r="D39" s="292" t="s">
        <v>4913</v>
      </c>
      <c r="E39" s="293">
        <v>577.9</v>
      </c>
      <c r="F39" s="214" t="s">
        <v>302</v>
      </c>
      <c r="G39" s="294" t="s">
        <v>3222</v>
      </c>
      <c r="H39" s="320" t="s">
        <v>4914</v>
      </c>
      <c r="I39" s="294" t="s">
        <v>4702</v>
      </c>
      <c r="J39" s="294" t="s">
        <v>4915</v>
      </c>
      <c r="K39" s="293">
        <f t="shared" si="0"/>
        <v>158.92250000000001</v>
      </c>
      <c r="L39" s="408">
        <f t="shared" si="2"/>
        <v>173.37</v>
      </c>
      <c r="M39" s="295"/>
      <c r="N39" s="293"/>
      <c r="O39" s="338" t="s">
        <v>5151</v>
      </c>
    </row>
    <row r="40" spans="1:15" x14ac:dyDescent="0.25">
      <c r="A40" s="297" t="s">
        <v>1402</v>
      </c>
      <c r="B40" s="294" t="s">
        <v>302</v>
      </c>
      <c r="C40" s="216" t="s">
        <v>5024</v>
      </c>
      <c r="D40" s="297" t="s">
        <v>5025</v>
      </c>
      <c r="E40" s="184">
        <v>337.1</v>
      </c>
      <c r="F40" s="214" t="s">
        <v>302</v>
      </c>
      <c r="G40" s="294" t="s">
        <v>3222</v>
      </c>
      <c r="H40" s="238" t="s">
        <v>5026</v>
      </c>
      <c r="I40" s="300" t="s">
        <v>5027</v>
      </c>
      <c r="J40" s="300" t="s">
        <v>4312</v>
      </c>
      <c r="K40" s="293">
        <f t="shared" si="0"/>
        <v>92.702500000000001</v>
      </c>
      <c r="L40" s="293">
        <f t="shared" si="2"/>
        <v>101.13</v>
      </c>
      <c r="M40" s="295"/>
      <c r="N40" s="159"/>
      <c r="O40" s="339" t="s">
        <v>5155</v>
      </c>
    </row>
    <row r="41" spans="1:15" s="77" customFormat="1" ht="13.8" x14ac:dyDescent="0.3">
      <c r="A41" s="300" t="s">
        <v>4928</v>
      </c>
      <c r="B41" s="300" t="s">
        <v>4929</v>
      </c>
      <c r="C41" s="216" t="s">
        <v>4946</v>
      </c>
      <c r="D41" s="300" t="s">
        <v>4947</v>
      </c>
      <c r="E41" s="293">
        <v>161.30000000000001</v>
      </c>
      <c r="F41" s="214" t="s">
        <v>3242</v>
      </c>
      <c r="G41" s="294" t="s">
        <v>3222</v>
      </c>
      <c r="H41" s="323" t="s">
        <v>5158</v>
      </c>
      <c r="I41" s="300" t="s">
        <v>4948</v>
      </c>
      <c r="J41" s="300" t="s">
        <v>4339</v>
      </c>
      <c r="K41" s="293">
        <f t="shared" si="0"/>
        <v>44.357500000000002</v>
      </c>
      <c r="L41" s="408">
        <f t="shared" si="2"/>
        <v>48.39</v>
      </c>
      <c r="M41" s="295"/>
      <c r="N41" s="159"/>
      <c r="O41" s="298"/>
    </row>
    <row r="42" spans="1:15" s="77" customFormat="1" ht="13.8" x14ac:dyDescent="0.3">
      <c r="A42" s="300" t="s">
        <v>4749</v>
      </c>
      <c r="B42" s="300" t="s">
        <v>2475</v>
      </c>
      <c r="C42" s="216">
        <v>7511060425088</v>
      </c>
      <c r="D42" s="300" t="s">
        <v>3871</v>
      </c>
      <c r="E42" s="293">
        <v>758</v>
      </c>
      <c r="F42" s="214" t="s">
        <v>302</v>
      </c>
      <c r="G42" s="294" t="s">
        <v>3222</v>
      </c>
      <c r="H42" s="323" t="s">
        <v>5158</v>
      </c>
      <c r="I42" s="300" t="s">
        <v>4948</v>
      </c>
      <c r="J42" s="300" t="s">
        <v>4339</v>
      </c>
      <c r="K42" s="293">
        <f t="shared" si="0"/>
        <v>208.45</v>
      </c>
      <c r="L42" s="408">
        <f t="shared" si="2"/>
        <v>227.4</v>
      </c>
      <c r="M42" s="295"/>
      <c r="N42" s="159"/>
      <c r="O42" s="298"/>
    </row>
    <row r="43" spans="1:15" s="77" customFormat="1" ht="13.8" x14ac:dyDescent="0.3">
      <c r="A43" s="300" t="s">
        <v>5163</v>
      </c>
      <c r="B43" s="300" t="s">
        <v>265</v>
      </c>
      <c r="C43" s="216">
        <v>7806260598084</v>
      </c>
      <c r="D43" s="300" t="s">
        <v>3871</v>
      </c>
      <c r="E43" s="293">
        <v>276.8</v>
      </c>
      <c r="F43" s="214" t="s">
        <v>302</v>
      </c>
      <c r="G43" s="294" t="s">
        <v>3222</v>
      </c>
      <c r="H43" s="323" t="s">
        <v>5158</v>
      </c>
      <c r="I43" s="300" t="s">
        <v>4948</v>
      </c>
      <c r="J43" s="300" t="s">
        <v>4339</v>
      </c>
      <c r="K43" s="293">
        <f t="shared" si="0"/>
        <v>76.12</v>
      </c>
      <c r="L43" s="408">
        <f t="shared" si="2"/>
        <v>83.04</v>
      </c>
      <c r="M43" s="295"/>
      <c r="N43" s="159"/>
      <c r="O43" s="298"/>
    </row>
    <row r="44" spans="1:15" x14ac:dyDescent="0.25">
      <c r="A44" s="297" t="s">
        <v>5016</v>
      </c>
      <c r="B44" s="294" t="s">
        <v>1140</v>
      </c>
      <c r="C44" s="216" t="s">
        <v>5017</v>
      </c>
      <c r="D44" s="297" t="s">
        <v>5018</v>
      </c>
      <c r="E44" s="184">
        <v>950.3</v>
      </c>
      <c r="F44" s="214" t="s">
        <v>3242</v>
      </c>
      <c r="G44" s="294" t="s">
        <v>3222</v>
      </c>
      <c r="H44" s="323" t="s">
        <v>5019</v>
      </c>
      <c r="I44" s="300" t="s">
        <v>4311</v>
      </c>
      <c r="J44" s="300" t="s">
        <v>4312</v>
      </c>
      <c r="K44" s="293">
        <f t="shared" si="0"/>
        <v>261.33249999999998</v>
      </c>
      <c r="L44" s="408">
        <f t="shared" si="2"/>
        <v>285.08999999999997</v>
      </c>
      <c r="M44" s="295"/>
      <c r="N44" s="159"/>
      <c r="O44" s="298"/>
    </row>
    <row r="45" spans="1:15" x14ac:dyDescent="0.25">
      <c r="A45" s="313" t="s">
        <v>5140</v>
      </c>
      <c r="B45" s="313" t="s">
        <v>534</v>
      </c>
      <c r="C45" s="216">
        <v>7206070664087</v>
      </c>
      <c r="D45" s="292" t="s">
        <v>4733</v>
      </c>
      <c r="E45" s="293">
        <v>231.95</v>
      </c>
      <c r="F45" s="214" t="s">
        <v>3242</v>
      </c>
      <c r="G45" s="294" t="s">
        <v>3222</v>
      </c>
      <c r="H45" s="300" t="s">
        <v>3682</v>
      </c>
      <c r="I45" s="294" t="s">
        <v>5141</v>
      </c>
      <c r="J45" s="294" t="s">
        <v>4312</v>
      </c>
      <c r="K45" s="293">
        <f t="shared" si="0"/>
        <v>63.786250000000003</v>
      </c>
      <c r="L45" s="293">
        <f t="shared" si="2"/>
        <v>69.584999999999994</v>
      </c>
      <c r="M45" s="295"/>
      <c r="N45" s="293"/>
      <c r="O45" s="294"/>
    </row>
    <row r="46" spans="1:15" x14ac:dyDescent="0.25">
      <c r="A46" s="292" t="s">
        <v>5098</v>
      </c>
      <c r="B46" s="292" t="s">
        <v>2718</v>
      </c>
      <c r="C46" s="216">
        <v>6710185207081</v>
      </c>
      <c r="D46" s="292" t="s">
        <v>5099</v>
      </c>
      <c r="E46" s="293">
        <v>232.5</v>
      </c>
      <c r="F46" s="214" t="s">
        <v>302</v>
      </c>
      <c r="G46" s="294" t="s">
        <v>3222</v>
      </c>
      <c r="H46" s="294" t="s">
        <v>5100</v>
      </c>
      <c r="I46" s="294" t="s">
        <v>4311</v>
      </c>
      <c r="J46" s="294" t="s">
        <v>4312</v>
      </c>
      <c r="K46" s="293">
        <f t="shared" si="0"/>
        <v>63.9375</v>
      </c>
      <c r="L46" s="293">
        <f t="shared" si="2"/>
        <v>69.75</v>
      </c>
      <c r="M46" s="295"/>
      <c r="N46" s="159"/>
      <c r="O46" s="298"/>
    </row>
    <row r="47" spans="1:15" x14ac:dyDescent="0.25">
      <c r="A47" s="294" t="s">
        <v>4896</v>
      </c>
      <c r="B47" s="306" t="s">
        <v>1463</v>
      </c>
      <c r="C47" s="224">
        <v>740218524089</v>
      </c>
      <c r="D47" s="306" t="s">
        <v>4897</v>
      </c>
      <c r="E47" s="307">
        <v>161.30000000000001</v>
      </c>
      <c r="F47" s="385" t="s">
        <v>302</v>
      </c>
      <c r="G47" s="294" t="s">
        <v>2547</v>
      </c>
      <c r="H47" s="294" t="s">
        <v>5100</v>
      </c>
      <c r="I47" s="294" t="s">
        <v>4311</v>
      </c>
      <c r="J47" s="294" t="s">
        <v>4312</v>
      </c>
      <c r="K47" s="293">
        <f t="shared" si="0"/>
        <v>44.357500000000002</v>
      </c>
      <c r="L47" s="293">
        <f t="shared" si="2"/>
        <v>48.39</v>
      </c>
      <c r="M47" s="307"/>
      <c r="N47" s="293"/>
      <c r="O47" s="294"/>
    </row>
    <row r="48" spans="1:15" x14ac:dyDescent="0.25">
      <c r="A48" s="297" t="s">
        <v>572</v>
      </c>
      <c r="B48" s="294" t="s">
        <v>93</v>
      </c>
      <c r="C48" s="216" t="s">
        <v>1592</v>
      </c>
      <c r="D48" s="297" t="s">
        <v>1591</v>
      </c>
      <c r="E48" s="184">
        <v>931.5</v>
      </c>
      <c r="F48" s="214" t="s">
        <v>3242</v>
      </c>
      <c r="G48" s="294" t="s">
        <v>3222</v>
      </c>
      <c r="H48" s="323" t="s">
        <v>3686</v>
      </c>
      <c r="I48" s="300" t="s">
        <v>4311</v>
      </c>
      <c r="J48" s="300" t="s">
        <v>4312</v>
      </c>
      <c r="K48" s="293">
        <f t="shared" si="0"/>
        <v>256.16250000000002</v>
      </c>
      <c r="L48" s="408">
        <f t="shared" si="2"/>
        <v>279.45</v>
      </c>
      <c r="M48" s="295"/>
      <c r="N48" s="159"/>
      <c r="O48" s="298"/>
    </row>
    <row r="49" spans="1:15" x14ac:dyDescent="0.25">
      <c r="A49" s="313" t="s">
        <v>4846</v>
      </c>
      <c r="B49" s="313" t="s">
        <v>1652</v>
      </c>
      <c r="C49" s="216">
        <v>8407181047084</v>
      </c>
      <c r="D49" s="297" t="s">
        <v>4847</v>
      </c>
      <c r="E49" s="184">
        <v>356.85</v>
      </c>
      <c r="F49" s="214" t="s">
        <v>3242</v>
      </c>
      <c r="G49" s="294" t="s">
        <v>3222</v>
      </c>
      <c r="H49" s="323" t="s">
        <v>4839</v>
      </c>
      <c r="I49" s="300" t="s">
        <v>4311</v>
      </c>
      <c r="J49" s="300" t="s">
        <v>4312</v>
      </c>
      <c r="K49" s="293">
        <f t="shared" si="0"/>
        <v>98.133750000000006</v>
      </c>
      <c r="L49" s="408">
        <f t="shared" si="2"/>
        <v>107.05500000000001</v>
      </c>
      <c r="M49" s="295"/>
      <c r="N49" s="293"/>
      <c r="O49" s="294"/>
    </row>
    <row r="50" spans="1:15" x14ac:dyDescent="0.25">
      <c r="A50" s="292" t="s">
        <v>4854</v>
      </c>
      <c r="B50" s="292" t="s">
        <v>4855</v>
      </c>
      <c r="C50" s="216">
        <v>7709010497088</v>
      </c>
      <c r="D50" s="292" t="s">
        <v>4856</v>
      </c>
      <c r="E50" s="293">
        <v>272</v>
      </c>
      <c r="F50" s="214" t="s">
        <v>3242</v>
      </c>
      <c r="G50" s="294" t="s">
        <v>3222</v>
      </c>
      <c r="H50" s="320" t="s">
        <v>4839</v>
      </c>
      <c r="I50" s="294" t="s">
        <v>4311</v>
      </c>
      <c r="J50" s="294" t="s">
        <v>4312</v>
      </c>
      <c r="K50" s="293">
        <f t="shared" si="0"/>
        <v>74.8</v>
      </c>
      <c r="L50" s="408">
        <f t="shared" si="2"/>
        <v>81.599999999999994</v>
      </c>
      <c r="M50" s="295"/>
      <c r="N50" s="159"/>
      <c r="O50" s="298"/>
    </row>
    <row r="51" spans="1:15" x14ac:dyDescent="0.25">
      <c r="A51" s="313" t="s">
        <v>5118</v>
      </c>
      <c r="B51" s="292" t="s">
        <v>806</v>
      </c>
      <c r="C51" s="216">
        <v>8306205155081</v>
      </c>
      <c r="D51" s="292" t="s">
        <v>4838</v>
      </c>
      <c r="E51" s="293">
        <v>323.14999999999998</v>
      </c>
      <c r="F51" s="214" t="s">
        <v>3242</v>
      </c>
      <c r="G51" s="294" t="s">
        <v>3222</v>
      </c>
      <c r="H51" s="320" t="s">
        <v>4839</v>
      </c>
      <c r="I51" s="294" t="s">
        <v>4311</v>
      </c>
      <c r="J51" s="294" t="s">
        <v>4312</v>
      </c>
      <c r="K51" s="293">
        <f t="shared" si="0"/>
        <v>88.866249999999994</v>
      </c>
      <c r="L51" s="408">
        <f t="shared" si="2"/>
        <v>96.944999999999993</v>
      </c>
      <c r="M51" s="295"/>
      <c r="N51" s="159"/>
      <c r="O51" s="298"/>
    </row>
    <row r="52" spans="1:15" x14ac:dyDescent="0.25">
      <c r="A52" s="292" t="s">
        <v>4881</v>
      </c>
      <c r="B52" s="292" t="s">
        <v>205</v>
      </c>
      <c r="C52" s="216">
        <v>8107270671083</v>
      </c>
      <c r="D52" s="292" t="s">
        <v>4882</v>
      </c>
      <c r="E52" s="293">
        <v>425.15</v>
      </c>
      <c r="F52" s="214" t="s">
        <v>3242</v>
      </c>
      <c r="G52" s="294" t="s">
        <v>3222</v>
      </c>
      <c r="H52" s="320" t="s">
        <v>4839</v>
      </c>
      <c r="I52" s="294" t="s">
        <v>4311</v>
      </c>
      <c r="J52" s="294" t="s">
        <v>4312</v>
      </c>
      <c r="K52" s="293">
        <f t="shared" si="0"/>
        <v>116.91625000000001</v>
      </c>
      <c r="L52" s="408">
        <f t="shared" si="2"/>
        <v>127.545</v>
      </c>
      <c r="M52" s="295"/>
      <c r="N52" s="293"/>
      <c r="O52" s="298"/>
    </row>
    <row r="53" spans="1:15" x14ac:dyDescent="0.25">
      <c r="A53" s="297" t="s">
        <v>4936</v>
      </c>
      <c r="B53" s="294" t="s">
        <v>159</v>
      </c>
      <c r="C53" s="216" t="s">
        <v>4976</v>
      </c>
      <c r="D53" s="297" t="s">
        <v>4977</v>
      </c>
      <c r="E53" s="184">
        <v>567</v>
      </c>
      <c r="F53" s="214" t="s">
        <v>3242</v>
      </c>
      <c r="G53" s="294" t="s">
        <v>3222</v>
      </c>
      <c r="H53" s="323" t="s">
        <v>4361</v>
      </c>
      <c r="I53" s="300" t="s">
        <v>4311</v>
      </c>
      <c r="J53" s="300" t="s">
        <v>4312</v>
      </c>
      <c r="K53" s="293">
        <f t="shared" ref="K53:K94" si="3">SUM(E53*27.5)/100</f>
        <v>155.92500000000001</v>
      </c>
      <c r="L53" s="408">
        <f t="shared" ref="L53:L72" si="4">SUM(E53*30)/100</f>
        <v>170.1</v>
      </c>
      <c r="M53" s="295"/>
      <c r="N53" s="159"/>
      <c r="O53" s="298"/>
    </row>
    <row r="54" spans="1:15" x14ac:dyDescent="0.25">
      <c r="A54" s="292" t="s">
        <v>4916</v>
      </c>
      <c r="B54" s="292" t="s">
        <v>4917</v>
      </c>
      <c r="C54" s="216">
        <v>7004275060080</v>
      </c>
      <c r="D54" s="292" t="s">
        <v>4918</v>
      </c>
      <c r="E54" s="293">
        <v>96.2</v>
      </c>
      <c r="F54" s="214" t="s">
        <v>302</v>
      </c>
      <c r="G54" s="294" t="s">
        <v>3222</v>
      </c>
      <c r="H54" s="323" t="s">
        <v>4361</v>
      </c>
      <c r="I54" s="294" t="s">
        <v>4800</v>
      </c>
      <c r="J54" s="294" t="s">
        <v>4382</v>
      </c>
      <c r="K54" s="293">
        <f t="shared" si="3"/>
        <v>26.454999999999998</v>
      </c>
      <c r="L54" s="408">
        <f t="shared" si="4"/>
        <v>28.86</v>
      </c>
      <c r="M54" s="295"/>
      <c r="N54" s="293"/>
      <c r="O54" s="294"/>
    </row>
    <row r="55" spans="1:15" x14ac:dyDescent="0.25">
      <c r="A55" s="297" t="s">
        <v>5128</v>
      </c>
      <c r="B55" s="294" t="s">
        <v>302</v>
      </c>
      <c r="C55" s="216">
        <v>7412121274088</v>
      </c>
      <c r="D55" s="292" t="s">
        <v>5129</v>
      </c>
      <c r="E55" s="293">
        <v>838.3</v>
      </c>
      <c r="F55" s="214" t="s">
        <v>3242</v>
      </c>
      <c r="G55" s="294" t="s">
        <v>3222</v>
      </c>
      <c r="H55" s="320" t="s">
        <v>3691</v>
      </c>
      <c r="I55" s="294" t="s">
        <v>4381</v>
      </c>
      <c r="J55" s="294" t="s">
        <v>5105</v>
      </c>
      <c r="K55" s="293">
        <f t="shared" si="3"/>
        <v>230.5325</v>
      </c>
      <c r="L55" s="408">
        <f t="shared" si="4"/>
        <v>251.49</v>
      </c>
      <c r="M55" s="295"/>
      <c r="N55" s="293"/>
      <c r="O55" s="294"/>
    </row>
    <row r="56" spans="1:15" x14ac:dyDescent="0.25">
      <c r="A56" s="297" t="s">
        <v>4880</v>
      </c>
      <c r="B56" s="294" t="s">
        <v>302</v>
      </c>
      <c r="C56" s="216">
        <v>7803100544089</v>
      </c>
      <c r="D56" s="292" t="s">
        <v>4764</v>
      </c>
      <c r="E56" s="293">
        <v>184.1</v>
      </c>
      <c r="F56" s="214" t="s">
        <v>302</v>
      </c>
      <c r="G56" s="294" t="s">
        <v>3222</v>
      </c>
      <c r="H56" s="320" t="s">
        <v>5156</v>
      </c>
      <c r="I56" s="294" t="s">
        <v>4864</v>
      </c>
      <c r="J56" s="294" t="s">
        <v>4366</v>
      </c>
      <c r="K56" s="293">
        <f t="shared" si="3"/>
        <v>50.627499999999998</v>
      </c>
      <c r="L56" s="408">
        <f t="shared" si="4"/>
        <v>55.23</v>
      </c>
      <c r="M56" s="295"/>
      <c r="N56" s="293"/>
      <c r="O56" s="294"/>
    </row>
    <row r="57" spans="1:15" s="77" customFormat="1" ht="13.8" x14ac:dyDescent="0.3">
      <c r="A57" s="297" t="s">
        <v>4821</v>
      </c>
      <c r="B57" s="294" t="s">
        <v>554</v>
      </c>
      <c r="C57" s="216">
        <v>7905170310083</v>
      </c>
      <c r="D57" s="292" t="s">
        <v>4822</v>
      </c>
      <c r="E57" s="293">
        <v>161.30000000000001</v>
      </c>
      <c r="F57" s="214" t="s">
        <v>302</v>
      </c>
      <c r="G57" s="294" t="s">
        <v>3222</v>
      </c>
      <c r="H57" s="320" t="s">
        <v>803</v>
      </c>
      <c r="I57" s="294" t="s">
        <v>4393</v>
      </c>
      <c r="J57" s="294" t="s">
        <v>4824</v>
      </c>
      <c r="K57" s="293">
        <f t="shared" si="3"/>
        <v>44.357500000000002</v>
      </c>
      <c r="L57" s="408">
        <f t="shared" si="4"/>
        <v>48.39</v>
      </c>
      <c r="M57" s="295"/>
      <c r="N57" s="293"/>
      <c r="O57" s="298"/>
    </row>
    <row r="58" spans="1:15" s="77" customFormat="1" ht="13.8" x14ac:dyDescent="0.3">
      <c r="A58" s="292" t="s">
        <v>4885</v>
      </c>
      <c r="B58" s="292" t="s">
        <v>1291</v>
      </c>
      <c r="C58" s="216">
        <v>8009085830084</v>
      </c>
      <c r="D58" s="292" t="s">
        <v>4886</v>
      </c>
      <c r="E58" s="293">
        <v>747.6</v>
      </c>
      <c r="F58" s="214" t="s">
        <v>302</v>
      </c>
      <c r="G58" s="294" t="s">
        <v>3222</v>
      </c>
      <c r="H58" s="320" t="s">
        <v>803</v>
      </c>
      <c r="I58" s="294" t="s">
        <v>4393</v>
      </c>
      <c r="J58" s="294" t="s">
        <v>4823</v>
      </c>
      <c r="K58" s="293">
        <f t="shared" si="3"/>
        <v>205.59</v>
      </c>
      <c r="L58" s="408">
        <f t="shared" si="4"/>
        <v>224.28</v>
      </c>
      <c r="M58" s="295"/>
      <c r="N58" s="159"/>
      <c r="O58" s="298"/>
    </row>
    <row r="59" spans="1:15" s="77" customFormat="1" ht="13.8" x14ac:dyDescent="0.3">
      <c r="A59" s="313" t="s">
        <v>4933</v>
      </c>
      <c r="B59" s="313" t="s">
        <v>1428</v>
      </c>
      <c r="C59" s="216">
        <v>7701180602084</v>
      </c>
      <c r="D59" s="350" t="s">
        <v>4966</v>
      </c>
      <c r="E59" s="293">
        <v>142.80000000000001</v>
      </c>
      <c r="F59" s="214" t="s">
        <v>302</v>
      </c>
      <c r="G59" s="294" t="s">
        <v>3222</v>
      </c>
      <c r="H59" s="320" t="s">
        <v>4967</v>
      </c>
      <c r="I59" s="294" t="s">
        <v>4968</v>
      </c>
      <c r="J59" s="294" t="s">
        <v>4550</v>
      </c>
      <c r="K59" s="293">
        <f t="shared" si="3"/>
        <v>39.270000000000003</v>
      </c>
      <c r="L59" s="408">
        <f t="shared" si="4"/>
        <v>42.84</v>
      </c>
      <c r="M59" s="295"/>
      <c r="N59" s="159"/>
      <c r="O59" s="339" t="s">
        <v>5157</v>
      </c>
    </row>
    <row r="60" spans="1:15" s="77" customFormat="1" ht="13.8" x14ac:dyDescent="0.3">
      <c r="A60" s="292" t="s">
        <v>4876</v>
      </c>
      <c r="B60" s="292" t="s">
        <v>265</v>
      </c>
      <c r="C60" s="216">
        <v>8502270801084</v>
      </c>
      <c r="D60" s="292" t="s">
        <v>4877</v>
      </c>
      <c r="E60" s="293">
        <v>185.5</v>
      </c>
      <c r="F60" s="214" t="s">
        <v>302</v>
      </c>
      <c r="G60" s="294" t="s">
        <v>3222</v>
      </c>
      <c r="H60" s="320" t="s">
        <v>5120</v>
      </c>
      <c r="I60" s="294" t="s">
        <v>4875</v>
      </c>
      <c r="J60" s="294" t="s">
        <v>4312</v>
      </c>
      <c r="K60" s="293">
        <f t="shared" si="3"/>
        <v>51.012500000000003</v>
      </c>
      <c r="L60" s="408">
        <f t="shared" si="4"/>
        <v>55.65</v>
      </c>
      <c r="M60" s="295"/>
      <c r="N60" s="159"/>
      <c r="O60" s="298"/>
    </row>
    <row r="61" spans="1:15" s="77" customFormat="1" ht="13.8" x14ac:dyDescent="0.3">
      <c r="A61" s="292" t="s">
        <v>4872</v>
      </c>
      <c r="B61" s="292" t="s">
        <v>3850</v>
      </c>
      <c r="C61" s="216">
        <v>8201135543086</v>
      </c>
      <c r="D61" s="292" t="s">
        <v>4873</v>
      </c>
      <c r="E61" s="293">
        <v>161.30000000000001</v>
      </c>
      <c r="F61" s="214" t="s">
        <v>3242</v>
      </c>
      <c r="G61" s="294" t="s">
        <v>3222</v>
      </c>
      <c r="H61" s="320" t="s">
        <v>4874</v>
      </c>
      <c r="I61" s="294" t="s">
        <v>4875</v>
      </c>
      <c r="J61" s="294" t="s">
        <v>4312</v>
      </c>
      <c r="K61" s="293">
        <f t="shared" si="3"/>
        <v>44.357500000000002</v>
      </c>
      <c r="L61" s="408">
        <f t="shared" si="4"/>
        <v>48.39</v>
      </c>
      <c r="M61" s="295"/>
      <c r="N61" s="159"/>
      <c r="O61" s="298"/>
    </row>
    <row r="62" spans="1:15" s="77" customFormat="1" ht="13.8" x14ac:dyDescent="0.3">
      <c r="A62" s="292" t="s">
        <v>5093</v>
      </c>
      <c r="B62" s="292" t="s">
        <v>2695</v>
      </c>
      <c r="C62" s="216">
        <v>8103260636083</v>
      </c>
      <c r="D62" s="292" t="s">
        <v>5094</v>
      </c>
      <c r="E62" s="293">
        <v>870.8</v>
      </c>
      <c r="F62" s="214" t="s">
        <v>3242</v>
      </c>
      <c r="G62" s="294" t="s">
        <v>3222</v>
      </c>
      <c r="H62" s="320" t="s">
        <v>5015</v>
      </c>
      <c r="I62" s="294" t="s">
        <v>5095</v>
      </c>
      <c r="J62" s="294" t="s">
        <v>4302</v>
      </c>
      <c r="K62" s="293">
        <f t="shared" si="3"/>
        <v>239.47</v>
      </c>
      <c r="L62" s="408">
        <f t="shared" si="4"/>
        <v>261.24</v>
      </c>
      <c r="M62" s="295"/>
      <c r="N62" s="294"/>
      <c r="O62" s="294"/>
    </row>
    <row r="63" spans="1:15" s="77" customFormat="1" ht="13.8" x14ac:dyDescent="0.3">
      <c r="A63" s="297" t="s">
        <v>4123</v>
      </c>
      <c r="B63" s="294" t="s">
        <v>5012</v>
      </c>
      <c r="C63" s="216" t="s">
        <v>5013</v>
      </c>
      <c r="D63" s="297" t="s">
        <v>5014</v>
      </c>
      <c r="E63" s="184">
        <v>360.2</v>
      </c>
      <c r="F63" s="214" t="s">
        <v>302</v>
      </c>
      <c r="G63" s="294" t="s">
        <v>3222</v>
      </c>
      <c r="H63" s="323" t="s">
        <v>5015</v>
      </c>
      <c r="I63" s="300" t="s">
        <v>4301</v>
      </c>
      <c r="J63" s="300" t="s">
        <v>4302</v>
      </c>
      <c r="K63" s="293">
        <f t="shared" si="3"/>
        <v>99.055000000000007</v>
      </c>
      <c r="L63" s="408">
        <f t="shared" si="4"/>
        <v>108.06</v>
      </c>
      <c r="M63" s="295"/>
      <c r="N63" s="159"/>
      <c r="O63" s="298"/>
    </row>
    <row r="64" spans="1:15" s="77" customFormat="1" ht="13.8" x14ac:dyDescent="0.3">
      <c r="A64" s="313" t="s">
        <v>4848</v>
      </c>
      <c r="B64" s="313" t="s">
        <v>4513</v>
      </c>
      <c r="C64" s="216">
        <v>7903165413087</v>
      </c>
      <c r="D64" s="292" t="s">
        <v>4849</v>
      </c>
      <c r="E64" s="184">
        <v>438</v>
      </c>
      <c r="F64" s="214" t="s">
        <v>302</v>
      </c>
      <c r="G64" s="294" t="s">
        <v>3222</v>
      </c>
      <c r="H64" s="320" t="s">
        <v>3973</v>
      </c>
      <c r="I64" s="294" t="s">
        <v>4515</v>
      </c>
      <c r="J64" s="294" t="s">
        <v>4323</v>
      </c>
      <c r="K64" s="293">
        <f t="shared" si="3"/>
        <v>120.45</v>
      </c>
      <c r="L64" s="408">
        <f t="shared" si="4"/>
        <v>131.4</v>
      </c>
      <c r="M64" s="295"/>
      <c r="N64" s="159"/>
      <c r="O64" s="302"/>
    </row>
    <row r="65" spans="1:15" s="77" customFormat="1" ht="13.8" x14ac:dyDescent="0.3">
      <c r="A65" s="292" t="s">
        <v>682</v>
      </c>
      <c r="B65" s="292" t="s">
        <v>4890</v>
      </c>
      <c r="C65" s="216">
        <v>7508090391086</v>
      </c>
      <c r="D65" s="292" t="s">
        <v>4850</v>
      </c>
      <c r="E65" s="293">
        <v>161.30000000000001</v>
      </c>
      <c r="F65" s="214" t="s">
        <v>302</v>
      </c>
      <c r="G65" s="294" t="s">
        <v>3222</v>
      </c>
      <c r="H65" s="320" t="s">
        <v>3973</v>
      </c>
      <c r="I65" s="294" t="s">
        <v>5045</v>
      </c>
      <c r="J65" s="294" t="s">
        <v>4323</v>
      </c>
      <c r="K65" s="293">
        <f t="shared" si="3"/>
        <v>44.357500000000002</v>
      </c>
      <c r="L65" s="408">
        <f t="shared" si="4"/>
        <v>48.39</v>
      </c>
      <c r="M65" s="295"/>
      <c r="N65" s="159"/>
      <c r="O65" s="298"/>
    </row>
    <row r="66" spans="1:15" s="77" customFormat="1" ht="13.8" x14ac:dyDescent="0.3">
      <c r="A66" s="292" t="s">
        <v>4831</v>
      </c>
      <c r="B66" s="292" t="s">
        <v>1291</v>
      </c>
      <c r="C66" s="216">
        <v>6801275634082</v>
      </c>
      <c r="D66" s="292" t="s">
        <v>2203</v>
      </c>
      <c r="E66" s="293">
        <v>426.2</v>
      </c>
      <c r="F66" s="214" t="s">
        <v>302</v>
      </c>
      <c r="G66" s="294" t="s">
        <v>3222</v>
      </c>
      <c r="H66" s="294" t="s">
        <v>3684</v>
      </c>
      <c r="I66" s="294" t="s">
        <v>4311</v>
      </c>
      <c r="J66" s="294" t="s">
        <v>4312</v>
      </c>
      <c r="K66" s="293">
        <f t="shared" si="3"/>
        <v>117.205</v>
      </c>
      <c r="L66" s="408">
        <f t="shared" si="4"/>
        <v>127.86</v>
      </c>
      <c r="M66" s="295"/>
      <c r="N66" s="294"/>
      <c r="O66" s="294"/>
    </row>
    <row r="67" spans="1:15" s="77" customFormat="1" ht="13.8" x14ac:dyDescent="0.3">
      <c r="A67" s="294" t="s">
        <v>4113</v>
      </c>
      <c r="B67" s="306" t="s">
        <v>2438</v>
      </c>
      <c r="C67" s="224">
        <v>7012060669080</v>
      </c>
      <c r="D67" s="306"/>
      <c r="E67" s="307">
        <v>249.9</v>
      </c>
      <c r="F67" s="388" t="s">
        <v>302</v>
      </c>
      <c r="G67" s="306" t="s">
        <v>3222</v>
      </c>
      <c r="H67" s="294" t="s">
        <v>3684</v>
      </c>
      <c r="I67" s="294" t="s">
        <v>4311</v>
      </c>
      <c r="J67" s="294" t="s">
        <v>4312</v>
      </c>
      <c r="K67" s="293">
        <f t="shared" si="3"/>
        <v>68.722499999999997</v>
      </c>
      <c r="L67" s="408">
        <f t="shared" si="4"/>
        <v>74.97</v>
      </c>
      <c r="M67" s="307"/>
      <c r="N67" s="159"/>
      <c r="O67" s="298"/>
    </row>
    <row r="68" spans="1:15" s="77" customFormat="1" ht="13.8" x14ac:dyDescent="0.3">
      <c r="A68" s="313" t="s">
        <v>4314</v>
      </c>
      <c r="B68" s="223" t="s">
        <v>302</v>
      </c>
      <c r="C68" s="392"/>
      <c r="D68" s="393" t="s">
        <v>4316</v>
      </c>
      <c r="E68" s="293">
        <v>362.45</v>
      </c>
      <c r="F68" s="214" t="s">
        <v>302</v>
      </c>
      <c r="G68" s="294" t="s">
        <v>3222</v>
      </c>
      <c r="H68" s="297" t="s">
        <v>3684</v>
      </c>
      <c r="I68" s="297" t="s">
        <v>4311</v>
      </c>
      <c r="J68" s="297" t="s">
        <v>4312</v>
      </c>
      <c r="K68" s="293">
        <f t="shared" si="3"/>
        <v>99.673749999999998</v>
      </c>
      <c r="L68" s="408">
        <f t="shared" si="4"/>
        <v>108.735</v>
      </c>
      <c r="M68" s="295"/>
      <c r="N68" s="159"/>
      <c r="O68" s="298"/>
    </row>
    <row r="69" spans="1:15" s="77" customFormat="1" ht="13.8" x14ac:dyDescent="0.3">
      <c r="A69" s="297" t="s">
        <v>5132</v>
      </c>
      <c r="B69" s="294" t="s">
        <v>549</v>
      </c>
      <c r="C69" s="216"/>
      <c r="D69" s="350" t="s">
        <v>4430</v>
      </c>
      <c r="E69" s="184">
        <v>428.3</v>
      </c>
      <c r="F69" s="214" t="s">
        <v>302</v>
      </c>
      <c r="G69" s="294" t="s">
        <v>3222</v>
      </c>
      <c r="H69" s="297" t="s">
        <v>3684</v>
      </c>
      <c r="I69" s="297" t="s">
        <v>4311</v>
      </c>
      <c r="J69" s="297" t="s">
        <v>4312</v>
      </c>
      <c r="K69" s="293">
        <f t="shared" si="3"/>
        <v>117.7825</v>
      </c>
      <c r="L69" s="408">
        <f t="shared" si="4"/>
        <v>128.49</v>
      </c>
      <c r="M69" s="295"/>
      <c r="N69" s="159"/>
      <c r="O69" s="298"/>
    </row>
    <row r="70" spans="1:15" s="77" customFormat="1" ht="13.8" x14ac:dyDescent="0.3">
      <c r="A70" s="297" t="s">
        <v>2734</v>
      </c>
      <c r="B70" s="294" t="s">
        <v>11</v>
      </c>
      <c r="C70" s="216" t="s">
        <v>5065</v>
      </c>
      <c r="D70" s="297" t="s">
        <v>5066</v>
      </c>
      <c r="E70" s="184">
        <v>350.95</v>
      </c>
      <c r="F70" s="214" t="s">
        <v>302</v>
      </c>
      <c r="G70" s="294" t="s">
        <v>3222</v>
      </c>
      <c r="H70" s="323" t="s">
        <v>5149</v>
      </c>
      <c r="I70" s="300" t="s">
        <v>5067</v>
      </c>
      <c r="J70" s="300" t="s">
        <v>4302</v>
      </c>
      <c r="K70" s="293">
        <f t="shared" si="3"/>
        <v>96.511250000000004</v>
      </c>
      <c r="L70" s="408">
        <f t="shared" si="4"/>
        <v>105.285</v>
      </c>
      <c r="M70" s="295"/>
      <c r="N70" s="159"/>
      <c r="O70" s="298"/>
    </row>
    <row r="71" spans="1:15" s="77" customFormat="1" ht="13.8" x14ac:dyDescent="0.3">
      <c r="A71" s="300" t="s">
        <v>5063</v>
      </c>
      <c r="B71" s="300" t="s">
        <v>3581</v>
      </c>
      <c r="C71" s="216">
        <v>8001018029082</v>
      </c>
      <c r="D71" s="300" t="s">
        <v>5064</v>
      </c>
      <c r="E71" s="293">
        <v>477.6</v>
      </c>
      <c r="F71" s="214" t="s">
        <v>302</v>
      </c>
      <c r="G71" s="300" t="s">
        <v>2547</v>
      </c>
      <c r="H71" s="238" t="s">
        <v>5145</v>
      </c>
      <c r="I71" s="294" t="s">
        <v>4683</v>
      </c>
      <c r="J71" s="294" t="s">
        <v>4385</v>
      </c>
      <c r="K71" s="293">
        <f t="shared" si="3"/>
        <v>131.34</v>
      </c>
      <c r="L71" s="293">
        <f t="shared" si="4"/>
        <v>143.28</v>
      </c>
      <c r="M71" s="391"/>
      <c r="N71" s="294"/>
      <c r="O71" s="294"/>
    </row>
    <row r="72" spans="1:15" s="77" customFormat="1" ht="13.8" x14ac:dyDescent="0.3">
      <c r="A72" s="294" t="s">
        <v>4944</v>
      </c>
      <c r="B72" s="306" t="s">
        <v>3234</v>
      </c>
      <c r="C72" s="224">
        <v>8805170529089</v>
      </c>
      <c r="D72" s="306" t="s">
        <v>4925</v>
      </c>
      <c r="E72" s="307">
        <v>451.5</v>
      </c>
      <c r="F72" s="388" t="s">
        <v>302</v>
      </c>
      <c r="G72" s="306" t="s">
        <v>3222</v>
      </c>
      <c r="H72" s="172" t="s">
        <v>4926</v>
      </c>
      <c r="I72" s="294" t="s">
        <v>4945</v>
      </c>
      <c r="J72" s="294" t="s">
        <v>4366</v>
      </c>
      <c r="K72" s="293">
        <f t="shared" si="3"/>
        <v>124.16249999999999</v>
      </c>
      <c r="L72" s="293">
        <f t="shared" si="4"/>
        <v>135.44999999999999</v>
      </c>
      <c r="M72" s="307"/>
      <c r="N72" s="159"/>
      <c r="O72" s="298"/>
    </row>
    <row r="73" spans="1:15" s="77" customFormat="1" ht="13.8" x14ac:dyDescent="0.3">
      <c r="A73" s="313" t="s">
        <v>4960</v>
      </c>
      <c r="B73" s="294" t="s">
        <v>951</v>
      </c>
      <c r="C73" s="216" t="s">
        <v>4961</v>
      </c>
      <c r="D73" s="297" t="s">
        <v>4962</v>
      </c>
      <c r="E73" s="184">
        <v>350</v>
      </c>
      <c r="F73" s="214" t="s">
        <v>302</v>
      </c>
      <c r="G73" s="294" t="s">
        <v>3222</v>
      </c>
      <c r="H73" s="319" t="s">
        <v>4963</v>
      </c>
      <c r="I73" s="297" t="s">
        <v>4964</v>
      </c>
      <c r="J73" s="297" t="s">
        <v>4385</v>
      </c>
      <c r="K73" s="293">
        <f t="shared" si="3"/>
        <v>96.25</v>
      </c>
      <c r="L73" s="408">
        <f>SUM(E73*40)/100</f>
        <v>140</v>
      </c>
      <c r="M73" s="295"/>
      <c r="N73" s="159"/>
      <c r="O73" s="298"/>
    </row>
    <row r="74" spans="1:15" s="77" customFormat="1" ht="13.8" x14ac:dyDescent="0.3">
      <c r="A74" s="297" t="s">
        <v>4935</v>
      </c>
      <c r="B74" s="294" t="s">
        <v>873</v>
      </c>
      <c r="C74" s="216">
        <v>9304285299084</v>
      </c>
      <c r="D74" s="292" t="s">
        <v>4974</v>
      </c>
      <c r="E74" s="293">
        <v>591</v>
      </c>
      <c r="F74" s="214" t="s">
        <v>302</v>
      </c>
      <c r="G74" s="294" t="s">
        <v>3222</v>
      </c>
      <c r="H74" s="320" t="s">
        <v>4963</v>
      </c>
      <c r="I74" s="294" t="s">
        <v>4975</v>
      </c>
      <c r="J74" s="294" t="s">
        <v>4385</v>
      </c>
      <c r="K74" s="293">
        <f t="shared" si="3"/>
        <v>162.52500000000001</v>
      </c>
      <c r="L74" s="408">
        <f t="shared" ref="L74:L77" si="5">SUM(E74*40)/100</f>
        <v>236.4</v>
      </c>
      <c r="M74" s="295"/>
      <c r="N74" s="293"/>
      <c r="O74" s="298"/>
    </row>
    <row r="75" spans="1:15" s="77" customFormat="1" ht="13.8" x14ac:dyDescent="0.3">
      <c r="A75" s="374" t="s">
        <v>4990</v>
      </c>
      <c r="B75" s="389" t="s">
        <v>1453</v>
      </c>
      <c r="C75" s="390" t="s">
        <v>4991</v>
      </c>
      <c r="D75" s="297" t="s">
        <v>4992</v>
      </c>
      <c r="E75" s="184">
        <v>275.85000000000002</v>
      </c>
      <c r="F75" s="214" t="s">
        <v>302</v>
      </c>
      <c r="G75" s="294" t="s">
        <v>3222</v>
      </c>
      <c r="H75" s="319" t="s">
        <v>4963</v>
      </c>
      <c r="I75" s="297" t="s">
        <v>4964</v>
      </c>
      <c r="J75" s="297" t="s">
        <v>4385</v>
      </c>
      <c r="K75" s="293">
        <f t="shared" si="3"/>
        <v>75.858750000000015</v>
      </c>
      <c r="L75" s="408">
        <f t="shared" si="5"/>
        <v>110.34</v>
      </c>
      <c r="M75" s="295"/>
      <c r="N75" s="159"/>
      <c r="O75" s="298"/>
    </row>
    <row r="76" spans="1:15" s="77" customFormat="1" ht="13.8" x14ac:dyDescent="0.3">
      <c r="A76" s="297" t="s">
        <v>4994</v>
      </c>
      <c r="B76" s="294" t="s">
        <v>2899</v>
      </c>
      <c r="C76" s="216" t="s">
        <v>4995</v>
      </c>
      <c r="D76" s="297" t="s">
        <v>4996</v>
      </c>
      <c r="E76" s="184">
        <v>703.8</v>
      </c>
      <c r="F76" s="214" t="s">
        <v>302</v>
      </c>
      <c r="G76" s="294" t="s">
        <v>3222</v>
      </c>
      <c r="H76" s="319" t="s">
        <v>4963</v>
      </c>
      <c r="I76" s="297" t="s">
        <v>4964</v>
      </c>
      <c r="J76" s="297" t="s">
        <v>4385</v>
      </c>
      <c r="K76" s="293">
        <f t="shared" si="3"/>
        <v>193.54499999999999</v>
      </c>
      <c r="L76" s="408">
        <f t="shared" si="5"/>
        <v>281.52</v>
      </c>
      <c r="M76" s="295"/>
      <c r="N76" s="159"/>
      <c r="O76" s="298"/>
    </row>
    <row r="77" spans="1:15" s="77" customFormat="1" ht="13.8" x14ac:dyDescent="0.3">
      <c r="A77" s="313" t="s">
        <v>5008</v>
      </c>
      <c r="B77" s="300" t="s">
        <v>983</v>
      </c>
      <c r="C77" s="216" t="s">
        <v>5009</v>
      </c>
      <c r="D77" s="300" t="s">
        <v>5010</v>
      </c>
      <c r="E77" s="293">
        <v>396.2</v>
      </c>
      <c r="F77" s="214" t="s">
        <v>302</v>
      </c>
      <c r="G77" s="294" t="s">
        <v>3222</v>
      </c>
      <c r="H77" s="319" t="s">
        <v>4963</v>
      </c>
      <c r="I77" s="297" t="s">
        <v>4964</v>
      </c>
      <c r="J77" s="297" t="s">
        <v>4385</v>
      </c>
      <c r="K77" s="293">
        <f t="shared" si="3"/>
        <v>108.955</v>
      </c>
      <c r="L77" s="408">
        <f t="shared" si="5"/>
        <v>158.47999999999999</v>
      </c>
      <c r="M77" s="295"/>
      <c r="N77" s="159"/>
      <c r="O77" s="298"/>
    </row>
    <row r="78" spans="1:15" s="77" customFormat="1" ht="13.8" x14ac:dyDescent="0.3">
      <c r="A78" s="294" t="s">
        <v>4984</v>
      </c>
      <c r="B78" s="306" t="s">
        <v>983</v>
      </c>
      <c r="C78" s="224">
        <v>8909061367089</v>
      </c>
      <c r="D78" s="306" t="s">
        <v>4985</v>
      </c>
      <c r="E78" s="307">
        <v>515.29999999999995</v>
      </c>
      <c r="F78" s="385" t="s">
        <v>3242</v>
      </c>
      <c r="G78" s="294" t="s">
        <v>2547</v>
      </c>
      <c r="H78" s="320" t="s">
        <v>4578</v>
      </c>
      <c r="I78" s="294" t="s">
        <v>4342</v>
      </c>
      <c r="J78" s="294" t="s">
        <v>4306</v>
      </c>
      <c r="K78" s="293">
        <f t="shared" si="3"/>
        <v>141.70749999999998</v>
      </c>
      <c r="L78" s="408">
        <f>SUM(E78*30)/100</f>
        <v>154.58999999999997</v>
      </c>
      <c r="M78" s="307"/>
      <c r="N78" s="293"/>
      <c r="O78" s="294"/>
    </row>
    <row r="79" spans="1:15" s="77" customFormat="1" ht="13.8" x14ac:dyDescent="0.3">
      <c r="A79" s="294" t="s">
        <v>293</v>
      </c>
      <c r="B79" s="306" t="s">
        <v>316</v>
      </c>
      <c r="C79" s="224">
        <v>8010040197080</v>
      </c>
      <c r="D79" s="306" t="s">
        <v>295</v>
      </c>
      <c r="E79" s="307">
        <v>320</v>
      </c>
      <c r="F79" s="385" t="s">
        <v>302</v>
      </c>
      <c r="G79" s="294" t="s">
        <v>3222</v>
      </c>
      <c r="H79" s="320" t="s">
        <v>5142</v>
      </c>
      <c r="I79" s="294" t="s">
        <v>4342</v>
      </c>
      <c r="J79" s="294" t="s">
        <v>4306</v>
      </c>
      <c r="K79" s="293">
        <f t="shared" si="3"/>
        <v>88</v>
      </c>
      <c r="L79" s="408">
        <f>SUM(E79*40)/100</f>
        <v>128</v>
      </c>
      <c r="M79" s="307"/>
      <c r="N79" s="294"/>
      <c r="O79" s="294"/>
    </row>
    <row r="80" spans="1:15" s="77" customFormat="1" ht="13.8" x14ac:dyDescent="0.3">
      <c r="A80" s="313" t="s">
        <v>4790</v>
      </c>
      <c r="B80" s="313" t="s">
        <v>1063</v>
      </c>
      <c r="C80" s="216">
        <v>7502220122087</v>
      </c>
      <c r="D80" s="350" t="s">
        <v>4791</v>
      </c>
      <c r="E80" s="293">
        <v>320.3</v>
      </c>
      <c r="F80" s="214" t="s">
        <v>3242</v>
      </c>
      <c r="G80" s="294" t="s">
        <v>3222</v>
      </c>
      <c r="H80" s="323" t="s">
        <v>4585</v>
      </c>
      <c r="I80" s="300" t="s">
        <v>4669</v>
      </c>
      <c r="J80" s="300" t="s">
        <v>4385</v>
      </c>
      <c r="K80" s="293">
        <f t="shared" si="3"/>
        <v>88.082499999999996</v>
      </c>
      <c r="L80" s="408">
        <f>SUM(E80*40)/100</f>
        <v>128.12</v>
      </c>
      <c r="M80" s="295"/>
      <c r="N80" s="293"/>
      <c r="O80" s="294"/>
    </row>
    <row r="81" spans="1:15" s="77" customFormat="1" ht="13.8" x14ac:dyDescent="0.3">
      <c r="A81" s="313" t="s">
        <v>4923</v>
      </c>
      <c r="B81" s="313" t="s">
        <v>3827</v>
      </c>
      <c r="C81" s="216">
        <v>6507190041085</v>
      </c>
      <c r="D81" s="350" t="s">
        <v>4924</v>
      </c>
      <c r="E81" s="293">
        <v>483</v>
      </c>
      <c r="F81" s="214" t="s">
        <v>302</v>
      </c>
      <c r="G81" s="294" t="s">
        <v>3222</v>
      </c>
      <c r="H81" s="323" t="s">
        <v>4585</v>
      </c>
      <c r="I81" s="300" t="s">
        <v>4669</v>
      </c>
      <c r="J81" s="300" t="s">
        <v>4385</v>
      </c>
      <c r="K81" s="293">
        <f t="shared" si="3"/>
        <v>132.82499999999999</v>
      </c>
      <c r="L81" s="408">
        <f t="shared" ref="L81:L94" si="6">SUM(E81*40)/100</f>
        <v>193.2</v>
      </c>
      <c r="M81" s="295"/>
      <c r="N81" s="293"/>
      <c r="O81" s="294"/>
    </row>
    <row r="82" spans="1:15" s="77" customFormat="1" ht="13.8" x14ac:dyDescent="0.3">
      <c r="A82" s="313" t="s">
        <v>4806</v>
      </c>
      <c r="B82" s="313" t="s">
        <v>663</v>
      </c>
      <c r="C82" s="216">
        <v>8601275065081</v>
      </c>
      <c r="D82" s="350" t="s">
        <v>4807</v>
      </c>
      <c r="E82" s="184">
        <v>161.30000000000001</v>
      </c>
      <c r="F82" s="214" t="s">
        <v>302</v>
      </c>
      <c r="G82" s="294" t="s">
        <v>3222</v>
      </c>
      <c r="H82" s="319" t="s">
        <v>4585</v>
      </c>
      <c r="I82" s="300" t="s">
        <v>4669</v>
      </c>
      <c r="J82" s="300" t="s">
        <v>4385</v>
      </c>
      <c r="K82" s="293">
        <f t="shared" si="3"/>
        <v>44.357500000000002</v>
      </c>
      <c r="L82" s="408">
        <f t="shared" si="6"/>
        <v>64.52</v>
      </c>
      <c r="M82" s="295"/>
      <c r="N82" s="293"/>
      <c r="O82" s="294"/>
    </row>
    <row r="83" spans="1:15" s="77" customFormat="1" ht="13.8" x14ac:dyDescent="0.3">
      <c r="A83" s="313" t="s">
        <v>5161</v>
      </c>
      <c r="B83" s="313" t="s">
        <v>4929</v>
      </c>
      <c r="C83" s="216">
        <v>7304220017080</v>
      </c>
      <c r="D83" s="350" t="s">
        <v>4830</v>
      </c>
      <c r="E83" s="184">
        <v>91.1</v>
      </c>
      <c r="F83" s="214" t="s">
        <v>302</v>
      </c>
      <c r="G83" s="294" t="s">
        <v>3222</v>
      </c>
      <c r="H83" s="319" t="s">
        <v>4585</v>
      </c>
      <c r="I83" s="300" t="s">
        <v>4669</v>
      </c>
      <c r="J83" s="300" t="s">
        <v>4385</v>
      </c>
      <c r="K83" s="293">
        <f t="shared" si="3"/>
        <v>25.052499999999998</v>
      </c>
      <c r="L83" s="408">
        <f t="shared" si="6"/>
        <v>36.44</v>
      </c>
      <c r="M83" s="295"/>
      <c r="N83" s="159"/>
      <c r="O83" s="298"/>
    </row>
    <row r="84" spans="1:15" s="77" customFormat="1" ht="13.8" x14ac:dyDescent="0.3">
      <c r="A84" s="313" t="s">
        <v>4833</v>
      </c>
      <c r="B84" s="313" t="s">
        <v>220</v>
      </c>
      <c r="C84" s="216">
        <v>7906205725089</v>
      </c>
      <c r="D84" s="350" t="s">
        <v>4834</v>
      </c>
      <c r="E84" s="215">
        <v>161.30000000000001</v>
      </c>
      <c r="F84" s="214" t="s">
        <v>302</v>
      </c>
      <c r="G84" s="294" t="s">
        <v>3222</v>
      </c>
      <c r="H84" s="320" t="s">
        <v>4585</v>
      </c>
      <c r="I84" s="300" t="s">
        <v>4669</v>
      </c>
      <c r="J84" s="300" t="s">
        <v>4385</v>
      </c>
      <c r="K84" s="293">
        <f t="shared" si="3"/>
        <v>44.357500000000002</v>
      </c>
      <c r="L84" s="408">
        <f t="shared" si="6"/>
        <v>64.52</v>
      </c>
      <c r="M84" s="295"/>
      <c r="N84" s="293"/>
      <c r="O84" s="294"/>
    </row>
    <row r="85" spans="1:15" s="77" customFormat="1" ht="13.8" x14ac:dyDescent="0.3">
      <c r="A85" s="313" t="s">
        <v>2461</v>
      </c>
      <c r="B85" s="306" t="s">
        <v>584</v>
      </c>
      <c r="C85" s="224">
        <v>7404275375083</v>
      </c>
      <c r="D85" s="306" t="s">
        <v>4845</v>
      </c>
      <c r="E85" s="307">
        <v>195.2</v>
      </c>
      <c r="F85" s="388" t="s">
        <v>302</v>
      </c>
      <c r="G85" s="306" t="s">
        <v>2547</v>
      </c>
      <c r="H85" s="323" t="s">
        <v>4585</v>
      </c>
      <c r="I85" s="300" t="s">
        <v>4669</v>
      </c>
      <c r="J85" s="300" t="s">
        <v>4385</v>
      </c>
      <c r="K85" s="293">
        <f t="shared" si="3"/>
        <v>53.68</v>
      </c>
      <c r="L85" s="408">
        <f t="shared" si="6"/>
        <v>78.08</v>
      </c>
      <c r="M85" s="307"/>
      <c r="N85" s="159"/>
      <c r="O85" s="298"/>
    </row>
    <row r="86" spans="1:15" s="77" customFormat="1" ht="13.8" x14ac:dyDescent="0.3">
      <c r="A86" s="292" t="s">
        <v>5113</v>
      </c>
      <c r="B86" s="292" t="s">
        <v>722</v>
      </c>
      <c r="C86" s="216">
        <v>7401210312081</v>
      </c>
      <c r="D86" s="292" t="s">
        <v>5114</v>
      </c>
      <c r="E86" s="293">
        <v>250.1</v>
      </c>
      <c r="F86" s="214" t="s">
        <v>302</v>
      </c>
      <c r="G86" s="294" t="s">
        <v>3222</v>
      </c>
      <c r="H86" s="320" t="s">
        <v>4585</v>
      </c>
      <c r="I86" s="294" t="s">
        <v>4669</v>
      </c>
      <c r="J86" s="294" t="s">
        <v>4306</v>
      </c>
      <c r="K86" s="293">
        <f t="shared" si="3"/>
        <v>68.777500000000003</v>
      </c>
      <c r="L86" s="408">
        <f t="shared" si="6"/>
        <v>100.04</v>
      </c>
      <c r="M86" s="295"/>
      <c r="N86" s="293"/>
      <c r="O86" s="294"/>
    </row>
    <row r="87" spans="1:15" s="77" customFormat="1" ht="13.8" x14ac:dyDescent="0.3">
      <c r="A87" s="294" t="s">
        <v>5006</v>
      </c>
      <c r="B87" s="306" t="s">
        <v>220</v>
      </c>
      <c r="C87" s="224">
        <v>9012275452080</v>
      </c>
      <c r="D87" s="306" t="s">
        <v>5007</v>
      </c>
      <c r="E87" s="307">
        <v>468.2</v>
      </c>
      <c r="F87" s="385" t="s">
        <v>302</v>
      </c>
      <c r="G87" s="294" t="s">
        <v>2547</v>
      </c>
      <c r="H87" s="320" t="s">
        <v>4585</v>
      </c>
      <c r="I87" s="294" t="s">
        <v>4669</v>
      </c>
      <c r="J87" s="294" t="s">
        <v>4306</v>
      </c>
      <c r="K87" s="293">
        <f t="shared" si="3"/>
        <v>128.755</v>
      </c>
      <c r="L87" s="408">
        <f t="shared" si="6"/>
        <v>187.28</v>
      </c>
      <c r="M87" s="307"/>
      <c r="N87" s="159"/>
      <c r="O87" s="298"/>
    </row>
    <row r="88" spans="1:15" s="77" customFormat="1" ht="13.8" x14ac:dyDescent="0.3">
      <c r="A88" s="313" t="s">
        <v>4853</v>
      </c>
      <c r="B88" s="313" t="s">
        <v>2555</v>
      </c>
      <c r="C88" s="216">
        <v>7412105253082</v>
      </c>
      <c r="D88" s="292" t="s">
        <v>4795</v>
      </c>
      <c r="E88" s="293">
        <v>165.05</v>
      </c>
      <c r="F88" s="214" t="s">
        <v>302</v>
      </c>
      <c r="G88" s="294" t="s">
        <v>3222</v>
      </c>
      <c r="H88" s="320" t="s">
        <v>4585</v>
      </c>
      <c r="I88" s="300" t="s">
        <v>4669</v>
      </c>
      <c r="J88" s="300" t="s">
        <v>4385</v>
      </c>
      <c r="K88" s="293">
        <f t="shared" si="3"/>
        <v>45.388750000000002</v>
      </c>
      <c r="L88" s="408">
        <f t="shared" si="6"/>
        <v>66.02</v>
      </c>
      <c r="M88" s="295"/>
      <c r="N88" s="159"/>
      <c r="O88" s="298"/>
    </row>
    <row r="89" spans="1:15" s="77" customFormat="1" ht="13.8" x14ac:dyDescent="0.3">
      <c r="A89" s="313" t="s">
        <v>5162</v>
      </c>
      <c r="B89" s="313" t="s">
        <v>220</v>
      </c>
      <c r="C89" s="216">
        <v>7704270610082</v>
      </c>
      <c r="D89" s="292" t="s">
        <v>5021</v>
      </c>
      <c r="E89" s="293">
        <v>195.2</v>
      </c>
      <c r="F89" s="214" t="s">
        <v>302</v>
      </c>
      <c r="G89" s="294" t="s">
        <v>3222</v>
      </c>
      <c r="H89" s="320" t="s">
        <v>4585</v>
      </c>
      <c r="I89" s="300" t="s">
        <v>4669</v>
      </c>
      <c r="J89" s="300" t="s">
        <v>4306</v>
      </c>
      <c r="K89" s="293">
        <f t="shared" si="3"/>
        <v>53.68</v>
      </c>
      <c r="L89" s="408">
        <f t="shared" si="6"/>
        <v>78.08</v>
      </c>
      <c r="M89" s="295"/>
      <c r="N89" s="159"/>
      <c r="O89" s="298"/>
    </row>
    <row r="90" spans="1:15" s="77" customFormat="1" ht="13.8" x14ac:dyDescent="0.3">
      <c r="A90" s="313" t="s">
        <v>5130</v>
      </c>
      <c r="B90" s="223" t="s">
        <v>549</v>
      </c>
      <c r="C90" s="407">
        <v>8402035347087</v>
      </c>
      <c r="D90" s="393" t="s">
        <v>5131</v>
      </c>
      <c r="E90" s="293">
        <v>755.3</v>
      </c>
      <c r="F90" s="214" t="s">
        <v>3242</v>
      </c>
      <c r="G90" s="294" t="s">
        <v>3222</v>
      </c>
      <c r="H90" s="319" t="s">
        <v>4585</v>
      </c>
      <c r="I90" s="297" t="s">
        <v>4669</v>
      </c>
      <c r="J90" s="297" t="s">
        <v>4306</v>
      </c>
      <c r="K90" s="293">
        <f t="shared" si="3"/>
        <v>207.70750000000001</v>
      </c>
      <c r="L90" s="408">
        <f t="shared" si="6"/>
        <v>302.12</v>
      </c>
      <c r="M90" s="295"/>
      <c r="N90" s="159"/>
      <c r="O90" s="298"/>
    </row>
    <row r="91" spans="1:15" s="77" customFormat="1" ht="13.8" x14ac:dyDescent="0.3">
      <c r="A91" s="313" t="s">
        <v>4883</v>
      </c>
      <c r="B91" s="313" t="s">
        <v>4817</v>
      </c>
      <c r="C91" s="216">
        <v>8304175865086</v>
      </c>
      <c r="D91" s="350" t="s">
        <v>4884</v>
      </c>
      <c r="E91" s="293">
        <v>195.2</v>
      </c>
      <c r="F91" s="214" t="s">
        <v>3242</v>
      </c>
      <c r="G91" s="294" t="s">
        <v>3222</v>
      </c>
      <c r="H91" s="320" t="s">
        <v>4585</v>
      </c>
      <c r="I91" s="294" t="s">
        <v>5040</v>
      </c>
      <c r="J91" s="300" t="s">
        <v>4385</v>
      </c>
      <c r="K91" s="293">
        <f t="shared" si="3"/>
        <v>53.68</v>
      </c>
      <c r="L91" s="408">
        <f t="shared" si="6"/>
        <v>78.08</v>
      </c>
      <c r="M91" s="295"/>
      <c r="N91" s="159"/>
      <c r="O91" s="298"/>
    </row>
    <row r="92" spans="1:15" s="77" customFormat="1" ht="13.8" x14ac:dyDescent="0.3">
      <c r="A92" s="294" t="s">
        <v>5053</v>
      </c>
      <c r="B92" s="306" t="s">
        <v>331</v>
      </c>
      <c r="C92" s="224">
        <v>7409055898080</v>
      </c>
      <c r="D92" s="306" t="s">
        <v>5054</v>
      </c>
      <c r="E92" s="394">
        <v>184.1</v>
      </c>
      <c r="F92" s="385" t="s">
        <v>302</v>
      </c>
      <c r="G92" s="294" t="s">
        <v>2547</v>
      </c>
      <c r="H92" s="320" t="s">
        <v>4585</v>
      </c>
      <c r="I92" s="294" t="s">
        <v>4669</v>
      </c>
      <c r="J92" s="294" t="s">
        <v>4306</v>
      </c>
      <c r="K92" s="293">
        <f t="shared" si="3"/>
        <v>50.627499999999998</v>
      </c>
      <c r="L92" s="408">
        <f t="shared" si="6"/>
        <v>73.64</v>
      </c>
      <c r="M92" s="307"/>
      <c r="N92" s="294"/>
      <c r="O92" s="294"/>
    </row>
    <row r="93" spans="1:15" s="77" customFormat="1" ht="13.8" x14ac:dyDescent="0.3">
      <c r="A93" s="294" t="s">
        <v>5055</v>
      </c>
      <c r="B93" s="306" t="s">
        <v>2475</v>
      </c>
      <c r="C93" s="224">
        <v>7404230590082</v>
      </c>
      <c r="D93" s="306" t="s">
        <v>5056</v>
      </c>
      <c r="E93" s="307">
        <v>304.5</v>
      </c>
      <c r="F93" s="385" t="s">
        <v>302</v>
      </c>
      <c r="G93" s="294" t="s">
        <v>2547</v>
      </c>
      <c r="H93" s="320" t="s">
        <v>4585</v>
      </c>
      <c r="I93" s="294" t="s">
        <v>4669</v>
      </c>
      <c r="J93" s="294" t="s">
        <v>4306</v>
      </c>
      <c r="K93" s="293">
        <f t="shared" si="3"/>
        <v>83.737499999999997</v>
      </c>
      <c r="L93" s="408">
        <f t="shared" si="6"/>
        <v>121.8</v>
      </c>
      <c r="M93" s="307"/>
      <c r="N93" s="294"/>
      <c r="O93" s="294"/>
    </row>
    <row r="94" spans="1:15" s="77" customFormat="1" ht="13.8" x14ac:dyDescent="0.3">
      <c r="A94" s="294" t="s">
        <v>5061</v>
      </c>
      <c r="B94" s="306" t="s">
        <v>1140</v>
      </c>
      <c r="C94" s="224">
        <v>7311155395084</v>
      </c>
      <c r="D94" s="306" t="s">
        <v>5062</v>
      </c>
      <c r="E94" s="307">
        <v>162.19999999999999</v>
      </c>
      <c r="F94" s="385" t="s">
        <v>302</v>
      </c>
      <c r="G94" s="294" t="s">
        <v>2547</v>
      </c>
      <c r="H94" s="320" t="s">
        <v>4585</v>
      </c>
      <c r="I94" s="294" t="s">
        <v>4669</v>
      </c>
      <c r="J94" s="294" t="s">
        <v>4306</v>
      </c>
      <c r="K94" s="293">
        <f t="shared" si="3"/>
        <v>44.604999999999997</v>
      </c>
      <c r="L94" s="408">
        <f t="shared" si="6"/>
        <v>64.88</v>
      </c>
      <c r="M94" s="307"/>
      <c r="N94" s="294"/>
      <c r="O94" s="294"/>
    </row>
    <row r="95" spans="1:15" x14ac:dyDescent="0.25">
      <c r="A95" s="297" t="s">
        <v>5022</v>
      </c>
      <c r="B95" s="294" t="s">
        <v>3632</v>
      </c>
      <c r="C95" s="217">
        <v>8504100206088</v>
      </c>
      <c r="D95" s="297" t="s">
        <v>5023</v>
      </c>
      <c r="E95" s="184">
        <v>458.3</v>
      </c>
      <c r="F95" s="214" t="s">
        <v>302</v>
      </c>
      <c r="G95" s="294" t="s">
        <v>2547</v>
      </c>
      <c r="H95" s="297" t="s">
        <v>5127</v>
      </c>
      <c r="I95" s="294" t="s">
        <v>4342</v>
      </c>
      <c r="J95" s="294" t="s">
        <v>4306</v>
      </c>
      <c r="K95" s="293">
        <f t="shared" ref="K95:K109" si="7">SUM(E95*27.5)/100</f>
        <v>126.0325</v>
      </c>
      <c r="L95" s="293">
        <f t="shared" ref="L95:L106" si="8">SUM(E95*30)/100</f>
        <v>137.49</v>
      </c>
      <c r="M95" s="391"/>
      <c r="N95" s="159"/>
      <c r="O95" s="298"/>
    </row>
    <row r="96" spans="1:15" s="77" customFormat="1" ht="13.8" x14ac:dyDescent="0.3">
      <c r="A96" s="313" t="s">
        <v>4804</v>
      </c>
      <c r="B96" s="313" t="s">
        <v>265</v>
      </c>
      <c r="C96" s="216">
        <v>7912130244089</v>
      </c>
      <c r="D96" s="350" t="s">
        <v>4805</v>
      </c>
      <c r="E96" s="293">
        <v>458.3</v>
      </c>
      <c r="F96" s="214" t="s">
        <v>302</v>
      </c>
      <c r="G96" s="294" t="s">
        <v>2547</v>
      </c>
      <c r="H96" s="294" t="s">
        <v>4965</v>
      </c>
      <c r="I96" s="294" t="s">
        <v>4342</v>
      </c>
      <c r="J96" s="294" t="s">
        <v>4306</v>
      </c>
      <c r="K96" s="293">
        <f t="shared" si="7"/>
        <v>126.0325</v>
      </c>
      <c r="L96" s="293">
        <f t="shared" si="8"/>
        <v>137.49</v>
      </c>
      <c r="M96" s="295"/>
      <c r="N96" s="159"/>
      <c r="O96" s="298"/>
    </row>
    <row r="97" spans="1:15" s="77" customFormat="1" ht="13.8" x14ac:dyDescent="0.3">
      <c r="A97" s="297" t="s">
        <v>1567</v>
      </c>
      <c r="B97" s="294" t="s">
        <v>441</v>
      </c>
      <c r="C97" s="216" t="s">
        <v>5000</v>
      </c>
      <c r="D97" s="297" t="s">
        <v>5001</v>
      </c>
      <c r="E97" s="184">
        <v>222.1</v>
      </c>
      <c r="F97" s="214" t="s">
        <v>302</v>
      </c>
      <c r="G97" s="294" t="s">
        <v>3222</v>
      </c>
      <c r="H97" s="323" t="s">
        <v>4447</v>
      </c>
      <c r="I97" s="300" t="s">
        <v>4311</v>
      </c>
      <c r="J97" s="300" t="s">
        <v>4312</v>
      </c>
      <c r="K97" s="293">
        <f t="shared" si="7"/>
        <v>61.077500000000001</v>
      </c>
      <c r="L97" s="408">
        <f>SUM(E97*40)/100</f>
        <v>88.84</v>
      </c>
      <c r="M97" s="295"/>
      <c r="N97" s="159"/>
      <c r="O97" s="298"/>
    </row>
    <row r="98" spans="1:15" s="77" customFormat="1" ht="13.8" x14ac:dyDescent="0.3">
      <c r="A98" s="313" t="s">
        <v>4900</v>
      </c>
      <c r="B98" s="313" t="s">
        <v>2438</v>
      </c>
      <c r="C98" s="216">
        <v>8208305648082</v>
      </c>
      <c r="D98" s="292" t="s">
        <v>4901</v>
      </c>
      <c r="E98" s="293">
        <v>159.30000000000001</v>
      </c>
      <c r="F98" s="214" t="s">
        <v>302</v>
      </c>
      <c r="G98" s="294" t="s">
        <v>3222</v>
      </c>
      <c r="H98" s="323" t="s">
        <v>4447</v>
      </c>
      <c r="I98" s="294" t="s">
        <v>4311</v>
      </c>
      <c r="J98" s="294" t="s">
        <v>4312</v>
      </c>
      <c r="K98" s="293">
        <f t="shared" si="7"/>
        <v>43.807499999999997</v>
      </c>
      <c r="L98" s="408">
        <f>SUM(E98*40)/100</f>
        <v>63.72</v>
      </c>
      <c r="M98" s="295"/>
      <c r="N98" s="293"/>
      <c r="O98" s="294"/>
    </row>
    <row r="99" spans="1:15" s="77" customFormat="1" ht="13.8" x14ac:dyDescent="0.3">
      <c r="A99" s="313" t="s">
        <v>5117</v>
      </c>
      <c r="B99" s="313" t="s">
        <v>534</v>
      </c>
      <c r="C99" s="216">
        <v>8509095566081</v>
      </c>
      <c r="D99" s="292" t="s">
        <v>536</v>
      </c>
      <c r="E99" s="293">
        <v>1164.2</v>
      </c>
      <c r="F99" s="214" t="s">
        <v>3242</v>
      </c>
      <c r="G99" s="294" t="s">
        <v>3222</v>
      </c>
      <c r="H99" s="320" t="s">
        <v>656</v>
      </c>
      <c r="I99" s="300" t="s">
        <v>4721</v>
      </c>
      <c r="J99" s="300" t="s">
        <v>4306</v>
      </c>
      <c r="K99" s="293">
        <f t="shared" si="7"/>
        <v>320.15499999999997</v>
      </c>
      <c r="L99" s="408">
        <f t="shared" si="8"/>
        <v>349.26</v>
      </c>
      <c r="M99" s="295"/>
      <c r="N99" s="159"/>
      <c r="O99" s="298"/>
    </row>
    <row r="100" spans="1:15" s="77" customFormat="1" ht="13.8" x14ac:dyDescent="0.3">
      <c r="A100" s="300" t="s">
        <v>4526</v>
      </c>
      <c r="B100" s="300" t="s">
        <v>4436</v>
      </c>
      <c r="C100" s="216">
        <v>8206080904084</v>
      </c>
      <c r="D100" s="300" t="s">
        <v>4527</v>
      </c>
      <c r="E100" s="293">
        <v>734.3</v>
      </c>
      <c r="F100" s="214" t="s">
        <v>3242</v>
      </c>
      <c r="G100" s="300" t="s">
        <v>3222</v>
      </c>
      <c r="H100" s="323" t="s">
        <v>5148</v>
      </c>
      <c r="I100" s="294" t="s">
        <v>4989</v>
      </c>
      <c r="J100" s="294" t="s">
        <v>4366</v>
      </c>
      <c r="K100" s="293">
        <f t="shared" si="7"/>
        <v>201.9325</v>
      </c>
      <c r="L100" s="408">
        <f t="shared" si="8"/>
        <v>220.29</v>
      </c>
      <c r="M100" s="391"/>
      <c r="N100" s="294"/>
      <c r="O100" s="294"/>
    </row>
    <row r="101" spans="1:15" s="77" customFormat="1" ht="13.8" x14ac:dyDescent="0.3">
      <c r="A101" s="300" t="s">
        <v>5050</v>
      </c>
      <c r="B101" s="300" t="s">
        <v>63</v>
      </c>
      <c r="C101" s="216" t="s">
        <v>5051</v>
      </c>
      <c r="D101" s="300" t="s">
        <v>5052</v>
      </c>
      <c r="E101" s="293">
        <v>240</v>
      </c>
      <c r="F101" s="214" t="s">
        <v>302</v>
      </c>
      <c r="G101" s="294" t="s">
        <v>3222</v>
      </c>
      <c r="H101" s="323" t="s">
        <v>3685</v>
      </c>
      <c r="I101" s="300" t="s">
        <v>4452</v>
      </c>
      <c r="J101" s="300" t="s">
        <v>4366</v>
      </c>
      <c r="K101" s="293">
        <f t="shared" si="7"/>
        <v>66</v>
      </c>
      <c r="L101" s="408">
        <f t="shared" si="8"/>
        <v>72</v>
      </c>
      <c r="M101" s="295"/>
      <c r="N101" s="159"/>
      <c r="O101" s="298"/>
    </row>
    <row r="102" spans="1:15" s="77" customFormat="1" ht="13.8" x14ac:dyDescent="0.3">
      <c r="A102" s="297" t="s">
        <v>4280</v>
      </c>
      <c r="B102" s="294" t="s">
        <v>43</v>
      </c>
      <c r="C102" s="216" t="s">
        <v>5059</v>
      </c>
      <c r="D102" s="297" t="s">
        <v>5060</v>
      </c>
      <c r="E102" s="184">
        <v>540</v>
      </c>
      <c r="F102" s="214" t="s">
        <v>302</v>
      </c>
      <c r="G102" s="294" t="s">
        <v>3222</v>
      </c>
      <c r="H102" s="319" t="s">
        <v>3685</v>
      </c>
      <c r="I102" s="297" t="s">
        <v>4452</v>
      </c>
      <c r="J102" s="297" t="s">
        <v>4366</v>
      </c>
      <c r="K102" s="293">
        <f t="shared" si="7"/>
        <v>148.5</v>
      </c>
      <c r="L102" s="408">
        <f t="shared" si="8"/>
        <v>162</v>
      </c>
      <c r="M102" s="295"/>
      <c r="N102" s="159"/>
      <c r="O102" s="298"/>
    </row>
    <row r="103" spans="1:15" s="77" customFormat="1" ht="13.8" x14ac:dyDescent="0.3">
      <c r="A103" s="294" t="s">
        <v>4978</v>
      </c>
      <c r="B103" s="306" t="s">
        <v>4472</v>
      </c>
      <c r="C103" s="224">
        <v>7408101129086</v>
      </c>
      <c r="D103" s="306" t="s">
        <v>4979</v>
      </c>
      <c r="E103" s="307">
        <v>833</v>
      </c>
      <c r="F103" s="385" t="s">
        <v>3242</v>
      </c>
      <c r="G103" s="294" t="s">
        <v>2547</v>
      </c>
      <c r="H103" s="320" t="s">
        <v>4980</v>
      </c>
      <c r="I103" s="294" t="s">
        <v>4981</v>
      </c>
      <c r="J103" s="294" t="s">
        <v>4385</v>
      </c>
      <c r="K103" s="293">
        <f t="shared" si="7"/>
        <v>229.07499999999999</v>
      </c>
      <c r="L103" s="408">
        <f>SUM(E103*40)/100</f>
        <v>333.2</v>
      </c>
      <c r="M103" s="307"/>
      <c r="N103" s="159"/>
      <c r="O103" s="298"/>
    </row>
    <row r="104" spans="1:15" s="77" customFormat="1" ht="13.8" x14ac:dyDescent="0.3">
      <c r="A104" s="294" t="s">
        <v>5028</v>
      </c>
      <c r="B104" s="306" t="s">
        <v>2453</v>
      </c>
      <c r="C104" s="224">
        <v>8902140325084</v>
      </c>
      <c r="D104" s="306" t="s">
        <v>5029</v>
      </c>
      <c r="E104" s="307">
        <v>447.2</v>
      </c>
      <c r="F104" s="385" t="s">
        <v>302</v>
      </c>
      <c r="G104" s="294" t="s">
        <v>2547</v>
      </c>
      <c r="H104" s="320" t="s">
        <v>647</v>
      </c>
      <c r="I104" s="294"/>
      <c r="J104" s="294"/>
      <c r="K104" s="293">
        <f t="shared" si="7"/>
        <v>122.98</v>
      </c>
      <c r="L104" s="408">
        <f>SUM(E104*40)/100</f>
        <v>178.88</v>
      </c>
      <c r="M104" s="307"/>
      <c r="N104" s="293"/>
      <c r="O104" s="294"/>
    </row>
    <row r="105" spans="1:15" s="77" customFormat="1" ht="13.8" x14ac:dyDescent="0.3">
      <c r="A105" s="313" t="s">
        <v>4808</v>
      </c>
      <c r="B105" s="313" t="s">
        <v>265</v>
      </c>
      <c r="C105" s="216">
        <v>8606150556088</v>
      </c>
      <c r="D105" s="350" t="s">
        <v>4809</v>
      </c>
      <c r="E105" s="184">
        <v>487.7</v>
      </c>
      <c r="F105" s="214" t="s">
        <v>4810</v>
      </c>
      <c r="G105" s="294" t="s">
        <v>3222</v>
      </c>
      <c r="H105" s="320" t="s">
        <v>4813</v>
      </c>
      <c r="I105" s="294" t="s">
        <v>1660</v>
      </c>
      <c r="J105" s="294" t="s">
        <v>4385</v>
      </c>
      <c r="K105" s="293">
        <f t="shared" si="7"/>
        <v>134.11750000000001</v>
      </c>
      <c r="L105" s="408">
        <f t="shared" si="8"/>
        <v>146.31</v>
      </c>
      <c r="M105" s="295"/>
      <c r="N105" s="293"/>
      <c r="O105" s="294"/>
    </row>
    <row r="106" spans="1:15" s="77" customFormat="1" ht="13.8" x14ac:dyDescent="0.3">
      <c r="A106" s="313" t="s">
        <v>4811</v>
      </c>
      <c r="B106" s="313" t="s">
        <v>939</v>
      </c>
      <c r="C106" s="216">
        <v>8908241352083</v>
      </c>
      <c r="D106" s="297" t="s">
        <v>4812</v>
      </c>
      <c r="E106" s="184">
        <v>339</v>
      </c>
      <c r="F106" s="214" t="s">
        <v>302</v>
      </c>
      <c r="G106" s="294" t="s">
        <v>3222</v>
      </c>
      <c r="H106" s="319" t="s">
        <v>4813</v>
      </c>
      <c r="I106" s="297" t="s">
        <v>1660</v>
      </c>
      <c r="J106" s="294" t="s">
        <v>4385</v>
      </c>
      <c r="K106" s="293">
        <f t="shared" si="7"/>
        <v>93.224999999999994</v>
      </c>
      <c r="L106" s="408">
        <f t="shared" si="8"/>
        <v>101.7</v>
      </c>
      <c r="M106" s="295"/>
      <c r="N106" s="293"/>
      <c r="O106" s="294"/>
    </row>
    <row r="107" spans="1:15" s="77" customFormat="1" ht="13.8" x14ac:dyDescent="0.3">
      <c r="A107" s="297" t="s">
        <v>4862</v>
      </c>
      <c r="B107" s="294" t="s">
        <v>663</v>
      </c>
      <c r="C107" s="216">
        <v>9203241028084</v>
      </c>
      <c r="D107" s="292" t="s">
        <v>4863</v>
      </c>
      <c r="E107" s="293">
        <v>210</v>
      </c>
      <c r="F107" s="214" t="s">
        <v>302</v>
      </c>
      <c r="G107" s="294" t="s">
        <v>3222</v>
      </c>
      <c r="H107" s="320" t="s">
        <v>3922</v>
      </c>
      <c r="I107" s="294" t="s">
        <v>4864</v>
      </c>
      <c r="J107" s="294" t="s">
        <v>4366</v>
      </c>
      <c r="K107" s="293">
        <f t="shared" si="7"/>
        <v>57.75</v>
      </c>
      <c r="L107" s="408">
        <f>SUM(E107*40)/100</f>
        <v>84</v>
      </c>
      <c r="M107" s="295"/>
      <c r="N107" s="293"/>
      <c r="O107" s="294"/>
    </row>
    <row r="108" spans="1:15" s="77" customFormat="1" ht="13.8" x14ac:dyDescent="0.3">
      <c r="A108" s="300" t="s">
        <v>4919</v>
      </c>
      <c r="B108" s="300" t="s">
        <v>89</v>
      </c>
      <c r="C108" s="216" t="s">
        <v>4942</v>
      </c>
      <c r="D108" s="300" t="s">
        <v>4920</v>
      </c>
      <c r="E108" s="293">
        <v>161.30000000000001</v>
      </c>
      <c r="F108" s="214" t="s">
        <v>3242</v>
      </c>
      <c r="G108" s="294" t="s">
        <v>3222</v>
      </c>
      <c r="H108" s="323" t="s">
        <v>4921</v>
      </c>
      <c r="I108" s="300" t="s">
        <v>4943</v>
      </c>
      <c r="J108" s="300" t="s">
        <v>4385</v>
      </c>
      <c r="K108" s="293">
        <f t="shared" si="7"/>
        <v>44.357500000000002</v>
      </c>
      <c r="L108" s="408">
        <f>SUM(E108*40)/100</f>
        <v>64.52</v>
      </c>
      <c r="M108" s="295"/>
      <c r="N108" s="159"/>
      <c r="O108" s="298"/>
    </row>
    <row r="109" spans="1:15" s="77" customFormat="1" ht="13.8" x14ac:dyDescent="0.3">
      <c r="A109" s="300" t="s">
        <v>5034</v>
      </c>
      <c r="B109" s="300" t="s">
        <v>3632</v>
      </c>
      <c r="C109" s="216" t="s">
        <v>5035</v>
      </c>
      <c r="D109" s="300" t="s">
        <v>4481</v>
      </c>
      <c r="E109" s="293">
        <v>161.30000000000001</v>
      </c>
      <c r="F109" s="214" t="s">
        <v>302</v>
      </c>
      <c r="G109" s="294" t="s">
        <v>3222</v>
      </c>
      <c r="H109" s="323" t="s">
        <v>5160</v>
      </c>
      <c r="I109" s="300" t="s">
        <v>4683</v>
      </c>
      <c r="J109" s="300" t="s">
        <v>4385</v>
      </c>
      <c r="K109" s="293">
        <f t="shared" si="7"/>
        <v>44.357500000000002</v>
      </c>
      <c r="L109" s="293">
        <f>SUM(E109*40)/100</f>
        <v>64.52</v>
      </c>
      <c r="M109" s="295"/>
      <c r="N109" s="159"/>
      <c r="O109" s="298"/>
    </row>
    <row r="110" spans="1:15" s="77" customFormat="1" ht="13.8" x14ac:dyDescent="0.3">
      <c r="A110" s="297" t="s">
        <v>4930</v>
      </c>
      <c r="B110" s="294" t="s">
        <v>4931</v>
      </c>
      <c r="C110" s="216" t="s">
        <v>4953</v>
      </c>
      <c r="D110" s="225" t="s">
        <v>4954</v>
      </c>
      <c r="E110" s="184">
        <v>396.2</v>
      </c>
      <c r="F110" s="214" t="s">
        <v>302</v>
      </c>
      <c r="G110" s="294" t="s">
        <v>3222</v>
      </c>
      <c r="H110" s="297"/>
      <c r="I110" s="297" t="s">
        <v>4955</v>
      </c>
      <c r="J110" s="297" t="s">
        <v>4306</v>
      </c>
      <c r="K110" s="293">
        <f t="shared" ref="K110:K121" si="9">SUM(E110*27.5)/100</f>
        <v>108.955</v>
      </c>
      <c r="L110" s="293">
        <v>0</v>
      </c>
      <c r="M110" s="295"/>
      <c r="N110" s="159"/>
      <c r="O110" s="298"/>
    </row>
    <row r="111" spans="1:15" s="77" customFormat="1" ht="13.8" x14ac:dyDescent="0.3">
      <c r="A111" s="313" t="s">
        <v>3268</v>
      </c>
      <c r="B111" s="313" t="s">
        <v>3049</v>
      </c>
      <c r="C111" s="216">
        <v>7405010505083</v>
      </c>
      <c r="D111" s="297" t="s">
        <v>4901</v>
      </c>
      <c r="E111" s="184">
        <v>117.85</v>
      </c>
      <c r="F111" s="214" t="s">
        <v>302</v>
      </c>
      <c r="G111" s="294" t="s">
        <v>3222</v>
      </c>
      <c r="H111" s="297"/>
      <c r="I111" s="297" t="s">
        <v>4439</v>
      </c>
      <c r="J111" s="294" t="s">
        <v>4366</v>
      </c>
      <c r="K111" s="293">
        <f t="shared" si="9"/>
        <v>32.408749999999998</v>
      </c>
      <c r="L111" s="293">
        <v>0</v>
      </c>
      <c r="M111" s="295"/>
      <c r="N111" s="293"/>
      <c r="O111" s="294"/>
    </row>
    <row r="112" spans="1:15" s="77" customFormat="1" ht="13.8" x14ac:dyDescent="0.3">
      <c r="A112" s="292" t="s">
        <v>4814</v>
      </c>
      <c r="B112" s="292" t="s">
        <v>831</v>
      </c>
      <c r="C112" s="216">
        <v>7007100652088</v>
      </c>
      <c r="D112" s="292" t="s">
        <v>4815</v>
      </c>
      <c r="E112" s="293">
        <v>540.5</v>
      </c>
      <c r="F112" s="214" t="s">
        <v>302</v>
      </c>
      <c r="G112" s="294" t="s">
        <v>3222</v>
      </c>
      <c r="H112" s="294"/>
      <c r="I112" s="294" t="s">
        <v>1660</v>
      </c>
      <c r="J112" s="294" t="s">
        <v>4385</v>
      </c>
      <c r="K112" s="293">
        <f t="shared" si="9"/>
        <v>148.63749999999999</v>
      </c>
      <c r="L112" s="293">
        <v>0</v>
      </c>
      <c r="M112" s="295"/>
      <c r="N112" s="159"/>
      <c r="O112" s="298"/>
    </row>
    <row r="113" spans="1:15" s="77" customFormat="1" ht="13.8" x14ac:dyDescent="0.3">
      <c r="A113" s="297" t="s">
        <v>4969</v>
      </c>
      <c r="B113" s="294" t="s">
        <v>774</v>
      </c>
      <c r="C113" s="216" t="s">
        <v>4970</v>
      </c>
      <c r="D113" s="297" t="s">
        <v>4971</v>
      </c>
      <c r="E113" s="184">
        <v>232.5</v>
      </c>
      <c r="F113" s="214" t="s">
        <v>302</v>
      </c>
      <c r="G113" s="294" t="s">
        <v>3222</v>
      </c>
      <c r="H113" s="297"/>
      <c r="I113" s="297" t="s">
        <v>4972</v>
      </c>
      <c r="J113" s="297" t="s">
        <v>4306</v>
      </c>
      <c r="K113" s="293">
        <f t="shared" si="9"/>
        <v>63.9375</v>
      </c>
      <c r="L113" s="293">
        <v>0</v>
      </c>
      <c r="M113" s="295"/>
      <c r="N113" s="159"/>
      <c r="O113" s="298"/>
    </row>
    <row r="114" spans="1:15" s="77" customFormat="1" ht="13.8" x14ac:dyDescent="0.3">
      <c r="A114" s="313" t="s">
        <v>4819</v>
      </c>
      <c r="B114" s="313" t="s">
        <v>4817</v>
      </c>
      <c r="C114" s="216">
        <v>8902095972000</v>
      </c>
      <c r="D114" s="350" t="s">
        <v>4820</v>
      </c>
      <c r="E114" s="293">
        <v>583.35</v>
      </c>
      <c r="F114" s="214" t="s">
        <v>302</v>
      </c>
      <c r="G114" s="294" t="s">
        <v>3222</v>
      </c>
      <c r="H114" s="294"/>
      <c r="I114" s="294" t="s">
        <v>4311</v>
      </c>
      <c r="J114" s="294" t="s">
        <v>4312</v>
      </c>
      <c r="K114" s="293">
        <f t="shared" si="9"/>
        <v>160.42124999999999</v>
      </c>
      <c r="L114" s="293">
        <v>0</v>
      </c>
      <c r="M114" s="295"/>
      <c r="N114" s="159"/>
      <c r="O114" s="298"/>
    </row>
    <row r="115" spans="1:15" s="77" customFormat="1" ht="13.8" x14ac:dyDescent="0.3">
      <c r="A115" s="300" t="s">
        <v>4828</v>
      </c>
      <c r="B115" s="300" t="s">
        <v>4829</v>
      </c>
      <c r="C115" s="216">
        <v>7501030466080</v>
      </c>
      <c r="D115" s="292" t="s">
        <v>4827</v>
      </c>
      <c r="E115" s="293">
        <v>659.4</v>
      </c>
      <c r="F115" s="214" t="s">
        <v>302</v>
      </c>
      <c r="G115" s="294" t="s">
        <v>3222</v>
      </c>
      <c r="H115" s="294"/>
      <c r="I115" s="294" t="s">
        <v>4800</v>
      </c>
      <c r="J115" s="294" t="s">
        <v>4382</v>
      </c>
      <c r="K115" s="293">
        <f t="shared" si="9"/>
        <v>181.33500000000001</v>
      </c>
      <c r="L115" s="293">
        <v>0</v>
      </c>
      <c r="M115" s="295"/>
      <c r="N115" s="159"/>
      <c r="O115" s="298"/>
    </row>
    <row r="116" spans="1:15" s="77" customFormat="1" ht="13.8" x14ac:dyDescent="0.3">
      <c r="A116" s="294" t="s">
        <v>4982</v>
      </c>
      <c r="B116" s="306" t="s">
        <v>716</v>
      </c>
      <c r="C116" s="224">
        <v>7703050268087</v>
      </c>
      <c r="D116" s="306" t="s">
        <v>4983</v>
      </c>
      <c r="E116" s="307">
        <v>798.95</v>
      </c>
      <c r="F116" s="385" t="s">
        <v>302</v>
      </c>
      <c r="G116" s="294" t="s">
        <v>2547</v>
      </c>
      <c r="H116" s="294"/>
      <c r="I116" s="294"/>
      <c r="J116" s="294"/>
      <c r="K116" s="293">
        <f t="shared" si="9"/>
        <v>219.71125000000001</v>
      </c>
      <c r="L116" s="293">
        <v>0</v>
      </c>
      <c r="M116" s="307"/>
      <c r="N116" s="293"/>
      <c r="O116" s="294"/>
    </row>
    <row r="117" spans="1:15" s="77" customFormat="1" ht="13.8" x14ac:dyDescent="0.3">
      <c r="A117" s="297" t="s">
        <v>4997</v>
      </c>
      <c r="B117" s="294" t="s">
        <v>669</v>
      </c>
      <c r="C117" s="216" t="s">
        <v>4998</v>
      </c>
      <c r="D117" s="297" t="s">
        <v>4999</v>
      </c>
      <c r="E117" s="184">
        <v>505.5</v>
      </c>
      <c r="F117" s="214" t="s">
        <v>3242</v>
      </c>
      <c r="G117" s="294" t="s">
        <v>3222</v>
      </c>
      <c r="H117" s="300"/>
      <c r="I117" s="300" t="s">
        <v>4586</v>
      </c>
      <c r="J117" s="300" t="s">
        <v>4306</v>
      </c>
      <c r="K117" s="293">
        <f t="shared" si="9"/>
        <v>139.01249999999999</v>
      </c>
      <c r="L117" s="293">
        <v>0</v>
      </c>
      <c r="M117" s="295"/>
      <c r="N117" s="159"/>
      <c r="O117" s="298"/>
    </row>
    <row r="118" spans="1:15" s="77" customFormat="1" ht="13.8" x14ac:dyDescent="0.3">
      <c r="A118" s="297" t="s">
        <v>26</v>
      </c>
      <c r="B118" s="294" t="s">
        <v>27</v>
      </c>
      <c r="C118" s="216">
        <v>7511110514089</v>
      </c>
      <c r="D118" s="297" t="s">
        <v>29</v>
      </c>
      <c r="E118" s="184">
        <v>964.7</v>
      </c>
      <c r="F118" s="214" t="s">
        <v>302</v>
      </c>
      <c r="G118" s="294" t="s">
        <v>3222</v>
      </c>
      <c r="H118" s="300"/>
      <c r="I118" s="300" t="s">
        <v>4550</v>
      </c>
      <c r="J118" s="300" t="s">
        <v>4304</v>
      </c>
      <c r="K118" s="293">
        <f t="shared" si="9"/>
        <v>265.29250000000002</v>
      </c>
      <c r="L118" s="293">
        <v>0</v>
      </c>
      <c r="M118" s="295"/>
      <c r="N118" s="159"/>
      <c r="O118" s="298"/>
    </row>
    <row r="119" spans="1:15" s="77" customFormat="1" ht="13.8" x14ac:dyDescent="0.3">
      <c r="A119" s="292" t="s">
        <v>5110</v>
      </c>
      <c r="B119" s="292" t="s">
        <v>5109</v>
      </c>
      <c r="C119" s="216">
        <v>8205175517082</v>
      </c>
      <c r="D119" s="292" t="s">
        <v>5111</v>
      </c>
      <c r="E119" s="293">
        <v>336.2</v>
      </c>
      <c r="F119" s="214" t="s">
        <v>302</v>
      </c>
      <c r="G119" s="294" t="s">
        <v>3222</v>
      </c>
      <c r="H119" s="294"/>
      <c r="I119" s="294" t="s">
        <v>5112</v>
      </c>
      <c r="J119" s="294" t="s">
        <v>4312</v>
      </c>
      <c r="K119" s="293">
        <f t="shared" si="9"/>
        <v>92.454999999999998</v>
      </c>
      <c r="L119" s="293">
        <v>0</v>
      </c>
      <c r="M119" s="295"/>
      <c r="N119" s="293"/>
      <c r="O119" s="294"/>
    </row>
    <row r="120" spans="1:15" s="77" customFormat="1" ht="13.8" x14ac:dyDescent="0.3">
      <c r="A120" s="297" t="s">
        <v>5002</v>
      </c>
      <c r="B120" s="294" t="s">
        <v>146</v>
      </c>
      <c r="C120" s="216" t="s">
        <v>5003</v>
      </c>
      <c r="D120" s="297" t="s">
        <v>5004</v>
      </c>
      <c r="E120" s="184">
        <v>619.29999999999995</v>
      </c>
      <c r="F120" s="214" t="s">
        <v>302</v>
      </c>
      <c r="G120" s="294" t="s">
        <v>3222</v>
      </c>
      <c r="H120" s="297"/>
      <c r="I120" s="297" t="s">
        <v>5005</v>
      </c>
      <c r="J120" s="297" t="s">
        <v>4366</v>
      </c>
      <c r="K120" s="293">
        <f t="shared" si="9"/>
        <v>170.3075</v>
      </c>
      <c r="L120" s="293">
        <v>0</v>
      </c>
      <c r="M120" s="295"/>
      <c r="N120" s="159"/>
      <c r="O120" s="298"/>
    </row>
    <row r="121" spans="1:15" s="77" customFormat="1" ht="13.8" x14ac:dyDescent="0.3">
      <c r="A121" s="297" t="s">
        <v>1575</v>
      </c>
      <c r="B121" s="294" t="s">
        <v>1656</v>
      </c>
      <c r="C121" s="216" t="s">
        <v>1576</v>
      </c>
      <c r="D121" s="297" t="s">
        <v>5011</v>
      </c>
      <c r="E121" s="184">
        <v>489.8</v>
      </c>
      <c r="F121" s="214" t="s">
        <v>302</v>
      </c>
      <c r="G121" s="294" t="s">
        <v>3222</v>
      </c>
      <c r="H121" s="297"/>
      <c r="I121" s="297" t="s">
        <v>4531</v>
      </c>
      <c r="J121" s="297" t="s">
        <v>4312</v>
      </c>
      <c r="K121" s="293">
        <f t="shared" si="9"/>
        <v>134.69499999999999</v>
      </c>
      <c r="L121" s="293">
        <v>0</v>
      </c>
      <c r="M121" s="295"/>
      <c r="N121" s="159"/>
      <c r="O121" s="298"/>
    </row>
    <row r="122" spans="1:15" s="77" customFormat="1" ht="13.8" x14ac:dyDescent="0.3">
      <c r="A122" s="313" t="s">
        <v>472</v>
      </c>
      <c r="B122" s="313" t="s">
        <v>2510</v>
      </c>
      <c r="C122" s="216">
        <v>7303070583054</v>
      </c>
      <c r="D122" s="294" t="s">
        <v>4519</v>
      </c>
      <c r="E122" s="293">
        <v>444.8</v>
      </c>
      <c r="F122" s="214" t="s">
        <v>3242</v>
      </c>
      <c r="G122" s="294" t="s">
        <v>3222</v>
      </c>
      <c r="H122" s="294"/>
      <c r="I122" s="294" t="s">
        <v>5119</v>
      </c>
      <c r="J122" s="294" t="s">
        <v>4302</v>
      </c>
      <c r="K122" s="293">
        <f t="shared" ref="K122:K139" si="10">SUM(E122*27.5)/100</f>
        <v>122.32</v>
      </c>
      <c r="L122" s="293">
        <v>0</v>
      </c>
      <c r="M122" s="295"/>
      <c r="N122" s="159"/>
      <c r="O122" s="298"/>
    </row>
    <row r="123" spans="1:15" s="77" customFormat="1" ht="13.8" x14ac:dyDescent="0.3">
      <c r="A123" s="292" t="s">
        <v>5121</v>
      </c>
      <c r="B123" s="292" t="s">
        <v>104</v>
      </c>
      <c r="C123" s="216">
        <v>7609090667081</v>
      </c>
      <c r="D123" s="292" t="s">
        <v>5122</v>
      </c>
      <c r="E123" s="293">
        <v>625.70000000000005</v>
      </c>
      <c r="F123" s="214" t="s">
        <v>302</v>
      </c>
      <c r="G123" s="294" t="s">
        <v>2547</v>
      </c>
      <c r="H123" s="294"/>
      <c r="I123" s="294" t="s">
        <v>5123</v>
      </c>
      <c r="J123" s="294" t="s">
        <v>5105</v>
      </c>
      <c r="K123" s="293">
        <f t="shared" si="10"/>
        <v>172.0675</v>
      </c>
      <c r="L123" s="293">
        <v>0</v>
      </c>
      <c r="M123" s="295"/>
      <c r="N123" s="159"/>
      <c r="O123" s="298"/>
    </row>
    <row r="124" spans="1:15" s="77" customFormat="1" ht="13.8" x14ac:dyDescent="0.3">
      <c r="A124" s="297" t="s">
        <v>2416</v>
      </c>
      <c r="B124" s="294" t="s">
        <v>3018</v>
      </c>
      <c r="C124" s="216">
        <v>8704010721081</v>
      </c>
      <c r="D124" s="297" t="s">
        <v>3019</v>
      </c>
      <c r="E124" s="184">
        <v>695.3</v>
      </c>
      <c r="F124" s="214" t="s">
        <v>302</v>
      </c>
      <c r="G124" s="294" t="s">
        <v>3222</v>
      </c>
      <c r="H124" s="300"/>
      <c r="I124" s="300" t="s">
        <v>5126</v>
      </c>
      <c r="J124" s="300" t="s">
        <v>4312</v>
      </c>
      <c r="K124" s="293">
        <f t="shared" si="10"/>
        <v>191.20750000000001</v>
      </c>
      <c r="L124" s="293">
        <v>0</v>
      </c>
      <c r="M124" s="295"/>
      <c r="N124" s="159"/>
      <c r="O124" s="298"/>
    </row>
    <row r="125" spans="1:15" s="77" customFormat="1" ht="13.8" x14ac:dyDescent="0.3">
      <c r="A125" s="294" t="s">
        <v>5020</v>
      </c>
      <c r="B125" s="306" t="s">
        <v>220</v>
      </c>
      <c r="C125" s="224">
        <v>7704270610082</v>
      </c>
      <c r="D125" s="306" t="s">
        <v>5021</v>
      </c>
      <c r="E125" s="307">
        <v>195.2</v>
      </c>
      <c r="F125" s="385" t="s">
        <v>302</v>
      </c>
      <c r="G125" s="294" t="s">
        <v>2547</v>
      </c>
      <c r="H125" s="294"/>
      <c r="I125" s="294"/>
      <c r="J125" s="294"/>
      <c r="K125" s="293">
        <f t="shared" si="10"/>
        <v>53.68</v>
      </c>
      <c r="L125" s="293">
        <v>0</v>
      </c>
      <c r="M125" s="307"/>
      <c r="N125" s="159"/>
      <c r="O125" s="298"/>
    </row>
    <row r="126" spans="1:15" s="77" customFormat="1" ht="13.8" x14ac:dyDescent="0.3">
      <c r="A126" s="294" t="s">
        <v>4420</v>
      </c>
      <c r="B126" s="306" t="s">
        <v>2925</v>
      </c>
      <c r="C126" s="224">
        <v>8202240958086</v>
      </c>
      <c r="D126" s="306" t="s">
        <v>5039</v>
      </c>
      <c r="E126" s="307">
        <v>743.3</v>
      </c>
      <c r="F126" s="385" t="s">
        <v>302</v>
      </c>
      <c r="G126" s="294" t="s">
        <v>2547</v>
      </c>
      <c r="H126" s="294"/>
      <c r="I126" s="294"/>
      <c r="J126" s="294"/>
      <c r="K126" s="293">
        <f t="shared" si="10"/>
        <v>204.4075</v>
      </c>
      <c r="L126" s="293">
        <v>0</v>
      </c>
      <c r="M126" s="307"/>
      <c r="N126" s="159"/>
      <c r="O126" s="298"/>
    </row>
    <row r="127" spans="1:15" s="77" customFormat="1" ht="13.8" x14ac:dyDescent="0.3">
      <c r="A127" s="297" t="s">
        <v>5041</v>
      </c>
      <c r="B127" s="294" t="s">
        <v>5042</v>
      </c>
      <c r="C127" s="216" t="s">
        <v>5043</v>
      </c>
      <c r="D127" s="297" t="s">
        <v>5044</v>
      </c>
      <c r="E127" s="184">
        <v>362.3</v>
      </c>
      <c r="F127" s="214" t="s">
        <v>302</v>
      </c>
      <c r="G127" s="294" t="s">
        <v>3222</v>
      </c>
      <c r="H127" s="297"/>
      <c r="I127" s="297" t="s">
        <v>4737</v>
      </c>
      <c r="J127" s="297" t="s">
        <v>4385</v>
      </c>
      <c r="K127" s="293">
        <f t="shared" si="10"/>
        <v>99.632499999999993</v>
      </c>
      <c r="L127" s="293">
        <v>0</v>
      </c>
      <c r="M127" s="295"/>
      <c r="N127" s="159"/>
      <c r="O127" s="298"/>
    </row>
    <row r="128" spans="1:15" s="77" customFormat="1" ht="13.8" x14ac:dyDescent="0.3">
      <c r="A128" s="292" t="s">
        <v>5133</v>
      </c>
      <c r="B128" s="292" t="s">
        <v>104</v>
      </c>
      <c r="C128" s="216"/>
      <c r="D128" s="292" t="s">
        <v>5122</v>
      </c>
      <c r="E128" s="293">
        <v>625.70000000000005</v>
      </c>
      <c r="F128" s="214" t="s">
        <v>302</v>
      </c>
      <c r="G128" s="294" t="s">
        <v>2547</v>
      </c>
      <c r="H128" s="294"/>
      <c r="I128" s="294" t="s">
        <v>5134</v>
      </c>
      <c r="J128" s="294" t="s">
        <v>5105</v>
      </c>
      <c r="K128" s="293">
        <f t="shared" si="10"/>
        <v>172.0675</v>
      </c>
      <c r="L128" s="293">
        <v>0</v>
      </c>
      <c r="M128" s="295"/>
      <c r="N128" s="159"/>
      <c r="O128" s="298"/>
    </row>
    <row r="129" spans="1:15" s="77" customFormat="1" ht="13.8" x14ac:dyDescent="0.3">
      <c r="A129" s="297" t="s">
        <v>4887</v>
      </c>
      <c r="B129" s="294" t="s">
        <v>3154</v>
      </c>
      <c r="C129" s="216">
        <v>8701230232089</v>
      </c>
      <c r="D129" s="292" t="s">
        <v>4888</v>
      </c>
      <c r="E129" s="293">
        <v>198</v>
      </c>
      <c r="F129" s="214" t="s">
        <v>302</v>
      </c>
      <c r="G129" s="294" t="s">
        <v>3222</v>
      </c>
      <c r="H129" s="294"/>
      <c r="I129" s="294" t="s">
        <v>4800</v>
      </c>
      <c r="J129" s="294" t="s">
        <v>4382</v>
      </c>
      <c r="K129" s="293">
        <f t="shared" si="10"/>
        <v>54.45</v>
      </c>
      <c r="L129" s="293">
        <v>0</v>
      </c>
      <c r="M129" s="295"/>
      <c r="N129" s="293"/>
      <c r="O129" s="294"/>
    </row>
    <row r="130" spans="1:15" s="77" customFormat="1" ht="13.8" x14ac:dyDescent="0.3">
      <c r="A130" s="297" t="s">
        <v>4889</v>
      </c>
      <c r="B130" s="294" t="s">
        <v>831</v>
      </c>
      <c r="C130" s="216">
        <v>7007100652088</v>
      </c>
      <c r="D130" s="297" t="s">
        <v>4815</v>
      </c>
      <c r="E130" s="184">
        <v>540.5</v>
      </c>
      <c r="F130" s="214" t="s">
        <v>302</v>
      </c>
      <c r="G130" s="294" t="s">
        <v>3222</v>
      </c>
      <c r="H130" s="300"/>
      <c r="I130" s="300"/>
      <c r="J130" s="300"/>
      <c r="K130" s="293">
        <f t="shared" si="10"/>
        <v>148.63749999999999</v>
      </c>
      <c r="L130" s="293">
        <v>0</v>
      </c>
      <c r="M130" s="295"/>
      <c r="N130" s="159"/>
      <c r="O130" s="302"/>
    </row>
    <row r="131" spans="1:15" s="77" customFormat="1" ht="13.8" x14ac:dyDescent="0.3">
      <c r="A131" s="313" t="s">
        <v>4893</v>
      </c>
      <c r="B131" s="313" t="s">
        <v>4894</v>
      </c>
      <c r="C131" s="216">
        <v>7905275337080</v>
      </c>
      <c r="D131" s="350" t="s">
        <v>4895</v>
      </c>
      <c r="E131" s="293">
        <v>747</v>
      </c>
      <c r="F131" s="214" t="s">
        <v>302</v>
      </c>
      <c r="G131" s="294" t="s">
        <v>3222</v>
      </c>
      <c r="H131" s="297"/>
      <c r="I131" s="297" t="s">
        <v>5135</v>
      </c>
      <c r="J131" s="297" t="s">
        <v>4302</v>
      </c>
      <c r="K131" s="293">
        <f t="shared" si="10"/>
        <v>205.42500000000001</v>
      </c>
      <c r="L131" s="293">
        <v>0</v>
      </c>
      <c r="M131" s="295"/>
      <c r="N131" s="159"/>
      <c r="O131" s="298"/>
    </row>
    <row r="132" spans="1:15" s="77" customFormat="1" ht="13.8" x14ac:dyDescent="0.3">
      <c r="A132" s="313" t="s">
        <v>5136</v>
      </c>
      <c r="B132" s="313" t="s">
        <v>1480</v>
      </c>
      <c r="C132" s="216"/>
      <c r="D132" s="350" t="s">
        <v>5137</v>
      </c>
      <c r="E132" s="293">
        <v>643.79999999999995</v>
      </c>
      <c r="F132" s="214" t="s">
        <v>302</v>
      </c>
      <c r="G132" s="294" t="s">
        <v>3222</v>
      </c>
      <c r="H132" s="297"/>
      <c r="I132" s="297" t="s">
        <v>5138</v>
      </c>
      <c r="J132" s="297" t="s">
        <v>4306</v>
      </c>
      <c r="K132" s="293">
        <f t="shared" si="10"/>
        <v>177.04499999999999</v>
      </c>
      <c r="L132" s="293">
        <v>0</v>
      </c>
      <c r="M132" s="295"/>
      <c r="N132" s="159"/>
      <c r="O132" s="298"/>
    </row>
    <row r="133" spans="1:15" s="77" customFormat="1" ht="13.8" x14ac:dyDescent="0.3">
      <c r="A133" s="292" t="s">
        <v>2657</v>
      </c>
      <c r="B133" s="292" t="s">
        <v>385</v>
      </c>
      <c r="C133" s="216" t="s">
        <v>2658</v>
      </c>
      <c r="D133" s="292" t="s">
        <v>5046</v>
      </c>
      <c r="E133" s="293">
        <v>556.6</v>
      </c>
      <c r="F133" s="214" t="s">
        <v>3242</v>
      </c>
      <c r="G133" s="294" t="s">
        <v>3222</v>
      </c>
      <c r="H133" s="294"/>
      <c r="I133" s="294" t="s">
        <v>4550</v>
      </c>
      <c r="J133" s="294" t="s">
        <v>4304</v>
      </c>
      <c r="K133" s="293">
        <f t="shared" si="10"/>
        <v>153.065</v>
      </c>
      <c r="L133" s="293">
        <v>0</v>
      </c>
      <c r="M133" s="295"/>
      <c r="N133" s="293"/>
      <c r="O133" s="294" t="s">
        <v>4993</v>
      </c>
    </row>
    <row r="134" spans="1:15" s="77" customFormat="1" ht="13.8" x14ac:dyDescent="0.3">
      <c r="A134" s="313" t="s">
        <v>4898</v>
      </c>
      <c r="B134" s="313" t="s">
        <v>1393</v>
      </c>
      <c r="C134" s="216">
        <v>85009090402084</v>
      </c>
      <c r="D134" s="292" t="s">
        <v>4899</v>
      </c>
      <c r="E134" s="184">
        <v>266.3</v>
      </c>
      <c r="F134" s="214" t="s">
        <v>3242</v>
      </c>
      <c r="G134" s="294" t="s">
        <v>3222</v>
      </c>
      <c r="H134" s="294"/>
      <c r="I134" s="294"/>
      <c r="J134" s="294"/>
      <c r="K134" s="293">
        <f t="shared" si="10"/>
        <v>73.232500000000002</v>
      </c>
      <c r="L134" s="293">
        <v>0</v>
      </c>
      <c r="M134" s="295"/>
      <c r="N134" s="159"/>
      <c r="O134" s="298"/>
    </row>
    <row r="135" spans="1:15" s="77" customFormat="1" ht="13.8" x14ac:dyDescent="0.3">
      <c r="A135" s="313" t="s">
        <v>4788</v>
      </c>
      <c r="B135" s="313" t="s">
        <v>2950</v>
      </c>
      <c r="C135" s="216">
        <v>7712130542080</v>
      </c>
      <c r="D135" s="292" t="s">
        <v>4909</v>
      </c>
      <c r="E135" s="184">
        <v>126.3</v>
      </c>
      <c r="F135" s="214" t="s">
        <v>302</v>
      </c>
      <c r="G135" s="294" t="s">
        <v>3222</v>
      </c>
      <c r="H135" s="294"/>
      <c r="I135" s="294"/>
      <c r="J135" s="294"/>
      <c r="K135" s="293">
        <f t="shared" si="10"/>
        <v>34.732500000000002</v>
      </c>
      <c r="L135" s="293">
        <v>0</v>
      </c>
      <c r="M135" s="295"/>
      <c r="N135" s="293"/>
      <c r="O135" s="294"/>
    </row>
    <row r="136" spans="1:15" s="77" customFormat="1" ht="13.8" x14ac:dyDescent="0.3">
      <c r="A136" s="313" t="s">
        <v>2710</v>
      </c>
      <c r="B136" s="313" t="s">
        <v>4910</v>
      </c>
      <c r="C136" s="216">
        <v>7308115290082</v>
      </c>
      <c r="D136" s="350" t="s">
        <v>4911</v>
      </c>
      <c r="E136" s="293">
        <v>359</v>
      </c>
      <c r="F136" s="214" t="s">
        <v>302</v>
      </c>
      <c r="G136" s="294" t="s">
        <v>3222</v>
      </c>
      <c r="H136" s="297"/>
      <c r="I136" s="297" t="s">
        <v>4311</v>
      </c>
      <c r="J136" s="297" t="s">
        <v>4312</v>
      </c>
      <c r="K136" s="293">
        <f t="shared" si="10"/>
        <v>98.724999999999994</v>
      </c>
      <c r="L136" s="293">
        <v>0</v>
      </c>
      <c r="M136" s="295"/>
      <c r="N136" s="159"/>
      <c r="O136" s="298"/>
    </row>
    <row r="137" spans="1:15" s="77" customFormat="1" ht="13.8" x14ac:dyDescent="0.3">
      <c r="A137" s="300" t="s">
        <v>1462</v>
      </c>
      <c r="B137" s="300" t="s">
        <v>3437</v>
      </c>
      <c r="C137" s="216" t="s">
        <v>5057</v>
      </c>
      <c r="D137" s="300" t="s">
        <v>5058</v>
      </c>
      <c r="E137" s="293">
        <v>264.05</v>
      </c>
      <c r="F137" s="214" t="s">
        <v>3242</v>
      </c>
      <c r="G137" s="294" t="s">
        <v>3222</v>
      </c>
      <c r="H137" s="300"/>
      <c r="I137" s="300" t="s">
        <v>4508</v>
      </c>
      <c r="J137" s="300" t="s">
        <v>4306</v>
      </c>
      <c r="K137" s="293">
        <f t="shared" si="10"/>
        <v>72.613749999999996</v>
      </c>
      <c r="L137" s="293">
        <v>0</v>
      </c>
      <c r="M137" s="295"/>
      <c r="N137" s="159"/>
      <c r="O137" s="298"/>
    </row>
    <row r="138" spans="1:15" s="77" customFormat="1" ht="13.8" x14ac:dyDescent="0.3">
      <c r="A138" s="294" t="s">
        <v>5143</v>
      </c>
      <c r="B138" s="306" t="s">
        <v>190</v>
      </c>
      <c r="C138" s="224"/>
      <c r="D138" s="306" t="s">
        <v>4045</v>
      </c>
      <c r="E138" s="307">
        <v>340</v>
      </c>
      <c r="F138" s="385" t="s">
        <v>3242</v>
      </c>
      <c r="G138" s="294" t="s">
        <v>3222</v>
      </c>
      <c r="H138" s="294"/>
      <c r="I138" s="294" t="s">
        <v>5144</v>
      </c>
      <c r="J138" s="294" t="s">
        <v>4385</v>
      </c>
      <c r="K138" s="293">
        <f t="shared" si="10"/>
        <v>93.5</v>
      </c>
      <c r="L138" s="293">
        <v>0</v>
      </c>
      <c r="M138" s="307"/>
      <c r="N138" s="294"/>
      <c r="O138" s="294"/>
    </row>
    <row r="139" spans="1:15" s="77" customFormat="1" ht="13.8" x14ac:dyDescent="0.3">
      <c r="A139" s="300" t="s">
        <v>4504</v>
      </c>
      <c r="B139" s="300" t="s">
        <v>873</v>
      </c>
      <c r="C139" s="216"/>
      <c r="D139" s="300" t="s">
        <v>5146</v>
      </c>
      <c r="E139" s="293">
        <v>369</v>
      </c>
      <c r="F139" s="214" t="s">
        <v>302</v>
      </c>
      <c r="G139" s="300" t="s">
        <v>3222</v>
      </c>
      <c r="H139" s="300"/>
      <c r="I139" s="294" t="s">
        <v>5147</v>
      </c>
      <c r="J139" s="294" t="s">
        <v>4382</v>
      </c>
      <c r="K139" s="293">
        <f t="shared" si="10"/>
        <v>101.47499999999999</v>
      </c>
      <c r="L139" s="293">
        <v>0</v>
      </c>
      <c r="M139" s="391"/>
      <c r="N139" s="294"/>
      <c r="O139" s="294"/>
    </row>
    <row r="140" spans="1:15" x14ac:dyDescent="0.25">
      <c r="A140" s="297"/>
      <c r="B140" s="294"/>
      <c r="C140" s="217"/>
      <c r="D140" s="297"/>
      <c r="E140" s="184"/>
      <c r="F140" s="214"/>
      <c r="G140" s="294"/>
      <c r="H140" s="294"/>
      <c r="I140" s="297"/>
      <c r="J140" s="294"/>
      <c r="K140" s="293">
        <f t="shared" ref="K140:K142" si="11">SUM(E140*27.5)/100</f>
        <v>0</v>
      </c>
      <c r="L140" s="293">
        <f t="shared" ref="L140:L142" si="12">SUM(E140*30)/100</f>
        <v>0</v>
      </c>
      <c r="M140" s="391"/>
      <c r="N140" s="294"/>
      <c r="O140" s="294"/>
    </row>
    <row r="141" spans="1:15" x14ac:dyDescent="0.25">
      <c r="A141" s="297"/>
      <c r="B141" s="294"/>
      <c r="C141" s="217"/>
      <c r="D141" s="297"/>
      <c r="E141" s="184"/>
      <c r="F141" s="214"/>
      <c r="G141" s="294"/>
      <c r="H141" s="294"/>
      <c r="I141" s="297"/>
      <c r="J141" s="294"/>
      <c r="K141" s="293">
        <f t="shared" si="11"/>
        <v>0</v>
      </c>
      <c r="L141" s="293">
        <f t="shared" si="12"/>
        <v>0</v>
      </c>
      <c r="M141" s="391"/>
      <c r="N141" s="293"/>
      <c r="O141" s="294"/>
    </row>
    <row r="142" spans="1:15" x14ac:dyDescent="0.25">
      <c r="A142" s="297"/>
      <c r="B142" s="294"/>
      <c r="C142" s="217"/>
      <c r="D142" s="297"/>
      <c r="E142" s="184"/>
      <c r="F142" s="214"/>
      <c r="G142" s="294"/>
      <c r="H142" s="294"/>
      <c r="I142" s="297"/>
      <c r="J142" s="294"/>
      <c r="K142" s="293">
        <f t="shared" si="11"/>
        <v>0</v>
      </c>
      <c r="L142" s="293">
        <f t="shared" si="12"/>
        <v>0</v>
      </c>
      <c r="M142" s="391"/>
      <c r="N142" s="293"/>
      <c r="O142" s="294"/>
    </row>
    <row r="143" spans="1:15" ht="13.8" thickBot="1" x14ac:dyDescent="0.3">
      <c r="E143" s="59">
        <f>SUM(E3:E142)</f>
        <v>56373.719999999994</v>
      </c>
      <c r="K143" s="397">
        <f>SUM(K3:K142)</f>
        <v>15502.773000000007</v>
      </c>
      <c r="L143" s="409">
        <f>SUM(L3:L142)</f>
        <v>13689.411000000006</v>
      </c>
    </row>
    <row r="144" spans="1:15" ht="13.8" thickTop="1" x14ac:dyDescent="0.25">
      <c r="E144" s="33"/>
      <c r="K144" s="405"/>
    </row>
    <row r="145" spans="1:15" x14ac:dyDescent="0.25">
      <c r="A145" s="285" t="s">
        <v>3679</v>
      </c>
    </row>
    <row r="146" spans="1:15" ht="39.6" x14ac:dyDescent="0.25">
      <c r="A146" s="162" t="s">
        <v>2</v>
      </c>
      <c r="B146" s="162" t="s">
        <v>3</v>
      </c>
      <c r="C146" s="220" t="s">
        <v>4</v>
      </c>
      <c r="D146" s="162" t="s">
        <v>5</v>
      </c>
      <c r="E146" s="342" t="s">
        <v>6</v>
      </c>
      <c r="F146" s="343" t="s">
        <v>4009</v>
      </c>
      <c r="G146" s="289" t="s">
        <v>1494</v>
      </c>
      <c r="H146" s="289" t="s">
        <v>398</v>
      </c>
      <c r="I146" s="164" t="s">
        <v>4299</v>
      </c>
      <c r="J146" s="164" t="s">
        <v>4300</v>
      </c>
      <c r="K146" s="290" t="s">
        <v>2087</v>
      </c>
      <c r="L146" s="290" t="s">
        <v>2088</v>
      </c>
      <c r="M146" s="177" t="s">
        <v>400</v>
      </c>
      <c r="N146" s="151" t="s">
        <v>658</v>
      </c>
      <c r="O146" s="291" t="s">
        <v>438</v>
      </c>
    </row>
    <row r="147" spans="1:15" x14ac:dyDescent="0.25">
      <c r="A147" s="292" t="s">
        <v>5068</v>
      </c>
      <c r="B147" s="292" t="s">
        <v>522</v>
      </c>
      <c r="C147" s="216" t="s">
        <v>5069</v>
      </c>
      <c r="D147" s="292" t="s">
        <v>5070</v>
      </c>
      <c r="E147" s="293">
        <v>555.20000000000005</v>
      </c>
      <c r="F147" s="214" t="s">
        <v>302</v>
      </c>
      <c r="G147" s="294" t="s">
        <v>3222</v>
      </c>
      <c r="H147" s="294"/>
      <c r="K147" s="293">
        <f t="shared" ref="K147:K157" si="13">SUM(E147*27.5)/100</f>
        <v>152.68</v>
      </c>
      <c r="L147" s="293">
        <f t="shared" ref="L147:L157" si="14">SUM(E147*30)/100</f>
        <v>166.56</v>
      </c>
      <c r="M147" s="295"/>
      <c r="N147" s="293"/>
      <c r="O147" s="294"/>
    </row>
    <row r="148" spans="1:15" x14ac:dyDescent="0.25">
      <c r="A148" s="297" t="s">
        <v>5071</v>
      </c>
      <c r="B148" s="294" t="s">
        <v>220</v>
      </c>
      <c r="C148" s="216" t="s">
        <v>221</v>
      </c>
      <c r="D148" s="292" t="s">
        <v>222</v>
      </c>
      <c r="E148" s="293">
        <v>294.2</v>
      </c>
      <c r="F148" s="214" t="s">
        <v>302</v>
      </c>
      <c r="G148" s="294" t="s">
        <v>3222</v>
      </c>
      <c r="H148" s="294"/>
      <c r="I148" s="294"/>
      <c r="J148" s="294"/>
      <c r="K148" s="293">
        <f t="shared" si="13"/>
        <v>80.905000000000001</v>
      </c>
      <c r="L148" s="293">
        <f t="shared" si="14"/>
        <v>88.26</v>
      </c>
      <c r="M148" s="295"/>
      <c r="N148" s="293"/>
      <c r="O148" s="294"/>
    </row>
    <row r="149" spans="1:15" x14ac:dyDescent="0.25">
      <c r="A149" s="292" t="s">
        <v>4689</v>
      </c>
      <c r="B149" s="292" t="s">
        <v>693</v>
      </c>
      <c r="C149" s="216" t="s">
        <v>5072</v>
      </c>
      <c r="D149" s="292" t="s">
        <v>4690</v>
      </c>
      <c r="E149" s="293">
        <v>663</v>
      </c>
      <c r="F149" s="214" t="s">
        <v>302</v>
      </c>
      <c r="G149" s="294" t="s">
        <v>3222</v>
      </c>
      <c r="H149" s="294"/>
      <c r="I149" s="294"/>
      <c r="J149" s="294"/>
      <c r="K149" s="293">
        <f t="shared" si="13"/>
        <v>182.32499999999999</v>
      </c>
      <c r="L149" s="293">
        <f t="shared" si="14"/>
        <v>198.9</v>
      </c>
      <c r="M149" s="295"/>
      <c r="N149" s="293"/>
      <c r="O149" s="294"/>
    </row>
    <row r="150" spans="1:15" x14ac:dyDescent="0.25">
      <c r="A150" s="292" t="s">
        <v>5073</v>
      </c>
      <c r="B150" s="292" t="s">
        <v>3234</v>
      </c>
      <c r="C150" s="216" t="s">
        <v>5074</v>
      </c>
      <c r="D150" s="292" t="s">
        <v>5075</v>
      </c>
      <c r="E150" s="293">
        <v>328.7</v>
      </c>
      <c r="F150" s="214" t="s">
        <v>302</v>
      </c>
      <c r="G150" s="294" t="s">
        <v>3222</v>
      </c>
      <c r="H150" s="294"/>
      <c r="I150" s="294"/>
      <c r="J150" s="294"/>
      <c r="K150" s="293">
        <f t="shared" si="13"/>
        <v>90.392499999999998</v>
      </c>
      <c r="L150" s="293">
        <f t="shared" si="14"/>
        <v>98.61</v>
      </c>
      <c r="M150" s="295"/>
      <c r="N150" s="293"/>
      <c r="O150" s="294"/>
    </row>
    <row r="151" spans="1:15" x14ac:dyDescent="0.25">
      <c r="A151" s="292" t="s">
        <v>4583</v>
      </c>
      <c r="B151" s="292" t="s">
        <v>4513</v>
      </c>
      <c r="C151" s="216" t="s">
        <v>5076</v>
      </c>
      <c r="D151" s="292" t="s">
        <v>4584</v>
      </c>
      <c r="E151" s="293">
        <v>68.3</v>
      </c>
      <c r="F151" s="214" t="s">
        <v>302</v>
      </c>
      <c r="G151" s="294" t="s">
        <v>3222</v>
      </c>
      <c r="H151" s="294"/>
      <c r="I151" s="294"/>
      <c r="J151" s="294"/>
      <c r="K151" s="293">
        <f t="shared" si="13"/>
        <v>18.782499999999999</v>
      </c>
      <c r="L151" s="293">
        <f t="shared" si="14"/>
        <v>20.49</v>
      </c>
      <c r="M151" s="295"/>
      <c r="N151" s="293"/>
      <c r="O151" s="294"/>
    </row>
    <row r="152" spans="1:15" x14ac:dyDescent="0.25">
      <c r="A152" s="292" t="s">
        <v>4819</v>
      </c>
      <c r="B152" s="292" t="s">
        <v>549</v>
      </c>
      <c r="C152" s="216" t="s">
        <v>5077</v>
      </c>
      <c r="D152" s="292" t="s">
        <v>5078</v>
      </c>
      <c r="E152" s="293">
        <v>666.35</v>
      </c>
      <c r="F152" s="214" t="s">
        <v>302</v>
      </c>
      <c r="G152" s="294" t="s">
        <v>3222</v>
      </c>
      <c r="H152" s="294"/>
      <c r="I152" s="294"/>
      <c r="J152" s="294"/>
      <c r="K152" s="293">
        <f t="shared" si="13"/>
        <v>183.24625</v>
      </c>
      <c r="L152" s="293">
        <f t="shared" si="14"/>
        <v>199.905</v>
      </c>
      <c r="M152" s="295"/>
      <c r="N152" s="293"/>
      <c r="O152" s="294"/>
    </row>
    <row r="153" spans="1:15" x14ac:dyDescent="0.25">
      <c r="A153" s="292" t="s">
        <v>3353</v>
      </c>
      <c r="B153" s="292" t="s">
        <v>2475</v>
      </c>
      <c r="C153" s="216" t="s">
        <v>3354</v>
      </c>
      <c r="D153" s="292" t="s">
        <v>3355</v>
      </c>
      <c r="E153" s="293">
        <v>596.29999999999995</v>
      </c>
      <c r="F153" s="214" t="s">
        <v>302</v>
      </c>
      <c r="G153" s="294" t="s">
        <v>3222</v>
      </c>
      <c r="H153" s="294"/>
      <c r="I153" s="294"/>
      <c r="J153" s="294"/>
      <c r="K153" s="293">
        <f t="shared" si="13"/>
        <v>163.98249999999999</v>
      </c>
      <c r="L153" s="293">
        <f t="shared" si="14"/>
        <v>178.89</v>
      </c>
      <c r="M153" s="295"/>
      <c r="N153" s="293"/>
      <c r="O153" s="294"/>
    </row>
    <row r="154" spans="1:15" x14ac:dyDescent="0.25">
      <c r="A154" s="292" t="s">
        <v>5079</v>
      </c>
      <c r="B154" s="292" t="s">
        <v>146</v>
      </c>
      <c r="C154" s="216" t="s">
        <v>5080</v>
      </c>
      <c r="D154" s="292" t="s">
        <v>5081</v>
      </c>
      <c r="E154" s="293">
        <v>228.15</v>
      </c>
      <c r="F154" s="214" t="s">
        <v>302</v>
      </c>
      <c r="G154" s="294" t="s">
        <v>3222</v>
      </c>
      <c r="H154" s="294"/>
      <c r="I154" s="294"/>
      <c r="J154" s="294"/>
      <c r="K154" s="293">
        <f t="shared" si="13"/>
        <v>62.741250000000001</v>
      </c>
      <c r="L154" s="293">
        <f t="shared" si="14"/>
        <v>68.444999999999993</v>
      </c>
      <c r="M154" s="295"/>
      <c r="N154" s="293"/>
      <c r="O154" s="294"/>
    </row>
    <row r="155" spans="1:15" x14ac:dyDescent="0.25">
      <c r="A155" s="292" t="s">
        <v>4944</v>
      </c>
      <c r="B155" s="292" t="s">
        <v>3945</v>
      </c>
      <c r="C155" s="216" t="s">
        <v>5082</v>
      </c>
      <c r="D155" s="292" t="s">
        <v>5083</v>
      </c>
      <c r="E155" s="293">
        <v>294.2</v>
      </c>
      <c r="F155" s="214" t="s">
        <v>302</v>
      </c>
      <c r="G155" s="294" t="s">
        <v>3222</v>
      </c>
      <c r="H155" s="294"/>
      <c r="I155" s="294"/>
      <c r="J155" s="294"/>
      <c r="K155" s="293">
        <f t="shared" si="13"/>
        <v>80.905000000000001</v>
      </c>
      <c r="L155" s="293">
        <f t="shared" si="14"/>
        <v>88.26</v>
      </c>
      <c r="M155" s="295"/>
      <c r="N155" s="293"/>
      <c r="O155" s="294"/>
    </row>
    <row r="156" spans="1:15" x14ac:dyDescent="0.25">
      <c r="A156" s="404" t="s">
        <v>5084</v>
      </c>
      <c r="B156" s="292" t="s">
        <v>5085</v>
      </c>
      <c r="C156" s="216" t="s">
        <v>5086</v>
      </c>
      <c r="D156" s="292" t="s">
        <v>5087</v>
      </c>
      <c r="E156" s="293">
        <v>373.05</v>
      </c>
      <c r="F156" s="214" t="s">
        <v>302</v>
      </c>
      <c r="G156" s="294" t="s">
        <v>3222</v>
      </c>
      <c r="H156" s="294"/>
      <c r="I156" s="294"/>
      <c r="J156" s="294"/>
      <c r="K156" s="293">
        <f t="shared" si="13"/>
        <v>102.58875</v>
      </c>
      <c r="L156" s="293">
        <f t="shared" si="14"/>
        <v>111.91500000000001</v>
      </c>
      <c r="M156" s="295"/>
      <c r="N156" s="293"/>
      <c r="O156" s="294"/>
    </row>
    <row r="157" spans="1:15" x14ac:dyDescent="0.25">
      <c r="A157" s="292" t="s">
        <v>5088</v>
      </c>
      <c r="B157" s="292" t="s">
        <v>738</v>
      </c>
      <c r="C157" s="216" t="s">
        <v>5089</v>
      </c>
      <c r="D157" s="292" t="s">
        <v>5090</v>
      </c>
      <c r="E157" s="293">
        <v>350.1</v>
      </c>
      <c r="F157" s="214" t="s">
        <v>302</v>
      </c>
      <c r="G157" s="294" t="s">
        <v>3222</v>
      </c>
      <c r="H157" s="294"/>
      <c r="I157" s="294"/>
      <c r="J157" s="294"/>
      <c r="K157" s="293">
        <f t="shared" si="13"/>
        <v>96.277500000000003</v>
      </c>
      <c r="L157" s="293">
        <f t="shared" si="14"/>
        <v>105.03</v>
      </c>
      <c r="M157" s="295"/>
      <c r="N157" s="293"/>
      <c r="O157" s="294"/>
    </row>
    <row r="158" spans="1:15" x14ac:dyDescent="0.25">
      <c r="A158" s="313" t="s">
        <v>204</v>
      </c>
      <c r="B158" s="313" t="s">
        <v>205</v>
      </c>
      <c r="C158" s="216">
        <v>85071402580084</v>
      </c>
      <c r="D158" s="297" t="s">
        <v>4832</v>
      </c>
      <c r="E158" s="184">
        <v>526.79999999999995</v>
      </c>
      <c r="F158" s="214" t="s">
        <v>302</v>
      </c>
      <c r="G158" s="294" t="s">
        <v>3222</v>
      </c>
      <c r="H158" s="300"/>
      <c r="I158" s="300"/>
      <c r="J158" s="300"/>
      <c r="K158" s="293">
        <f>SUM(E158*27.5)/100</f>
        <v>144.86999999999998</v>
      </c>
      <c r="L158" s="293">
        <f>SUM(E158*30)/100</f>
        <v>158.04</v>
      </c>
      <c r="M158" s="295"/>
      <c r="N158" s="293"/>
      <c r="O158" s="298"/>
    </row>
    <row r="159" spans="1:15" s="287" customFormat="1" x14ac:dyDescent="0.25">
      <c r="A159" s="294" t="s">
        <v>4949</v>
      </c>
      <c r="B159" s="306" t="s">
        <v>195</v>
      </c>
      <c r="C159" s="224">
        <v>7503250508088</v>
      </c>
      <c r="D159" s="306" t="s">
        <v>4950</v>
      </c>
      <c r="E159" s="307">
        <v>709.7</v>
      </c>
      <c r="F159" s="385" t="s">
        <v>302</v>
      </c>
      <c r="G159" s="294" t="s">
        <v>2547</v>
      </c>
      <c r="H159" s="294"/>
      <c r="I159" s="294"/>
      <c r="J159" s="294"/>
      <c r="K159" s="293">
        <v>195.16749999999999</v>
      </c>
      <c r="L159" s="293">
        <v>212.91</v>
      </c>
      <c r="M159" s="307"/>
      <c r="N159" s="159"/>
      <c r="O159" s="298"/>
    </row>
    <row r="160" spans="1:15" x14ac:dyDescent="0.25">
      <c r="A160" s="313" t="s">
        <v>1547</v>
      </c>
      <c r="B160" s="313" t="s">
        <v>89</v>
      </c>
      <c r="C160" s="216">
        <v>7604100857087</v>
      </c>
      <c r="D160" s="292" t="s">
        <v>4835</v>
      </c>
      <c r="E160" s="184">
        <v>561</v>
      </c>
      <c r="F160" s="214"/>
      <c r="G160" s="294" t="s">
        <v>3222</v>
      </c>
      <c r="H160" s="294" t="s">
        <v>4836</v>
      </c>
      <c r="I160" s="294" t="s">
        <v>4311</v>
      </c>
      <c r="J160" s="294" t="s">
        <v>4312</v>
      </c>
      <c r="K160" s="293">
        <f>SUM(E160*27.5)/100</f>
        <v>154.27500000000001</v>
      </c>
      <c r="L160" s="293">
        <f>SUM(E160*30)/100</f>
        <v>168.3</v>
      </c>
      <c r="M160" s="295"/>
      <c r="N160" s="294"/>
      <c r="O160" s="294"/>
    </row>
    <row r="161" spans="1:15" x14ac:dyDescent="0.25">
      <c r="A161" s="313" t="s">
        <v>4986</v>
      </c>
      <c r="B161" s="223" t="s">
        <v>939</v>
      </c>
      <c r="C161" s="216" t="s">
        <v>4987</v>
      </c>
      <c r="D161" s="300" t="s">
        <v>4988</v>
      </c>
      <c r="E161" s="293">
        <v>215.55</v>
      </c>
      <c r="F161" s="214" t="s">
        <v>302</v>
      </c>
      <c r="G161" s="294" t="s">
        <v>3222</v>
      </c>
      <c r="H161" s="297" t="s">
        <v>4106</v>
      </c>
      <c r="I161" s="297" t="s">
        <v>4989</v>
      </c>
      <c r="J161" s="297" t="s">
        <v>4366</v>
      </c>
      <c r="K161" s="293">
        <f>SUM(E161*27.5)/100</f>
        <v>59.276249999999997</v>
      </c>
      <c r="L161" s="293">
        <f>SUM(E161*30)/100</f>
        <v>64.665000000000006</v>
      </c>
      <c r="M161" s="295"/>
      <c r="N161" s="159"/>
      <c r="O161" s="298"/>
    </row>
    <row r="162" spans="1:15" s="77" customFormat="1" ht="13.8" x14ac:dyDescent="0.3">
      <c r="A162" s="76" t="s">
        <v>1356</v>
      </c>
      <c r="B162" s="313" t="s">
        <v>4046</v>
      </c>
      <c r="C162" s="216">
        <v>7604108570087</v>
      </c>
      <c r="D162" s="350" t="s">
        <v>4859</v>
      </c>
      <c r="E162" s="293">
        <v>520.75</v>
      </c>
      <c r="F162" s="214" t="s">
        <v>1140</v>
      </c>
      <c r="G162" s="294" t="s">
        <v>3222</v>
      </c>
      <c r="H162" s="300"/>
      <c r="I162" s="300"/>
      <c r="J162" s="300" t="s">
        <v>4824</v>
      </c>
      <c r="K162" s="293">
        <f>SUM(E162*27.5)/100</f>
        <v>143.20625000000001</v>
      </c>
      <c r="L162" s="293">
        <f>SUM(E162*30)/100</f>
        <v>156.22499999999999</v>
      </c>
      <c r="M162" s="295"/>
      <c r="N162" s="293"/>
      <c r="O162" s="294"/>
    </row>
    <row r="163" spans="1:15" s="77" customFormat="1" ht="13.8" x14ac:dyDescent="0.3">
      <c r="A163" s="297" t="s">
        <v>4860</v>
      </c>
      <c r="B163" s="294" t="s">
        <v>2403</v>
      </c>
      <c r="C163" s="216">
        <v>7412140538083</v>
      </c>
      <c r="D163" s="292" t="s">
        <v>4861</v>
      </c>
      <c r="E163" s="293">
        <v>49.5</v>
      </c>
      <c r="F163" s="214" t="s">
        <v>302</v>
      </c>
      <c r="G163" s="294" t="s">
        <v>3222</v>
      </c>
      <c r="H163" s="294" t="s">
        <v>4663</v>
      </c>
      <c r="I163" s="294" t="s">
        <v>4664</v>
      </c>
      <c r="J163" s="294" t="s">
        <v>4302</v>
      </c>
      <c r="K163" s="293">
        <f>SUM(E163*27.5)/100</f>
        <v>13.612500000000001</v>
      </c>
      <c r="L163" s="293">
        <f>SUM(E163*30)/100</f>
        <v>14.85</v>
      </c>
      <c r="M163" s="295"/>
      <c r="N163" s="159"/>
      <c r="O163" s="302"/>
    </row>
    <row r="164" spans="1:15" s="77" customFormat="1" ht="13.8" x14ac:dyDescent="0.3">
      <c r="A164" s="294" t="s">
        <v>3455</v>
      </c>
      <c r="B164" s="306" t="s">
        <v>2711</v>
      </c>
      <c r="C164" s="224">
        <v>8110050879088</v>
      </c>
      <c r="D164" s="306"/>
      <c r="E164" s="307">
        <v>399.1</v>
      </c>
      <c r="F164" s="385" t="s">
        <v>302</v>
      </c>
      <c r="G164" s="294" t="s">
        <v>2547</v>
      </c>
      <c r="H164" s="294"/>
      <c r="I164" s="294"/>
      <c r="J164" s="294"/>
      <c r="K164" s="293">
        <v>109.7525</v>
      </c>
      <c r="L164" s="293">
        <v>119.73</v>
      </c>
      <c r="M164" s="307"/>
      <c r="N164" s="159"/>
      <c r="O164" s="298"/>
    </row>
    <row r="165" spans="1:15" s="77" customFormat="1" ht="13.8" x14ac:dyDescent="0.3">
      <c r="A165" s="297" t="s">
        <v>4878</v>
      </c>
      <c r="B165" s="294" t="s">
        <v>738</v>
      </c>
      <c r="C165" s="216">
        <v>7811160632082</v>
      </c>
      <c r="D165" s="292" t="s">
        <v>4879</v>
      </c>
      <c r="E165" s="293">
        <v>264</v>
      </c>
      <c r="F165" s="214" t="s">
        <v>302</v>
      </c>
      <c r="G165" s="294" t="s">
        <v>3222</v>
      </c>
      <c r="H165" s="294"/>
      <c r="I165" s="294" t="s">
        <v>4550</v>
      </c>
      <c r="J165" s="294" t="s">
        <v>4304</v>
      </c>
      <c r="K165" s="293">
        <f>SUM(E165*27.5)/100</f>
        <v>72.599999999999994</v>
      </c>
      <c r="L165" s="293">
        <f>SUM(E165*30)/100</f>
        <v>79.2</v>
      </c>
      <c r="M165" s="295"/>
      <c r="N165" s="159"/>
      <c r="O165" s="298"/>
    </row>
    <row r="166" spans="1:15" s="77" customFormat="1" ht="13.8" x14ac:dyDescent="0.3">
      <c r="A166" s="294" t="s">
        <v>2675</v>
      </c>
      <c r="B166" s="306" t="s">
        <v>3850</v>
      </c>
      <c r="C166" s="224">
        <v>7610085637089</v>
      </c>
      <c r="D166" s="306" t="s">
        <v>5049</v>
      </c>
      <c r="E166" s="307">
        <v>340.1</v>
      </c>
      <c r="F166" s="385" t="s">
        <v>302</v>
      </c>
      <c r="G166" s="294" t="s">
        <v>2547</v>
      </c>
      <c r="H166" s="294" t="s">
        <v>651</v>
      </c>
      <c r="I166" s="294"/>
      <c r="J166" s="294"/>
      <c r="K166" s="293">
        <v>93.527500000000003</v>
      </c>
      <c r="L166" s="293">
        <v>102.03</v>
      </c>
      <c r="M166" s="307"/>
      <c r="N166" s="294"/>
      <c r="O166" s="294"/>
    </row>
    <row r="167" spans="1:15" s="77" customFormat="1" ht="13.8" x14ac:dyDescent="0.3">
      <c r="A167" s="297" t="s">
        <v>4907</v>
      </c>
      <c r="B167" s="297" t="s">
        <v>762</v>
      </c>
      <c r="C167" s="216">
        <v>84081558950808</v>
      </c>
      <c r="D167" s="292" t="s">
        <v>4908</v>
      </c>
      <c r="E167" s="293">
        <v>222.2</v>
      </c>
      <c r="F167" s="214" t="s">
        <v>302</v>
      </c>
      <c r="G167" s="294" t="s">
        <v>3222</v>
      </c>
      <c r="H167" s="294" t="s">
        <v>1487</v>
      </c>
      <c r="I167" s="294" t="s">
        <v>4550</v>
      </c>
      <c r="J167" s="294" t="s">
        <v>4304</v>
      </c>
      <c r="K167" s="293">
        <f t="shared" ref="K167" si="15">SUM(E167*27.5)/100</f>
        <v>61.104999999999997</v>
      </c>
      <c r="L167" s="293">
        <f t="shared" ref="L167" si="16">SUM(E167*30)/100</f>
        <v>66.66</v>
      </c>
      <c r="M167" s="295"/>
      <c r="N167" s="293"/>
      <c r="O167" s="294"/>
    </row>
    <row r="168" spans="1:15" s="77" customFormat="1" ht="13.8" x14ac:dyDescent="0.3">
      <c r="A168" s="294" t="s">
        <v>715</v>
      </c>
      <c r="B168" s="306" t="s">
        <v>716</v>
      </c>
      <c r="C168" s="224">
        <v>7907071188089</v>
      </c>
      <c r="D168" s="306" t="s">
        <v>718</v>
      </c>
      <c r="E168" s="307">
        <v>518.9</v>
      </c>
      <c r="F168" s="385" t="s">
        <v>302</v>
      </c>
      <c r="G168" s="294" t="s">
        <v>2547</v>
      </c>
      <c r="H168" s="294" t="s">
        <v>654</v>
      </c>
      <c r="I168" s="294"/>
      <c r="J168" s="294"/>
      <c r="K168" s="293">
        <v>142.69749999999999</v>
      </c>
      <c r="L168" s="293">
        <v>155.66999999999999</v>
      </c>
      <c r="M168" s="307"/>
      <c r="N168" s="294"/>
      <c r="O168" s="294"/>
    </row>
  </sheetData>
  <sortState ref="A22:O34">
    <sortCondition ref="A22:A34"/>
    <sortCondition ref="B22:B34"/>
  </sortState>
  <pageMargins left="0.25" right="0.25" top="0.75" bottom="0.75" header="0.3" footer="0.3"/>
  <pageSetup scale="6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zoomScaleNormal="100" workbookViewId="0">
      <pane ySplit="3" topLeftCell="A22" activePane="bottomLeft" state="frozen"/>
      <selection pane="bottomLeft" activeCell="H92" sqref="H92"/>
    </sheetView>
  </sheetViews>
  <sheetFormatPr defaultRowHeight="14.4" x14ac:dyDescent="0.3"/>
  <cols>
    <col min="1" max="1" width="10.33203125" bestFit="1" customWidth="1"/>
    <col min="2" max="2" width="16.5546875" bestFit="1" customWidth="1"/>
    <col min="3" max="3" width="4.109375" bestFit="1" customWidth="1"/>
    <col min="4" max="4" width="14.109375" bestFit="1" customWidth="1"/>
    <col min="5" max="5" width="9" bestFit="1" customWidth="1"/>
    <col min="6" max="6" width="10.5546875" bestFit="1" customWidth="1"/>
    <col min="7" max="7" width="4.88671875" bestFit="1" customWidth="1"/>
    <col min="8" max="8" width="8.44140625" bestFit="1" customWidth="1"/>
    <col min="9" max="9" width="26.21875" bestFit="1" customWidth="1"/>
    <col min="10" max="10" width="14.77734375" style="53" bestFit="1" customWidth="1"/>
    <col min="11" max="11" width="15" style="53" bestFit="1" customWidth="1"/>
    <col min="12" max="13" width="9" bestFit="1" customWidth="1"/>
    <col min="14" max="14" width="10.33203125" bestFit="1" customWidth="1"/>
    <col min="15" max="15" width="29.88671875" customWidth="1"/>
  </cols>
  <sheetData>
    <row r="1" spans="1:15" s="53" customFormat="1" x14ac:dyDescent="0.3">
      <c r="A1" s="341" t="s">
        <v>4007</v>
      </c>
    </row>
    <row r="2" spans="1:15" ht="40.200000000000003" x14ac:dyDescent="0.3">
      <c r="A2" s="314" t="s">
        <v>2484</v>
      </c>
      <c r="B2" s="289" t="s">
        <v>2</v>
      </c>
      <c r="C2" s="289" t="s">
        <v>3</v>
      </c>
      <c r="D2" s="316" t="s">
        <v>4</v>
      </c>
      <c r="E2" s="289" t="s">
        <v>5</v>
      </c>
      <c r="F2" s="317" t="s">
        <v>6</v>
      </c>
      <c r="G2" s="289" t="s">
        <v>1483</v>
      </c>
      <c r="H2" s="289" t="s">
        <v>1494</v>
      </c>
      <c r="I2" s="291" t="s">
        <v>398</v>
      </c>
      <c r="J2" s="291" t="s">
        <v>4299</v>
      </c>
      <c r="K2" s="291" t="s">
        <v>4300</v>
      </c>
      <c r="L2" s="290" t="s">
        <v>2087</v>
      </c>
      <c r="M2" s="290" t="s">
        <v>2088</v>
      </c>
      <c r="N2" s="264" t="s">
        <v>400</v>
      </c>
      <c r="O2" s="291" t="s">
        <v>438</v>
      </c>
    </row>
    <row r="3" spans="1:15" s="318" customFormat="1" x14ac:dyDescent="0.3">
      <c r="A3" s="331">
        <v>43616</v>
      </c>
      <c r="B3" s="292" t="s">
        <v>946</v>
      </c>
      <c r="C3" s="292" t="s">
        <v>220</v>
      </c>
      <c r="D3" s="124" t="s">
        <v>947</v>
      </c>
      <c r="E3" s="124" t="s">
        <v>948</v>
      </c>
      <c r="F3" s="307">
        <v>161.30000000000001</v>
      </c>
      <c r="G3" s="109"/>
      <c r="H3" s="109"/>
      <c r="I3" s="294" t="s">
        <v>3984</v>
      </c>
      <c r="J3" s="294"/>
      <c r="K3" s="294"/>
      <c r="L3" s="293">
        <f t="shared" ref="L3:L34" si="0">SUM(F3*27.5)/100</f>
        <v>44.357500000000002</v>
      </c>
      <c r="M3" s="293">
        <f t="shared" ref="M3:M34" si="1">SUM(F3*30)/100</f>
        <v>48.39</v>
      </c>
      <c r="N3" s="294"/>
      <c r="O3" s="294"/>
    </row>
    <row r="4" spans="1:15" s="285" customFormat="1" ht="13.2" x14ac:dyDescent="0.25">
      <c r="A4" s="331">
        <v>43738</v>
      </c>
      <c r="B4" s="300" t="s">
        <v>3662</v>
      </c>
      <c r="C4" s="300" t="s">
        <v>2398</v>
      </c>
      <c r="D4" s="224">
        <v>8102230201085</v>
      </c>
      <c r="E4" s="300" t="s">
        <v>3663</v>
      </c>
      <c r="F4" s="293">
        <v>464.4</v>
      </c>
      <c r="G4" s="294" t="s">
        <v>3597</v>
      </c>
      <c r="H4" s="300" t="s">
        <v>93</v>
      </c>
      <c r="I4" s="300" t="s">
        <v>3985</v>
      </c>
      <c r="J4" s="300"/>
      <c r="K4" s="300"/>
      <c r="L4" s="293">
        <f t="shared" si="0"/>
        <v>127.71</v>
      </c>
      <c r="M4" s="293">
        <f t="shared" si="1"/>
        <v>139.32</v>
      </c>
      <c r="N4" s="295"/>
      <c r="O4" s="298"/>
    </row>
    <row r="5" spans="1:15" s="285" customFormat="1" ht="13.2" x14ac:dyDescent="0.25">
      <c r="A5" s="331">
        <v>43708</v>
      </c>
      <c r="B5" s="300" t="s">
        <v>2892</v>
      </c>
      <c r="C5" s="300" t="s">
        <v>2893</v>
      </c>
      <c r="D5" s="216">
        <v>7606285220080</v>
      </c>
      <c r="E5" s="300" t="s">
        <v>2894</v>
      </c>
      <c r="F5" s="293">
        <v>96.2</v>
      </c>
      <c r="G5" s="214" t="s">
        <v>2741</v>
      </c>
      <c r="H5" s="300" t="s">
        <v>2561</v>
      </c>
      <c r="I5" s="297" t="s">
        <v>2895</v>
      </c>
      <c r="J5" s="297"/>
      <c r="K5" s="297"/>
      <c r="L5" s="293">
        <f t="shared" si="0"/>
        <v>26.454999999999998</v>
      </c>
      <c r="M5" s="293">
        <f t="shared" si="1"/>
        <v>28.86</v>
      </c>
      <c r="N5" s="265"/>
      <c r="O5" s="298"/>
    </row>
    <row r="6" spans="1:15" s="285" customFormat="1" ht="13.2" x14ac:dyDescent="0.25">
      <c r="A6" s="331">
        <v>43708</v>
      </c>
      <c r="B6" s="292" t="s">
        <v>2517</v>
      </c>
      <c r="C6" s="292" t="s">
        <v>2518</v>
      </c>
      <c r="D6" s="234" t="s">
        <v>2519</v>
      </c>
      <c r="E6" s="223" t="s">
        <v>2520</v>
      </c>
      <c r="F6" s="184">
        <v>96.2</v>
      </c>
      <c r="G6" s="214" t="s">
        <v>2741</v>
      </c>
      <c r="H6" s="300" t="s">
        <v>2561</v>
      </c>
      <c r="I6" s="297" t="s">
        <v>3206</v>
      </c>
      <c r="J6" s="297"/>
      <c r="K6" s="297"/>
      <c r="L6" s="293">
        <f t="shared" si="0"/>
        <v>26.454999999999998</v>
      </c>
      <c r="M6" s="293">
        <f t="shared" si="1"/>
        <v>28.86</v>
      </c>
      <c r="N6" s="265"/>
      <c r="O6" s="298"/>
    </row>
    <row r="7" spans="1:15" s="285" customFormat="1" ht="13.2" x14ac:dyDescent="0.25">
      <c r="A7" s="331">
        <v>43646</v>
      </c>
      <c r="B7" s="292" t="s">
        <v>1260</v>
      </c>
      <c r="C7" s="292" t="s">
        <v>243</v>
      </c>
      <c r="D7" s="124" t="s">
        <v>1261</v>
      </c>
      <c r="E7" s="124" t="s">
        <v>1262</v>
      </c>
      <c r="F7" s="131">
        <v>1095.2</v>
      </c>
      <c r="G7" s="306"/>
      <c r="H7" s="306"/>
      <c r="I7" s="294" t="s">
        <v>4266</v>
      </c>
      <c r="J7" s="297"/>
      <c r="K7" s="297"/>
      <c r="L7" s="293">
        <f t="shared" si="0"/>
        <v>301.18</v>
      </c>
      <c r="M7" s="293">
        <f t="shared" si="1"/>
        <v>328.56</v>
      </c>
      <c r="N7" s="294"/>
      <c r="O7" s="298"/>
    </row>
    <row r="8" spans="1:15" s="285" customFormat="1" ht="13.2" x14ac:dyDescent="0.25">
      <c r="A8" s="331">
        <v>43799</v>
      </c>
      <c r="B8" s="297" t="s">
        <v>4313</v>
      </c>
      <c r="C8" s="294" t="s">
        <v>549</v>
      </c>
      <c r="D8" s="350"/>
      <c r="E8" s="292" t="s">
        <v>4265</v>
      </c>
      <c r="F8" s="293">
        <v>438</v>
      </c>
      <c r="G8" s="214" t="s">
        <v>3242</v>
      </c>
      <c r="H8" s="294" t="s">
        <v>3222</v>
      </c>
      <c r="I8" s="294" t="s">
        <v>4266</v>
      </c>
      <c r="J8" s="294"/>
      <c r="K8" s="294"/>
      <c r="L8" s="293">
        <f t="shared" si="0"/>
        <v>120.45</v>
      </c>
      <c r="M8" s="293">
        <f t="shared" si="1"/>
        <v>131.4</v>
      </c>
      <c r="N8" s="306"/>
      <c r="O8" s="306"/>
    </row>
    <row r="9" spans="1:15" s="285" customFormat="1" x14ac:dyDescent="0.3">
      <c r="A9" s="331">
        <v>43708</v>
      </c>
      <c r="B9" s="292" t="s">
        <v>3106</v>
      </c>
      <c r="C9" s="292" t="s">
        <v>2473</v>
      </c>
      <c r="D9" s="234"/>
      <c r="E9" s="292" t="s">
        <v>3107</v>
      </c>
      <c r="F9" s="184">
        <v>465.7</v>
      </c>
      <c r="G9" s="214" t="s">
        <v>2748</v>
      </c>
      <c r="H9" s="300" t="s">
        <v>2561</v>
      </c>
      <c r="I9" s="297" t="s">
        <v>3108</v>
      </c>
      <c r="J9" s="297"/>
      <c r="K9" s="297"/>
      <c r="L9" s="293">
        <f t="shared" si="0"/>
        <v>128.0675</v>
      </c>
      <c r="M9" s="293">
        <f t="shared" si="1"/>
        <v>139.71</v>
      </c>
      <c r="N9" s="265"/>
      <c r="O9" s="242" t="s">
        <v>3207</v>
      </c>
    </row>
    <row r="10" spans="1:15" s="285" customFormat="1" ht="13.2" x14ac:dyDescent="0.25">
      <c r="A10" s="331">
        <v>43585</v>
      </c>
      <c r="B10" s="292" t="s">
        <v>685</v>
      </c>
      <c r="C10" s="292" t="s">
        <v>190</v>
      </c>
      <c r="D10" s="124" t="s">
        <v>686</v>
      </c>
      <c r="E10" s="124" t="s">
        <v>687</v>
      </c>
      <c r="F10" s="307">
        <v>789.2</v>
      </c>
      <c r="G10" s="306"/>
      <c r="H10" s="306"/>
      <c r="I10" s="294" t="s">
        <v>3986</v>
      </c>
      <c r="J10" s="294"/>
      <c r="K10" s="294"/>
      <c r="L10" s="293">
        <f t="shared" si="0"/>
        <v>217.03</v>
      </c>
      <c r="M10" s="215">
        <f t="shared" si="1"/>
        <v>236.76</v>
      </c>
      <c r="N10" s="294"/>
      <c r="O10" s="294"/>
    </row>
    <row r="11" spans="1:15" s="77" customFormat="1" ht="28.8" x14ac:dyDescent="0.3">
      <c r="A11" s="331">
        <v>43677</v>
      </c>
      <c r="B11" s="297" t="s">
        <v>1802</v>
      </c>
      <c r="C11" s="294"/>
      <c r="D11" s="110" t="s">
        <v>1886</v>
      </c>
      <c r="E11" s="110" t="s">
        <v>1695</v>
      </c>
      <c r="F11" s="156">
        <v>244.7</v>
      </c>
      <c r="G11" s="294"/>
      <c r="H11" s="294"/>
      <c r="I11" s="297" t="s">
        <v>2335</v>
      </c>
      <c r="J11" s="297"/>
      <c r="K11" s="297"/>
      <c r="L11" s="293">
        <f t="shared" si="0"/>
        <v>67.292500000000004</v>
      </c>
      <c r="M11" s="293">
        <f t="shared" si="1"/>
        <v>73.41</v>
      </c>
      <c r="N11" s="295"/>
      <c r="O11" s="242" t="s">
        <v>3173</v>
      </c>
    </row>
    <row r="12" spans="1:15" s="77" customFormat="1" x14ac:dyDescent="0.3">
      <c r="A12" s="331">
        <v>43555</v>
      </c>
      <c r="B12" s="292" t="s">
        <v>489</v>
      </c>
      <c r="C12" s="292" t="s">
        <v>490</v>
      </c>
      <c r="D12" s="124" t="s">
        <v>491</v>
      </c>
      <c r="E12" s="124" t="s">
        <v>492</v>
      </c>
      <c r="F12" s="307">
        <v>167.3</v>
      </c>
      <c r="G12" s="109"/>
      <c r="H12" s="109"/>
      <c r="I12" s="294" t="s">
        <v>3987</v>
      </c>
      <c r="J12" s="294"/>
      <c r="K12" s="294"/>
      <c r="L12" s="215">
        <f t="shared" si="0"/>
        <v>46.0075</v>
      </c>
      <c r="M12" s="215">
        <f t="shared" si="1"/>
        <v>50.19</v>
      </c>
      <c r="N12" s="294"/>
      <c r="O12" s="293"/>
    </row>
    <row r="13" spans="1:15" s="285" customFormat="1" ht="13.2" x14ac:dyDescent="0.25">
      <c r="A13" s="331">
        <v>43799</v>
      </c>
      <c r="B13" s="292" t="s">
        <v>766</v>
      </c>
      <c r="C13" s="292" t="s">
        <v>4168</v>
      </c>
      <c r="D13" s="351"/>
      <c r="E13" s="292" t="s">
        <v>4169</v>
      </c>
      <c r="F13" s="293">
        <v>294.2</v>
      </c>
      <c r="G13" s="214" t="s">
        <v>3242</v>
      </c>
      <c r="H13" s="294" t="s">
        <v>3222</v>
      </c>
      <c r="I13" s="294" t="s">
        <v>4170</v>
      </c>
      <c r="J13" s="294"/>
      <c r="K13" s="294"/>
      <c r="L13" s="293">
        <f t="shared" si="0"/>
        <v>80.905000000000001</v>
      </c>
      <c r="M13" s="293">
        <f t="shared" si="1"/>
        <v>88.26</v>
      </c>
      <c r="N13" s="306"/>
      <c r="O13" s="306"/>
    </row>
    <row r="14" spans="1:15" s="285" customFormat="1" ht="13.2" x14ac:dyDescent="0.25">
      <c r="A14" s="331">
        <v>43830</v>
      </c>
      <c r="B14" s="313" t="s">
        <v>766</v>
      </c>
      <c r="C14" s="313" t="s">
        <v>4168</v>
      </c>
      <c r="D14" s="216">
        <v>7310205228089</v>
      </c>
      <c r="E14" s="297" t="s">
        <v>4589</v>
      </c>
      <c r="F14" s="184">
        <v>492.2</v>
      </c>
      <c r="G14" s="214" t="s">
        <v>3242</v>
      </c>
      <c r="H14" s="294" t="s">
        <v>3222</v>
      </c>
      <c r="I14" s="300" t="s">
        <v>4170</v>
      </c>
      <c r="J14" s="300" t="s">
        <v>4737</v>
      </c>
      <c r="K14" s="300" t="s">
        <v>4385</v>
      </c>
      <c r="L14" s="293">
        <f t="shared" si="0"/>
        <v>135.35499999999999</v>
      </c>
      <c r="M14" s="293">
        <f t="shared" si="1"/>
        <v>147.66</v>
      </c>
      <c r="N14" s="295"/>
      <c r="O14" s="159"/>
    </row>
    <row r="15" spans="1:15" s="285" customFormat="1" ht="13.2" x14ac:dyDescent="0.25">
      <c r="A15" s="331">
        <v>43708</v>
      </c>
      <c r="B15" s="202" t="s">
        <v>1243</v>
      </c>
      <c r="C15" s="202" t="s">
        <v>939</v>
      </c>
      <c r="D15" s="190" t="s">
        <v>1244</v>
      </c>
      <c r="E15" s="190" t="s">
        <v>1245</v>
      </c>
      <c r="F15" s="262">
        <v>348.2</v>
      </c>
      <c r="G15" s="146"/>
      <c r="H15" s="146"/>
      <c r="I15" s="294" t="s">
        <v>4170</v>
      </c>
      <c r="J15" s="301"/>
      <c r="K15" s="301"/>
      <c r="L15" s="215">
        <f t="shared" si="0"/>
        <v>95.754999999999995</v>
      </c>
      <c r="M15" s="215">
        <f t="shared" si="1"/>
        <v>104.46</v>
      </c>
      <c r="N15" s="335"/>
      <c r="O15" s="336"/>
    </row>
    <row r="16" spans="1:15" s="285" customFormat="1" x14ac:dyDescent="0.3">
      <c r="A16" s="331">
        <v>43708</v>
      </c>
      <c r="B16" s="292" t="s">
        <v>2717</v>
      </c>
      <c r="C16" s="292" t="s">
        <v>2718</v>
      </c>
      <c r="D16" s="234" t="s">
        <v>2719</v>
      </c>
      <c r="E16" s="223" t="s">
        <v>2720</v>
      </c>
      <c r="F16" s="293">
        <v>161.30000000000001</v>
      </c>
      <c r="G16" s="214" t="s">
        <v>2748</v>
      </c>
      <c r="H16" s="300" t="s">
        <v>2561</v>
      </c>
      <c r="I16" s="294" t="s">
        <v>4170</v>
      </c>
      <c r="J16" s="294"/>
      <c r="K16" s="294"/>
      <c r="L16" s="293">
        <f t="shared" si="0"/>
        <v>44.357500000000002</v>
      </c>
      <c r="M16" s="293">
        <f t="shared" si="1"/>
        <v>48.39</v>
      </c>
      <c r="N16" s="265"/>
      <c r="O16" s="337" t="s">
        <v>3160</v>
      </c>
    </row>
    <row r="17" spans="1:15" s="285" customFormat="1" ht="13.2" x14ac:dyDescent="0.25">
      <c r="A17" s="331">
        <v>43708</v>
      </c>
      <c r="B17" s="292" t="s">
        <v>2463</v>
      </c>
      <c r="C17" s="292" t="s">
        <v>2464</v>
      </c>
      <c r="D17" s="124" t="s">
        <v>1958</v>
      </c>
      <c r="E17" s="124" t="s">
        <v>1768</v>
      </c>
      <c r="F17" s="307">
        <v>535.20000000000005</v>
      </c>
      <c r="G17" s="306"/>
      <c r="H17" s="294"/>
      <c r="I17" s="294" t="s">
        <v>3179</v>
      </c>
      <c r="J17" s="294"/>
      <c r="K17" s="294"/>
      <c r="L17" s="293">
        <f t="shared" si="0"/>
        <v>147.18</v>
      </c>
      <c r="M17" s="293">
        <f t="shared" si="1"/>
        <v>160.56000000000003</v>
      </c>
      <c r="N17" s="265"/>
      <c r="O17" s="338" t="s">
        <v>3180</v>
      </c>
    </row>
    <row r="18" spans="1:15" s="285" customFormat="1" ht="13.2" x14ac:dyDescent="0.25">
      <c r="A18" s="331">
        <v>43708</v>
      </c>
      <c r="B18" s="292" t="s">
        <v>2545</v>
      </c>
      <c r="C18" s="292" t="s">
        <v>816</v>
      </c>
      <c r="D18" s="234" t="s">
        <v>2546</v>
      </c>
      <c r="E18" s="292"/>
      <c r="F18" s="293">
        <v>294.2</v>
      </c>
      <c r="G18" s="214" t="s">
        <v>2748</v>
      </c>
      <c r="H18" s="294" t="s">
        <v>2547</v>
      </c>
      <c r="I18" s="294" t="s">
        <v>3179</v>
      </c>
      <c r="J18" s="294"/>
      <c r="K18" s="294"/>
      <c r="L18" s="293">
        <f t="shared" si="0"/>
        <v>80.905000000000001</v>
      </c>
      <c r="M18" s="293">
        <f t="shared" si="1"/>
        <v>88.26</v>
      </c>
      <c r="N18" s="265"/>
      <c r="O18" s="298"/>
    </row>
    <row r="19" spans="1:15" s="285" customFormat="1" ht="13.2" x14ac:dyDescent="0.25">
      <c r="A19" s="331">
        <v>43708</v>
      </c>
      <c r="B19" s="292" t="s">
        <v>2611</v>
      </c>
      <c r="C19" s="292" t="s">
        <v>265</v>
      </c>
      <c r="D19" s="234" t="s">
        <v>2612</v>
      </c>
      <c r="E19" s="223" t="s">
        <v>2613</v>
      </c>
      <c r="F19" s="293">
        <v>240</v>
      </c>
      <c r="G19" s="214" t="s">
        <v>2748</v>
      </c>
      <c r="H19" s="300" t="s">
        <v>2561</v>
      </c>
      <c r="I19" s="300" t="s">
        <v>3205</v>
      </c>
      <c r="J19" s="300"/>
      <c r="K19" s="300"/>
      <c r="L19" s="293">
        <f t="shared" si="0"/>
        <v>66</v>
      </c>
      <c r="M19" s="293">
        <f t="shared" si="1"/>
        <v>72</v>
      </c>
      <c r="N19" s="265"/>
      <c r="O19" s="298"/>
    </row>
    <row r="20" spans="1:15" s="285" customFormat="1" x14ac:dyDescent="0.3">
      <c r="A20" s="331">
        <v>43616</v>
      </c>
      <c r="B20" s="292" t="s">
        <v>1102</v>
      </c>
      <c r="C20" s="292" t="s">
        <v>265</v>
      </c>
      <c r="D20" s="124" t="s">
        <v>1103</v>
      </c>
      <c r="E20" s="124" t="s">
        <v>1104</v>
      </c>
      <c r="F20" s="307">
        <v>768</v>
      </c>
      <c r="G20" s="109"/>
      <c r="H20" s="109"/>
      <c r="I20" s="294" t="s">
        <v>3989</v>
      </c>
      <c r="J20" s="294"/>
      <c r="K20" s="294"/>
      <c r="L20" s="293">
        <f t="shared" si="0"/>
        <v>211.2</v>
      </c>
      <c r="M20" s="293">
        <f t="shared" si="1"/>
        <v>230.4</v>
      </c>
      <c r="N20" s="294"/>
      <c r="O20" s="294"/>
    </row>
    <row r="21" spans="1:15" s="287" customFormat="1" ht="13.2" x14ac:dyDescent="0.25">
      <c r="A21" s="331">
        <v>43738</v>
      </c>
      <c r="B21" s="294" t="s">
        <v>3615</v>
      </c>
      <c r="C21" s="294" t="s">
        <v>1327</v>
      </c>
      <c r="D21" s="224">
        <v>7912255868084</v>
      </c>
      <c r="E21" s="294" t="s">
        <v>2202</v>
      </c>
      <c r="F21" s="293">
        <v>891.65</v>
      </c>
      <c r="G21" s="294" t="s">
        <v>3597</v>
      </c>
      <c r="H21" s="294" t="s">
        <v>93</v>
      </c>
      <c r="I21" s="294" t="s">
        <v>3990</v>
      </c>
      <c r="J21" s="294"/>
      <c r="K21" s="294"/>
      <c r="L21" s="293">
        <f t="shared" si="0"/>
        <v>245.20375000000001</v>
      </c>
      <c r="M21" s="293">
        <f t="shared" si="1"/>
        <v>267.495</v>
      </c>
      <c r="N21" s="295"/>
      <c r="O21" s="298"/>
    </row>
    <row r="22" spans="1:15" s="287" customFormat="1" ht="13.2" x14ac:dyDescent="0.25">
      <c r="A22" s="331">
        <v>43738</v>
      </c>
      <c r="B22" s="294" t="s">
        <v>3698</v>
      </c>
      <c r="C22" s="294" t="s">
        <v>722</v>
      </c>
      <c r="D22" s="224">
        <v>8112940663084</v>
      </c>
      <c r="E22" s="294" t="s">
        <v>3699</v>
      </c>
      <c r="F22" s="293">
        <v>363.2</v>
      </c>
      <c r="G22" s="294" t="s">
        <v>302</v>
      </c>
      <c r="H22" s="294" t="s">
        <v>3222</v>
      </c>
      <c r="I22" s="297" t="s">
        <v>3991</v>
      </c>
      <c r="J22" s="297"/>
      <c r="K22" s="297"/>
      <c r="L22" s="293">
        <f t="shared" si="0"/>
        <v>99.88</v>
      </c>
      <c r="M22" s="293">
        <f t="shared" si="1"/>
        <v>108.96</v>
      </c>
      <c r="N22" s="295"/>
      <c r="O22" s="298"/>
    </row>
    <row r="23" spans="1:15" s="285" customFormat="1" ht="13.2" x14ac:dyDescent="0.25">
      <c r="A23" s="331">
        <v>43738</v>
      </c>
      <c r="B23" s="292" t="s">
        <v>3814</v>
      </c>
      <c r="C23" s="292" t="s">
        <v>146</v>
      </c>
      <c r="D23" s="234" t="s">
        <v>3815</v>
      </c>
      <c r="E23" s="292" t="s">
        <v>3816</v>
      </c>
      <c r="F23" s="293">
        <v>343.7</v>
      </c>
      <c r="G23" s="294" t="s">
        <v>3242</v>
      </c>
      <c r="H23" s="294" t="s">
        <v>3222</v>
      </c>
      <c r="I23" s="297" t="s">
        <v>3991</v>
      </c>
      <c r="J23" s="297"/>
      <c r="K23" s="297"/>
      <c r="L23" s="293">
        <f t="shared" si="0"/>
        <v>94.517499999999998</v>
      </c>
      <c r="M23" s="293">
        <f t="shared" si="1"/>
        <v>103.11</v>
      </c>
      <c r="N23" s="295"/>
      <c r="O23" s="298"/>
    </row>
    <row r="24" spans="1:15" s="285" customFormat="1" ht="13.2" x14ac:dyDescent="0.25">
      <c r="A24" s="331">
        <v>43708</v>
      </c>
      <c r="B24" s="292" t="s">
        <v>2477</v>
      </c>
      <c r="C24" s="292" t="s">
        <v>302</v>
      </c>
      <c r="D24" s="124" t="s">
        <v>1971</v>
      </c>
      <c r="E24" s="124" t="s">
        <v>1782</v>
      </c>
      <c r="F24" s="307">
        <v>305.3</v>
      </c>
      <c r="G24" s="306"/>
      <c r="H24" s="294"/>
      <c r="I24" s="294" t="s">
        <v>3188</v>
      </c>
      <c r="J24" s="294"/>
      <c r="K24" s="294"/>
      <c r="L24" s="293">
        <f t="shared" si="0"/>
        <v>83.957499999999996</v>
      </c>
      <c r="M24" s="293">
        <f t="shared" si="1"/>
        <v>91.59</v>
      </c>
      <c r="N24" s="265"/>
      <c r="O24" s="338" t="s">
        <v>3187</v>
      </c>
    </row>
    <row r="25" spans="1:15" s="285" customFormat="1" ht="13.2" x14ac:dyDescent="0.25">
      <c r="A25" s="331">
        <v>43830</v>
      </c>
      <c r="B25" s="313" t="s">
        <v>4647</v>
      </c>
      <c r="C25" s="313" t="s">
        <v>331</v>
      </c>
      <c r="D25" s="216">
        <v>8805275680084</v>
      </c>
      <c r="E25" s="350" t="s">
        <v>4648</v>
      </c>
      <c r="F25" s="184">
        <v>533.29999999999995</v>
      </c>
      <c r="G25" s="214" t="s">
        <v>302</v>
      </c>
      <c r="H25" s="294" t="s">
        <v>3222</v>
      </c>
      <c r="I25" s="297" t="s">
        <v>4649</v>
      </c>
      <c r="J25" s="297" t="s">
        <v>4650</v>
      </c>
      <c r="K25" s="297"/>
      <c r="L25" s="293">
        <f t="shared" si="0"/>
        <v>146.65749999999997</v>
      </c>
      <c r="M25" s="293">
        <f t="shared" si="1"/>
        <v>159.98999999999998</v>
      </c>
      <c r="N25" s="295"/>
      <c r="O25" s="159"/>
    </row>
    <row r="26" spans="1:15" s="285" customFormat="1" ht="13.2" x14ac:dyDescent="0.25">
      <c r="A26" s="331">
        <v>43769</v>
      </c>
      <c r="B26" s="300" t="s">
        <v>615</v>
      </c>
      <c r="C26" s="300" t="s">
        <v>63</v>
      </c>
      <c r="D26" s="216" t="s">
        <v>616</v>
      </c>
      <c r="E26" s="300" t="s">
        <v>617</v>
      </c>
      <c r="F26" s="293">
        <v>184.1</v>
      </c>
      <c r="G26" s="294" t="s">
        <v>3597</v>
      </c>
      <c r="H26" s="294" t="s">
        <v>3222</v>
      </c>
      <c r="I26" s="300" t="s">
        <v>4101</v>
      </c>
      <c r="J26" s="300"/>
      <c r="K26" s="300"/>
      <c r="L26" s="293">
        <f t="shared" si="0"/>
        <v>50.627499999999998</v>
      </c>
      <c r="M26" s="293">
        <f t="shared" si="1"/>
        <v>55.23</v>
      </c>
      <c r="N26" s="295"/>
      <c r="O26" s="159"/>
    </row>
    <row r="27" spans="1:15" s="77" customFormat="1" ht="13.8" x14ac:dyDescent="0.3">
      <c r="A27" s="331">
        <v>43769</v>
      </c>
      <c r="B27" s="313" t="s">
        <v>4641</v>
      </c>
      <c r="C27" s="313" t="s">
        <v>1235</v>
      </c>
      <c r="D27" s="216">
        <v>6303230959084</v>
      </c>
      <c r="E27" s="350" t="s">
        <v>4642</v>
      </c>
      <c r="F27" s="293">
        <v>423</v>
      </c>
      <c r="G27" s="214" t="s">
        <v>302</v>
      </c>
      <c r="H27" s="294" t="s">
        <v>3222</v>
      </c>
      <c r="I27" s="294" t="s">
        <v>4736</v>
      </c>
      <c r="J27" s="297" t="s">
        <v>4643</v>
      </c>
      <c r="K27" s="297" t="s">
        <v>4304</v>
      </c>
      <c r="L27" s="293">
        <f t="shared" si="0"/>
        <v>116.325</v>
      </c>
      <c r="M27" s="293">
        <f t="shared" si="1"/>
        <v>126.9</v>
      </c>
      <c r="N27" s="295"/>
      <c r="O27" s="293"/>
    </row>
    <row r="28" spans="1:15" s="77" customFormat="1" ht="13.8" x14ac:dyDescent="0.3">
      <c r="A28" s="331">
        <v>43769</v>
      </c>
      <c r="B28" s="313" t="s">
        <v>4679</v>
      </c>
      <c r="C28" s="313" t="s">
        <v>265</v>
      </c>
      <c r="D28" s="216">
        <v>9303030785082</v>
      </c>
      <c r="E28" s="294" t="s">
        <v>4680</v>
      </c>
      <c r="F28" s="293">
        <v>421.5</v>
      </c>
      <c r="G28" s="214" t="s">
        <v>302</v>
      </c>
      <c r="H28" s="294" t="s">
        <v>3222</v>
      </c>
      <c r="I28" s="294" t="s">
        <v>4736</v>
      </c>
      <c r="J28" s="294" t="s">
        <v>4643</v>
      </c>
      <c r="K28" s="294" t="s">
        <v>4304</v>
      </c>
      <c r="L28" s="293">
        <f t="shared" si="0"/>
        <v>115.91249999999999</v>
      </c>
      <c r="M28" s="293">
        <f t="shared" si="1"/>
        <v>126.45</v>
      </c>
      <c r="N28" s="295"/>
      <c r="O28" s="294"/>
    </row>
    <row r="29" spans="1:15" s="77" customFormat="1" ht="13.8" x14ac:dyDescent="0.3">
      <c r="A29" s="331">
        <v>43738</v>
      </c>
      <c r="B29" s="300" t="s">
        <v>3872</v>
      </c>
      <c r="C29" s="300" t="s">
        <v>32</v>
      </c>
      <c r="D29" s="224">
        <v>7306275637084</v>
      </c>
      <c r="E29" s="297" t="s">
        <v>3873</v>
      </c>
      <c r="F29" s="293">
        <v>324</v>
      </c>
      <c r="G29" s="294" t="s">
        <v>302</v>
      </c>
      <c r="H29" s="300" t="s">
        <v>3222</v>
      </c>
      <c r="I29" s="300" t="s">
        <v>3993</v>
      </c>
      <c r="J29" s="300"/>
      <c r="K29" s="300"/>
      <c r="L29" s="293">
        <f t="shared" si="0"/>
        <v>89.1</v>
      </c>
      <c r="M29" s="293">
        <f t="shared" si="1"/>
        <v>97.2</v>
      </c>
      <c r="N29" s="295"/>
      <c r="O29" s="298"/>
    </row>
    <row r="30" spans="1:15" s="287" customFormat="1" x14ac:dyDescent="0.3">
      <c r="A30" s="331">
        <v>43585</v>
      </c>
      <c r="B30" s="292" t="s">
        <v>766</v>
      </c>
      <c r="C30" s="292" t="s">
        <v>767</v>
      </c>
      <c r="D30" s="124" t="s">
        <v>768</v>
      </c>
      <c r="E30" s="124" t="s">
        <v>769</v>
      </c>
      <c r="F30" s="307">
        <v>232.5</v>
      </c>
      <c r="G30" s="109"/>
      <c r="H30" s="109"/>
      <c r="I30" s="294" t="s">
        <v>3992</v>
      </c>
      <c r="J30" s="294"/>
      <c r="K30" s="294"/>
      <c r="L30" s="293">
        <f t="shared" si="0"/>
        <v>63.9375</v>
      </c>
      <c r="M30" s="215">
        <f t="shared" si="1"/>
        <v>69.75</v>
      </c>
      <c r="N30" s="294"/>
      <c r="O30" s="294"/>
    </row>
    <row r="31" spans="1:15" s="287" customFormat="1" ht="13.2" x14ac:dyDescent="0.25">
      <c r="A31" s="331">
        <v>43799</v>
      </c>
      <c r="B31" s="294" t="s">
        <v>4193</v>
      </c>
      <c r="C31" s="294" t="s">
        <v>307</v>
      </c>
      <c r="D31" s="350">
        <v>7604215350085</v>
      </c>
      <c r="E31" s="292" t="s">
        <v>4194</v>
      </c>
      <c r="F31" s="293">
        <v>98.3</v>
      </c>
      <c r="G31" s="214" t="s">
        <v>302</v>
      </c>
      <c r="H31" s="294" t="s">
        <v>3222</v>
      </c>
      <c r="I31" s="294" t="s">
        <v>4195</v>
      </c>
      <c r="J31" s="294" t="s">
        <v>4368</v>
      </c>
      <c r="K31" s="294" t="s">
        <v>4312</v>
      </c>
      <c r="L31" s="293">
        <f t="shared" si="0"/>
        <v>27.032499999999999</v>
      </c>
      <c r="M31" s="293">
        <f t="shared" si="1"/>
        <v>29.49</v>
      </c>
      <c r="N31" s="294"/>
      <c r="O31" s="294"/>
    </row>
    <row r="32" spans="1:15" s="285" customFormat="1" ht="13.2" x14ac:dyDescent="0.25">
      <c r="A32" s="331">
        <v>43799</v>
      </c>
      <c r="B32" s="292" t="s">
        <v>4216</v>
      </c>
      <c r="C32" s="292" t="s">
        <v>265</v>
      </c>
      <c r="D32" s="350">
        <v>9104210807088</v>
      </c>
      <c r="E32" s="292" t="s">
        <v>4217</v>
      </c>
      <c r="F32" s="293">
        <v>512.95000000000005</v>
      </c>
      <c r="G32" s="214" t="s">
        <v>302</v>
      </c>
      <c r="H32" s="294" t="s">
        <v>3222</v>
      </c>
      <c r="I32" s="294" t="s">
        <v>4195</v>
      </c>
      <c r="J32" s="294" t="s">
        <v>4368</v>
      </c>
      <c r="K32" s="294" t="s">
        <v>4312</v>
      </c>
      <c r="L32" s="293">
        <f t="shared" si="0"/>
        <v>141.06125000000003</v>
      </c>
      <c r="M32" s="293">
        <f t="shared" si="1"/>
        <v>153.88500000000002</v>
      </c>
      <c r="N32" s="306"/>
      <c r="O32" s="306"/>
    </row>
    <row r="33" spans="1:15" s="287" customFormat="1" x14ac:dyDescent="0.3">
      <c r="A33" s="331">
        <v>43585</v>
      </c>
      <c r="B33" s="292" t="s">
        <v>440</v>
      </c>
      <c r="C33" s="292" t="s">
        <v>260</v>
      </c>
      <c r="D33" s="124" t="s">
        <v>770</v>
      </c>
      <c r="E33" s="124" t="s">
        <v>771</v>
      </c>
      <c r="F33" s="307">
        <v>161.30000000000001</v>
      </c>
      <c r="G33" s="109"/>
      <c r="H33" s="109"/>
      <c r="I33" s="294" t="s">
        <v>3994</v>
      </c>
      <c r="J33" s="294"/>
      <c r="K33" s="294"/>
      <c r="L33" s="293">
        <f t="shared" si="0"/>
        <v>44.357500000000002</v>
      </c>
      <c r="M33" s="215">
        <f t="shared" si="1"/>
        <v>48.39</v>
      </c>
      <c r="N33" s="294"/>
      <c r="O33" s="294"/>
    </row>
    <row r="34" spans="1:15" s="285" customFormat="1" ht="13.2" x14ac:dyDescent="0.25">
      <c r="A34" s="331">
        <v>43708</v>
      </c>
      <c r="B34" s="292" t="s">
        <v>3086</v>
      </c>
      <c r="C34" s="292" t="s">
        <v>3087</v>
      </c>
      <c r="D34" s="216"/>
      <c r="E34" s="292" t="s">
        <v>3088</v>
      </c>
      <c r="F34" s="293">
        <v>1945.35</v>
      </c>
      <c r="G34" s="214" t="s">
        <v>2748</v>
      </c>
      <c r="H34" s="300" t="s">
        <v>2561</v>
      </c>
      <c r="I34" s="294" t="s">
        <v>3089</v>
      </c>
      <c r="J34" s="294"/>
      <c r="K34" s="294"/>
      <c r="L34" s="293">
        <f t="shared" si="0"/>
        <v>534.97125000000005</v>
      </c>
      <c r="M34" s="293">
        <f t="shared" si="1"/>
        <v>583.60500000000002</v>
      </c>
      <c r="N34" s="265"/>
      <c r="O34" s="298"/>
    </row>
    <row r="35" spans="1:15" s="285" customFormat="1" ht="13.2" x14ac:dyDescent="0.25">
      <c r="A35" s="331">
        <v>43708</v>
      </c>
      <c r="B35" s="292" t="s">
        <v>2472</v>
      </c>
      <c r="C35" s="292" t="s">
        <v>1657</v>
      </c>
      <c r="D35" s="124" t="s">
        <v>1916</v>
      </c>
      <c r="E35" s="124" t="s">
        <v>1725</v>
      </c>
      <c r="F35" s="307">
        <v>884.15</v>
      </c>
      <c r="G35" s="306"/>
      <c r="H35" s="294"/>
      <c r="I35" s="294" t="s">
        <v>3182</v>
      </c>
      <c r="J35" s="294"/>
      <c r="K35" s="294"/>
      <c r="L35" s="293">
        <f t="shared" ref="L35:L66" si="2">SUM(F35*27.5)/100</f>
        <v>243.14125000000001</v>
      </c>
      <c r="M35" s="293">
        <f t="shared" ref="M35:M66" si="3">SUM(F35*30)/100</f>
        <v>265.245</v>
      </c>
      <c r="N35" s="265"/>
      <c r="O35" s="338" t="s">
        <v>3183</v>
      </c>
    </row>
    <row r="36" spans="1:15" s="285" customFormat="1" ht="13.2" x14ac:dyDescent="0.25">
      <c r="A36" s="331">
        <v>43646</v>
      </c>
      <c r="B36" s="292" t="s">
        <v>1475</v>
      </c>
      <c r="C36" s="292" t="s">
        <v>1140</v>
      </c>
      <c r="D36" s="124" t="s">
        <v>1476</v>
      </c>
      <c r="E36" s="124" t="s">
        <v>1477</v>
      </c>
      <c r="F36" s="131">
        <v>135.44999999999999</v>
      </c>
      <c r="G36" s="306"/>
      <c r="H36" s="306"/>
      <c r="I36" s="294" t="s">
        <v>3995</v>
      </c>
      <c r="J36" s="294"/>
      <c r="K36" s="294"/>
      <c r="L36" s="293">
        <f t="shared" si="2"/>
        <v>37.248749999999994</v>
      </c>
      <c r="M36" s="293">
        <f t="shared" si="3"/>
        <v>40.634999999999998</v>
      </c>
      <c r="N36" s="294"/>
      <c r="O36" s="298"/>
    </row>
    <row r="37" spans="1:15" x14ac:dyDescent="0.3">
      <c r="A37" s="331">
        <v>43677</v>
      </c>
      <c r="B37" s="292" t="s">
        <v>2138</v>
      </c>
      <c r="C37" s="292" t="s">
        <v>2376</v>
      </c>
      <c r="D37" s="124" t="s">
        <v>2175</v>
      </c>
      <c r="E37" s="124" t="s">
        <v>2209</v>
      </c>
      <c r="F37" s="147">
        <v>269.75</v>
      </c>
      <c r="G37" s="306"/>
      <c r="H37" s="294"/>
      <c r="I37" s="301" t="s">
        <v>2230</v>
      </c>
      <c r="J37" s="301"/>
      <c r="K37" s="301"/>
      <c r="L37" s="293">
        <f t="shared" si="2"/>
        <v>74.181250000000006</v>
      </c>
      <c r="M37" s="293">
        <f t="shared" si="3"/>
        <v>80.924999999999997</v>
      </c>
      <c r="N37" s="295"/>
      <c r="O37" s="294"/>
    </row>
    <row r="38" spans="1:15" s="287" customFormat="1" x14ac:dyDescent="0.3">
      <c r="A38" s="331">
        <v>43616</v>
      </c>
      <c r="B38" s="292" t="s">
        <v>1031</v>
      </c>
      <c r="C38" s="292" t="s">
        <v>302</v>
      </c>
      <c r="D38" s="124" t="s">
        <v>1032</v>
      </c>
      <c r="E38" s="124" t="s">
        <v>1033</v>
      </c>
      <c r="F38" s="307">
        <v>292.25</v>
      </c>
      <c r="G38" s="109"/>
      <c r="H38" s="109"/>
      <c r="I38" s="294" t="s">
        <v>3996</v>
      </c>
      <c r="J38" s="294"/>
      <c r="K38" s="294"/>
      <c r="L38" s="293">
        <f t="shared" si="2"/>
        <v>80.368750000000006</v>
      </c>
      <c r="M38" s="293">
        <f t="shared" si="3"/>
        <v>87.674999999999997</v>
      </c>
      <c r="N38" s="294"/>
      <c r="O38" s="294"/>
    </row>
    <row r="39" spans="1:15" s="287" customFormat="1" ht="13.2" x14ac:dyDescent="0.25">
      <c r="A39" s="331">
        <v>43799</v>
      </c>
      <c r="B39" s="292" t="s">
        <v>2446</v>
      </c>
      <c r="C39" s="292" t="s">
        <v>68</v>
      </c>
      <c r="D39" s="350">
        <v>7004200471089</v>
      </c>
      <c r="E39" s="292" t="s">
        <v>3169</v>
      </c>
      <c r="F39" s="293">
        <v>560.20000000000005</v>
      </c>
      <c r="G39" s="214" t="s">
        <v>302</v>
      </c>
      <c r="H39" s="294" t="s">
        <v>3222</v>
      </c>
      <c r="I39" s="294" t="s">
        <v>4386</v>
      </c>
      <c r="J39" s="294" t="s">
        <v>4387</v>
      </c>
      <c r="K39" s="294" t="s">
        <v>4304</v>
      </c>
      <c r="L39" s="293">
        <f t="shared" si="2"/>
        <v>154.05500000000001</v>
      </c>
      <c r="M39" s="293">
        <f t="shared" si="3"/>
        <v>168.06</v>
      </c>
      <c r="N39" s="306"/>
      <c r="O39" s="306"/>
    </row>
    <row r="40" spans="1:15" s="287" customFormat="1" ht="13.2" x14ac:dyDescent="0.25">
      <c r="A40" s="331">
        <v>43524</v>
      </c>
      <c r="B40" s="202" t="s">
        <v>233</v>
      </c>
      <c r="C40" s="202" t="s">
        <v>234</v>
      </c>
      <c r="D40" s="190" t="s">
        <v>235</v>
      </c>
      <c r="E40" s="190" t="s">
        <v>236</v>
      </c>
      <c r="F40" s="330">
        <v>195.2</v>
      </c>
      <c r="G40" s="306"/>
      <c r="H40" s="306"/>
      <c r="I40" s="301" t="s">
        <v>3997</v>
      </c>
      <c r="J40" s="301"/>
      <c r="K40" s="301"/>
      <c r="L40" s="215">
        <f t="shared" si="2"/>
        <v>53.68</v>
      </c>
      <c r="M40" s="215">
        <f t="shared" si="3"/>
        <v>58.56</v>
      </c>
      <c r="N40" s="301"/>
      <c r="O40" s="301"/>
    </row>
    <row r="41" spans="1:15" s="287" customFormat="1" ht="13.2" x14ac:dyDescent="0.25">
      <c r="A41" s="331">
        <v>43830</v>
      </c>
      <c r="B41" s="313" t="s">
        <v>3430</v>
      </c>
      <c r="C41" s="313" t="s">
        <v>3827</v>
      </c>
      <c r="D41" s="216">
        <v>7709040638081</v>
      </c>
      <c r="E41" s="350" t="s">
        <v>3828</v>
      </c>
      <c r="F41" s="293">
        <v>366.45</v>
      </c>
      <c r="G41" s="214" t="s">
        <v>302</v>
      </c>
      <c r="H41" s="294" t="s">
        <v>3222</v>
      </c>
      <c r="I41" s="294" t="s">
        <v>4656</v>
      </c>
      <c r="J41" s="294" t="s">
        <v>4657</v>
      </c>
      <c r="K41" s="294" t="s">
        <v>4323</v>
      </c>
      <c r="L41" s="293">
        <f t="shared" si="2"/>
        <v>100.77375000000001</v>
      </c>
      <c r="M41" s="293">
        <f t="shared" si="3"/>
        <v>109.935</v>
      </c>
      <c r="N41" s="295"/>
      <c r="O41" s="293"/>
    </row>
    <row r="42" spans="1:15" s="287" customFormat="1" ht="13.2" x14ac:dyDescent="0.25">
      <c r="A42" s="331">
        <v>43677</v>
      </c>
      <c r="B42" s="292" t="s">
        <v>2147</v>
      </c>
      <c r="C42" s="292" t="s">
        <v>873</v>
      </c>
      <c r="D42" s="124" t="s">
        <v>2182</v>
      </c>
      <c r="E42" s="124" t="s">
        <v>2216</v>
      </c>
      <c r="F42" s="307">
        <v>334.35</v>
      </c>
      <c r="G42" s="306"/>
      <c r="H42" s="294"/>
      <c r="I42" s="294" t="s">
        <v>2324</v>
      </c>
      <c r="J42" s="294"/>
      <c r="K42" s="294"/>
      <c r="L42" s="293">
        <f t="shared" si="2"/>
        <v>91.946250000000006</v>
      </c>
      <c r="M42" s="293">
        <f t="shared" si="3"/>
        <v>100.30500000000001</v>
      </c>
      <c r="N42" s="295"/>
      <c r="O42" s="294"/>
    </row>
    <row r="43" spans="1:15" s="287" customFormat="1" ht="13.2" x14ac:dyDescent="0.25">
      <c r="A43" s="331">
        <v>43524</v>
      </c>
      <c r="B43" s="333" t="s">
        <v>380</v>
      </c>
      <c r="C43" s="333" t="s">
        <v>11</v>
      </c>
      <c r="D43" s="332" t="s">
        <v>381</v>
      </c>
      <c r="E43" s="332" t="s">
        <v>382</v>
      </c>
      <c r="F43" s="334">
        <v>885.2</v>
      </c>
      <c r="G43" s="306"/>
      <c r="H43" s="306"/>
      <c r="I43" s="301" t="s">
        <v>3983</v>
      </c>
      <c r="J43" s="301"/>
      <c r="K43" s="301"/>
      <c r="L43" s="215">
        <f t="shared" si="2"/>
        <v>243.43</v>
      </c>
      <c r="M43" s="215">
        <f t="shared" si="3"/>
        <v>265.56</v>
      </c>
      <c r="N43" s="301"/>
      <c r="O43" s="301"/>
    </row>
    <row r="44" spans="1:15" s="287" customFormat="1" ht="13.2" x14ac:dyDescent="0.25">
      <c r="A44" s="331">
        <v>43524</v>
      </c>
      <c r="B44" s="333" t="s">
        <v>325</v>
      </c>
      <c r="C44" s="333" t="s">
        <v>343</v>
      </c>
      <c r="D44" s="332" t="s">
        <v>344</v>
      </c>
      <c r="E44" s="332" t="s">
        <v>345</v>
      </c>
      <c r="F44" s="334">
        <v>271.7</v>
      </c>
      <c r="G44" s="306"/>
      <c r="H44" s="306"/>
      <c r="I44" s="301" t="s">
        <v>3983</v>
      </c>
      <c r="J44" s="301"/>
      <c r="K44" s="301"/>
      <c r="L44" s="215">
        <f t="shared" si="2"/>
        <v>74.717500000000001</v>
      </c>
      <c r="M44" s="215">
        <f t="shared" si="3"/>
        <v>81.510000000000005</v>
      </c>
      <c r="N44" s="301"/>
      <c r="O44" s="301"/>
    </row>
    <row r="45" spans="1:15" s="287" customFormat="1" x14ac:dyDescent="0.3">
      <c r="A45" s="331">
        <v>43616</v>
      </c>
      <c r="B45" s="292" t="s">
        <v>1048</v>
      </c>
      <c r="C45" s="292" t="s">
        <v>1049</v>
      </c>
      <c r="D45" s="124" t="s">
        <v>1050</v>
      </c>
      <c r="E45" s="124" t="s">
        <v>1051</v>
      </c>
      <c r="F45" s="307">
        <v>261</v>
      </c>
      <c r="G45" s="109"/>
      <c r="H45" s="109"/>
      <c r="I45" s="294" t="s">
        <v>3998</v>
      </c>
      <c r="J45" s="294"/>
      <c r="K45" s="294"/>
      <c r="L45" s="293">
        <f t="shared" si="2"/>
        <v>71.775000000000006</v>
      </c>
      <c r="M45" s="293">
        <f t="shared" si="3"/>
        <v>78.3</v>
      </c>
      <c r="N45" s="294"/>
      <c r="O45" s="294"/>
    </row>
    <row r="46" spans="1:15" s="287" customFormat="1" ht="13.2" x14ac:dyDescent="0.25">
      <c r="A46" s="331">
        <v>43708</v>
      </c>
      <c r="B46" s="292" t="s">
        <v>3036</v>
      </c>
      <c r="C46" s="292" t="s">
        <v>1419</v>
      </c>
      <c r="D46" s="234"/>
      <c r="E46" s="292" t="s">
        <v>3037</v>
      </c>
      <c r="F46" s="293">
        <v>244.7</v>
      </c>
      <c r="G46" s="214" t="s">
        <v>2748</v>
      </c>
      <c r="H46" s="300" t="s">
        <v>2561</v>
      </c>
      <c r="I46" s="294" t="s">
        <v>3217</v>
      </c>
      <c r="J46" s="294"/>
      <c r="K46" s="294"/>
      <c r="L46" s="293">
        <f t="shared" si="2"/>
        <v>67.292500000000004</v>
      </c>
      <c r="M46" s="293">
        <f t="shared" si="3"/>
        <v>73.41</v>
      </c>
      <c r="N46" s="265"/>
      <c r="O46" s="298"/>
    </row>
    <row r="47" spans="1:15" s="287" customFormat="1" ht="13.2" x14ac:dyDescent="0.25">
      <c r="A47" s="331">
        <v>43708</v>
      </c>
      <c r="B47" s="292" t="s">
        <v>2381</v>
      </c>
      <c r="C47" s="292" t="s">
        <v>238</v>
      </c>
      <c r="D47" s="124" t="s">
        <v>1932</v>
      </c>
      <c r="E47" s="124" t="s">
        <v>1741</v>
      </c>
      <c r="F47" s="307">
        <v>117.8</v>
      </c>
      <c r="G47" s="214" t="s">
        <v>2748</v>
      </c>
      <c r="H47" s="300" t="s">
        <v>2561</v>
      </c>
      <c r="I47" s="294" t="s">
        <v>3217</v>
      </c>
      <c r="J47" s="294"/>
      <c r="K47" s="294"/>
      <c r="L47" s="293">
        <f t="shared" si="2"/>
        <v>32.395000000000003</v>
      </c>
      <c r="M47" s="293">
        <f t="shared" si="3"/>
        <v>35.340000000000003</v>
      </c>
      <c r="N47" s="265"/>
      <c r="O47" s="294"/>
    </row>
    <row r="48" spans="1:15" s="287" customFormat="1" ht="13.2" x14ac:dyDescent="0.25">
      <c r="A48" s="331">
        <v>43769</v>
      </c>
      <c r="B48" s="292" t="s">
        <v>4245</v>
      </c>
      <c r="C48" s="292" t="s">
        <v>4246</v>
      </c>
      <c r="D48" s="216"/>
      <c r="E48" s="292" t="s">
        <v>4247</v>
      </c>
      <c r="F48" s="293">
        <v>96.2</v>
      </c>
      <c r="G48" s="214" t="s">
        <v>3597</v>
      </c>
      <c r="H48" s="294" t="s">
        <v>3222</v>
      </c>
      <c r="I48" s="294" t="s">
        <v>4248</v>
      </c>
      <c r="J48" s="294"/>
      <c r="K48" s="294"/>
      <c r="L48" s="293">
        <f t="shared" si="2"/>
        <v>26.454999999999998</v>
      </c>
      <c r="M48" s="293">
        <f t="shared" si="3"/>
        <v>28.86</v>
      </c>
      <c r="N48" s="295"/>
      <c r="O48" s="293"/>
    </row>
    <row r="49" spans="1:15" s="287" customFormat="1" ht="13.2" x14ac:dyDescent="0.25">
      <c r="A49" s="331">
        <v>43799</v>
      </c>
      <c r="B49" s="297" t="s">
        <v>4245</v>
      </c>
      <c r="C49" s="294" t="s">
        <v>462</v>
      </c>
      <c r="D49" s="350">
        <v>6905285394080</v>
      </c>
      <c r="E49" s="297" t="s">
        <v>4247</v>
      </c>
      <c r="F49" s="184">
        <v>96.2</v>
      </c>
      <c r="G49" s="214" t="s">
        <v>302</v>
      </c>
      <c r="H49" s="294" t="s">
        <v>3222</v>
      </c>
      <c r="I49" s="297" t="s">
        <v>4389</v>
      </c>
      <c r="J49" s="297" t="s">
        <v>4390</v>
      </c>
      <c r="K49" s="297" t="s">
        <v>4339</v>
      </c>
      <c r="L49" s="293">
        <f t="shared" si="2"/>
        <v>26.454999999999998</v>
      </c>
      <c r="M49" s="293">
        <f t="shared" si="3"/>
        <v>28.86</v>
      </c>
      <c r="N49" s="306"/>
      <c r="O49" s="306"/>
    </row>
    <row r="50" spans="1:15" s="287" customFormat="1" ht="13.2" x14ac:dyDescent="0.25">
      <c r="A50" s="331">
        <v>43708</v>
      </c>
      <c r="B50" s="292" t="s">
        <v>2634</v>
      </c>
      <c r="C50" s="292" t="s">
        <v>1660</v>
      </c>
      <c r="D50" s="236" t="s">
        <v>1604</v>
      </c>
      <c r="E50" s="124" t="s">
        <v>1602</v>
      </c>
      <c r="F50" s="184">
        <v>502.1</v>
      </c>
      <c r="G50" s="214" t="s">
        <v>2741</v>
      </c>
      <c r="H50" s="300" t="s">
        <v>2561</v>
      </c>
      <c r="I50" s="297" t="s">
        <v>3203</v>
      </c>
      <c r="J50" s="297"/>
      <c r="K50" s="297"/>
      <c r="L50" s="293">
        <f t="shared" si="2"/>
        <v>138.07749999999999</v>
      </c>
      <c r="M50" s="293">
        <f t="shared" si="3"/>
        <v>150.63</v>
      </c>
      <c r="N50" s="265"/>
      <c r="O50" s="298"/>
    </row>
    <row r="51" spans="1:15" s="287" customFormat="1" ht="13.2" x14ac:dyDescent="0.25">
      <c r="A51" s="331">
        <v>43830</v>
      </c>
      <c r="B51" s="313" t="s">
        <v>4699</v>
      </c>
      <c r="C51" s="313" t="s">
        <v>343</v>
      </c>
      <c r="D51" s="216">
        <v>7411025466089</v>
      </c>
      <c r="E51" s="350" t="s">
        <v>4700</v>
      </c>
      <c r="F51" s="293">
        <v>299.25</v>
      </c>
      <c r="G51" s="214" t="s">
        <v>302</v>
      </c>
      <c r="H51" s="294" t="s">
        <v>3222</v>
      </c>
      <c r="I51" s="294" t="s">
        <v>4701</v>
      </c>
      <c r="J51" s="294" t="s">
        <v>4702</v>
      </c>
      <c r="K51" s="294" t="s">
        <v>4339</v>
      </c>
      <c r="L51" s="293">
        <f t="shared" si="2"/>
        <v>82.293750000000003</v>
      </c>
      <c r="M51" s="293">
        <f t="shared" si="3"/>
        <v>89.775000000000006</v>
      </c>
      <c r="N51" s="295"/>
      <c r="O51" s="293"/>
    </row>
    <row r="52" spans="1:15" x14ac:dyDescent="0.3">
      <c r="A52" s="331">
        <v>43708</v>
      </c>
      <c r="B52" s="292" t="s">
        <v>3152</v>
      </c>
      <c r="C52" s="292" t="s">
        <v>63</v>
      </c>
      <c r="D52" s="216">
        <v>9003271238086</v>
      </c>
      <c r="E52" s="292"/>
      <c r="F52" s="293">
        <v>251.25</v>
      </c>
      <c r="G52" s="214" t="s">
        <v>2748</v>
      </c>
      <c r="H52" s="300" t="s">
        <v>2561</v>
      </c>
      <c r="I52" s="294" t="s">
        <v>3202</v>
      </c>
      <c r="J52" s="294"/>
      <c r="K52" s="294"/>
      <c r="L52" s="293">
        <f t="shared" si="2"/>
        <v>69.09375</v>
      </c>
      <c r="M52" s="293">
        <f t="shared" si="3"/>
        <v>75.375</v>
      </c>
      <c r="N52" s="265"/>
      <c r="O52" s="294"/>
    </row>
    <row r="53" spans="1:15" s="287" customFormat="1" ht="13.2" x14ac:dyDescent="0.25">
      <c r="A53" s="331">
        <v>43708</v>
      </c>
      <c r="B53" s="304" t="s">
        <v>2917</v>
      </c>
      <c r="C53" s="294" t="s">
        <v>2918</v>
      </c>
      <c r="D53" s="217">
        <v>8105042686080</v>
      </c>
      <c r="E53" s="297" t="s">
        <v>2916</v>
      </c>
      <c r="F53" s="184">
        <v>555.20000000000005</v>
      </c>
      <c r="G53" s="214" t="s">
        <v>2748</v>
      </c>
      <c r="H53" s="300" t="s">
        <v>2561</v>
      </c>
      <c r="I53" s="294" t="s">
        <v>3202</v>
      </c>
      <c r="J53" s="294"/>
      <c r="K53" s="294"/>
      <c r="L53" s="293">
        <f t="shared" si="2"/>
        <v>152.68</v>
      </c>
      <c r="M53" s="293">
        <f t="shared" si="3"/>
        <v>166.56</v>
      </c>
      <c r="N53" s="265"/>
      <c r="O53" s="298"/>
    </row>
    <row r="54" spans="1:15" s="285" customFormat="1" ht="13.2" x14ac:dyDescent="0.25">
      <c r="A54" s="331">
        <v>43708</v>
      </c>
      <c r="B54" s="292" t="s">
        <v>507</v>
      </c>
      <c r="C54" s="292" t="s">
        <v>3137</v>
      </c>
      <c r="D54" s="234" t="s">
        <v>2573</v>
      </c>
      <c r="E54" s="223" t="s">
        <v>2574</v>
      </c>
      <c r="F54" s="293">
        <v>294.2</v>
      </c>
      <c r="G54" s="214" t="s">
        <v>2748</v>
      </c>
      <c r="H54" s="300" t="s">
        <v>2561</v>
      </c>
      <c r="I54" s="294" t="s">
        <v>3202</v>
      </c>
      <c r="J54" s="294"/>
      <c r="K54" s="294"/>
      <c r="L54" s="293">
        <f t="shared" si="2"/>
        <v>80.905000000000001</v>
      </c>
      <c r="M54" s="293">
        <f t="shared" si="3"/>
        <v>88.26</v>
      </c>
      <c r="N54" s="265"/>
      <c r="O54" s="294"/>
    </row>
    <row r="55" spans="1:15" s="285" customFormat="1" x14ac:dyDescent="0.3">
      <c r="A55" s="331">
        <v>43616</v>
      </c>
      <c r="B55" s="292" t="s">
        <v>978</v>
      </c>
      <c r="C55" s="292" t="s">
        <v>265</v>
      </c>
      <c r="D55" s="124" t="s">
        <v>979</v>
      </c>
      <c r="E55" s="124" t="s">
        <v>980</v>
      </c>
      <c r="F55" s="307">
        <v>524.29999999999995</v>
      </c>
      <c r="G55" s="109"/>
      <c r="H55" s="109"/>
      <c r="I55" s="294" t="s">
        <v>3988</v>
      </c>
      <c r="J55" s="294"/>
      <c r="K55" s="294"/>
      <c r="L55" s="293">
        <f t="shared" si="2"/>
        <v>144.18249999999998</v>
      </c>
      <c r="M55" s="293">
        <f t="shared" si="3"/>
        <v>157.29</v>
      </c>
      <c r="N55" s="294"/>
      <c r="O55" s="294"/>
    </row>
    <row r="56" spans="1:15" s="285" customFormat="1" ht="13.2" x14ac:dyDescent="0.25">
      <c r="A56" s="331">
        <v>43769</v>
      </c>
      <c r="B56" s="297" t="s">
        <v>4119</v>
      </c>
      <c r="C56" s="294" t="s">
        <v>270</v>
      </c>
      <c r="D56" s="217">
        <v>6503095399082</v>
      </c>
      <c r="E56" s="297" t="s">
        <v>4055</v>
      </c>
      <c r="F56" s="184">
        <v>694.7</v>
      </c>
      <c r="G56" s="294" t="s">
        <v>3597</v>
      </c>
      <c r="H56" s="294" t="s">
        <v>2547</v>
      </c>
      <c r="I56" s="297" t="s">
        <v>4581</v>
      </c>
      <c r="J56" s="297"/>
      <c r="K56" s="297"/>
      <c r="L56" s="293">
        <f t="shared" si="2"/>
        <v>191.04249999999999</v>
      </c>
      <c r="M56" s="293">
        <f t="shared" si="3"/>
        <v>208.41</v>
      </c>
      <c r="N56" s="295"/>
      <c r="O56" s="159"/>
    </row>
    <row r="57" spans="1:15" s="285" customFormat="1" x14ac:dyDescent="0.3">
      <c r="A57" s="331">
        <v>43799</v>
      </c>
      <c r="B57" s="292" t="s">
        <v>4373</v>
      </c>
      <c r="C57" s="292" t="s">
        <v>63</v>
      </c>
      <c r="D57" s="351" t="s">
        <v>4374</v>
      </c>
      <c r="E57" s="292" t="s">
        <v>4375</v>
      </c>
      <c r="F57" s="293">
        <v>493.9</v>
      </c>
      <c r="G57" s="214" t="s">
        <v>3597</v>
      </c>
      <c r="H57" s="294" t="s">
        <v>4376</v>
      </c>
      <c r="I57" s="294" t="s">
        <v>4577</v>
      </c>
      <c r="J57" s="294"/>
      <c r="K57" s="294"/>
      <c r="L57" s="293">
        <f t="shared" si="2"/>
        <v>135.82249999999999</v>
      </c>
      <c r="M57" s="293">
        <f t="shared" si="3"/>
        <v>148.16999999999999</v>
      </c>
      <c r="N57" s="109"/>
      <c r="O57" s="109"/>
    </row>
    <row r="58" spans="1:15" s="285" customFormat="1" ht="13.2" x14ac:dyDescent="0.25">
      <c r="A58" s="331">
        <v>43708</v>
      </c>
      <c r="B58" s="300" t="s">
        <v>2949</v>
      </c>
      <c r="C58" s="300" t="s">
        <v>2950</v>
      </c>
      <c r="D58" s="216"/>
      <c r="E58" s="300" t="s">
        <v>2951</v>
      </c>
      <c r="F58" s="293">
        <v>294.2</v>
      </c>
      <c r="G58" s="214" t="s">
        <v>2748</v>
      </c>
      <c r="H58" s="300" t="s">
        <v>2561</v>
      </c>
      <c r="I58" s="300" t="s">
        <v>2952</v>
      </c>
      <c r="J58" s="300"/>
      <c r="K58" s="300"/>
      <c r="L58" s="293">
        <f t="shared" si="2"/>
        <v>80.905000000000001</v>
      </c>
      <c r="M58" s="293">
        <f t="shared" si="3"/>
        <v>88.26</v>
      </c>
      <c r="N58" s="265"/>
      <c r="O58" s="298"/>
    </row>
    <row r="59" spans="1:15" s="53" customFormat="1" x14ac:dyDescent="0.3">
      <c r="A59" s="331">
        <v>43585</v>
      </c>
      <c r="B59" s="292" t="s">
        <v>835</v>
      </c>
      <c r="C59" s="292" t="s">
        <v>836</v>
      </c>
      <c r="D59" s="124" t="s">
        <v>837</v>
      </c>
      <c r="E59" s="124" t="s">
        <v>838</v>
      </c>
      <c r="F59" s="147">
        <v>481.3</v>
      </c>
      <c r="G59" s="109"/>
      <c r="H59" s="109"/>
      <c r="I59" s="300" t="s">
        <v>2952</v>
      </c>
      <c r="J59" s="300"/>
      <c r="K59" s="300"/>
      <c r="L59" s="293">
        <f t="shared" si="2"/>
        <v>132.35749999999999</v>
      </c>
      <c r="M59" s="215">
        <f t="shared" si="3"/>
        <v>144.38999999999999</v>
      </c>
      <c r="N59" s="294"/>
      <c r="O59" s="294"/>
    </row>
    <row r="60" spans="1:15" s="53" customFormat="1" x14ac:dyDescent="0.3">
      <c r="A60" s="331">
        <v>43738</v>
      </c>
      <c r="B60" s="292" t="s">
        <v>451</v>
      </c>
      <c r="C60" s="292" t="s">
        <v>939</v>
      </c>
      <c r="D60" s="236" t="s">
        <v>3494</v>
      </c>
      <c r="E60" s="124" t="s">
        <v>3118</v>
      </c>
      <c r="F60" s="293">
        <v>96.2</v>
      </c>
      <c r="G60" s="294" t="s">
        <v>302</v>
      </c>
      <c r="H60" s="300" t="s">
        <v>3222</v>
      </c>
      <c r="I60" s="300" t="s">
        <v>2952</v>
      </c>
      <c r="J60" s="300"/>
      <c r="K60" s="300"/>
      <c r="L60" s="293">
        <f t="shared" si="2"/>
        <v>26.454999999999998</v>
      </c>
      <c r="M60" s="293">
        <f t="shared" si="3"/>
        <v>28.86</v>
      </c>
      <c r="N60" s="295"/>
      <c r="O60" s="298"/>
    </row>
    <row r="61" spans="1:15" s="53" customFormat="1" x14ac:dyDescent="0.3">
      <c r="A61" s="331">
        <v>43799</v>
      </c>
      <c r="B61" s="292" t="s">
        <v>4440</v>
      </c>
      <c r="C61" s="292" t="s">
        <v>4441</v>
      </c>
      <c r="D61" s="351" t="s">
        <v>4442</v>
      </c>
      <c r="E61" s="292" t="s">
        <v>4443</v>
      </c>
      <c r="F61" s="293">
        <v>575.6</v>
      </c>
      <c r="G61" s="214" t="s">
        <v>3597</v>
      </c>
      <c r="H61" s="294" t="s">
        <v>93</v>
      </c>
      <c r="I61" s="294" t="s">
        <v>4576</v>
      </c>
      <c r="J61" s="294"/>
      <c r="K61" s="294"/>
      <c r="L61" s="293">
        <f t="shared" si="2"/>
        <v>158.29</v>
      </c>
      <c r="M61" s="293">
        <f t="shared" si="3"/>
        <v>172.68</v>
      </c>
      <c r="N61" s="109"/>
      <c r="O61" s="109"/>
    </row>
    <row r="62" spans="1:15" s="53" customFormat="1" x14ac:dyDescent="0.3">
      <c r="A62" s="331">
        <v>43677</v>
      </c>
      <c r="B62" s="300" t="s">
        <v>1585</v>
      </c>
      <c r="C62" s="300" t="s">
        <v>1658</v>
      </c>
      <c r="D62" s="136" t="s">
        <v>1586</v>
      </c>
      <c r="E62" s="136" t="s">
        <v>1584</v>
      </c>
      <c r="F62" s="131">
        <v>705.75</v>
      </c>
      <c r="G62" s="294"/>
      <c r="H62" s="136"/>
      <c r="I62" s="300" t="s">
        <v>2345</v>
      </c>
      <c r="J62" s="300"/>
      <c r="K62" s="300"/>
      <c r="L62" s="293">
        <f t="shared" si="2"/>
        <v>194.08125000000001</v>
      </c>
      <c r="M62" s="293">
        <f t="shared" si="3"/>
        <v>211.72499999999999</v>
      </c>
      <c r="N62" s="295"/>
      <c r="O62" s="298"/>
    </row>
    <row r="63" spans="1:15" s="53" customFormat="1" x14ac:dyDescent="0.3">
      <c r="A63" s="331">
        <v>43585</v>
      </c>
      <c r="B63" s="292" t="s">
        <v>844</v>
      </c>
      <c r="C63" s="292" t="s">
        <v>104</v>
      </c>
      <c r="D63" s="124" t="s">
        <v>845</v>
      </c>
      <c r="E63" s="124" t="s">
        <v>846</v>
      </c>
      <c r="F63" s="307">
        <v>235.7</v>
      </c>
      <c r="G63" s="109"/>
      <c r="H63" s="109"/>
      <c r="I63" s="300" t="s">
        <v>2345</v>
      </c>
      <c r="J63" s="300"/>
      <c r="K63" s="300"/>
      <c r="L63" s="293">
        <f t="shared" si="2"/>
        <v>64.817499999999995</v>
      </c>
      <c r="M63" s="215">
        <f t="shared" si="3"/>
        <v>70.709999999999994</v>
      </c>
      <c r="N63" s="294"/>
      <c r="O63" s="294"/>
    </row>
    <row r="64" spans="1:15" s="53" customFormat="1" x14ac:dyDescent="0.3">
      <c r="A64" s="331">
        <v>43708</v>
      </c>
      <c r="B64" s="292" t="s">
        <v>2635</v>
      </c>
      <c r="C64" s="292" t="s">
        <v>302</v>
      </c>
      <c r="D64" s="236" t="s">
        <v>2636</v>
      </c>
      <c r="E64" s="124" t="s">
        <v>2637</v>
      </c>
      <c r="F64" s="184">
        <v>195.2</v>
      </c>
      <c r="G64" s="214" t="s">
        <v>2748</v>
      </c>
      <c r="H64" s="300" t="s">
        <v>2561</v>
      </c>
      <c r="I64" s="297" t="s">
        <v>3200</v>
      </c>
      <c r="J64" s="297"/>
      <c r="K64" s="297"/>
      <c r="L64" s="293">
        <f t="shared" si="2"/>
        <v>53.68</v>
      </c>
      <c r="M64" s="293">
        <f t="shared" si="3"/>
        <v>58.56</v>
      </c>
      <c r="N64" s="265"/>
      <c r="O64" s="298"/>
    </row>
    <row r="65" spans="1:15" s="53" customFormat="1" x14ac:dyDescent="0.3">
      <c r="A65" s="331">
        <v>43708</v>
      </c>
      <c r="B65" s="202" t="s">
        <v>2732</v>
      </c>
      <c r="C65" s="202" t="s">
        <v>873</v>
      </c>
      <c r="D65" s="250" t="s">
        <v>1979</v>
      </c>
      <c r="E65" s="190" t="s">
        <v>1790</v>
      </c>
      <c r="F65" s="251">
        <v>161.30000000000001</v>
      </c>
      <c r="G65" s="214" t="s">
        <v>2748</v>
      </c>
      <c r="H65" s="300" t="s">
        <v>2561</v>
      </c>
      <c r="I65" s="340" t="s">
        <v>1982</v>
      </c>
      <c r="J65" s="340"/>
      <c r="K65" s="340"/>
      <c r="L65" s="293">
        <f t="shared" si="2"/>
        <v>44.357500000000002</v>
      </c>
      <c r="M65" s="293">
        <f t="shared" si="3"/>
        <v>48.39</v>
      </c>
      <c r="N65" s="335"/>
      <c r="O65" s="336"/>
    </row>
    <row r="66" spans="1:15" s="53" customFormat="1" x14ac:dyDescent="0.3">
      <c r="A66" s="331">
        <v>43799</v>
      </c>
      <c r="B66" s="300" t="s">
        <v>1402</v>
      </c>
      <c r="C66" s="300" t="s">
        <v>722</v>
      </c>
      <c r="D66" s="350">
        <v>7408250540083</v>
      </c>
      <c r="E66" s="292" t="s">
        <v>3875</v>
      </c>
      <c r="F66" s="293">
        <v>486.8</v>
      </c>
      <c r="G66" s="214" t="s">
        <v>302</v>
      </c>
      <c r="H66" s="294" t="s">
        <v>3222</v>
      </c>
      <c r="I66" s="294" t="s">
        <v>4433</v>
      </c>
      <c r="J66" s="294" t="s">
        <v>4434</v>
      </c>
      <c r="K66" s="294" t="s">
        <v>4366</v>
      </c>
      <c r="L66" s="293">
        <f t="shared" si="2"/>
        <v>133.87</v>
      </c>
      <c r="M66" s="293">
        <f t="shared" si="3"/>
        <v>146.04</v>
      </c>
      <c r="N66" s="109"/>
      <c r="O66" s="109"/>
    </row>
    <row r="67" spans="1:15" x14ac:dyDescent="0.3">
      <c r="A67" s="331">
        <v>43708</v>
      </c>
      <c r="B67" s="300" t="s">
        <v>3150</v>
      </c>
      <c r="C67" s="300" t="s">
        <v>265</v>
      </c>
      <c r="D67" s="216"/>
      <c r="E67" s="300" t="s">
        <v>3151</v>
      </c>
      <c r="F67" s="293">
        <v>151.1</v>
      </c>
      <c r="G67" s="214" t="s">
        <v>2741</v>
      </c>
      <c r="H67" s="300" t="s">
        <v>2561</v>
      </c>
      <c r="I67" s="294" t="s">
        <v>3126</v>
      </c>
      <c r="J67" s="294"/>
      <c r="K67" s="294"/>
      <c r="L67" s="293">
        <f t="shared" ref="L67:L85" si="4">SUM(F67*27.5)/100</f>
        <v>41.552500000000002</v>
      </c>
      <c r="M67" s="293">
        <f t="shared" ref="M67:M85" si="5">SUM(F67*30)/100</f>
        <v>45.33</v>
      </c>
      <c r="N67" s="265"/>
      <c r="O67" s="298"/>
    </row>
    <row r="68" spans="1:15" s="285" customFormat="1" ht="13.2" x14ac:dyDescent="0.25">
      <c r="A68" s="331">
        <v>43708</v>
      </c>
      <c r="B68" s="292" t="s">
        <v>3124</v>
      </c>
      <c r="C68" s="292" t="s">
        <v>512</v>
      </c>
      <c r="D68" s="218"/>
      <c r="E68" s="292" t="s">
        <v>3125</v>
      </c>
      <c r="F68" s="293">
        <v>198.05</v>
      </c>
      <c r="G68" s="214" t="s">
        <v>2748</v>
      </c>
      <c r="H68" s="300" t="s">
        <v>2561</v>
      </c>
      <c r="I68" s="294" t="s">
        <v>3126</v>
      </c>
      <c r="J68" s="294"/>
      <c r="K68" s="294"/>
      <c r="L68" s="293">
        <f t="shared" si="4"/>
        <v>54.463749999999997</v>
      </c>
      <c r="M68" s="293">
        <f t="shared" si="5"/>
        <v>59.414999999999999</v>
      </c>
      <c r="N68" s="265"/>
      <c r="O68" s="294"/>
    </row>
    <row r="69" spans="1:15" s="53" customFormat="1" x14ac:dyDescent="0.3">
      <c r="A69" s="331">
        <v>43799</v>
      </c>
      <c r="B69" s="297" t="s">
        <v>4435</v>
      </c>
      <c r="C69" s="294" t="s">
        <v>4436</v>
      </c>
      <c r="D69" s="350">
        <v>7301030292085</v>
      </c>
      <c r="E69" s="297" t="s">
        <v>4437</v>
      </c>
      <c r="F69" s="184">
        <v>131.19999999999999</v>
      </c>
      <c r="G69" s="214" t="s">
        <v>302</v>
      </c>
      <c r="H69" s="294" t="s">
        <v>3222</v>
      </c>
      <c r="I69" s="297" t="s">
        <v>4438</v>
      </c>
      <c r="J69" s="297" t="s">
        <v>4439</v>
      </c>
      <c r="K69" s="297" t="s">
        <v>4366</v>
      </c>
      <c r="L69" s="293">
        <f t="shared" si="4"/>
        <v>36.08</v>
      </c>
      <c r="M69" s="293">
        <f t="shared" si="5"/>
        <v>39.359999999999992</v>
      </c>
      <c r="N69" s="109"/>
      <c r="O69" s="109"/>
    </row>
    <row r="70" spans="1:15" s="53" customFormat="1" x14ac:dyDescent="0.3">
      <c r="A70" s="331">
        <v>43708</v>
      </c>
      <c r="B70" s="292" t="s">
        <v>2955</v>
      </c>
      <c r="C70" s="292" t="s">
        <v>1327</v>
      </c>
      <c r="D70" s="216"/>
      <c r="E70" s="292" t="s">
        <v>928</v>
      </c>
      <c r="F70" s="293">
        <v>585.29999999999995</v>
      </c>
      <c r="G70" s="214" t="s">
        <v>2748</v>
      </c>
      <c r="H70" s="300" t="s">
        <v>2561</v>
      </c>
      <c r="I70" s="294" t="s">
        <v>2956</v>
      </c>
      <c r="J70" s="294"/>
      <c r="K70" s="294"/>
      <c r="L70" s="293">
        <f t="shared" si="4"/>
        <v>160.95749999999998</v>
      </c>
      <c r="M70" s="293">
        <f t="shared" si="5"/>
        <v>175.59</v>
      </c>
      <c r="N70" s="265"/>
      <c r="O70" s="294"/>
    </row>
    <row r="71" spans="1:15" s="285" customFormat="1" ht="13.2" x14ac:dyDescent="0.25">
      <c r="A71" s="331">
        <v>43708</v>
      </c>
      <c r="B71" s="297" t="s">
        <v>1803</v>
      </c>
      <c r="C71" s="294"/>
      <c r="D71" s="110" t="s">
        <v>1887</v>
      </c>
      <c r="E71" s="110" t="s">
        <v>1696</v>
      </c>
      <c r="F71" s="156">
        <v>229.4</v>
      </c>
      <c r="G71" s="294"/>
      <c r="H71" s="294"/>
      <c r="I71" s="297" t="s">
        <v>3174</v>
      </c>
      <c r="J71" s="297"/>
      <c r="K71" s="297"/>
      <c r="L71" s="293">
        <f t="shared" si="4"/>
        <v>63.085000000000001</v>
      </c>
      <c r="M71" s="293">
        <f t="shared" si="5"/>
        <v>68.819999999999993</v>
      </c>
      <c r="N71" s="265"/>
      <c r="O71" s="339" t="s">
        <v>3175</v>
      </c>
    </row>
    <row r="72" spans="1:15" s="53" customFormat="1" x14ac:dyDescent="0.3">
      <c r="A72" s="331">
        <v>43708</v>
      </c>
      <c r="B72" s="297" t="s">
        <v>2938</v>
      </c>
      <c r="C72" s="294" t="s">
        <v>169</v>
      </c>
      <c r="D72" s="217">
        <v>7010200713081</v>
      </c>
      <c r="E72" s="297" t="s">
        <v>1161</v>
      </c>
      <c r="F72" s="184">
        <v>192.2</v>
      </c>
      <c r="G72" s="214" t="s">
        <v>2748</v>
      </c>
      <c r="H72" s="300" t="s">
        <v>2561</v>
      </c>
      <c r="I72" s="297" t="s">
        <v>2939</v>
      </c>
      <c r="J72" s="297"/>
      <c r="K72" s="297"/>
      <c r="L72" s="293">
        <f t="shared" si="4"/>
        <v>52.854999999999997</v>
      </c>
      <c r="M72" s="293">
        <f t="shared" si="5"/>
        <v>57.66</v>
      </c>
      <c r="N72" s="265"/>
      <c r="O72" s="302"/>
    </row>
    <row r="73" spans="1:15" s="77" customFormat="1" x14ac:dyDescent="0.3">
      <c r="A73" s="331">
        <v>43799</v>
      </c>
      <c r="B73" s="297" t="s">
        <v>4135</v>
      </c>
      <c r="C73" s="294" t="s">
        <v>367</v>
      </c>
      <c r="D73" s="357"/>
      <c r="E73" s="297" t="s">
        <v>4053</v>
      </c>
      <c r="F73" s="184">
        <v>408.8</v>
      </c>
      <c r="G73" s="214" t="s">
        <v>302</v>
      </c>
      <c r="H73" s="294" t="s">
        <v>3222</v>
      </c>
      <c r="I73" s="297" t="s">
        <v>4286</v>
      </c>
      <c r="J73" s="297"/>
      <c r="K73" s="297"/>
      <c r="L73" s="293">
        <f t="shared" si="4"/>
        <v>112.42</v>
      </c>
      <c r="M73" s="293">
        <f t="shared" si="5"/>
        <v>122.64</v>
      </c>
      <c r="N73" s="109"/>
      <c r="O73" s="109"/>
    </row>
    <row r="74" spans="1:15" x14ac:dyDescent="0.3">
      <c r="A74" s="331">
        <v>43616</v>
      </c>
      <c r="B74" s="292" t="s">
        <v>1020</v>
      </c>
      <c r="C74" s="292" t="s">
        <v>220</v>
      </c>
      <c r="D74" s="124" t="s">
        <v>1021</v>
      </c>
      <c r="E74" s="124" t="s">
        <v>1022</v>
      </c>
      <c r="F74" s="307">
        <v>375.2</v>
      </c>
      <c r="G74" s="109"/>
      <c r="H74" s="109"/>
      <c r="I74" s="294" t="s">
        <v>3999</v>
      </c>
      <c r="J74" s="294"/>
      <c r="K74" s="294"/>
      <c r="L74" s="293">
        <f t="shared" si="4"/>
        <v>103.18</v>
      </c>
      <c r="M74" s="293">
        <f t="shared" si="5"/>
        <v>112.56</v>
      </c>
      <c r="N74" s="294"/>
      <c r="O74" s="294"/>
    </row>
    <row r="75" spans="1:15" x14ac:dyDescent="0.3">
      <c r="A75" s="331">
        <v>43708</v>
      </c>
      <c r="B75" s="292" t="s">
        <v>26</v>
      </c>
      <c r="C75" s="292" t="s">
        <v>128</v>
      </c>
      <c r="D75" s="124" t="s">
        <v>1909</v>
      </c>
      <c r="E75" s="124" t="s">
        <v>1718</v>
      </c>
      <c r="F75" s="307">
        <v>867.45</v>
      </c>
      <c r="G75" s="306"/>
      <c r="H75" s="294"/>
      <c r="I75" s="294" t="s">
        <v>3184</v>
      </c>
      <c r="J75" s="294"/>
      <c r="K75" s="294"/>
      <c r="L75" s="293">
        <f t="shared" si="4"/>
        <v>238.54875000000001</v>
      </c>
      <c r="M75" s="293">
        <f t="shared" si="5"/>
        <v>260.23500000000001</v>
      </c>
      <c r="N75" s="265"/>
      <c r="O75" s="338" t="s">
        <v>3185</v>
      </c>
    </row>
    <row r="76" spans="1:15" x14ac:dyDescent="0.3">
      <c r="A76" s="331">
        <v>43708</v>
      </c>
      <c r="B76" s="292" t="s">
        <v>2710</v>
      </c>
      <c r="C76" s="292" t="s">
        <v>2711</v>
      </c>
      <c r="D76" s="234" t="s">
        <v>2712</v>
      </c>
      <c r="E76" s="292"/>
      <c r="F76" s="293">
        <v>482.3</v>
      </c>
      <c r="G76" s="214" t="s">
        <v>2748</v>
      </c>
      <c r="H76" s="294" t="s">
        <v>2547</v>
      </c>
      <c r="I76" s="294" t="s">
        <v>4001</v>
      </c>
      <c r="J76" s="294"/>
      <c r="K76" s="294"/>
      <c r="L76" s="293">
        <f t="shared" si="4"/>
        <v>132.63249999999999</v>
      </c>
      <c r="M76" s="293">
        <f t="shared" si="5"/>
        <v>144.69</v>
      </c>
      <c r="N76" s="265"/>
      <c r="O76" s="339" t="s">
        <v>3176</v>
      </c>
    </row>
    <row r="77" spans="1:15" x14ac:dyDescent="0.3">
      <c r="A77" s="331">
        <v>43585</v>
      </c>
      <c r="B77" s="292" t="s">
        <v>882</v>
      </c>
      <c r="C77" s="292" t="s">
        <v>883</v>
      </c>
      <c r="D77" s="124" t="s">
        <v>884</v>
      </c>
      <c r="E77" s="124" t="s">
        <v>885</v>
      </c>
      <c r="F77" s="307">
        <v>47.25</v>
      </c>
      <c r="G77" s="306"/>
      <c r="H77" s="306"/>
      <c r="I77" s="294" t="s">
        <v>4002</v>
      </c>
      <c r="J77" s="294"/>
      <c r="K77" s="294"/>
      <c r="L77" s="293">
        <f t="shared" si="4"/>
        <v>12.99375</v>
      </c>
      <c r="M77" s="215">
        <f t="shared" si="5"/>
        <v>14.175000000000001</v>
      </c>
      <c r="N77" s="294"/>
      <c r="O77" s="294"/>
    </row>
    <row r="78" spans="1:15" x14ac:dyDescent="0.3">
      <c r="A78" s="331">
        <v>43585</v>
      </c>
      <c r="B78" s="294" t="s">
        <v>879</v>
      </c>
      <c r="C78" s="292" t="s">
        <v>159</v>
      </c>
      <c r="D78" s="124" t="s">
        <v>880</v>
      </c>
      <c r="E78" s="124" t="s">
        <v>881</v>
      </c>
      <c r="F78" s="307">
        <v>473.1</v>
      </c>
      <c r="G78" s="109"/>
      <c r="H78" s="109"/>
      <c r="I78" s="294" t="s">
        <v>4002</v>
      </c>
      <c r="J78" s="294"/>
      <c r="K78" s="294"/>
      <c r="L78" s="293">
        <f t="shared" si="4"/>
        <v>130.10249999999999</v>
      </c>
      <c r="M78" s="215">
        <f t="shared" si="5"/>
        <v>141.93</v>
      </c>
      <c r="N78" s="294"/>
      <c r="O78" s="294"/>
    </row>
    <row r="79" spans="1:15" x14ac:dyDescent="0.3">
      <c r="A79" s="331">
        <v>43738</v>
      </c>
      <c r="B79" s="292" t="s">
        <v>3824</v>
      </c>
      <c r="C79" s="292" t="s">
        <v>2380</v>
      </c>
      <c r="D79" s="234" t="s">
        <v>3825</v>
      </c>
      <c r="E79" s="292" t="s">
        <v>3826</v>
      </c>
      <c r="F79" s="293">
        <v>512.29999999999995</v>
      </c>
      <c r="G79" s="294" t="s">
        <v>3242</v>
      </c>
      <c r="H79" s="300" t="s">
        <v>3222</v>
      </c>
      <c r="I79" s="300" t="s">
        <v>4003</v>
      </c>
      <c r="J79" s="300"/>
      <c r="K79" s="300"/>
      <c r="L79" s="293">
        <f t="shared" si="4"/>
        <v>140.88249999999999</v>
      </c>
      <c r="M79" s="293">
        <f t="shared" si="5"/>
        <v>153.68999999999997</v>
      </c>
      <c r="N79" s="295"/>
      <c r="O79" s="294"/>
    </row>
    <row r="80" spans="1:15" x14ac:dyDescent="0.3">
      <c r="A80" s="331">
        <v>43738</v>
      </c>
      <c r="B80" s="292" t="s">
        <v>3298</v>
      </c>
      <c r="C80" s="292" t="s">
        <v>302</v>
      </c>
      <c r="D80" s="234" t="s">
        <v>1530</v>
      </c>
      <c r="E80" s="292" t="s">
        <v>1529</v>
      </c>
      <c r="F80" s="293">
        <v>391.55</v>
      </c>
      <c r="G80" s="294" t="s">
        <v>302</v>
      </c>
      <c r="H80" s="294"/>
      <c r="I80" s="294" t="s">
        <v>4004</v>
      </c>
      <c r="J80" s="294"/>
      <c r="K80" s="294"/>
      <c r="L80" s="293">
        <f t="shared" si="4"/>
        <v>107.67625</v>
      </c>
      <c r="M80" s="293">
        <f t="shared" si="5"/>
        <v>117.465</v>
      </c>
      <c r="N80" s="295"/>
      <c r="O80" s="294"/>
    </row>
    <row r="81" spans="1:15" ht="27" x14ac:dyDescent="0.3">
      <c r="A81" s="331">
        <v>43708</v>
      </c>
      <c r="B81" s="292" t="s">
        <v>472</v>
      </c>
      <c r="C81" s="292" t="s">
        <v>215</v>
      </c>
      <c r="D81" s="234" t="s">
        <v>3423</v>
      </c>
      <c r="E81" s="292" t="s">
        <v>3041</v>
      </c>
      <c r="F81" s="293">
        <v>400.7</v>
      </c>
      <c r="G81" s="214" t="s">
        <v>2748</v>
      </c>
      <c r="H81" s="300" t="s">
        <v>2561</v>
      </c>
      <c r="I81" s="294" t="s">
        <v>4008</v>
      </c>
      <c r="J81" s="294"/>
      <c r="K81" s="294"/>
      <c r="L81" s="293">
        <f t="shared" si="4"/>
        <v>110.1925</v>
      </c>
      <c r="M81" s="293">
        <f t="shared" si="5"/>
        <v>120.21</v>
      </c>
      <c r="N81" s="265"/>
      <c r="O81" s="269" t="s">
        <v>4582</v>
      </c>
    </row>
    <row r="82" spans="1:15" x14ac:dyDescent="0.3">
      <c r="A82" s="331">
        <v>43555</v>
      </c>
      <c r="B82" s="297" t="s">
        <v>2287</v>
      </c>
      <c r="C82" s="294"/>
      <c r="D82" s="110" t="s">
        <v>2300</v>
      </c>
      <c r="E82" s="110" t="s">
        <v>2274</v>
      </c>
      <c r="F82" s="110">
        <v>356.3</v>
      </c>
      <c r="G82" s="306"/>
      <c r="H82" s="306"/>
      <c r="I82" s="297" t="s">
        <v>2308</v>
      </c>
      <c r="J82" s="297"/>
      <c r="K82" s="297"/>
      <c r="L82" s="159">
        <f t="shared" si="4"/>
        <v>97.982500000000002</v>
      </c>
      <c r="M82" s="215">
        <f t="shared" si="5"/>
        <v>106.89</v>
      </c>
      <c r="N82" s="301"/>
      <c r="O82" s="336"/>
    </row>
    <row r="83" spans="1:15" x14ac:dyDescent="0.3">
      <c r="A83" s="331">
        <v>43708</v>
      </c>
      <c r="B83" s="292" t="s">
        <v>2504</v>
      </c>
      <c r="C83" s="292" t="s">
        <v>2510</v>
      </c>
      <c r="D83" s="234" t="s">
        <v>2505</v>
      </c>
      <c r="E83" s="292"/>
      <c r="F83" s="293">
        <v>288.2</v>
      </c>
      <c r="G83" s="214" t="s">
        <v>2748</v>
      </c>
      <c r="H83" s="300" t="s">
        <v>2561</v>
      </c>
      <c r="I83" s="300" t="s">
        <v>3130</v>
      </c>
      <c r="J83" s="300"/>
      <c r="K83" s="300"/>
      <c r="L83" s="293">
        <f t="shared" si="4"/>
        <v>79.254999999999995</v>
      </c>
      <c r="M83" s="293">
        <f t="shared" si="5"/>
        <v>86.46</v>
      </c>
      <c r="N83" s="265"/>
      <c r="O83" s="298"/>
    </row>
    <row r="84" spans="1:15" x14ac:dyDescent="0.3">
      <c r="A84" s="299">
        <v>43738</v>
      </c>
      <c r="B84" s="292" t="s">
        <v>3551</v>
      </c>
      <c r="C84" s="292" t="s">
        <v>3552</v>
      </c>
      <c r="D84" s="234" t="s">
        <v>3553</v>
      </c>
      <c r="E84" s="292" t="s">
        <v>2813</v>
      </c>
      <c r="F84" s="293">
        <v>194.3</v>
      </c>
      <c r="G84" s="294" t="s">
        <v>3242</v>
      </c>
      <c r="H84" s="300" t="s">
        <v>3222</v>
      </c>
      <c r="I84" s="300" t="s">
        <v>4005</v>
      </c>
      <c r="J84" s="300"/>
      <c r="K84" s="300"/>
      <c r="L84" s="293">
        <f t="shared" si="4"/>
        <v>53.432499999999997</v>
      </c>
      <c r="M84" s="293">
        <f t="shared" si="5"/>
        <v>58.29</v>
      </c>
      <c r="N84" s="295"/>
      <c r="O84" s="294"/>
    </row>
    <row r="85" spans="1:15" s="77" customFormat="1" ht="13.8" x14ac:dyDescent="0.3">
      <c r="A85" s="299">
        <v>43738</v>
      </c>
      <c r="B85" s="297" t="s">
        <v>3655</v>
      </c>
      <c r="C85" s="294" t="s">
        <v>3656</v>
      </c>
      <c r="D85" s="224">
        <v>8107115434081</v>
      </c>
      <c r="E85" s="297" t="s">
        <v>3657</v>
      </c>
      <c r="F85" s="293">
        <v>426.2</v>
      </c>
      <c r="G85" s="294" t="s">
        <v>3597</v>
      </c>
      <c r="H85" s="294" t="s">
        <v>93</v>
      </c>
      <c r="I85" s="297" t="s">
        <v>4006</v>
      </c>
      <c r="J85" s="297"/>
      <c r="K85" s="297"/>
      <c r="L85" s="293">
        <f t="shared" si="4"/>
        <v>117.205</v>
      </c>
      <c r="M85" s="293">
        <f t="shared" si="5"/>
        <v>127.86</v>
      </c>
      <c r="N85" s="295"/>
      <c r="O85" s="294"/>
    </row>
    <row r="86" spans="1:15" s="285" customFormat="1" ht="13.2" x14ac:dyDescent="0.25">
      <c r="A86" s="140">
        <v>43861</v>
      </c>
      <c r="B86" s="313" t="s">
        <v>4840</v>
      </c>
      <c r="C86" s="313" t="s">
        <v>3239</v>
      </c>
      <c r="D86" s="216">
        <v>8201290466081</v>
      </c>
      <c r="E86" s="292" t="s">
        <v>4841</v>
      </c>
      <c r="F86" s="293">
        <v>744.45</v>
      </c>
      <c r="G86" s="214" t="s">
        <v>3242</v>
      </c>
      <c r="H86" s="294" t="s">
        <v>3222</v>
      </c>
      <c r="I86" s="294" t="s">
        <v>4842</v>
      </c>
      <c r="J86" s="294" t="s">
        <v>4451</v>
      </c>
      <c r="K86" s="294" t="s">
        <v>4382</v>
      </c>
      <c r="L86" s="293">
        <f t="shared" ref="L86:L93" si="6">SUM(F86*27.5)/100</f>
        <v>204.72375</v>
      </c>
      <c r="M86" s="293">
        <f t="shared" ref="M86:M93" si="7">SUM(F86*30)/100</f>
        <v>223.33500000000001</v>
      </c>
      <c r="N86" s="294"/>
      <c r="O86" s="338" t="s">
        <v>5154</v>
      </c>
    </row>
    <row r="87" spans="1:15" s="287" customFormat="1" ht="13.2" x14ac:dyDescent="0.25">
      <c r="A87" s="140">
        <v>43861</v>
      </c>
      <c r="B87" s="297" t="s">
        <v>4797</v>
      </c>
      <c r="C87" s="294" t="s">
        <v>4798</v>
      </c>
      <c r="D87" s="216">
        <v>7110305081085</v>
      </c>
      <c r="E87" s="292" t="s">
        <v>4799</v>
      </c>
      <c r="F87" s="293">
        <v>481.7</v>
      </c>
      <c r="G87" s="214" t="s">
        <v>302</v>
      </c>
      <c r="H87" s="294" t="s">
        <v>3222</v>
      </c>
      <c r="I87" s="294" t="s">
        <v>4951</v>
      </c>
      <c r="J87" s="294" t="s">
        <v>4800</v>
      </c>
      <c r="K87" s="294" t="s">
        <v>4382</v>
      </c>
      <c r="L87" s="293">
        <f t="shared" si="6"/>
        <v>132.4675</v>
      </c>
      <c r="M87" s="293">
        <f t="shared" si="7"/>
        <v>144.51</v>
      </c>
      <c r="N87" s="293"/>
      <c r="O87" s="338" t="s">
        <v>5153</v>
      </c>
    </row>
    <row r="88" spans="1:15" s="287" customFormat="1" ht="13.2" x14ac:dyDescent="0.25">
      <c r="A88" s="140">
        <v>43861</v>
      </c>
      <c r="B88" s="313" t="s">
        <v>4792</v>
      </c>
      <c r="C88" s="313" t="s">
        <v>2798</v>
      </c>
      <c r="D88" s="216">
        <v>8011040170086</v>
      </c>
      <c r="E88" s="350" t="s">
        <v>4940</v>
      </c>
      <c r="F88" s="293">
        <v>394.7</v>
      </c>
      <c r="G88" s="214" t="s">
        <v>302</v>
      </c>
      <c r="H88" s="294" t="s">
        <v>3222</v>
      </c>
      <c r="I88" s="300" t="s">
        <v>4793</v>
      </c>
      <c r="J88" s="300" t="s">
        <v>4941</v>
      </c>
      <c r="K88" s="300"/>
      <c r="L88" s="293">
        <f t="shared" si="6"/>
        <v>108.5425</v>
      </c>
      <c r="M88" s="293">
        <f t="shared" si="7"/>
        <v>118.41</v>
      </c>
      <c r="N88" s="293"/>
      <c r="O88" s="338" t="s">
        <v>5152</v>
      </c>
    </row>
    <row r="89" spans="1:15" s="285" customFormat="1" ht="13.2" x14ac:dyDescent="0.25">
      <c r="A89" s="140">
        <v>43861</v>
      </c>
      <c r="B89" s="292" t="s">
        <v>4912</v>
      </c>
      <c r="C89" s="292" t="s">
        <v>265</v>
      </c>
      <c r="D89" s="216">
        <v>7811215257083</v>
      </c>
      <c r="E89" s="292" t="s">
        <v>4913</v>
      </c>
      <c r="F89" s="293">
        <v>577.9</v>
      </c>
      <c r="G89" s="214" t="s">
        <v>302</v>
      </c>
      <c r="H89" s="294" t="s">
        <v>3222</v>
      </c>
      <c r="I89" s="294" t="s">
        <v>4914</v>
      </c>
      <c r="J89" s="294" t="s">
        <v>4702</v>
      </c>
      <c r="K89" s="294" t="s">
        <v>4915</v>
      </c>
      <c r="L89" s="293">
        <f t="shared" si="6"/>
        <v>158.92250000000001</v>
      </c>
      <c r="M89" s="293">
        <f t="shared" si="7"/>
        <v>173.37</v>
      </c>
      <c r="N89" s="293"/>
      <c r="O89" s="338" t="s">
        <v>5151</v>
      </c>
    </row>
    <row r="90" spans="1:15" s="285" customFormat="1" ht="13.2" x14ac:dyDescent="0.25">
      <c r="A90" s="140">
        <v>43861</v>
      </c>
      <c r="B90" s="297" t="s">
        <v>1402</v>
      </c>
      <c r="C90" s="294" t="s">
        <v>302</v>
      </c>
      <c r="D90" s="216" t="s">
        <v>5024</v>
      </c>
      <c r="E90" s="297" t="s">
        <v>5025</v>
      </c>
      <c r="F90" s="184">
        <v>337.1</v>
      </c>
      <c r="G90" s="214" t="s">
        <v>302</v>
      </c>
      <c r="H90" s="294" t="s">
        <v>3222</v>
      </c>
      <c r="I90" s="300" t="s">
        <v>5026</v>
      </c>
      <c r="J90" s="300" t="s">
        <v>5027</v>
      </c>
      <c r="K90" s="300" t="s">
        <v>4312</v>
      </c>
      <c r="L90" s="293">
        <f t="shared" si="6"/>
        <v>92.702500000000001</v>
      </c>
      <c r="M90" s="293">
        <f t="shared" si="7"/>
        <v>101.13</v>
      </c>
      <c r="N90" s="159"/>
      <c r="O90" s="339" t="s">
        <v>5155</v>
      </c>
    </row>
    <row r="91" spans="1:15" s="77" customFormat="1" ht="13.8" x14ac:dyDescent="0.3">
      <c r="A91" s="140">
        <v>43861</v>
      </c>
      <c r="B91" s="313" t="s">
        <v>4933</v>
      </c>
      <c r="C91" s="313" t="s">
        <v>1428</v>
      </c>
      <c r="D91" s="216">
        <v>7701180602084</v>
      </c>
      <c r="E91" s="350" t="s">
        <v>4966</v>
      </c>
      <c r="F91" s="293">
        <v>142.80000000000001</v>
      </c>
      <c r="G91" s="214" t="s">
        <v>302</v>
      </c>
      <c r="H91" s="294" t="s">
        <v>3222</v>
      </c>
      <c r="I91" s="294" t="s">
        <v>4967</v>
      </c>
      <c r="J91" s="294" t="s">
        <v>4968</v>
      </c>
      <c r="K91" s="294" t="s">
        <v>4550</v>
      </c>
      <c r="L91" s="293">
        <f t="shared" si="6"/>
        <v>39.270000000000003</v>
      </c>
      <c r="M91" s="293">
        <f t="shared" si="7"/>
        <v>42.84</v>
      </c>
      <c r="N91" s="159"/>
      <c r="O91" s="339" t="s">
        <v>5157</v>
      </c>
    </row>
    <row r="92" spans="1:15" s="77" customFormat="1" ht="13.8" x14ac:dyDescent="0.3">
      <c r="A92" s="140">
        <v>43861</v>
      </c>
      <c r="B92" s="300" t="s">
        <v>5063</v>
      </c>
      <c r="C92" s="300" t="s">
        <v>3581</v>
      </c>
      <c r="D92" s="216">
        <v>8001018029082</v>
      </c>
      <c r="E92" s="300" t="s">
        <v>5064</v>
      </c>
      <c r="F92" s="293">
        <v>477.6</v>
      </c>
      <c r="G92" s="214" t="s">
        <v>302</v>
      </c>
      <c r="H92" s="300" t="s">
        <v>2547</v>
      </c>
      <c r="I92" s="300" t="s">
        <v>5145</v>
      </c>
      <c r="J92" s="294" t="s">
        <v>4683</v>
      </c>
      <c r="K92" s="294" t="s">
        <v>4385</v>
      </c>
      <c r="L92" s="293">
        <f t="shared" si="6"/>
        <v>131.34</v>
      </c>
      <c r="M92" s="293">
        <f t="shared" si="7"/>
        <v>143.28</v>
      </c>
      <c r="N92" s="294"/>
      <c r="O92" s="294"/>
    </row>
    <row r="93" spans="1:15" s="77" customFormat="1" ht="13.8" x14ac:dyDescent="0.3">
      <c r="A93" s="140">
        <v>43861</v>
      </c>
      <c r="B93" s="294" t="s">
        <v>4944</v>
      </c>
      <c r="C93" s="306" t="s">
        <v>3234</v>
      </c>
      <c r="D93" s="224">
        <v>8805170529089</v>
      </c>
      <c r="E93" s="306" t="s">
        <v>4925</v>
      </c>
      <c r="F93" s="307">
        <v>451.5</v>
      </c>
      <c r="G93" s="388" t="s">
        <v>302</v>
      </c>
      <c r="H93" s="306" t="s">
        <v>3222</v>
      </c>
      <c r="I93" s="294" t="s">
        <v>4926</v>
      </c>
      <c r="J93" s="294" t="s">
        <v>4945</v>
      </c>
      <c r="K93" s="294" t="s">
        <v>4366</v>
      </c>
      <c r="L93" s="293">
        <f t="shared" si="6"/>
        <v>124.16249999999999</v>
      </c>
      <c r="M93" s="293">
        <f t="shared" si="7"/>
        <v>135.44999999999999</v>
      </c>
      <c r="N93" s="159"/>
      <c r="O93" s="298"/>
    </row>
  </sheetData>
  <sortState ref="A3:O107">
    <sortCondition ref="I3:I107"/>
    <sortCondition ref="B3:B107"/>
  </sortState>
  <hyperlinks>
    <hyperlink ref="O9" r:id="rId1"/>
    <hyperlink ref="O16" r:id="rId2"/>
    <hyperlink ref="O11" r:id="rId3"/>
  </hyperlinks>
  <pageMargins left="0.25" right="0.25" top="0.75" bottom="0.75" header="0.3" footer="0.3"/>
  <pageSetup paperSize="9" scale="76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Normal="100" workbookViewId="0">
      <pane ySplit="2" topLeftCell="A54" activePane="bottomLeft" state="frozen"/>
      <selection pane="bottomLeft" activeCell="A66" sqref="A66:XFD68"/>
    </sheetView>
  </sheetViews>
  <sheetFormatPr defaultColWidth="9.109375" defaultRowHeight="13.2" x14ac:dyDescent="0.25"/>
  <cols>
    <col min="1" max="1" width="11.33203125" style="2" customWidth="1"/>
    <col min="2" max="2" width="10" style="2" bestFit="1" customWidth="1"/>
    <col min="3" max="3" width="15.33203125" style="2" bestFit="1" customWidth="1"/>
    <col min="4" max="4" width="7" style="2" bestFit="1" customWidth="1"/>
    <col min="5" max="5" width="14.109375" style="2" bestFit="1" customWidth="1"/>
    <col min="6" max="6" width="11" style="2" bestFit="1" customWidth="1"/>
    <col min="7" max="7" width="11.5546875" style="13" bestFit="1" customWidth="1"/>
    <col min="8" max="8" width="11.88671875" style="2" bestFit="1" customWidth="1"/>
    <col min="9" max="9" width="30" style="2" bestFit="1" customWidth="1"/>
    <col min="10" max="11" width="12" style="14" bestFit="1" customWidth="1"/>
    <col min="12" max="12" width="10.109375" style="2" bestFit="1" customWidth="1"/>
    <col min="13" max="13" width="9" style="44" bestFit="1" customWidth="1"/>
    <col min="14" max="14" width="17" style="2" customWidth="1"/>
    <col min="15" max="16384" width="9.109375" style="2"/>
  </cols>
  <sheetData>
    <row r="1" spans="1:14" x14ac:dyDescent="0.25">
      <c r="A1" s="410" t="s">
        <v>412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</row>
    <row r="2" spans="1:14" s="19" customFormat="1" ht="39.6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1" t="s">
        <v>6</v>
      </c>
      <c r="H2" s="22" t="s">
        <v>7</v>
      </c>
      <c r="I2" s="20" t="s">
        <v>398</v>
      </c>
      <c r="J2" s="24" t="s">
        <v>399</v>
      </c>
      <c r="K2" s="24" t="s">
        <v>437</v>
      </c>
      <c r="L2" s="20" t="s">
        <v>400</v>
      </c>
      <c r="M2" s="20" t="s">
        <v>658</v>
      </c>
      <c r="N2" s="20" t="s">
        <v>438</v>
      </c>
    </row>
    <row r="3" spans="1:14" x14ac:dyDescent="0.25">
      <c r="A3" s="10" t="s">
        <v>8</v>
      </c>
      <c r="B3" s="10" t="s">
        <v>246</v>
      </c>
      <c r="C3" s="88" t="s">
        <v>247</v>
      </c>
      <c r="D3" s="10" t="s">
        <v>248</v>
      </c>
      <c r="E3" s="10" t="s">
        <v>249</v>
      </c>
      <c r="F3" s="10" t="s">
        <v>250</v>
      </c>
      <c r="G3" s="11">
        <v>359.3</v>
      </c>
      <c r="H3" s="7" t="s">
        <v>96</v>
      </c>
      <c r="I3" s="38" t="s">
        <v>425</v>
      </c>
      <c r="J3" s="37">
        <f t="shared" ref="J3:J28" si="0">SUM(G3*27.5)/100</f>
        <v>98.807500000000005</v>
      </c>
      <c r="K3" s="37">
        <f>SUM(G3*30)/100</f>
        <v>107.79</v>
      </c>
      <c r="L3" s="46">
        <v>43542</v>
      </c>
      <c r="M3" s="43">
        <v>107.79</v>
      </c>
      <c r="N3" s="38"/>
    </row>
    <row r="4" spans="1:14" x14ac:dyDescent="0.25">
      <c r="A4" s="6" t="s">
        <v>8</v>
      </c>
      <c r="B4" s="6" t="s">
        <v>208</v>
      </c>
      <c r="C4" s="201" t="s">
        <v>209</v>
      </c>
      <c r="D4" s="6" t="s">
        <v>210</v>
      </c>
      <c r="E4" s="6" t="s">
        <v>211</v>
      </c>
      <c r="F4" s="6" t="s">
        <v>212</v>
      </c>
      <c r="G4" s="12">
        <v>971.3</v>
      </c>
      <c r="H4" s="7" t="s">
        <v>14</v>
      </c>
      <c r="I4" s="38" t="s">
        <v>425</v>
      </c>
      <c r="J4" s="37">
        <f t="shared" si="0"/>
        <v>267.10750000000002</v>
      </c>
      <c r="K4" s="37">
        <v>291.38</v>
      </c>
      <c r="L4" s="46">
        <v>43542</v>
      </c>
      <c r="M4" s="43">
        <v>291.39</v>
      </c>
      <c r="N4" s="38"/>
    </row>
    <row r="5" spans="1:14" x14ac:dyDescent="0.25">
      <c r="A5" s="10" t="s">
        <v>8</v>
      </c>
      <c r="B5" s="189" t="s">
        <v>319</v>
      </c>
      <c r="C5" s="88" t="s">
        <v>320</v>
      </c>
      <c r="D5" s="10" t="s">
        <v>321</v>
      </c>
      <c r="E5" s="10" t="s">
        <v>322</v>
      </c>
      <c r="F5" s="10" t="s">
        <v>323</v>
      </c>
      <c r="G5" s="11">
        <v>167.25</v>
      </c>
      <c r="H5" s="7" t="s">
        <v>14</v>
      </c>
      <c r="I5" s="38" t="s">
        <v>424</v>
      </c>
      <c r="J5" s="37">
        <f t="shared" si="0"/>
        <v>45.993749999999999</v>
      </c>
      <c r="K5" s="37">
        <f t="shared" ref="K5:K16" si="1">SUM(G5*30)/100</f>
        <v>50.174999999999997</v>
      </c>
      <c r="L5" s="46">
        <v>43612</v>
      </c>
      <c r="M5" s="43">
        <v>50.18</v>
      </c>
      <c r="N5" s="38"/>
    </row>
    <row r="6" spans="1:14" x14ac:dyDescent="0.25">
      <c r="A6" s="6" t="s">
        <v>8</v>
      </c>
      <c r="B6" s="6" t="s">
        <v>130</v>
      </c>
      <c r="C6" s="201" t="s">
        <v>131</v>
      </c>
      <c r="D6" s="6" t="s">
        <v>89</v>
      </c>
      <c r="E6" s="6" t="s">
        <v>132</v>
      </c>
      <c r="F6" s="6" t="s">
        <v>133</v>
      </c>
      <c r="G6" s="12">
        <v>145.69999999999999</v>
      </c>
      <c r="H6" s="7" t="s">
        <v>14</v>
      </c>
      <c r="I6" s="38" t="s">
        <v>134</v>
      </c>
      <c r="J6" s="37">
        <f t="shared" si="0"/>
        <v>40.067499999999995</v>
      </c>
      <c r="K6" s="37">
        <f t="shared" si="1"/>
        <v>43.71</v>
      </c>
      <c r="L6" s="46">
        <v>43539</v>
      </c>
      <c r="M6" s="43">
        <v>43.71</v>
      </c>
      <c r="N6" s="38"/>
    </row>
    <row r="7" spans="1:14" x14ac:dyDescent="0.25">
      <c r="A7" s="6" t="s">
        <v>8</v>
      </c>
      <c r="B7" s="6" t="s">
        <v>237</v>
      </c>
      <c r="C7" s="201" t="s">
        <v>26</v>
      </c>
      <c r="D7" s="6" t="s">
        <v>238</v>
      </c>
      <c r="E7" s="6" t="s">
        <v>239</v>
      </c>
      <c r="F7" s="6" t="s">
        <v>240</v>
      </c>
      <c r="G7" s="12">
        <v>300.75</v>
      </c>
      <c r="H7" s="7" t="s">
        <v>14</v>
      </c>
      <c r="I7" s="38" t="s">
        <v>417</v>
      </c>
      <c r="J7" s="37">
        <f t="shared" si="0"/>
        <v>82.706249999999997</v>
      </c>
      <c r="K7" s="37">
        <f t="shared" si="1"/>
        <v>90.224999999999994</v>
      </c>
      <c r="L7" s="46">
        <v>43539</v>
      </c>
      <c r="M7" s="43">
        <v>90.23</v>
      </c>
      <c r="N7" s="38"/>
    </row>
    <row r="8" spans="1:14" x14ac:dyDescent="0.25">
      <c r="A8" s="99" t="s">
        <v>2321</v>
      </c>
      <c r="B8" s="99" t="s">
        <v>2310</v>
      </c>
      <c r="C8" s="155" t="s">
        <v>2317</v>
      </c>
      <c r="D8" s="55"/>
      <c r="E8" s="99" t="s">
        <v>2320</v>
      </c>
      <c r="F8" s="99" t="s">
        <v>2313</v>
      </c>
      <c r="G8" s="99">
        <v>395.3</v>
      </c>
      <c r="H8" s="55"/>
      <c r="I8" s="38" t="s">
        <v>417</v>
      </c>
      <c r="J8" s="37">
        <f t="shared" si="0"/>
        <v>108.7075</v>
      </c>
      <c r="K8" s="37">
        <f t="shared" si="1"/>
        <v>118.59</v>
      </c>
      <c r="L8" s="45">
        <v>43692</v>
      </c>
      <c r="M8" s="43"/>
      <c r="N8" s="39"/>
    </row>
    <row r="9" spans="1:14" x14ac:dyDescent="0.25">
      <c r="A9" s="6" t="s">
        <v>8</v>
      </c>
      <c r="B9" s="6" t="s">
        <v>218</v>
      </c>
      <c r="C9" s="201" t="s">
        <v>219</v>
      </c>
      <c r="D9" s="6" t="s">
        <v>220</v>
      </c>
      <c r="E9" s="6" t="s">
        <v>221</v>
      </c>
      <c r="F9" s="6" t="s">
        <v>222</v>
      </c>
      <c r="G9" s="12">
        <v>228.2</v>
      </c>
      <c r="H9" s="7" t="s">
        <v>14</v>
      </c>
      <c r="I9" s="38" t="s">
        <v>432</v>
      </c>
      <c r="J9" s="37">
        <f t="shared" si="0"/>
        <v>62.755000000000003</v>
      </c>
      <c r="K9" s="37">
        <f t="shared" si="1"/>
        <v>68.459999999999994</v>
      </c>
      <c r="L9" s="46">
        <v>43539</v>
      </c>
      <c r="M9" s="43">
        <f>SUM(K7:K9)</f>
        <v>277.27499999999998</v>
      </c>
      <c r="N9" s="38"/>
    </row>
    <row r="10" spans="1:14" x14ac:dyDescent="0.25">
      <c r="A10" s="6" t="s">
        <v>8</v>
      </c>
      <c r="B10" s="6" t="s">
        <v>140</v>
      </c>
      <c r="C10" s="201" t="s">
        <v>141</v>
      </c>
      <c r="D10" s="6" t="s">
        <v>11</v>
      </c>
      <c r="E10" s="6" t="s">
        <v>142</v>
      </c>
      <c r="F10" s="6" t="s">
        <v>143</v>
      </c>
      <c r="G10" s="12">
        <v>240</v>
      </c>
      <c r="H10" s="7" t="s">
        <v>96</v>
      </c>
      <c r="I10" s="38" t="s">
        <v>432</v>
      </c>
      <c r="J10" s="37">
        <f t="shared" si="0"/>
        <v>66</v>
      </c>
      <c r="K10" s="37">
        <f t="shared" si="1"/>
        <v>72</v>
      </c>
      <c r="L10" s="46">
        <v>43572</v>
      </c>
      <c r="M10" s="43">
        <v>72</v>
      </c>
      <c r="N10" s="38"/>
    </row>
    <row r="11" spans="1:14" ht="12.75" customHeight="1" x14ac:dyDescent="0.25">
      <c r="A11" s="6" t="s">
        <v>8</v>
      </c>
      <c r="B11" s="6" t="s">
        <v>193</v>
      </c>
      <c r="C11" s="201" t="s">
        <v>194</v>
      </c>
      <c r="D11" s="6" t="s">
        <v>195</v>
      </c>
      <c r="E11" s="6" t="s">
        <v>196</v>
      </c>
      <c r="F11" s="6" t="s">
        <v>197</v>
      </c>
      <c r="G11" s="12">
        <v>428.3</v>
      </c>
      <c r="H11" s="7" t="s">
        <v>14</v>
      </c>
      <c r="I11" s="38" t="s">
        <v>432</v>
      </c>
      <c r="J11" s="37">
        <f t="shared" si="0"/>
        <v>117.7825</v>
      </c>
      <c r="K11" s="37">
        <f t="shared" si="1"/>
        <v>128.49</v>
      </c>
      <c r="L11" s="46">
        <v>43539</v>
      </c>
      <c r="M11" s="43"/>
      <c r="N11" s="38"/>
    </row>
    <row r="12" spans="1:14" x14ac:dyDescent="0.25">
      <c r="A12" s="10" t="s">
        <v>8</v>
      </c>
      <c r="B12" s="10" t="s">
        <v>370</v>
      </c>
      <c r="C12" s="88" t="s">
        <v>371</v>
      </c>
      <c r="D12" s="10" t="s">
        <v>372</v>
      </c>
      <c r="E12" s="10" t="s">
        <v>373</v>
      </c>
      <c r="F12" s="10" t="s">
        <v>374</v>
      </c>
      <c r="G12" s="11">
        <v>251.3</v>
      </c>
      <c r="H12" s="7" t="s">
        <v>14</v>
      </c>
      <c r="I12" s="38" t="s">
        <v>427</v>
      </c>
      <c r="J12" s="37">
        <f t="shared" si="0"/>
        <v>69.107500000000002</v>
      </c>
      <c r="K12" s="37">
        <f t="shared" si="1"/>
        <v>75.39</v>
      </c>
      <c r="L12" s="46">
        <v>43539</v>
      </c>
      <c r="M12" s="43">
        <f>SUM(K11:K12)</f>
        <v>203.88</v>
      </c>
      <c r="N12" s="38"/>
    </row>
    <row r="13" spans="1:14" x14ac:dyDescent="0.25">
      <c r="A13" s="10" t="s">
        <v>8</v>
      </c>
      <c r="B13" s="10" t="s">
        <v>346</v>
      </c>
      <c r="C13" s="88" t="s">
        <v>347</v>
      </c>
      <c r="D13" s="10" t="s">
        <v>104</v>
      </c>
      <c r="E13" s="10" t="s">
        <v>348</v>
      </c>
      <c r="F13" s="10" t="s">
        <v>349</v>
      </c>
      <c r="G13" s="11">
        <v>315.2</v>
      </c>
      <c r="H13" s="7" t="s">
        <v>96</v>
      </c>
      <c r="I13" s="38" t="s">
        <v>427</v>
      </c>
      <c r="J13" s="37">
        <f t="shared" si="0"/>
        <v>86.68</v>
      </c>
      <c r="K13" s="37">
        <f t="shared" si="1"/>
        <v>94.56</v>
      </c>
      <c r="L13" s="46">
        <v>43539</v>
      </c>
      <c r="M13" s="43"/>
      <c r="N13" s="38"/>
    </row>
    <row r="14" spans="1:14" x14ac:dyDescent="0.25">
      <c r="A14" s="6" t="s">
        <v>8</v>
      </c>
      <c r="B14" s="26">
        <v>9245111</v>
      </c>
      <c r="C14" s="201" t="s">
        <v>149</v>
      </c>
      <c r="D14" s="6" t="s">
        <v>150</v>
      </c>
      <c r="E14" s="6" t="s">
        <v>151</v>
      </c>
      <c r="F14" s="6" t="s">
        <v>152</v>
      </c>
      <c r="G14" s="12">
        <v>240</v>
      </c>
      <c r="H14" s="7" t="s">
        <v>96</v>
      </c>
      <c r="I14" s="38" t="s">
        <v>660</v>
      </c>
      <c r="J14" s="37">
        <f t="shared" si="0"/>
        <v>66</v>
      </c>
      <c r="K14" s="37">
        <f t="shared" si="1"/>
        <v>72</v>
      </c>
      <c r="L14" s="46">
        <v>43600</v>
      </c>
      <c r="M14" s="43"/>
      <c r="N14" s="71"/>
    </row>
    <row r="15" spans="1:14" x14ac:dyDescent="0.25">
      <c r="A15" s="6" t="s">
        <v>8</v>
      </c>
      <c r="B15" s="6" t="s">
        <v>167</v>
      </c>
      <c r="C15" s="201" t="s">
        <v>168</v>
      </c>
      <c r="D15" s="6" t="s">
        <v>169</v>
      </c>
      <c r="E15" s="6" t="s">
        <v>170</v>
      </c>
      <c r="F15" s="6" t="s">
        <v>171</v>
      </c>
      <c r="G15" s="12">
        <v>432.9</v>
      </c>
      <c r="H15" s="7" t="s">
        <v>14</v>
      </c>
      <c r="I15" s="38" t="s">
        <v>660</v>
      </c>
      <c r="J15" s="37">
        <f t="shared" si="0"/>
        <v>119.0475</v>
      </c>
      <c r="K15" s="37">
        <f t="shared" si="1"/>
        <v>129.87</v>
      </c>
      <c r="L15" s="46">
        <v>43600</v>
      </c>
      <c r="M15" s="43"/>
      <c r="N15" s="71"/>
    </row>
    <row r="16" spans="1:14" x14ac:dyDescent="0.25">
      <c r="A16" s="6" t="s">
        <v>8</v>
      </c>
      <c r="B16" s="6" t="s">
        <v>213</v>
      </c>
      <c r="C16" s="201" t="s">
        <v>214</v>
      </c>
      <c r="D16" s="6" t="s">
        <v>215</v>
      </c>
      <c r="E16" s="6" t="s">
        <v>216</v>
      </c>
      <c r="F16" s="6" t="s">
        <v>217</v>
      </c>
      <c r="G16" s="12">
        <v>944.3</v>
      </c>
      <c r="H16" s="7" t="s">
        <v>14</v>
      </c>
      <c r="I16" s="38" t="s">
        <v>660</v>
      </c>
      <c r="J16" s="37">
        <f t="shared" si="0"/>
        <v>259.6825</v>
      </c>
      <c r="K16" s="37">
        <f t="shared" si="1"/>
        <v>283.29000000000002</v>
      </c>
      <c r="L16" s="46">
        <v>43600</v>
      </c>
      <c r="M16" s="43">
        <f>SUM(K14:K16)</f>
        <v>485.16</v>
      </c>
      <c r="N16" s="71"/>
    </row>
    <row r="17" spans="1:15" x14ac:dyDescent="0.25">
      <c r="A17" s="6" t="s">
        <v>8</v>
      </c>
      <c r="B17" s="6" t="s">
        <v>228</v>
      </c>
      <c r="C17" s="201" t="s">
        <v>229</v>
      </c>
      <c r="D17" s="6" t="s">
        <v>230</v>
      </c>
      <c r="E17" s="6" t="s">
        <v>231</v>
      </c>
      <c r="F17" s="6" t="s">
        <v>232</v>
      </c>
      <c r="G17" s="12">
        <v>474</v>
      </c>
      <c r="H17" s="7" t="s">
        <v>96</v>
      </c>
      <c r="I17" s="38" t="s">
        <v>435</v>
      </c>
      <c r="J17" s="37">
        <f t="shared" si="0"/>
        <v>130.35</v>
      </c>
      <c r="K17" s="37" t="s">
        <v>654</v>
      </c>
      <c r="L17" s="38" t="s">
        <v>654</v>
      </c>
      <c r="M17" s="43"/>
      <c r="N17" s="38"/>
    </row>
    <row r="18" spans="1:15" x14ac:dyDescent="0.25">
      <c r="A18" s="10" t="s">
        <v>8</v>
      </c>
      <c r="B18" s="10" t="s">
        <v>256</v>
      </c>
      <c r="C18" s="88" t="s">
        <v>122</v>
      </c>
      <c r="D18" s="10" t="s">
        <v>123</v>
      </c>
      <c r="E18" s="10" t="s">
        <v>124</v>
      </c>
      <c r="F18" s="10" t="s">
        <v>257</v>
      </c>
      <c r="G18" s="11">
        <v>682.5</v>
      </c>
      <c r="H18" s="7" t="s">
        <v>96</v>
      </c>
      <c r="I18" s="38" t="s">
        <v>435</v>
      </c>
      <c r="J18" s="37">
        <f t="shared" si="0"/>
        <v>187.6875</v>
      </c>
      <c r="K18" s="37" t="s">
        <v>654</v>
      </c>
      <c r="L18" s="38" t="s">
        <v>654</v>
      </c>
      <c r="M18" s="43"/>
      <c r="N18" s="38"/>
      <c r="O18" s="54"/>
    </row>
    <row r="19" spans="1:15" x14ac:dyDescent="0.25">
      <c r="A19" s="10" t="s">
        <v>8</v>
      </c>
      <c r="B19" s="10" t="s">
        <v>251</v>
      </c>
      <c r="C19" s="88" t="s">
        <v>252</v>
      </c>
      <c r="D19" s="10" t="s">
        <v>253</v>
      </c>
      <c r="E19" s="10" t="s">
        <v>254</v>
      </c>
      <c r="F19" s="10" t="s">
        <v>255</v>
      </c>
      <c r="G19" s="11">
        <v>601.4</v>
      </c>
      <c r="H19" s="7" t="s">
        <v>14</v>
      </c>
      <c r="I19" s="38" t="s">
        <v>435</v>
      </c>
      <c r="J19" s="37">
        <f t="shared" si="0"/>
        <v>165.38499999999999</v>
      </c>
      <c r="K19" s="37" t="s">
        <v>654</v>
      </c>
      <c r="L19" s="38" t="s">
        <v>654</v>
      </c>
      <c r="M19" s="43"/>
      <c r="N19" s="38"/>
    </row>
    <row r="20" spans="1:15" x14ac:dyDescent="0.25">
      <c r="A20" s="6" t="s">
        <v>8</v>
      </c>
      <c r="B20" s="6" t="s">
        <v>241</v>
      </c>
      <c r="C20" s="201" t="s">
        <v>242</v>
      </c>
      <c r="D20" s="6" t="s">
        <v>243</v>
      </c>
      <c r="E20" s="6" t="s">
        <v>244</v>
      </c>
      <c r="F20" s="6" t="s">
        <v>245</v>
      </c>
      <c r="G20" s="12">
        <v>752.35</v>
      </c>
      <c r="H20" s="7" t="s">
        <v>14</v>
      </c>
      <c r="I20" s="38" t="s">
        <v>435</v>
      </c>
      <c r="J20" s="37">
        <f t="shared" si="0"/>
        <v>206.89625000000001</v>
      </c>
      <c r="K20" s="37" t="s">
        <v>654</v>
      </c>
      <c r="L20" s="38" t="s">
        <v>654</v>
      </c>
      <c r="M20" s="43"/>
      <c r="N20" s="38"/>
    </row>
    <row r="21" spans="1:15" x14ac:dyDescent="0.25">
      <c r="A21" s="10" t="s">
        <v>8</v>
      </c>
      <c r="B21" s="10" t="s">
        <v>300</v>
      </c>
      <c r="C21" s="88" t="s">
        <v>301</v>
      </c>
      <c r="D21" s="10" t="s">
        <v>302</v>
      </c>
      <c r="E21" s="10" t="s">
        <v>303</v>
      </c>
      <c r="F21" s="10" t="s">
        <v>304</v>
      </c>
      <c r="G21" s="11">
        <v>294.2</v>
      </c>
      <c r="H21" s="56" t="s">
        <v>96</v>
      </c>
      <c r="I21" s="38" t="s">
        <v>655</v>
      </c>
      <c r="J21" s="37">
        <f t="shared" si="0"/>
        <v>80.905000000000001</v>
      </c>
      <c r="K21" s="37">
        <f t="shared" ref="K21:K37" si="2">SUM(G21*30)/100</f>
        <v>88.26</v>
      </c>
      <c r="L21" s="46">
        <v>43572</v>
      </c>
      <c r="M21" s="43">
        <f>SUM(K21:K21)</f>
        <v>88.26</v>
      </c>
      <c r="N21" s="38"/>
    </row>
    <row r="22" spans="1:15" x14ac:dyDescent="0.25">
      <c r="A22" s="10" t="s">
        <v>8</v>
      </c>
      <c r="B22" s="10" t="s">
        <v>292</v>
      </c>
      <c r="C22" s="88" t="s">
        <v>293</v>
      </c>
      <c r="D22" s="10" t="s">
        <v>253</v>
      </c>
      <c r="E22" s="10" t="s">
        <v>294</v>
      </c>
      <c r="F22" s="10" t="s">
        <v>295</v>
      </c>
      <c r="G22" s="11">
        <v>220.3</v>
      </c>
      <c r="H22" s="56" t="s">
        <v>96</v>
      </c>
      <c r="I22" s="38" t="s">
        <v>655</v>
      </c>
      <c r="J22" s="37">
        <f t="shared" si="0"/>
        <v>60.582500000000003</v>
      </c>
      <c r="K22" s="37">
        <f t="shared" si="2"/>
        <v>66.09</v>
      </c>
      <c r="L22" s="46">
        <v>43572</v>
      </c>
      <c r="M22" s="43"/>
      <c r="N22" s="38"/>
    </row>
    <row r="23" spans="1:15" x14ac:dyDescent="0.25">
      <c r="A23" s="10" t="s">
        <v>8</v>
      </c>
      <c r="B23" s="10" t="s">
        <v>329</v>
      </c>
      <c r="C23" s="88" t="s">
        <v>330</v>
      </c>
      <c r="D23" s="10" t="s">
        <v>331</v>
      </c>
      <c r="E23" s="10" t="s">
        <v>332</v>
      </c>
      <c r="F23" s="10" t="s">
        <v>333</v>
      </c>
      <c r="G23" s="11">
        <v>376.7</v>
      </c>
      <c r="H23" s="7" t="s">
        <v>14</v>
      </c>
      <c r="I23" s="38" t="s">
        <v>429</v>
      </c>
      <c r="J23" s="37">
        <f t="shared" si="0"/>
        <v>103.5925</v>
      </c>
      <c r="K23" s="37">
        <f t="shared" si="2"/>
        <v>113.01</v>
      </c>
      <c r="L23" s="46">
        <v>43600</v>
      </c>
      <c r="M23" s="43">
        <v>299.14999999999998</v>
      </c>
      <c r="N23" s="38"/>
    </row>
    <row r="24" spans="1:15" x14ac:dyDescent="0.25">
      <c r="A24" s="88" t="s">
        <v>8</v>
      </c>
      <c r="B24" s="88" t="s">
        <v>334</v>
      </c>
      <c r="C24" s="88" t="s">
        <v>335</v>
      </c>
      <c r="D24" s="88" t="s">
        <v>11</v>
      </c>
      <c r="E24" s="88" t="s">
        <v>336</v>
      </c>
      <c r="F24" s="88" t="s">
        <v>337</v>
      </c>
      <c r="G24" s="89">
        <v>415.7</v>
      </c>
      <c r="H24" s="9" t="s">
        <v>96</v>
      </c>
      <c r="I24" s="38" t="s">
        <v>429</v>
      </c>
      <c r="J24" s="37">
        <f t="shared" si="0"/>
        <v>114.3175</v>
      </c>
      <c r="K24" s="37">
        <f t="shared" si="2"/>
        <v>124.71</v>
      </c>
      <c r="L24" s="45">
        <v>43661</v>
      </c>
      <c r="M24" s="43">
        <v>124.71</v>
      </c>
      <c r="N24" s="39"/>
    </row>
    <row r="25" spans="1:15" x14ac:dyDescent="0.25">
      <c r="A25" s="10" t="s">
        <v>8</v>
      </c>
      <c r="B25" s="10" t="s">
        <v>324</v>
      </c>
      <c r="C25" s="88" t="s">
        <v>325</v>
      </c>
      <c r="D25" s="10" t="s">
        <v>326</v>
      </c>
      <c r="E25" s="10" t="s">
        <v>327</v>
      </c>
      <c r="F25" s="10" t="s">
        <v>328</v>
      </c>
      <c r="G25" s="11">
        <v>284.25</v>
      </c>
      <c r="H25" s="7" t="s">
        <v>14</v>
      </c>
      <c r="I25" s="38" t="s">
        <v>429</v>
      </c>
      <c r="J25" s="37">
        <f t="shared" si="0"/>
        <v>78.168750000000003</v>
      </c>
      <c r="K25" s="37">
        <f t="shared" si="2"/>
        <v>85.275000000000006</v>
      </c>
      <c r="L25" s="46">
        <v>43600</v>
      </c>
      <c r="M25" s="43"/>
      <c r="N25" s="38"/>
    </row>
    <row r="26" spans="1:15" x14ac:dyDescent="0.25">
      <c r="A26" s="10" t="s">
        <v>8</v>
      </c>
      <c r="B26" s="10" t="s">
        <v>393</v>
      </c>
      <c r="C26" s="88" t="s">
        <v>394</v>
      </c>
      <c r="D26" s="10" t="s">
        <v>395</v>
      </c>
      <c r="E26" s="10" t="s">
        <v>396</v>
      </c>
      <c r="F26" s="10" t="s">
        <v>397</v>
      </c>
      <c r="G26" s="11">
        <v>1123.3499999999999</v>
      </c>
      <c r="H26" s="7" t="s">
        <v>14</v>
      </c>
      <c r="I26" s="38" t="s">
        <v>428</v>
      </c>
      <c r="J26" s="37">
        <f t="shared" si="0"/>
        <v>308.92124999999999</v>
      </c>
      <c r="K26" s="37">
        <f t="shared" si="2"/>
        <v>337.005</v>
      </c>
      <c r="L26" s="46">
        <v>43601</v>
      </c>
      <c r="M26" s="43">
        <v>337.01</v>
      </c>
      <c r="N26" s="38"/>
    </row>
    <row r="27" spans="1:15" x14ac:dyDescent="0.25">
      <c r="A27" s="6" t="s">
        <v>8</v>
      </c>
      <c r="B27" s="6" t="s">
        <v>179</v>
      </c>
      <c r="C27" s="201" t="s">
        <v>180</v>
      </c>
      <c r="D27" s="6" t="s">
        <v>159</v>
      </c>
      <c r="E27" s="6" t="s">
        <v>181</v>
      </c>
      <c r="F27" s="6" t="s">
        <v>182</v>
      </c>
      <c r="G27" s="12">
        <v>341.3</v>
      </c>
      <c r="H27" s="56" t="s">
        <v>96</v>
      </c>
      <c r="I27" s="38" t="s">
        <v>934</v>
      </c>
      <c r="J27" s="37">
        <f t="shared" si="0"/>
        <v>93.857500000000002</v>
      </c>
      <c r="K27" s="37">
        <f t="shared" si="2"/>
        <v>102.39</v>
      </c>
      <c r="L27" s="46">
        <v>43600</v>
      </c>
      <c r="M27" s="43">
        <v>102.39</v>
      </c>
      <c r="N27" s="38"/>
    </row>
    <row r="28" spans="1:15" x14ac:dyDescent="0.25">
      <c r="A28" s="10" t="s">
        <v>8</v>
      </c>
      <c r="B28" s="10" t="s">
        <v>361</v>
      </c>
      <c r="C28" s="88" t="s">
        <v>362</v>
      </c>
      <c r="D28" s="10" t="s">
        <v>32</v>
      </c>
      <c r="E28" s="10" t="s">
        <v>363</v>
      </c>
      <c r="F28" s="10" t="s">
        <v>364</v>
      </c>
      <c r="G28" s="11">
        <v>393.2</v>
      </c>
      <c r="H28" s="7" t="s">
        <v>14</v>
      </c>
      <c r="I28" s="38" t="s">
        <v>360</v>
      </c>
      <c r="J28" s="37">
        <f t="shared" si="0"/>
        <v>108.13</v>
      </c>
      <c r="K28" s="37">
        <f t="shared" si="2"/>
        <v>117.96</v>
      </c>
      <c r="L28" s="46">
        <v>43572</v>
      </c>
      <c r="M28" s="43">
        <v>187.28</v>
      </c>
      <c r="N28" s="38"/>
    </row>
    <row r="29" spans="1:15" x14ac:dyDescent="0.25">
      <c r="A29" s="10" t="s">
        <v>8</v>
      </c>
      <c r="B29" s="10" t="s">
        <v>355</v>
      </c>
      <c r="C29" s="88" t="s">
        <v>356</v>
      </c>
      <c r="D29" s="10" t="s">
        <v>357</v>
      </c>
      <c r="E29" s="10" t="s">
        <v>358</v>
      </c>
      <c r="F29" s="10" t="s">
        <v>359</v>
      </c>
      <c r="G29" s="11">
        <v>231.05</v>
      </c>
      <c r="H29" s="7" t="s">
        <v>14</v>
      </c>
      <c r="I29" s="38" t="s">
        <v>360</v>
      </c>
      <c r="J29" s="37">
        <f t="shared" ref="J29:J61" si="3">SUM(G29*27.5)/100</f>
        <v>63.53875</v>
      </c>
      <c r="K29" s="37">
        <f t="shared" si="2"/>
        <v>69.314999999999998</v>
      </c>
      <c r="L29" s="46">
        <v>43572</v>
      </c>
      <c r="M29" s="43"/>
      <c r="N29" s="38"/>
    </row>
    <row r="30" spans="1:15" x14ac:dyDescent="0.25">
      <c r="A30" s="10" t="s">
        <v>8</v>
      </c>
      <c r="B30" s="10" t="s">
        <v>338</v>
      </c>
      <c r="C30" s="88" t="s">
        <v>339</v>
      </c>
      <c r="D30" s="10" t="s">
        <v>340</v>
      </c>
      <c r="E30" s="10" t="s">
        <v>341</v>
      </c>
      <c r="F30" s="10" t="s">
        <v>342</v>
      </c>
      <c r="G30" s="11">
        <v>841.5</v>
      </c>
      <c r="H30" s="7" t="s">
        <v>96</v>
      </c>
      <c r="I30" s="38" t="s">
        <v>433</v>
      </c>
      <c r="J30" s="37">
        <f t="shared" si="3"/>
        <v>231.41249999999999</v>
      </c>
      <c r="K30" s="37">
        <f t="shared" si="2"/>
        <v>252.45</v>
      </c>
      <c r="L30" s="46">
        <v>43570</v>
      </c>
      <c r="M30" s="43"/>
      <c r="N30" s="38"/>
    </row>
    <row r="31" spans="1:15" x14ac:dyDescent="0.25">
      <c r="A31" s="10" t="s">
        <v>8</v>
      </c>
      <c r="B31" s="10" t="s">
        <v>388</v>
      </c>
      <c r="C31" s="88" t="s">
        <v>389</v>
      </c>
      <c r="D31" s="10" t="s">
        <v>390</v>
      </c>
      <c r="E31" s="10" t="s">
        <v>391</v>
      </c>
      <c r="F31" s="10" t="s">
        <v>392</v>
      </c>
      <c r="G31" s="11">
        <v>612.04999999999995</v>
      </c>
      <c r="H31" s="7" t="s">
        <v>14</v>
      </c>
      <c r="I31" s="38" t="s">
        <v>433</v>
      </c>
      <c r="J31" s="37">
        <f t="shared" si="3"/>
        <v>168.31375</v>
      </c>
      <c r="K31" s="37">
        <f t="shared" si="2"/>
        <v>183.61500000000001</v>
      </c>
      <c r="L31" s="46">
        <v>43539</v>
      </c>
      <c r="M31" s="43">
        <v>436.07</v>
      </c>
      <c r="N31" s="38"/>
    </row>
    <row r="32" spans="1:15" x14ac:dyDescent="0.25">
      <c r="A32" s="10" t="s">
        <v>8</v>
      </c>
      <c r="B32" s="10" t="s">
        <v>279</v>
      </c>
      <c r="C32" s="88" t="s">
        <v>280</v>
      </c>
      <c r="D32" s="10" t="s">
        <v>260</v>
      </c>
      <c r="E32" s="10" t="s">
        <v>281</v>
      </c>
      <c r="F32" s="10" t="s">
        <v>282</v>
      </c>
      <c r="G32" s="11">
        <v>111.1</v>
      </c>
      <c r="H32" s="7" t="s">
        <v>14</v>
      </c>
      <c r="I32" s="38" t="s">
        <v>936</v>
      </c>
      <c r="J32" s="37">
        <f t="shared" si="3"/>
        <v>30.552499999999998</v>
      </c>
      <c r="K32" s="37">
        <f t="shared" si="2"/>
        <v>33.33</v>
      </c>
      <c r="L32" s="46">
        <v>43612</v>
      </c>
      <c r="M32" s="43">
        <v>33.33</v>
      </c>
      <c r="N32" s="38"/>
    </row>
    <row r="33" spans="1:14" x14ac:dyDescent="0.25">
      <c r="A33" s="10" t="s">
        <v>8</v>
      </c>
      <c r="B33" s="10" t="s">
        <v>365</v>
      </c>
      <c r="C33" s="88" t="s">
        <v>366</v>
      </c>
      <c r="D33" s="10" t="s">
        <v>367</v>
      </c>
      <c r="E33" s="10" t="s">
        <v>368</v>
      </c>
      <c r="F33" s="10" t="s">
        <v>369</v>
      </c>
      <c r="G33" s="11">
        <v>178.8</v>
      </c>
      <c r="H33" s="7" t="s">
        <v>14</v>
      </c>
      <c r="I33" s="38" t="s">
        <v>426</v>
      </c>
      <c r="J33" s="37">
        <f t="shared" si="3"/>
        <v>49.17</v>
      </c>
      <c r="K33" s="37">
        <f t="shared" si="2"/>
        <v>53.64</v>
      </c>
      <c r="L33" s="46">
        <v>43600</v>
      </c>
      <c r="M33" s="43"/>
      <c r="N33" s="38"/>
    </row>
    <row r="34" spans="1:14" x14ac:dyDescent="0.25">
      <c r="A34" s="6" t="s">
        <v>8</v>
      </c>
      <c r="B34" s="6" t="s">
        <v>157</v>
      </c>
      <c r="C34" s="201" t="s">
        <v>158</v>
      </c>
      <c r="D34" s="6" t="s">
        <v>159</v>
      </c>
      <c r="E34" s="6" t="s">
        <v>160</v>
      </c>
      <c r="F34" s="6" t="s">
        <v>161</v>
      </c>
      <c r="G34" s="12">
        <v>356.3</v>
      </c>
      <c r="H34" s="7" t="s">
        <v>14</v>
      </c>
      <c r="I34" s="38" t="s">
        <v>430</v>
      </c>
      <c r="J34" s="37">
        <f t="shared" si="3"/>
        <v>97.982500000000002</v>
      </c>
      <c r="K34" s="37">
        <f t="shared" si="2"/>
        <v>106.89</v>
      </c>
      <c r="L34" s="46">
        <v>43572</v>
      </c>
      <c r="M34" s="43">
        <v>106.89</v>
      </c>
      <c r="N34" s="38"/>
    </row>
    <row r="35" spans="1:14" x14ac:dyDescent="0.25">
      <c r="A35" s="10" t="s">
        <v>8</v>
      </c>
      <c r="B35" s="10" t="s">
        <v>283</v>
      </c>
      <c r="C35" s="88" t="s">
        <v>284</v>
      </c>
      <c r="D35" s="10" t="s">
        <v>285</v>
      </c>
      <c r="E35" s="10" t="s">
        <v>286</v>
      </c>
      <c r="F35" s="10" t="s">
        <v>287</v>
      </c>
      <c r="G35" s="11">
        <v>47.25</v>
      </c>
      <c r="H35" s="7" t="s">
        <v>96</v>
      </c>
      <c r="I35" s="38" t="s">
        <v>431</v>
      </c>
      <c r="J35" s="37">
        <f t="shared" si="3"/>
        <v>12.99375</v>
      </c>
      <c r="K35" s="37">
        <f t="shared" si="2"/>
        <v>14.175000000000001</v>
      </c>
      <c r="L35" s="46">
        <v>43612</v>
      </c>
      <c r="M35" s="43">
        <v>14.18</v>
      </c>
      <c r="N35" s="38"/>
    </row>
    <row r="36" spans="1:14" x14ac:dyDescent="0.25">
      <c r="A36" s="10" t="s">
        <v>8</v>
      </c>
      <c r="B36" s="10" t="s">
        <v>310</v>
      </c>
      <c r="C36" s="88" t="s">
        <v>311</v>
      </c>
      <c r="D36" s="10" t="s">
        <v>169</v>
      </c>
      <c r="E36" s="10" t="s">
        <v>312</v>
      </c>
      <c r="F36" s="10" t="s">
        <v>313</v>
      </c>
      <c r="G36" s="11">
        <v>282.8</v>
      </c>
      <c r="H36" s="56" t="s">
        <v>96</v>
      </c>
      <c r="I36" s="38" t="s">
        <v>436</v>
      </c>
      <c r="J36" s="37">
        <f t="shared" si="3"/>
        <v>77.77</v>
      </c>
      <c r="K36" s="37">
        <f t="shared" si="2"/>
        <v>84.84</v>
      </c>
      <c r="L36" s="46">
        <v>43661</v>
      </c>
      <c r="M36" s="43">
        <v>84.84</v>
      </c>
      <c r="N36" s="38"/>
    </row>
    <row r="37" spans="1:14" x14ac:dyDescent="0.25">
      <c r="A37" s="6" t="s">
        <v>8</v>
      </c>
      <c r="B37" s="6" t="s">
        <v>172</v>
      </c>
      <c r="C37" s="201" t="s">
        <v>141</v>
      </c>
      <c r="D37" s="6" t="s">
        <v>22</v>
      </c>
      <c r="E37" s="6" t="s">
        <v>173</v>
      </c>
      <c r="F37" s="6" t="s">
        <v>174</v>
      </c>
      <c r="G37" s="12">
        <v>407.45</v>
      </c>
      <c r="H37" s="56" t="s">
        <v>14</v>
      </c>
      <c r="I37" s="38" t="s">
        <v>434</v>
      </c>
      <c r="J37" s="37">
        <f t="shared" si="3"/>
        <v>112.04875</v>
      </c>
      <c r="K37" s="37">
        <f t="shared" si="2"/>
        <v>122.235</v>
      </c>
      <c r="L37" s="46">
        <v>43539</v>
      </c>
      <c r="M37" s="43">
        <v>122.24</v>
      </c>
      <c r="N37" s="38"/>
    </row>
    <row r="38" spans="1:14" x14ac:dyDescent="0.25">
      <c r="A38" s="10" t="s">
        <v>8</v>
      </c>
      <c r="B38" s="10" t="s">
        <v>383</v>
      </c>
      <c r="C38" s="88" t="s">
        <v>384</v>
      </c>
      <c r="D38" s="10" t="s">
        <v>385</v>
      </c>
      <c r="E38" s="10" t="s">
        <v>386</v>
      </c>
      <c r="F38" s="10" t="s">
        <v>387</v>
      </c>
      <c r="G38" s="11">
        <v>252.3</v>
      </c>
      <c r="H38" s="7" t="s">
        <v>14</v>
      </c>
      <c r="I38" s="38" t="s">
        <v>3982</v>
      </c>
      <c r="J38" s="37">
        <f>SUM(G38*27.5)/100</f>
        <v>69.382499999999993</v>
      </c>
      <c r="K38" s="37">
        <f>SUM(G38*30)/100</f>
        <v>75.69</v>
      </c>
      <c r="L38" s="46">
        <v>43666</v>
      </c>
      <c r="M38" s="43"/>
      <c r="N38" s="38"/>
    </row>
    <row r="39" spans="1:14" x14ac:dyDescent="0.25">
      <c r="A39" s="10" t="s">
        <v>8</v>
      </c>
      <c r="B39" s="10" t="s">
        <v>296</v>
      </c>
      <c r="C39" s="88" t="s">
        <v>297</v>
      </c>
      <c r="D39" s="10" t="s">
        <v>185</v>
      </c>
      <c r="E39" s="10" t="s">
        <v>298</v>
      </c>
      <c r="F39" s="10" t="s">
        <v>299</v>
      </c>
      <c r="G39" s="11">
        <v>1250.3</v>
      </c>
      <c r="H39" s="7" t="s">
        <v>96</v>
      </c>
      <c r="I39" s="38" t="s">
        <v>3982</v>
      </c>
      <c r="J39" s="37">
        <f>SUM(G39*27.5)/100</f>
        <v>343.83249999999998</v>
      </c>
      <c r="K39" s="37">
        <f>SUM(G39*30)/100</f>
        <v>375.09</v>
      </c>
      <c r="L39" s="46">
        <v>43666</v>
      </c>
      <c r="M39" s="43"/>
      <c r="N39" s="38"/>
    </row>
    <row r="40" spans="1:14" x14ac:dyDescent="0.25">
      <c r="A40" s="10" t="s">
        <v>8</v>
      </c>
      <c r="B40" s="10" t="s">
        <v>258</v>
      </c>
      <c r="C40" s="88" t="s">
        <v>259</v>
      </c>
      <c r="D40" s="10" t="s">
        <v>260</v>
      </c>
      <c r="E40" s="10" t="s">
        <v>261</v>
      </c>
      <c r="F40" s="10" t="s">
        <v>262</v>
      </c>
      <c r="G40" s="11">
        <v>447.6</v>
      </c>
      <c r="H40" s="7" t="s">
        <v>14</v>
      </c>
      <c r="I40" s="38" t="s">
        <v>3982</v>
      </c>
      <c r="J40" s="37">
        <f>SUM(G40*27.5)/100</f>
        <v>123.09</v>
      </c>
      <c r="K40" s="37">
        <f>SUM(G40*30)/100</f>
        <v>134.28</v>
      </c>
      <c r="L40" s="46">
        <v>43666</v>
      </c>
      <c r="M40" s="43"/>
      <c r="N40" s="38"/>
    </row>
    <row r="41" spans="1:14" x14ac:dyDescent="0.25">
      <c r="A41" s="10" t="s">
        <v>8</v>
      </c>
      <c r="B41" s="10" t="s">
        <v>375</v>
      </c>
      <c r="C41" s="88" t="s">
        <v>376</v>
      </c>
      <c r="D41" s="10" t="s">
        <v>377</v>
      </c>
      <c r="E41" s="10" t="s">
        <v>378</v>
      </c>
      <c r="F41" s="10" t="s">
        <v>379</v>
      </c>
      <c r="G41" s="11">
        <v>491.35</v>
      </c>
      <c r="H41" s="7" t="s">
        <v>14</v>
      </c>
      <c r="I41" s="8" t="s">
        <v>659</v>
      </c>
      <c r="J41" s="25">
        <f t="shared" si="3"/>
        <v>135.12125</v>
      </c>
      <c r="K41" s="52">
        <v>0</v>
      </c>
      <c r="L41" s="55"/>
      <c r="M41" s="42"/>
      <c r="N41" s="55"/>
    </row>
    <row r="42" spans="1:14" x14ac:dyDescent="0.25">
      <c r="A42" s="6" t="s">
        <v>8</v>
      </c>
      <c r="B42" s="6" t="s">
        <v>198</v>
      </c>
      <c r="C42" s="201" t="s">
        <v>199</v>
      </c>
      <c r="D42" s="6" t="s">
        <v>200</v>
      </c>
      <c r="E42" s="6" t="s">
        <v>201</v>
      </c>
      <c r="F42" s="6" t="s">
        <v>202</v>
      </c>
      <c r="G42" s="12">
        <v>161.30000000000001</v>
      </c>
      <c r="H42" s="7" t="s">
        <v>14</v>
      </c>
      <c r="I42" s="57" t="s">
        <v>659</v>
      </c>
      <c r="J42" s="25">
        <f t="shared" si="3"/>
        <v>44.357500000000002</v>
      </c>
      <c r="K42" s="52">
        <v>0</v>
      </c>
      <c r="L42" s="55"/>
      <c r="M42" s="42"/>
      <c r="N42" s="55"/>
    </row>
    <row r="43" spans="1:14" x14ac:dyDescent="0.25">
      <c r="A43" s="6" t="s">
        <v>8</v>
      </c>
      <c r="B43" s="6" t="s">
        <v>203</v>
      </c>
      <c r="C43" s="201" t="s">
        <v>204</v>
      </c>
      <c r="D43" s="6" t="s">
        <v>205</v>
      </c>
      <c r="E43" s="6" t="s">
        <v>206</v>
      </c>
      <c r="F43" s="6" t="s">
        <v>207</v>
      </c>
      <c r="G43" s="12">
        <v>157.1</v>
      </c>
      <c r="H43" s="7" t="s">
        <v>14</v>
      </c>
      <c r="I43" s="57" t="s">
        <v>659</v>
      </c>
      <c r="J43" s="25">
        <f t="shared" si="3"/>
        <v>43.202500000000001</v>
      </c>
      <c r="K43" s="52">
        <v>0</v>
      </c>
      <c r="L43" s="55"/>
      <c r="M43" s="42"/>
      <c r="N43" s="55"/>
    </row>
    <row r="44" spans="1:14" x14ac:dyDescent="0.25">
      <c r="A44" s="10" t="s">
        <v>8</v>
      </c>
      <c r="B44" s="10" t="s">
        <v>350</v>
      </c>
      <c r="C44" s="88" t="s">
        <v>351</v>
      </c>
      <c r="D44" s="10" t="s">
        <v>352</v>
      </c>
      <c r="E44" s="10" t="s">
        <v>353</v>
      </c>
      <c r="F44" s="10" t="s">
        <v>354</v>
      </c>
      <c r="G44" s="11">
        <v>304.2</v>
      </c>
      <c r="H44" s="7" t="s">
        <v>96</v>
      </c>
      <c r="I44" s="57" t="s">
        <v>659</v>
      </c>
      <c r="J44" s="25">
        <f t="shared" si="3"/>
        <v>83.655000000000001</v>
      </c>
      <c r="K44" s="52">
        <v>0</v>
      </c>
      <c r="L44" s="55"/>
      <c r="M44" s="42"/>
      <c r="N44" s="55"/>
    </row>
    <row r="45" spans="1:14" x14ac:dyDescent="0.25">
      <c r="A45" s="10" t="s">
        <v>8</v>
      </c>
      <c r="B45" s="10" t="s">
        <v>274</v>
      </c>
      <c r="C45" s="88" t="s">
        <v>275</v>
      </c>
      <c r="D45" s="10" t="s">
        <v>276</v>
      </c>
      <c r="E45" s="10" t="s">
        <v>277</v>
      </c>
      <c r="F45" s="10" t="s">
        <v>278</v>
      </c>
      <c r="G45" s="11">
        <v>195.2</v>
      </c>
      <c r="H45" s="7" t="s">
        <v>14</v>
      </c>
      <c r="I45" s="57" t="s">
        <v>659</v>
      </c>
      <c r="J45" s="25">
        <f t="shared" si="3"/>
        <v>53.68</v>
      </c>
      <c r="K45" s="52">
        <v>0</v>
      </c>
      <c r="L45" s="55"/>
      <c r="M45" s="42"/>
      <c r="N45" s="55"/>
    </row>
    <row r="46" spans="1:14" x14ac:dyDescent="0.25">
      <c r="A46" s="6" t="s">
        <v>8</v>
      </c>
      <c r="B46" s="6" t="s">
        <v>135</v>
      </c>
      <c r="C46" s="201" t="s">
        <v>136</v>
      </c>
      <c r="D46" s="6" t="s">
        <v>137</v>
      </c>
      <c r="E46" s="6" t="s">
        <v>138</v>
      </c>
      <c r="F46" s="6" t="s">
        <v>139</v>
      </c>
      <c r="G46" s="12">
        <v>96.2</v>
      </c>
      <c r="H46" s="7" t="s">
        <v>14</v>
      </c>
      <c r="I46" s="57" t="s">
        <v>659</v>
      </c>
      <c r="J46" s="25">
        <f t="shared" si="3"/>
        <v>26.454999999999998</v>
      </c>
      <c r="K46" s="25">
        <v>0</v>
      </c>
      <c r="L46" s="56"/>
      <c r="M46" s="42"/>
      <c r="N46" s="56"/>
    </row>
    <row r="47" spans="1:14" x14ac:dyDescent="0.25">
      <c r="A47" s="6" t="s">
        <v>8</v>
      </c>
      <c r="B47" s="6" t="s">
        <v>223</v>
      </c>
      <c r="C47" s="201" t="s">
        <v>224</v>
      </c>
      <c r="D47" s="6" t="s">
        <v>225</v>
      </c>
      <c r="E47" s="6" t="s">
        <v>226</v>
      </c>
      <c r="F47" s="6" t="s">
        <v>227</v>
      </c>
      <c r="G47" s="12">
        <v>392.2</v>
      </c>
      <c r="H47" s="7" t="s">
        <v>96</v>
      </c>
      <c r="I47" s="8" t="s">
        <v>659</v>
      </c>
      <c r="J47" s="25">
        <f t="shared" si="3"/>
        <v>107.855</v>
      </c>
      <c r="K47" s="52">
        <v>0</v>
      </c>
      <c r="L47" s="55"/>
      <c r="M47" s="42"/>
      <c r="N47" s="55"/>
    </row>
    <row r="48" spans="1:14" x14ac:dyDescent="0.25">
      <c r="A48" s="10" t="s">
        <v>8</v>
      </c>
      <c r="B48" s="10" t="s">
        <v>263</v>
      </c>
      <c r="C48" s="88" t="s">
        <v>264</v>
      </c>
      <c r="D48" s="10" t="s">
        <v>265</v>
      </c>
      <c r="E48" s="10" t="s">
        <v>266</v>
      </c>
      <c r="F48" s="10" t="s">
        <v>267</v>
      </c>
      <c r="G48" s="11">
        <v>185</v>
      </c>
      <c r="H48" s="7" t="s">
        <v>14</v>
      </c>
      <c r="I48" s="57" t="s">
        <v>659</v>
      </c>
      <c r="J48" s="25">
        <f t="shared" si="3"/>
        <v>50.875</v>
      </c>
      <c r="K48" s="52">
        <v>0</v>
      </c>
      <c r="L48" s="55"/>
      <c r="M48" s="42"/>
      <c r="N48" s="55"/>
    </row>
    <row r="49" spans="1:14" x14ac:dyDescent="0.25">
      <c r="A49" s="6" t="s">
        <v>8</v>
      </c>
      <c r="B49" s="6" t="s">
        <v>144</v>
      </c>
      <c r="C49" s="201" t="s">
        <v>145</v>
      </c>
      <c r="D49" s="6" t="s">
        <v>146</v>
      </c>
      <c r="E49" s="6" t="s">
        <v>147</v>
      </c>
      <c r="F49" s="6" t="s">
        <v>148</v>
      </c>
      <c r="G49" s="12">
        <v>345.6</v>
      </c>
      <c r="H49" s="7" t="s">
        <v>96</v>
      </c>
      <c r="I49" s="8" t="s">
        <v>659</v>
      </c>
      <c r="J49" s="25">
        <f t="shared" si="3"/>
        <v>95.04</v>
      </c>
      <c r="K49" s="25">
        <v>0</v>
      </c>
      <c r="L49" s="56"/>
      <c r="M49" s="42"/>
      <c r="N49" s="56"/>
    </row>
    <row r="50" spans="1:14" x14ac:dyDescent="0.25">
      <c r="A50" s="10" t="s">
        <v>8</v>
      </c>
      <c r="B50" s="10" t="s">
        <v>314</v>
      </c>
      <c r="C50" s="88" t="s">
        <v>315</v>
      </c>
      <c r="D50" s="10" t="s">
        <v>316</v>
      </c>
      <c r="E50" s="10" t="s">
        <v>317</v>
      </c>
      <c r="F50" s="10" t="s">
        <v>318</v>
      </c>
      <c r="G50" s="11">
        <v>228.2</v>
      </c>
      <c r="H50" s="7" t="s">
        <v>96</v>
      </c>
      <c r="I50" s="8" t="s">
        <v>659</v>
      </c>
      <c r="J50" s="25">
        <f t="shared" si="3"/>
        <v>62.755000000000003</v>
      </c>
      <c r="K50" s="52">
        <v>0</v>
      </c>
      <c r="L50" s="55"/>
      <c r="M50" s="42"/>
      <c r="N50" s="55"/>
    </row>
    <row r="51" spans="1:14" x14ac:dyDescent="0.25">
      <c r="A51" s="10" t="s">
        <v>8</v>
      </c>
      <c r="B51" s="10" t="s">
        <v>305</v>
      </c>
      <c r="C51" s="88" t="s">
        <v>306</v>
      </c>
      <c r="D51" s="10" t="s">
        <v>307</v>
      </c>
      <c r="E51" s="10" t="s">
        <v>308</v>
      </c>
      <c r="F51" s="10" t="s">
        <v>309</v>
      </c>
      <c r="G51" s="11">
        <v>319.3</v>
      </c>
      <c r="H51" s="7" t="s">
        <v>96</v>
      </c>
      <c r="I51" s="8" t="s">
        <v>659</v>
      </c>
      <c r="J51" s="25">
        <f t="shared" si="3"/>
        <v>87.807500000000005</v>
      </c>
      <c r="K51" s="52">
        <v>0</v>
      </c>
      <c r="L51" s="55"/>
      <c r="M51" s="42"/>
      <c r="N51" s="55"/>
    </row>
    <row r="52" spans="1:14" x14ac:dyDescent="0.25">
      <c r="A52" s="6" t="s">
        <v>8</v>
      </c>
      <c r="B52" s="6" t="s">
        <v>188</v>
      </c>
      <c r="C52" s="201" t="s">
        <v>189</v>
      </c>
      <c r="D52" s="6" t="s">
        <v>190</v>
      </c>
      <c r="E52" s="6" t="s">
        <v>191</v>
      </c>
      <c r="F52" s="6" t="s">
        <v>192</v>
      </c>
      <c r="G52" s="12">
        <v>577.1</v>
      </c>
      <c r="H52" s="7" t="s">
        <v>96</v>
      </c>
      <c r="I52" s="8" t="s">
        <v>659</v>
      </c>
      <c r="J52" s="25">
        <f t="shared" si="3"/>
        <v>158.70249999999999</v>
      </c>
      <c r="K52" s="52">
        <v>0</v>
      </c>
      <c r="L52" s="55"/>
      <c r="M52" s="42"/>
      <c r="N52" s="55"/>
    </row>
    <row r="53" spans="1:14" x14ac:dyDescent="0.25">
      <c r="A53" s="6" t="s">
        <v>8</v>
      </c>
      <c r="B53" s="6" t="s">
        <v>153</v>
      </c>
      <c r="C53" s="201" t="s">
        <v>154</v>
      </c>
      <c r="D53" s="6" t="s">
        <v>63</v>
      </c>
      <c r="E53" s="6" t="s">
        <v>155</v>
      </c>
      <c r="F53" s="6" t="s">
        <v>156</v>
      </c>
      <c r="G53" s="12">
        <v>47.25</v>
      </c>
      <c r="H53" s="7" t="s">
        <v>14</v>
      </c>
      <c r="I53" s="57" t="s">
        <v>659</v>
      </c>
      <c r="J53" s="25">
        <f t="shared" si="3"/>
        <v>12.99375</v>
      </c>
      <c r="K53" s="25">
        <v>0</v>
      </c>
      <c r="L53" s="56"/>
      <c r="M53" s="42"/>
      <c r="N53" s="56"/>
    </row>
    <row r="54" spans="1:14" x14ac:dyDescent="0.25">
      <c r="A54" s="10" t="s">
        <v>8</v>
      </c>
      <c r="B54" s="10" t="s">
        <v>288</v>
      </c>
      <c r="C54" s="88" t="s">
        <v>289</v>
      </c>
      <c r="D54" s="10" t="s">
        <v>215</v>
      </c>
      <c r="E54" s="10" t="s">
        <v>290</v>
      </c>
      <c r="F54" s="10" t="s">
        <v>291</v>
      </c>
      <c r="G54" s="11">
        <v>441</v>
      </c>
      <c r="H54" s="7" t="s">
        <v>96</v>
      </c>
      <c r="I54" s="57" t="s">
        <v>659</v>
      </c>
      <c r="J54" s="25">
        <f t="shared" si="3"/>
        <v>121.27500000000001</v>
      </c>
      <c r="K54" s="52">
        <v>0</v>
      </c>
      <c r="L54" s="55"/>
      <c r="M54" s="42"/>
      <c r="N54" s="55"/>
    </row>
    <row r="55" spans="1:14" x14ac:dyDescent="0.25">
      <c r="A55" s="6" t="s">
        <v>8</v>
      </c>
      <c r="B55" s="6" t="s">
        <v>162</v>
      </c>
      <c r="C55" s="201" t="s">
        <v>163</v>
      </c>
      <c r="D55" s="6" t="s">
        <v>164</v>
      </c>
      <c r="E55" s="6" t="s">
        <v>165</v>
      </c>
      <c r="F55" s="6" t="s">
        <v>166</v>
      </c>
      <c r="G55" s="12">
        <v>248.3</v>
      </c>
      <c r="H55" s="7" t="s">
        <v>14</v>
      </c>
      <c r="I55" s="57" t="s">
        <v>659</v>
      </c>
      <c r="J55" s="25">
        <f t="shared" si="3"/>
        <v>68.282499999999999</v>
      </c>
      <c r="K55" s="25">
        <v>0</v>
      </c>
      <c r="L55" s="56"/>
      <c r="M55" s="42"/>
      <c r="N55" s="56"/>
    </row>
    <row r="56" spans="1:14" x14ac:dyDescent="0.25">
      <c r="A56" s="6" t="s">
        <v>8</v>
      </c>
      <c r="B56" s="6" t="s">
        <v>183</v>
      </c>
      <c r="C56" s="201" t="s">
        <v>184</v>
      </c>
      <c r="D56" s="6" t="s">
        <v>185</v>
      </c>
      <c r="E56" s="6" t="s">
        <v>186</v>
      </c>
      <c r="F56" s="6" t="s">
        <v>187</v>
      </c>
      <c r="G56" s="12">
        <v>684.75</v>
      </c>
      <c r="H56" s="7" t="s">
        <v>96</v>
      </c>
      <c r="I56" s="57" t="s">
        <v>659</v>
      </c>
      <c r="J56" s="25">
        <f t="shared" si="3"/>
        <v>188.30625000000001</v>
      </c>
      <c r="K56" s="52">
        <v>0</v>
      </c>
      <c r="L56" s="55"/>
      <c r="M56" s="42"/>
      <c r="N56" s="55"/>
    </row>
    <row r="57" spans="1:14" x14ac:dyDescent="0.25">
      <c r="A57" s="6" t="s">
        <v>8</v>
      </c>
      <c r="B57" s="6" t="s">
        <v>175</v>
      </c>
      <c r="C57" s="201" t="s">
        <v>176</v>
      </c>
      <c r="D57" s="6" t="s">
        <v>89</v>
      </c>
      <c r="E57" s="6" t="s">
        <v>177</v>
      </c>
      <c r="F57" s="6" t="s">
        <v>178</v>
      </c>
      <c r="G57" s="12">
        <v>552.20000000000005</v>
      </c>
      <c r="H57" s="56" t="s">
        <v>96</v>
      </c>
      <c r="I57" s="57" t="s">
        <v>659</v>
      </c>
      <c r="J57" s="25">
        <f t="shared" si="3"/>
        <v>151.85500000000002</v>
      </c>
      <c r="K57" s="25">
        <v>0</v>
      </c>
      <c r="L57" s="56"/>
      <c r="M57" s="42"/>
      <c r="N57" s="56"/>
    </row>
    <row r="58" spans="1:14" x14ac:dyDescent="0.25">
      <c r="A58" s="99" t="s">
        <v>2321</v>
      </c>
      <c r="B58" s="99" t="s">
        <v>1516</v>
      </c>
      <c r="C58" s="155" t="s">
        <v>2314</v>
      </c>
      <c r="D58" s="55"/>
      <c r="E58" s="99" t="s">
        <v>2318</v>
      </c>
      <c r="F58" s="99" t="s">
        <v>2311</v>
      </c>
      <c r="G58" s="99">
        <v>336.2</v>
      </c>
      <c r="H58" s="55"/>
      <c r="I58" s="181" t="s">
        <v>1516</v>
      </c>
      <c r="J58" s="25">
        <f t="shared" si="3"/>
        <v>92.454999999999998</v>
      </c>
      <c r="K58" s="52"/>
      <c r="L58" s="55"/>
      <c r="M58" s="42"/>
      <c r="N58" s="55"/>
    </row>
    <row r="59" spans="1:14" x14ac:dyDescent="0.25">
      <c r="A59" s="99" t="s">
        <v>2321</v>
      </c>
      <c r="B59" s="99" t="s">
        <v>1516</v>
      </c>
      <c r="C59" s="155" t="s">
        <v>2315</v>
      </c>
      <c r="D59" s="55"/>
      <c r="E59" s="99" t="s">
        <v>2319</v>
      </c>
      <c r="F59" s="99" t="s">
        <v>2312</v>
      </c>
      <c r="G59" s="99">
        <v>298.7</v>
      </c>
      <c r="H59" s="55"/>
      <c r="I59" s="181" t="s">
        <v>1516</v>
      </c>
      <c r="J59" s="25">
        <f t="shared" si="3"/>
        <v>82.142499999999998</v>
      </c>
      <c r="K59" s="52"/>
      <c r="L59" s="55"/>
      <c r="M59" s="42"/>
      <c r="N59" s="55"/>
    </row>
    <row r="60" spans="1:14" x14ac:dyDescent="0.25">
      <c r="A60" s="99" t="s">
        <v>2321</v>
      </c>
      <c r="B60" s="99" t="s">
        <v>263</v>
      </c>
      <c r="C60" s="155" t="s">
        <v>2316</v>
      </c>
      <c r="D60" s="55"/>
      <c r="E60" s="99" t="s">
        <v>266</v>
      </c>
      <c r="F60" s="99" t="s">
        <v>267</v>
      </c>
      <c r="G60" s="99">
        <v>185</v>
      </c>
      <c r="H60" s="55"/>
      <c r="I60" s="181" t="s">
        <v>1516</v>
      </c>
      <c r="J60" s="25">
        <f t="shared" si="3"/>
        <v>50.875</v>
      </c>
      <c r="K60" s="52"/>
      <c r="L60" s="55"/>
      <c r="M60" s="42"/>
      <c r="N60" s="55"/>
    </row>
    <row r="61" spans="1:14" x14ac:dyDescent="0.25">
      <c r="A61" s="10" t="s">
        <v>8</v>
      </c>
      <c r="B61" s="10" t="s">
        <v>268</v>
      </c>
      <c r="C61" s="88" t="s">
        <v>269</v>
      </c>
      <c r="D61" s="10" t="s">
        <v>270</v>
      </c>
      <c r="E61" s="10" t="s">
        <v>271</v>
      </c>
      <c r="F61" s="10" t="s">
        <v>272</v>
      </c>
      <c r="G61" s="11">
        <v>529.79999999999995</v>
      </c>
      <c r="H61" s="56" t="s">
        <v>96</v>
      </c>
      <c r="I61" s="38" t="s">
        <v>273</v>
      </c>
      <c r="J61" s="37">
        <f t="shared" si="3"/>
        <v>145.69499999999999</v>
      </c>
      <c r="K61" s="37">
        <v>0</v>
      </c>
      <c r="L61" s="38"/>
      <c r="M61" s="43"/>
      <c r="N61" s="38"/>
    </row>
    <row r="62" spans="1:14" x14ac:dyDescent="0.25">
      <c r="C62" s="166"/>
    </row>
    <row r="63" spans="1:14" ht="13.8" thickBot="1" x14ac:dyDescent="0.3">
      <c r="E63" s="16" t="s">
        <v>402</v>
      </c>
      <c r="G63" s="15">
        <f>SUM(G3:G61)</f>
        <v>23173.499999999993</v>
      </c>
      <c r="I63" s="16" t="s">
        <v>403</v>
      </c>
      <c r="J63" s="15">
        <f>SUM(J3:J61)</f>
        <v>6372.7124999999996</v>
      </c>
      <c r="K63" s="15"/>
    </row>
    <row r="64" spans="1:14" ht="13.8" thickTop="1" x14ac:dyDescent="0.25"/>
  </sheetData>
  <sortState ref="A3:N61">
    <sortCondition ref="I3:I61"/>
  </sortState>
  <mergeCells count="1">
    <mergeCell ref="A1:L1"/>
  </mergeCells>
  <pageMargins left="0.25" right="0.25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pane ySplit="2" topLeftCell="A42" activePane="bottomLeft" state="frozen"/>
      <selection pane="bottomLeft" activeCell="A55" sqref="A55:XFD55"/>
    </sheetView>
  </sheetViews>
  <sheetFormatPr defaultRowHeight="14.4" x14ac:dyDescent="0.3"/>
  <cols>
    <col min="1" max="1" width="6.33203125" bestFit="1" customWidth="1"/>
    <col min="2" max="2" width="9" bestFit="1" customWidth="1"/>
    <col min="3" max="3" width="14.88671875" customWidth="1"/>
    <col min="4" max="4" width="7" bestFit="1" customWidth="1"/>
    <col min="5" max="5" width="14.109375" bestFit="1" customWidth="1"/>
    <col min="6" max="6" width="9" bestFit="1" customWidth="1"/>
    <col min="7" max="7" width="11.5546875" style="18" bestFit="1" customWidth="1"/>
    <col min="8" max="8" width="13.5546875" bestFit="1" customWidth="1"/>
    <col min="9" max="9" width="23.109375" bestFit="1" customWidth="1"/>
    <col min="10" max="10" width="12" bestFit="1" customWidth="1"/>
    <col min="11" max="11" width="12" customWidth="1"/>
    <col min="12" max="12" width="10.6640625" bestFit="1" customWidth="1"/>
    <col min="13" max="13" width="10.33203125" bestFit="1" customWidth="1"/>
    <col min="14" max="14" width="22.88671875" customWidth="1"/>
  </cols>
  <sheetData>
    <row r="1" spans="1:14" x14ac:dyDescent="0.3">
      <c r="A1" s="411" t="s">
        <v>411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</row>
    <row r="2" spans="1:14" s="19" customFormat="1" ht="39.6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3" t="s">
        <v>6</v>
      </c>
      <c r="H2" s="22" t="s">
        <v>7</v>
      </c>
      <c r="I2" s="41" t="s">
        <v>398</v>
      </c>
      <c r="J2" s="41" t="s">
        <v>399</v>
      </c>
      <c r="K2" s="24" t="s">
        <v>437</v>
      </c>
      <c r="L2" s="41" t="s">
        <v>400</v>
      </c>
      <c r="M2" s="41" t="s">
        <v>658</v>
      </c>
      <c r="N2" s="41" t="s">
        <v>438</v>
      </c>
    </row>
    <row r="3" spans="1:14" s="2" customFormat="1" ht="13.5" customHeight="1" x14ac:dyDescent="0.25">
      <c r="A3" s="34" t="s">
        <v>8</v>
      </c>
      <c r="B3" s="34" t="s">
        <v>502</v>
      </c>
      <c r="C3" s="105" t="s">
        <v>503</v>
      </c>
      <c r="D3" s="34" t="s">
        <v>486</v>
      </c>
      <c r="E3" s="34" t="s">
        <v>504</v>
      </c>
      <c r="F3" s="34" t="s">
        <v>505</v>
      </c>
      <c r="G3" s="58">
        <v>96.2</v>
      </c>
      <c r="H3" s="55" t="s">
        <v>444</v>
      </c>
      <c r="I3" s="39" t="s">
        <v>642</v>
      </c>
      <c r="J3" s="37">
        <f t="shared" ref="J3:J33" si="0">SUM(G3*27.5)/100</f>
        <v>26.454999999999998</v>
      </c>
      <c r="K3" s="37">
        <f t="shared" ref="K3:K39" si="1">SUM(G3*30)/100</f>
        <v>28.86</v>
      </c>
      <c r="L3" s="45">
        <v>43572</v>
      </c>
      <c r="M3" s="43">
        <f>SUM(K2:K3)</f>
        <v>28.86</v>
      </c>
      <c r="N3" s="40"/>
    </row>
    <row r="4" spans="1:14" s="2" customFormat="1" ht="13.2" x14ac:dyDescent="0.25">
      <c r="A4" s="34" t="s">
        <v>8</v>
      </c>
      <c r="B4" s="34" t="s">
        <v>493</v>
      </c>
      <c r="C4" s="105" t="s">
        <v>494</v>
      </c>
      <c r="D4" s="34" t="s">
        <v>385</v>
      </c>
      <c r="E4" s="34" t="s">
        <v>495</v>
      </c>
      <c r="F4" s="34" t="s">
        <v>496</v>
      </c>
      <c r="G4" s="58">
        <v>634.70000000000005</v>
      </c>
      <c r="H4" s="55" t="s">
        <v>497</v>
      </c>
      <c r="I4" s="39" t="s">
        <v>642</v>
      </c>
      <c r="J4" s="37">
        <f t="shared" si="0"/>
        <v>174.54249999999999</v>
      </c>
      <c r="K4" s="37">
        <f t="shared" si="1"/>
        <v>190.41</v>
      </c>
      <c r="L4" s="45">
        <v>43572</v>
      </c>
      <c r="M4" s="43"/>
      <c r="N4" s="40"/>
    </row>
    <row r="5" spans="1:14" s="2" customFormat="1" ht="13.2" x14ac:dyDescent="0.25">
      <c r="A5" s="34" t="s">
        <v>8</v>
      </c>
      <c r="B5" s="34" t="s">
        <v>498</v>
      </c>
      <c r="C5" s="105" t="s">
        <v>499</v>
      </c>
      <c r="D5" s="34" t="s">
        <v>169</v>
      </c>
      <c r="E5" s="34" t="s">
        <v>500</v>
      </c>
      <c r="F5" s="34" t="s">
        <v>501</v>
      </c>
      <c r="G5" s="58">
        <v>432.2</v>
      </c>
      <c r="H5" s="55" t="s">
        <v>444</v>
      </c>
      <c r="I5" s="39" t="s">
        <v>642</v>
      </c>
      <c r="J5" s="37">
        <f t="shared" si="0"/>
        <v>118.855</v>
      </c>
      <c r="K5" s="37">
        <f t="shared" si="1"/>
        <v>129.66</v>
      </c>
      <c r="L5" s="45">
        <v>43572</v>
      </c>
      <c r="M5" s="43"/>
      <c r="N5" s="40"/>
    </row>
    <row r="6" spans="1:14" s="2" customFormat="1" ht="13.2" x14ac:dyDescent="0.25">
      <c r="A6" s="34" t="s">
        <v>8</v>
      </c>
      <c r="B6" s="34" t="s">
        <v>480</v>
      </c>
      <c r="C6" s="105" t="s">
        <v>481</v>
      </c>
      <c r="D6" s="34" t="s">
        <v>169</v>
      </c>
      <c r="E6" s="34" t="s">
        <v>482</v>
      </c>
      <c r="F6" s="34" t="s">
        <v>483</v>
      </c>
      <c r="G6" s="58">
        <v>159.30000000000001</v>
      </c>
      <c r="H6" s="55" t="s">
        <v>444</v>
      </c>
      <c r="I6" s="39" t="s">
        <v>134</v>
      </c>
      <c r="J6" s="37">
        <f t="shared" si="0"/>
        <v>43.807499999999997</v>
      </c>
      <c r="K6" s="37">
        <f t="shared" si="1"/>
        <v>47.79</v>
      </c>
      <c r="L6" s="45">
        <v>43569</v>
      </c>
      <c r="M6" s="43"/>
      <c r="N6" s="40"/>
    </row>
    <row r="7" spans="1:14" s="2" customFormat="1" ht="13.2" x14ac:dyDescent="0.25">
      <c r="A7" s="34" t="s">
        <v>8</v>
      </c>
      <c r="B7" s="34" t="s">
        <v>484</v>
      </c>
      <c r="C7" s="105" t="s">
        <v>485</v>
      </c>
      <c r="D7" s="34" t="s">
        <v>486</v>
      </c>
      <c r="E7" s="34" t="s">
        <v>487</v>
      </c>
      <c r="F7" s="34" t="s">
        <v>488</v>
      </c>
      <c r="G7" s="58">
        <v>546.20000000000005</v>
      </c>
      <c r="H7" s="55" t="s">
        <v>444</v>
      </c>
      <c r="I7" s="39" t="s">
        <v>134</v>
      </c>
      <c r="J7" s="37">
        <f t="shared" si="0"/>
        <v>150.20500000000001</v>
      </c>
      <c r="K7" s="37">
        <f t="shared" si="1"/>
        <v>163.86</v>
      </c>
      <c r="L7" s="45">
        <v>43569</v>
      </c>
      <c r="M7" s="43">
        <v>211.65</v>
      </c>
      <c r="N7" s="40"/>
    </row>
    <row r="8" spans="1:14" x14ac:dyDescent="0.3">
      <c r="A8" s="34" t="s">
        <v>8</v>
      </c>
      <c r="B8" s="34" t="s">
        <v>604</v>
      </c>
      <c r="C8" s="105" t="s">
        <v>605</v>
      </c>
      <c r="D8" s="34" t="s">
        <v>331</v>
      </c>
      <c r="E8" s="34" t="s">
        <v>606</v>
      </c>
      <c r="F8" s="34" t="s">
        <v>607</v>
      </c>
      <c r="G8" s="58">
        <v>1300.3</v>
      </c>
      <c r="H8" s="55" t="s">
        <v>470</v>
      </c>
      <c r="I8" s="39" t="s">
        <v>651</v>
      </c>
      <c r="J8" s="37">
        <f t="shared" si="0"/>
        <v>357.58249999999998</v>
      </c>
      <c r="K8" s="37">
        <f t="shared" si="1"/>
        <v>390.09</v>
      </c>
      <c r="L8" s="45">
        <v>43572</v>
      </c>
      <c r="M8" s="196"/>
      <c r="N8" s="40"/>
    </row>
    <row r="9" spans="1:14" x14ac:dyDescent="0.3">
      <c r="A9" s="34" t="s">
        <v>8</v>
      </c>
      <c r="B9" s="34" t="s">
        <v>591</v>
      </c>
      <c r="C9" s="105" t="s">
        <v>2322</v>
      </c>
      <c r="D9" s="34" t="s">
        <v>592</v>
      </c>
      <c r="E9" s="34" t="s">
        <v>593</v>
      </c>
      <c r="F9" s="34" t="s">
        <v>594</v>
      </c>
      <c r="G9" s="58">
        <v>344.35</v>
      </c>
      <c r="H9" s="55" t="s">
        <v>444</v>
      </c>
      <c r="I9" s="39" t="s">
        <v>651</v>
      </c>
      <c r="J9" s="37">
        <f t="shared" si="0"/>
        <v>94.696250000000006</v>
      </c>
      <c r="K9" s="37">
        <f t="shared" si="1"/>
        <v>103.30500000000001</v>
      </c>
      <c r="L9" s="45">
        <v>43572</v>
      </c>
      <c r="M9" s="43"/>
      <c r="N9" s="40"/>
    </row>
    <row r="10" spans="1:14" x14ac:dyDescent="0.3">
      <c r="A10" s="34" t="s">
        <v>8</v>
      </c>
      <c r="B10" s="34" t="s">
        <v>595</v>
      </c>
      <c r="C10" s="105" t="s">
        <v>596</v>
      </c>
      <c r="D10" s="34" t="s">
        <v>169</v>
      </c>
      <c r="E10" s="34" t="s">
        <v>597</v>
      </c>
      <c r="F10" s="34" t="s">
        <v>598</v>
      </c>
      <c r="G10" s="58">
        <v>465.7</v>
      </c>
      <c r="H10" s="55" t="s">
        <v>444</v>
      </c>
      <c r="I10" s="39" t="s">
        <v>651</v>
      </c>
      <c r="J10" s="37">
        <f t="shared" si="0"/>
        <v>128.0675</v>
      </c>
      <c r="K10" s="37">
        <f t="shared" si="1"/>
        <v>139.71</v>
      </c>
      <c r="L10" s="45">
        <v>43572</v>
      </c>
      <c r="M10" s="43"/>
      <c r="N10" s="40"/>
    </row>
    <row r="11" spans="1:14" x14ac:dyDescent="0.3">
      <c r="A11" s="34" t="s">
        <v>8</v>
      </c>
      <c r="B11" s="34" t="s">
        <v>599</v>
      </c>
      <c r="C11" s="105" t="s">
        <v>600</v>
      </c>
      <c r="D11" s="34" t="s">
        <v>601</v>
      </c>
      <c r="E11" s="34" t="s">
        <v>602</v>
      </c>
      <c r="F11" s="34" t="s">
        <v>603</v>
      </c>
      <c r="G11" s="58">
        <v>415.05</v>
      </c>
      <c r="H11" s="55" t="s">
        <v>444</v>
      </c>
      <c r="I11" s="39" t="s">
        <v>651</v>
      </c>
      <c r="J11" s="37">
        <f t="shared" si="0"/>
        <v>114.13875</v>
      </c>
      <c r="K11" s="37">
        <f t="shared" si="1"/>
        <v>124.515</v>
      </c>
      <c r="L11" s="45">
        <v>43572</v>
      </c>
      <c r="M11" s="43">
        <f>SUM(K6:K8)</f>
        <v>601.74</v>
      </c>
      <c r="N11" s="40"/>
    </row>
    <row r="12" spans="1:14" x14ac:dyDescent="0.3">
      <c r="A12" s="34" t="s">
        <v>8</v>
      </c>
      <c r="B12" s="34" t="s">
        <v>578</v>
      </c>
      <c r="C12" s="105" t="s">
        <v>579</v>
      </c>
      <c r="D12" s="34" t="s">
        <v>104</v>
      </c>
      <c r="E12" s="34" t="s">
        <v>580</v>
      </c>
      <c r="F12" s="34" t="s">
        <v>581</v>
      </c>
      <c r="G12" s="58">
        <v>289.8</v>
      </c>
      <c r="H12" s="55" t="s">
        <v>444</v>
      </c>
      <c r="I12" s="39" t="s">
        <v>432</v>
      </c>
      <c r="J12" s="37">
        <f t="shared" si="0"/>
        <v>79.694999999999993</v>
      </c>
      <c r="K12" s="37">
        <f t="shared" si="1"/>
        <v>86.94</v>
      </c>
      <c r="L12" s="45">
        <v>43572</v>
      </c>
      <c r="M12" s="43">
        <v>86.94</v>
      </c>
      <c r="N12" s="40"/>
    </row>
    <row r="13" spans="1:14" x14ac:dyDescent="0.3">
      <c r="A13" s="34" t="s">
        <v>8</v>
      </c>
      <c r="B13" s="34" t="s">
        <v>557</v>
      </c>
      <c r="C13" s="105" t="s">
        <v>558</v>
      </c>
      <c r="D13" s="34" t="s">
        <v>559</v>
      </c>
      <c r="E13" s="34" t="s">
        <v>560</v>
      </c>
      <c r="F13" s="34" t="s">
        <v>561</v>
      </c>
      <c r="G13" s="58">
        <v>788.45</v>
      </c>
      <c r="H13" s="55" t="s">
        <v>470</v>
      </c>
      <c r="I13" s="39" t="s">
        <v>427</v>
      </c>
      <c r="J13" s="37">
        <f t="shared" si="0"/>
        <v>216.82374999999999</v>
      </c>
      <c r="K13" s="37">
        <f t="shared" si="1"/>
        <v>236.535</v>
      </c>
      <c r="L13" s="45">
        <v>43572</v>
      </c>
      <c r="M13" s="43">
        <v>236.54</v>
      </c>
      <c r="N13" s="40"/>
    </row>
    <row r="14" spans="1:14" x14ac:dyDescent="0.3">
      <c r="A14" s="34" t="s">
        <v>8</v>
      </c>
      <c r="B14" s="34" t="s">
        <v>515</v>
      </c>
      <c r="C14" s="105" t="s">
        <v>516</v>
      </c>
      <c r="D14" s="34" t="s">
        <v>517</v>
      </c>
      <c r="E14" s="34" t="s">
        <v>518</v>
      </c>
      <c r="F14" s="34" t="s">
        <v>519</v>
      </c>
      <c r="G14" s="58">
        <v>264.2</v>
      </c>
      <c r="H14" s="55" t="s">
        <v>444</v>
      </c>
      <c r="I14" s="39" t="s">
        <v>645</v>
      </c>
      <c r="J14" s="37">
        <f t="shared" si="0"/>
        <v>72.655000000000001</v>
      </c>
      <c r="K14" s="37">
        <f t="shared" si="1"/>
        <v>79.260000000000005</v>
      </c>
      <c r="L14" s="45">
        <v>43569</v>
      </c>
      <c r="M14" s="43"/>
      <c r="N14" s="40"/>
    </row>
    <row r="15" spans="1:14" x14ac:dyDescent="0.3">
      <c r="A15" s="34" t="s">
        <v>8</v>
      </c>
      <c r="B15" s="34" t="s">
        <v>520</v>
      </c>
      <c r="C15" s="105" t="s">
        <v>521</v>
      </c>
      <c r="D15" s="34" t="s">
        <v>522</v>
      </c>
      <c r="E15" s="34" t="s">
        <v>523</v>
      </c>
      <c r="F15" s="34" t="s">
        <v>524</v>
      </c>
      <c r="G15" s="58">
        <v>222.2</v>
      </c>
      <c r="H15" s="55" t="s">
        <v>470</v>
      </c>
      <c r="I15" s="39" t="s">
        <v>645</v>
      </c>
      <c r="J15" s="37">
        <f t="shared" si="0"/>
        <v>61.104999999999997</v>
      </c>
      <c r="K15" s="37">
        <f t="shared" si="1"/>
        <v>66.66</v>
      </c>
      <c r="L15" s="45">
        <v>43569</v>
      </c>
      <c r="M15" s="43">
        <f>SUM(K14:K15)</f>
        <v>145.92000000000002</v>
      </c>
      <c r="N15" s="40"/>
    </row>
    <row r="16" spans="1:14" x14ac:dyDescent="0.3">
      <c r="A16" s="34" t="s">
        <v>8</v>
      </c>
      <c r="B16" s="34" t="s">
        <v>567</v>
      </c>
      <c r="C16" s="105" t="s">
        <v>568</v>
      </c>
      <c r="D16" s="34" t="s">
        <v>150</v>
      </c>
      <c r="E16" s="34" t="s">
        <v>569</v>
      </c>
      <c r="F16" s="34" t="s">
        <v>570</v>
      </c>
      <c r="G16" s="29">
        <v>192.5</v>
      </c>
      <c r="H16" s="55" t="s">
        <v>444</v>
      </c>
      <c r="I16" s="39" t="s">
        <v>648</v>
      </c>
      <c r="J16" s="37">
        <f t="shared" si="0"/>
        <v>52.9375</v>
      </c>
      <c r="K16" s="37">
        <f t="shared" si="1"/>
        <v>57.75</v>
      </c>
      <c r="L16" s="45">
        <v>43612</v>
      </c>
      <c r="M16" s="43"/>
      <c r="N16" s="84"/>
    </row>
    <row r="17" spans="1:14" x14ac:dyDescent="0.3">
      <c r="A17" s="34" t="s">
        <v>8</v>
      </c>
      <c r="B17" s="34" t="s">
        <v>567</v>
      </c>
      <c r="C17" s="105" t="s">
        <v>568</v>
      </c>
      <c r="D17" s="34" t="s">
        <v>150</v>
      </c>
      <c r="E17" s="34" t="s">
        <v>576</v>
      </c>
      <c r="F17" s="34" t="s">
        <v>577</v>
      </c>
      <c r="G17" s="58">
        <v>169.7</v>
      </c>
      <c r="H17" s="55" t="s">
        <v>444</v>
      </c>
      <c r="I17" s="39" t="s">
        <v>648</v>
      </c>
      <c r="J17" s="37">
        <f t="shared" si="0"/>
        <v>46.667499999999997</v>
      </c>
      <c r="K17" s="37">
        <f t="shared" si="1"/>
        <v>50.91</v>
      </c>
      <c r="L17" s="45">
        <v>43612</v>
      </c>
      <c r="M17" s="196"/>
      <c r="N17" s="84"/>
    </row>
    <row r="18" spans="1:14" x14ac:dyDescent="0.3">
      <c r="A18" s="34" t="s">
        <v>8</v>
      </c>
      <c r="B18" s="34" t="s">
        <v>571</v>
      </c>
      <c r="C18" s="105" t="s">
        <v>572</v>
      </c>
      <c r="D18" s="34" t="s">
        <v>573</v>
      </c>
      <c r="E18" s="34" t="s">
        <v>574</v>
      </c>
      <c r="F18" s="34" t="s">
        <v>575</v>
      </c>
      <c r="G18" s="58">
        <v>333.5</v>
      </c>
      <c r="H18" s="55" t="s">
        <v>444</v>
      </c>
      <c r="I18" s="39" t="s">
        <v>648</v>
      </c>
      <c r="J18" s="37">
        <f t="shared" si="0"/>
        <v>91.712500000000006</v>
      </c>
      <c r="K18" s="37">
        <f t="shared" si="1"/>
        <v>100.05</v>
      </c>
      <c r="L18" s="45">
        <v>43612</v>
      </c>
      <c r="M18" s="43"/>
      <c r="N18" s="84"/>
    </row>
    <row r="19" spans="1:14" x14ac:dyDescent="0.3">
      <c r="A19" s="34" t="s">
        <v>8</v>
      </c>
      <c r="B19" s="34" t="s">
        <v>562</v>
      </c>
      <c r="C19" s="105" t="s">
        <v>563</v>
      </c>
      <c r="D19" s="34" t="s">
        <v>564</v>
      </c>
      <c r="E19" s="34" t="s">
        <v>565</v>
      </c>
      <c r="F19" s="34" t="s">
        <v>566</v>
      </c>
      <c r="G19" s="30">
        <v>178.05</v>
      </c>
      <c r="H19" s="55" t="s">
        <v>444</v>
      </c>
      <c r="I19" s="39" t="s">
        <v>648</v>
      </c>
      <c r="J19" s="37">
        <f t="shared" si="0"/>
        <v>48.963749999999997</v>
      </c>
      <c r="K19" s="37">
        <f t="shared" si="1"/>
        <v>53.414999999999999</v>
      </c>
      <c r="L19" s="45">
        <v>43612</v>
      </c>
      <c r="M19" s="43">
        <f>SUM(K14:K17)</f>
        <v>254.58</v>
      </c>
      <c r="N19" s="84"/>
    </row>
    <row r="20" spans="1:14" x14ac:dyDescent="0.3">
      <c r="A20" s="34" t="s">
        <v>8</v>
      </c>
      <c r="B20" s="34" t="s">
        <v>445</v>
      </c>
      <c r="C20" s="105" t="s">
        <v>446</v>
      </c>
      <c r="D20" s="34" t="s">
        <v>447</v>
      </c>
      <c r="E20" s="34" t="s">
        <v>448</v>
      </c>
      <c r="F20" s="34" t="s">
        <v>449</v>
      </c>
      <c r="G20" s="58">
        <v>557.29999999999995</v>
      </c>
      <c r="H20" s="55" t="s">
        <v>444</v>
      </c>
      <c r="I20" s="39" t="s">
        <v>641</v>
      </c>
      <c r="J20" s="37">
        <f t="shared" si="0"/>
        <v>153.25749999999999</v>
      </c>
      <c r="K20" s="37">
        <f t="shared" si="1"/>
        <v>167.19</v>
      </c>
      <c r="L20" s="45">
        <v>43572</v>
      </c>
      <c r="M20" s="43"/>
      <c r="N20" s="40"/>
    </row>
    <row r="21" spans="1:14" x14ac:dyDescent="0.3">
      <c r="A21" s="34" t="s">
        <v>8</v>
      </c>
      <c r="B21" s="34" t="s">
        <v>450</v>
      </c>
      <c r="C21" s="105" t="s">
        <v>451</v>
      </c>
      <c r="D21" s="34" t="s">
        <v>452</v>
      </c>
      <c r="E21" s="34" t="s">
        <v>453</v>
      </c>
      <c r="F21" s="34" t="s">
        <v>454</v>
      </c>
      <c r="G21" s="58">
        <v>377</v>
      </c>
      <c r="H21" s="55" t="s">
        <v>444</v>
      </c>
      <c r="I21" s="39" t="s">
        <v>641</v>
      </c>
      <c r="J21" s="37">
        <f t="shared" si="0"/>
        <v>103.675</v>
      </c>
      <c r="K21" s="37">
        <f t="shared" si="1"/>
        <v>113.1</v>
      </c>
      <c r="L21" s="45">
        <v>43572</v>
      </c>
      <c r="M21" s="43"/>
      <c r="N21" s="40"/>
    </row>
    <row r="22" spans="1:14" x14ac:dyDescent="0.3">
      <c r="A22" s="34" t="s">
        <v>8</v>
      </c>
      <c r="B22" s="34" t="s">
        <v>455</v>
      </c>
      <c r="C22" s="105" t="s">
        <v>456</v>
      </c>
      <c r="D22" s="34" t="s">
        <v>457</v>
      </c>
      <c r="E22" s="34" t="s">
        <v>458</v>
      </c>
      <c r="F22" s="34" t="s">
        <v>459</v>
      </c>
      <c r="G22" s="58">
        <v>749.8</v>
      </c>
      <c r="H22" s="55" t="s">
        <v>444</v>
      </c>
      <c r="I22" s="39" t="s">
        <v>641</v>
      </c>
      <c r="J22" s="37">
        <f t="shared" si="0"/>
        <v>206.19499999999999</v>
      </c>
      <c r="K22" s="37">
        <f t="shared" si="1"/>
        <v>224.94</v>
      </c>
      <c r="L22" s="45">
        <v>43572</v>
      </c>
      <c r="M22" s="43">
        <f>SUM(K20:K22)</f>
        <v>505.22999999999996</v>
      </c>
      <c r="N22" s="40"/>
    </row>
    <row r="23" spans="1:14" x14ac:dyDescent="0.3">
      <c r="A23" s="1"/>
      <c r="B23" s="96" t="s">
        <v>2241</v>
      </c>
      <c r="C23" s="203" t="s">
        <v>2245</v>
      </c>
      <c r="D23" s="1"/>
      <c r="E23" s="96" t="s">
        <v>2249</v>
      </c>
      <c r="F23" s="96" t="s">
        <v>2253</v>
      </c>
      <c r="G23" s="96">
        <v>369.2</v>
      </c>
      <c r="H23" s="1"/>
      <c r="I23" s="108" t="s">
        <v>2494</v>
      </c>
      <c r="J23" s="37">
        <f t="shared" si="0"/>
        <v>101.53</v>
      </c>
      <c r="K23" s="37">
        <f t="shared" si="1"/>
        <v>110.76</v>
      </c>
      <c r="L23" s="195">
        <v>43692</v>
      </c>
      <c r="M23" s="194"/>
      <c r="N23" s="194"/>
    </row>
    <row r="24" spans="1:14" x14ac:dyDescent="0.3">
      <c r="A24" s="1"/>
      <c r="B24" s="96" t="s">
        <v>2242</v>
      </c>
      <c r="C24" s="203" t="s">
        <v>2246</v>
      </c>
      <c r="D24" s="1"/>
      <c r="E24" s="96" t="s">
        <v>2250</v>
      </c>
      <c r="F24" s="96" t="s">
        <v>2254</v>
      </c>
      <c r="G24" s="96">
        <v>446.3</v>
      </c>
      <c r="H24" s="1"/>
      <c r="I24" s="108" t="s">
        <v>2494</v>
      </c>
      <c r="J24" s="37">
        <f t="shared" si="0"/>
        <v>122.7325</v>
      </c>
      <c r="K24" s="37">
        <f t="shared" si="1"/>
        <v>133.88999999999999</v>
      </c>
      <c r="L24" s="195">
        <v>43692</v>
      </c>
      <c r="M24" s="194"/>
      <c r="N24" s="194"/>
    </row>
    <row r="25" spans="1:14" x14ac:dyDescent="0.3">
      <c r="A25" s="1"/>
      <c r="B25" s="96" t="s">
        <v>2243</v>
      </c>
      <c r="C25" s="203" t="s">
        <v>2247</v>
      </c>
      <c r="D25" s="1"/>
      <c r="E25" s="96" t="s">
        <v>2251</v>
      </c>
      <c r="F25" s="96" t="s">
        <v>2255</v>
      </c>
      <c r="G25" s="96">
        <v>96.2</v>
      </c>
      <c r="H25" s="1"/>
      <c r="I25" s="108" t="s">
        <v>2494</v>
      </c>
      <c r="J25" s="37">
        <f t="shared" si="0"/>
        <v>26.454999999999998</v>
      </c>
      <c r="K25" s="37">
        <f t="shared" si="1"/>
        <v>28.86</v>
      </c>
      <c r="L25" s="195">
        <v>43692</v>
      </c>
      <c r="M25" s="194"/>
      <c r="N25" s="194"/>
    </row>
    <row r="26" spans="1:14" s="31" customFormat="1" x14ac:dyDescent="0.3">
      <c r="A26" s="34" t="s">
        <v>8</v>
      </c>
      <c r="B26" s="34" t="s">
        <v>525</v>
      </c>
      <c r="C26" s="105" t="s">
        <v>526</v>
      </c>
      <c r="D26" s="34" t="s">
        <v>215</v>
      </c>
      <c r="E26" s="34" t="s">
        <v>527</v>
      </c>
      <c r="F26" s="34" t="s">
        <v>528</v>
      </c>
      <c r="G26" s="58">
        <v>298.35000000000002</v>
      </c>
      <c r="H26" s="55" t="s">
        <v>444</v>
      </c>
      <c r="I26" s="39" t="s">
        <v>646</v>
      </c>
      <c r="J26" s="37">
        <f t="shared" si="0"/>
        <v>82.046250000000001</v>
      </c>
      <c r="K26" s="37">
        <f t="shared" si="1"/>
        <v>89.504999999999995</v>
      </c>
      <c r="L26" s="45">
        <v>43572</v>
      </c>
      <c r="M26" s="43"/>
      <c r="N26" s="40"/>
    </row>
    <row r="27" spans="1:14" x14ac:dyDescent="0.3">
      <c r="A27" s="34" t="s">
        <v>8</v>
      </c>
      <c r="B27" s="34" t="s">
        <v>529</v>
      </c>
      <c r="C27" s="105" t="s">
        <v>530</v>
      </c>
      <c r="D27" s="34" t="s">
        <v>63</v>
      </c>
      <c r="E27" s="34" t="s">
        <v>531</v>
      </c>
      <c r="F27" s="34" t="s">
        <v>532</v>
      </c>
      <c r="G27" s="58">
        <v>245.7</v>
      </c>
      <c r="H27" s="55" t="s">
        <v>444</v>
      </c>
      <c r="I27" s="39" t="s">
        <v>646</v>
      </c>
      <c r="J27" s="37">
        <f t="shared" si="0"/>
        <v>67.567499999999995</v>
      </c>
      <c r="K27" s="37">
        <f t="shared" si="1"/>
        <v>73.709999999999994</v>
      </c>
      <c r="L27" s="45">
        <v>43572</v>
      </c>
      <c r="M27" s="43">
        <f>SUM(K26:K27)</f>
        <v>163.21499999999997</v>
      </c>
      <c r="N27" s="40"/>
    </row>
    <row r="28" spans="1:14" x14ac:dyDescent="0.3">
      <c r="A28" s="34" t="s">
        <v>8</v>
      </c>
      <c r="B28" s="34" t="s">
        <v>439</v>
      </c>
      <c r="C28" s="105" t="s">
        <v>440</v>
      </c>
      <c r="D28" s="34" t="s">
        <v>441</v>
      </c>
      <c r="E28" s="34" t="s">
        <v>442</v>
      </c>
      <c r="F28" s="34" t="s">
        <v>443</v>
      </c>
      <c r="G28" s="58">
        <v>230.25</v>
      </c>
      <c r="H28" s="55" t="s">
        <v>444</v>
      </c>
      <c r="I28" s="39" t="s">
        <v>640</v>
      </c>
      <c r="J28" s="37">
        <f>SUM(G28*27.5)/100</f>
        <v>63.318750000000001</v>
      </c>
      <c r="K28" s="37">
        <f>SUM(G28*30)/100</f>
        <v>69.075000000000003</v>
      </c>
      <c r="L28" s="45">
        <v>43635</v>
      </c>
      <c r="M28" s="43">
        <v>69.08</v>
      </c>
      <c r="N28" s="142"/>
    </row>
    <row r="29" spans="1:14" x14ac:dyDescent="0.3">
      <c r="A29" s="34" t="s">
        <v>8</v>
      </c>
      <c r="B29" s="34" t="s">
        <v>587</v>
      </c>
      <c r="C29" s="105" t="s">
        <v>588</v>
      </c>
      <c r="D29" s="34" t="s">
        <v>486</v>
      </c>
      <c r="E29" s="34" t="s">
        <v>589</v>
      </c>
      <c r="F29" s="34" t="s">
        <v>590</v>
      </c>
      <c r="G29" s="58">
        <v>134.30000000000001</v>
      </c>
      <c r="H29" s="55" t="s">
        <v>444</v>
      </c>
      <c r="I29" s="38" t="s">
        <v>650</v>
      </c>
      <c r="J29" s="37">
        <f t="shared" si="0"/>
        <v>36.932500000000005</v>
      </c>
      <c r="K29" s="37">
        <f t="shared" si="1"/>
        <v>40.290000000000006</v>
      </c>
      <c r="L29" s="46">
        <v>43572</v>
      </c>
      <c r="M29" s="49">
        <v>40.29</v>
      </c>
      <c r="N29" s="40"/>
    </row>
    <row r="30" spans="1:14" x14ac:dyDescent="0.3">
      <c r="A30" s="34" t="s">
        <v>8</v>
      </c>
      <c r="B30" s="34" t="s">
        <v>506</v>
      </c>
      <c r="C30" s="105" t="s">
        <v>507</v>
      </c>
      <c r="D30" s="34" t="s">
        <v>508</v>
      </c>
      <c r="E30" s="34" t="s">
        <v>509</v>
      </c>
      <c r="F30" s="34" t="s">
        <v>510</v>
      </c>
      <c r="G30" s="58">
        <v>206.45</v>
      </c>
      <c r="H30" s="55" t="s">
        <v>444</v>
      </c>
      <c r="I30" s="39" t="s">
        <v>643</v>
      </c>
      <c r="J30" s="37">
        <f t="shared" si="0"/>
        <v>56.77375</v>
      </c>
      <c r="K30" s="37">
        <f t="shared" si="1"/>
        <v>61.935000000000002</v>
      </c>
      <c r="L30" s="45">
        <v>43572</v>
      </c>
      <c r="M30" s="43">
        <v>61.94</v>
      </c>
      <c r="N30" s="40"/>
    </row>
    <row r="31" spans="1:14" x14ac:dyDescent="0.3">
      <c r="A31" s="34" t="s">
        <v>8</v>
      </c>
      <c r="B31" s="34" t="s">
        <v>582</v>
      </c>
      <c r="C31" s="105" t="s">
        <v>583</v>
      </c>
      <c r="D31" s="34" t="s">
        <v>584</v>
      </c>
      <c r="E31" s="34" t="s">
        <v>585</v>
      </c>
      <c r="F31" s="34" t="s">
        <v>586</v>
      </c>
      <c r="G31" s="58">
        <v>284</v>
      </c>
      <c r="H31" s="55" t="s">
        <v>444</v>
      </c>
      <c r="I31" s="39" t="s">
        <v>649</v>
      </c>
      <c r="J31" s="37">
        <f>SUM(G31*27.5)/100</f>
        <v>78.099999999999994</v>
      </c>
      <c r="K31" s="37">
        <f>SUM(G31*30)/100</f>
        <v>85.2</v>
      </c>
      <c r="L31" s="45">
        <v>43723</v>
      </c>
      <c r="M31" s="43">
        <v>85.2</v>
      </c>
      <c r="N31" s="142"/>
    </row>
    <row r="32" spans="1:14" x14ac:dyDescent="0.3">
      <c r="A32" s="34" t="s">
        <v>8</v>
      </c>
      <c r="B32" s="35">
        <v>6194052</v>
      </c>
      <c r="C32" s="105" t="s">
        <v>511</v>
      </c>
      <c r="D32" s="34" t="s">
        <v>512</v>
      </c>
      <c r="E32" s="34" t="s">
        <v>513</v>
      </c>
      <c r="F32" s="34" t="s">
        <v>514</v>
      </c>
      <c r="G32" s="58">
        <v>641.54999999999995</v>
      </c>
      <c r="H32" s="55" t="s">
        <v>444</v>
      </c>
      <c r="I32" s="39" t="s">
        <v>644</v>
      </c>
      <c r="J32" s="37">
        <f t="shared" si="0"/>
        <v>176.42625000000001</v>
      </c>
      <c r="K32" s="37">
        <f t="shared" si="1"/>
        <v>192.465</v>
      </c>
      <c r="L32" s="45">
        <v>43572</v>
      </c>
      <c r="M32" s="43">
        <v>192.47</v>
      </c>
      <c r="N32" s="40"/>
    </row>
    <row r="33" spans="1:14" x14ac:dyDescent="0.3">
      <c r="A33" s="34" t="s">
        <v>8</v>
      </c>
      <c r="B33" s="34" t="s">
        <v>537</v>
      </c>
      <c r="C33" s="105" t="s">
        <v>538</v>
      </c>
      <c r="D33" s="34" t="s">
        <v>539</v>
      </c>
      <c r="E33" s="34" t="s">
        <v>540</v>
      </c>
      <c r="F33" s="34" t="s">
        <v>541</v>
      </c>
      <c r="G33" s="58">
        <v>232.5</v>
      </c>
      <c r="H33" s="55" t="s">
        <v>444</v>
      </c>
      <c r="I33" s="39" t="s">
        <v>656</v>
      </c>
      <c r="J33" s="37">
        <f t="shared" si="0"/>
        <v>63.9375</v>
      </c>
      <c r="K33" s="37">
        <f t="shared" si="1"/>
        <v>69.75</v>
      </c>
      <c r="L33" s="45">
        <v>43572</v>
      </c>
      <c r="M33" s="43"/>
      <c r="N33" s="40"/>
    </row>
    <row r="34" spans="1:14" x14ac:dyDescent="0.3">
      <c r="A34" s="34" t="s">
        <v>8</v>
      </c>
      <c r="B34" s="34" t="s">
        <v>542</v>
      </c>
      <c r="C34" s="105" t="s">
        <v>543</v>
      </c>
      <c r="D34" s="34" t="s">
        <v>544</v>
      </c>
      <c r="E34" s="34" t="s">
        <v>545</v>
      </c>
      <c r="F34" s="34" t="s">
        <v>546</v>
      </c>
      <c r="G34" s="58">
        <v>1269.8</v>
      </c>
      <c r="H34" s="55" t="s">
        <v>470</v>
      </c>
      <c r="I34" s="39" t="s">
        <v>656</v>
      </c>
      <c r="J34" s="37">
        <f t="shared" ref="J34:J50" si="2">SUM(G34*27.5)/100</f>
        <v>349.19499999999999</v>
      </c>
      <c r="K34" s="37">
        <f t="shared" si="1"/>
        <v>380.94</v>
      </c>
      <c r="L34" s="45">
        <v>43572</v>
      </c>
      <c r="M34" s="43">
        <f>SUM(K33:K34)</f>
        <v>450.69</v>
      </c>
      <c r="N34" s="40"/>
    </row>
    <row r="35" spans="1:14" x14ac:dyDescent="0.3">
      <c r="A35" s="34" t="s">
        <v>8</v>
      </c>
      <c r="B35" s="34" t="s">
        <v>533</v>
      </c>
      <c r="C35" s="105" t="s">
        <v>335</v>
      </c>
      <c r="D35" s="34" t="s">
        <v>534</v>
      </c>
      <c r="E35" s="34" t="s">
        <v>535</v>
      </c>
      <c r="F35" s="34" t="s">
        <v>536</v>
      </c>
      <c r="G35" s="58">
        <v>1164.2</v>
      </c>
      <c r="H35" s="55" t="s">
        <v>444</v>
      </c>
      <c r="I35" s="39" t="s">
        <v>656</v>
      </c>
      <c r="J35" s="37">
        <f t="shared" si="2"/>
        <v>320.15499999999997</v>
      </c>
      <c r="K35" s="37">
        <f t="shared" si="1"/>
        <v>349.26</v>
      </c>
      <c r="L35" s="45">
        <v>43572</v>
      </c>
      <c r="M35" s="43"/>
      <c r="N35" s="40"/>
    </row>
    <row r="36" spans="1:14" x14ac:dyDescent="0.3">
      <c r="A36" s="34" t="s">
        <v>8</v>
      </c>
      <c r="B36" s="34" t="s">
        <v>460</v>
      </c>
      <c r="C36" s="105" t="s">
        <v>461</v>
      </c>
      <c r="D36" s="34" t="s">
        <v>462</v>
      </c>
      <c r="E36" s="34" t="s">
        <v>463</v>
      </c>
      <c r="F36" s="34" t="s">
        <v>464</v>
      </c>
      <c r="G36" s="29">
        <v>560.5</v>
      </c>
      <c r="H36" s="55" t="s">
        <v>444</v>
      </c>
      <c r="I36" s="39" t="s">
        <v>657</v>
      </c>
      <c r="J36" s="37">
        <f t="shared" si="2"/>
        <v>154.13749999999999</v>
      </c>
      <c r="K36" s="37">
        <f t="shared" si="1"/>
        <v>168.15</v>
      </c>
      <c r="L36" s="45">
        <v>43635</v>
      </c>
      <c r="M36" s="43">
        <v>168.15</v>
      </c>
      <c r="N36" s="40"/>
    </row>
    <row r="37" spans="1:14" x14ac:dyDescent="0.3">
      <c r="A37" s="34" t="s">
        <v>8</v>
      </c>
      <c r="B37" s="34" t="s">
        <v>547</v>
      </c>
      <c r="C37" s="105" t="s">
        <v>548</v>
      </c>
      <c r="D37" s="34" t="s">
        <v>549</v>
      </c>
      <c r="E37" s="34" t="s">
        <v>550</v>
      </c>
      <c r="F37" s="34" t="s">
        <v>551</v>
      </c>
      <c r="G37" s="30">
        <v>555.20000000000005</v>
      </c>
      <c r="H37" s="55" t="s">
        <v>470</v>
      </c>
      <c r="I37" s="39" t="s">
        <v>647</v>
      </c>
      <c r="J37" s="37">
        <f t="shared" si="2"/>
        <v>152.68</v>
      </c>
      <c r="K37" s="37">
        <f t="shared" si="1"/>
        <v>166.56</v>
      </c>
      <c r="L37" s="45">
        <v>43572</v>
      </c>
      <c r="M37" s="43"/>
      <c r="N37" s="40"/>
    </row>
    <row r="38" spans="1:14" x14ac:dyDescent="0.3">
      <c r="A38" s="34" t="s">
        <v>8</v>
      </c>
      <c r="B38" s="34" t="s">
        <v>552</v>
      </c>
      <c r="C38" s="105" t="s">
        <v>553</v>
      </c>
      <c r="D38" s="34" t="s">
        <v>554</v>
      </c>
      <c r="E38" s="34" t="s">
        <v>555</v>
      </c>
      <c r="F38" s="34" t="s">
        <v>556</v>
      </c>
      <c r="G38" s="29">
        <v>578.20000000000005</v>
      </c>
      <c r="H38" s="55" t="s">
        <v>444</v>
      </c>
      <c r="I38" s="39" t="s">
        <v>647</v>
      </c>
      <c r="J38" s="37">
        <f t="shared" si="2"/>
        <v>159.00500000000002</v>
      </c>
      <c r="K38" s="37">
        <f t="shared" si="1"/>
        <v>173.46</v>
      </c>
      <c r="L38" s="45">
        <v>43572</v>
      </c>
      <c r="M38" s="43">
        <f>SUM(K37:K38)</f>
        <v>340.02</v>
      </c>
      <c r="N38" s="40"/>
    </row>
    <row r="39" spans="1:14" x14ac:dyDescent="0.3">
      <c r="A39" s="34" t="s">
        <v>8</v>
      </c>
      <c r="B39" s="34" t="s">
        <v>465</v>
      </c>
      <c r="C39" s="105" t="s">
        <v>466</v>
      </c>
      <c r="D39" s="34" t="s">
        <v>467</v>
      </c>
      <c r="E39" s="34" t="s">
        <v>468</v>
      </c>
      <c r="F39" s="34" t="s">
        <v>469</v>
      </c>
      <c r="G39" s="58">
        <v>750</v>
      </c>
      <c r="H39" s="55" t="s">
        <v>470</v>
      </c>
      <c r="I39" s="39" t="s">
        <v>652</v>
      </c>
      <c r="J39" s="37">
        <f t="shared" si="2"/>
        <v>206.25</v>
      </c>
      <c r="K39" s="37">
        <f t="shared" si="1"/>
        <v>225</v>
      </c>
      <c r="L39" s="45">
        <v>43635</v>
      </c>
      <c r="M39" s="43">
        <v>225</v>
      </c>
      <c r="N39" s="40"/>
    </row>
    <row r="40" spans="1:14" s="2" customFormat="1" x14ac:dyDescent="0.3">
      <c r="A40" s="1"/>
      <c r="B40" s="96" t="s">
        <v>2244</v>
      </c>
      <c r="C40" s="203" t="s">
        <v>2248</v>
      </c>
      <c r="D40" s="1"/>
      <c r="E40" s="96" t="s">
        <v>2252</v>
      </c>
      <c r="F40" s="96" t="s">
        <v>2256</v>
      </c>
      <c r="G40" s="96">
        <v>981</v>
      </c>
      <c r="H40" s="1"/>
      <c r="I40" s="32" t="s">
        <v>659</v>
      </c>
      <c r="J40" s="25">
        <f t="shared" si="2"/>
        <v>269.77499999999998</v>
      </c>
      <c r="K40" s="25" t="s">
        <v>654</v>
      </c>
      <c r="L40" s="57" t="s">
        <v>654</v>
      </c>
      <c r="M40" s="206"/>
      <c r="N40" s="206"/>
    </row>
    <row r="41" spans="1:14" x14ac:dyDescent="0.3">
      <c r="A41" s="34" t="s">
        <v>8</v>
      </c>
      <c r="B41" s="34" t="s">
        <v>631</v>
      </c>
      <c r="C41" s="105" t="s">
        <v>632</v>
      </c>
      <c r="D41" s="34" t="s">
        <v>633</v>
      </c>
      <c r="E41" s="34" t="s">
        <v>634</v>
      </c>
      <c r="F41" s="34" t="s">
        <v>635</v>
      </c>
      <c r="G41" s="58">
        <v>336.2</v>
      </c>
      <c r="H41" s="55" t="s">
        <v>444</v>
      </c>
      <c r="I41" s="32" t="s">
        <v>659</v>
      </c>
      <c r="J41" s="25">
        <f t="shared" si="2"/>
        <v>92.454999999999998</v>
      </c>
      <c r="K41" s="25" t="s">
        <v>654</v>
      </c>
      <c r="L41" s="57" t="s">
        <v>654</v>
      </c>
      <c r="M41" s="74"/>
      <c r="N41" s="52"/>
    </row>
    <row r="42" spans="1:14" x14ac:dyDescent="0.3">
      <c r="A42" s="34" t="s">
        <v>8</v>
      </c>
      <c r="B42" s="34" t="s">
        <v>622</v>
      </c>
      <c r="C42" s="105" t="s">
        <v>623</v>
      </c>
      <c r="D42" s="34" t="s">
        <v>624</v>
      </c>
      <c r="E42" s="34" t="s">
        <v>625</v>
      </c>
      <c r="F42" s="34" t="s">
        <v>626</v>
      </c>
      <c r="G42" s="58">
        <v>276.8</v>
      </c>
      <c r="H42" s="55" t="s">
        <v>444</v>
      </c>
      <c r="I42" s="32" t="s">
        <v>659</v>
      </c>
      <c r="J42" s="25">
        <f t="shared" si="2"/>
        <v>76.12</v>
      </c>
      <c r="K42" s="25" t="s">
        <v>654</v>
      </c>
      <c r="L42" s="57" t="s">
        <v>654</v>
      </c>
      <c r="M42" s="74"/>
      <c r="N42" s="52"/>
    </row>
    <row r="43" spans="1:14" x14ac:dyDescent="0.3">
      <c r="A43" s="34" t="s">
        <v>8</v>
      </c>
      <c r="B43" s="34" t="s">
        <v>618</v>
      </c>
      <c r="C43" s="105" t="s">
        <v>619</v>
      </c>
      <c r="D43" s="34" t="s">
        <v>611</v>
      </c>
      <c r="E43" s="34" t="s">
        <v>620</v>
      </c>
      <c r="F43" s="34" t="s">
        <v>621</v>
      </c>
      <c r="G43" s="58">
        <v>413.3</v>
      </c>
      <c r="H43" s="55" t="s">
        <v>470</v>
      </c>
      <c r="I43" s="32" t="s">
        <v>659</v>
      </c>
      <c r="J43" s="25">
        <f t="shared" si="2"/>
        <v>113.6575</v>
      </c>
      <c r="K43" s="25" t="s">
        <v>654</v>
      </c>
      <c r="L43" s="57" t="s">
        <v>654</v>
      </c>
      <c r="M43" s="74"/>
      <c r="N43" s="52"/>
    </row>
    <row r="44" spans="1:14" x14ac:dyDescent="0.3">
      <c r="A44" s="34" t="s">
        <v>8</v>
      </c>
      <c r="B44" s="34" t="s">
        <v>627</v>
      </c>
      <c r="C44" s="105" t="s">
        <v>628</v>
      </c>
      <c r="D44" s="34" t="s">
        <v>220</v>
      </c>
      <c r="E44" s="34" t="s">
        <v>629</v>
      </c>
      <c r="F44" s="34" t="s">
        <v>630</v>
      </c>
      <c r="G44" s="58">
        <v>249.5</v>
      </c>
      <c r="H44" s="55" t="s">
        <v>444</v>
      </c>
      <c r="I44" s="32" t="s">
        <v>659</v>
      </c>
      <c r="J44" s="25">
        <f t="shared" si="2"/>
        <v>68.612499999999997</v>
      </c>
      <c r="K44" s="25" t="s">
        <v>654</v>
      </c>
      <c r="L44" s="57" t="s">
        <v>654</v>
      </c>
      <c r="M44" s="74"/>
      <c r="N44" s="52"/>
    </row>
    <row r="45" spans="1:14" x14ac:dyDescent="0.3">
      <c r="A45" s="34" t="s">
        <v>8</v>
      </c>
      <c r="B45" s="34" t="s">
        <v>609</v>
      </c>
      <c r="C45" s="105" t="s">
        <v>610</v>
      </c>
      <c r="D45" s="34" t="s">
        <v>611</v>
      </c>
      <c r="E45" s="34" t="s">
        <v>612</v>
      </c>
      <c r="F45" s="34" t="s">
        <v>613</v>
      </c>
      <c r="G45" s="58">
        <v>227.3</v>
      </c>
      <c r="H45" s="55" t="s">
        <v>444</v>
      </c>
      <c r="I45" s="32" t="s">
        <v>659</v>
      </c>
      <c r="J45" s="25">
        <f t="shared" si="2"/>
        <v>62.5075</v>
      </c>
      <c r="K45" s="25" t="s">
        <v>654</v>
      </c>
      <c r="L45" s="57" t="s">
        <v>654</v>
      </c>
      <c r="M45" s="74"/>
      <c r="N45" s="52"/>
    </row>
    <row r="46" spans="1:14" x14ac:dyDescent="0.3">
      <c r="A46" s="34" t="s">
        <v>8</v>
      </c>
      <c r="B46" s="34" t="s">
        <v>636</v>
      </c>
      <c r="C46" s="105" t="s">
        <v>637</v>
      </c>
      <c r="D46" s="34" t="s">
        <v>200</v>
      </c>
      <c r="E46" s="34" t="s">
        <v>638</v>
      </c>
      <c r="F46" s="34" t="s">
        <v>639</v>
      </c>
      <c r="G46" s="58">
        <v>218.1</v>
      </c>
      <c r="H46" s="55" t="s">
        <v>444</v>
      </c>
      <c r="I46" s="32" t="s">
        <v>659</v>
      </c>
      <c r="J46" s="25">
        <f t="shared" si="2"/>
        <v>59.977499999999999</v>
      </c>
      <c r="K46" s="25" t="s">
        <v>654</v>
      </c>
      <c r="L46" s="57" t="s">
        <v>654</v>
      </c>
      <c r="M46" s="74"/>
      <c r="N46" s="52"/>
    </row>
    <row r="47" spans="1:14" x14ac:dyDescent="0.3">
      <c r="A47" s="34" t="s">
        <v>8</v>
      </c>
      <c r="B47" s="34" t="s">
        <v>614</v>
      </c>
      <c r="C47" s="105" t="s">
        <v>615</v>
      </c>
      <c r="D47" s="34" t="s">
        <v>63</v>
      </c>
      <c r="E47" s="34" t="s">
        <v>616</v>
      </c>
      <c r="F47" s="34" t="s">
        <v>617</v>
      </c>
      <c r="G47" s="58">
        <v>184.1</v>
      </c>
      <c r="H47" s="55" t="s">
        <v>470</v>
      </c>
      <c r="I47" s="32" t="s">
        <v>659</v>
      </c>
      <c r="J47" s="25">
        <f t="shared" si="2"/>
        <v>50.627499999999998</v>
      </c>
      <c r="K47" s="25" t="s">
        <v>654</v>
      </c>
      <c r="L47" s="57" t="s">
        <v>654</v>
      </c>
      <c r="M47" s="74"/>
      <c r="N47" s="52"/>
    </row>
    <row r="48" spans="1:14" x14ac:dyDescent="0.3">
      <c r="A48" s="36" t="s">
        <v>8</v>
      </c>
      <c r="B48" s="36" t="s">
        <v>268</v>
      </c>
      <c r="C48" s="204" t="s">
        <v>269</v>
      </c>
      <c r="D48" s="36" t="s">
        <v>270</v>
      </c>
      <c r="E48" s="36" t="s">
        <v>271</v>
      </c>
      <c r="F48" s="36" t="s">
        <v>608</v>
      </c>
      <c r="G48" s="29">
        <v>529.79999999999995</v>
      </c>
      <c r="H48" s="55" t="s">
        <v>497</v>
      </c>
      <c r="I48" s="32" t="s">
        <v>659</v>
      </c>
      <c r="J48" s="25">
        <f t="shared" si="2"/>
        <v>145.69499999999999</v>
      </c>
      <c r="K48" s="25" t="s">
        <v>654</v>
      </c>
      <c r="L48" s="57" t="s">
        <v>654</v>
      </c>
      <c r="M48" s="74"/>
      <c r="N48" s="52"/>
    </row>
    <row r="49" spans="1:14" s="2" customFormat="1" ht="13.2" x14ac:dyDescent="0.25">
      <c r="A49" s="34" t="s">
        <v>8</v>
      </c>
      <c r="B49" s="34" t="s">
        <v>476</v>
      </c>
      <c r="C49" s="105" t="s">
        <v>477</v>
      </c>
      <c r="D49" s="34" t="s">
        <v>276</v>
      </c>
      <c r="E49" s="34" t="s">
        <v>478</v>
      </c>
      <c r="F49" s="34" t="s">
        <v>479</v>
      </c>
      <c r="G49" s="30">
        <v>162.19999999999999</v>
      </c>
      <c r="H49" s="55" t="s">
        <v>444</v>
      </c>
      <c r="I49" s="32" t="s">
        <v>475</v>
      </c>
      <c r="J49" s="25">
        <f t="shared" si="2"/>
        <v>44.604999999999997</v>
      </c>
      <c r="K49" s="25" t="s">
        <v>654</v>
      </c>
      <c r="L49" s="32" t="s">
        <v>654</v>
      </c>
      <c r="M49" s="74"/>
      <c r="N49" s="52" t="s">
        <v>653</v>
      </c>
    </row>
    <row r="50" spans="1:14" s="2" customFormat="1" ht="13.2" x14ac:dyDescent="0.25">
      <c r="A50" s="34" t="s">
        <v>8</v>
      </c>
      <c r="B50" s="34" t="s">
        <v>471</v>
      </c>
      <c r="C50" s="105" t="s">
        <v>472</v>
      </c>
      <c r="D50" s="34" t="s">
        <v>270</v>
      </c>
      <c r="E50" s="34" t="s">
        <v>473</v>
      </c>
      <c r="F50" s="34" t="s">
        <v>474</v>
      </c>
      <c r="G50" s="29">
        <v>321.2</v>
      </c>
      <c r="H50" s="55" t="s">
        <v>470</v>
      </c>
      <c r="I50" s="32" t="s">
        <v>475</v>
      </c>
      <c r="J50" s="25">
        <f t="shared" si="2"/>
        <v>88.33</v>
      </c>
      <c r="K50" s="25" t="s">
        <v>654</v>
      </c>
      <c r="L50" s="32" t="s">
        <v>654</v>
      </c>
      <c r="M50" s="74"/>
      <c r="N50" s="52" t="s">
        <v>653</v>
      </c>
    </row>
    <row r="52" spans="1:14" s="2" customFormat="1" ht="13.8" thickBot="1" x14ac:dyDescent="0.3">
      <c r="A52" s="54"/>
      <c r="B52" s="54"/>
      <c r="C52" s="54"/>
      <c r="D52" s="54"/>
      <c r="E52" s="60" t="s">
        <v>402</v>
      </c>
      <c r="F52" s="54"/>
      <c r="G52" s="59">
        <f>SUM(G3:G51)</f>
        <v>20478.7</v>
      </c>
      <c r="H52" s="54"/>
      <c r="I52" s="60" t="s">
        <v>403</v>
      </c>
      <c r="J52" s="59">
        <f>SUM(J3:J51)</f>
        <v>5631.6424999999981</v>
      </c>
      <c r="K52" s="59">
        <f>SUM(K3:K35)</f>
        <v>4240.59</v>
      </c>
      <c r="L52" s="54"/>
      <c r="M52" s="54"/>
      <c r="N52" s="33"/>
    </row>
    <row r="53" spans="1:14" ht="15" thickTop="1" x14ac:dyDescent="0.3"/>
  </sheetData>
  <sortState ref="A3:N39">
    <sortCondition ref="I3:I39"/>
  </sortState>
  <mergeCells count="1">
    <mergeCell ref="A1:N1"/>
  </mergeCells>
  <pageMargins left="0.25" right="0.25" top="0.75" bottom="0.75" header="0.3" footer="0.3"/>
  <pageSetup paperSize="9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zoomScaleNormal="100" workbookViewId="0">
      <pane ySplit="2" topLeftCell="A54" activePane="bottomLeft" state="frozen"/>
      <selection pane="bottomLeft" activeCell="A63" sqref="A63:XFD69"/>
    </sheetView>
  </sheetViews>
  <sheetFormatPr defaultRowHeight="14.4" x14ac:dyDescent="0.3"/>
  <cols>
    <col min="1" max="1" width="9.88671875" customWidth="1"/>
    <col min="2" max="2" width="9.44140625" bestFit="1" customWidth="1"/>
    <col min="3" max="3" width="14.109375" bestFit="1" customWidth="1"/>
    <col min="4" max="4" width="7" bestFit="1" customWidth="1"/>
    <col min="5" max="5" width="15.109375" bestFit="1" customWidth="1"/>
    <col min="6" max="6" width="10.44140625" bestFit="1" customWidth="1"/>
    <col min="7" max="7" width="11.5546875" bestFit="1" customWidth="1"/>
    <col min="8" max="8" width="13.5546875" bestFit="1" customWidth="1"/>
    <col min="9" max="9" width="26" bestFit="1" customWidth="1"/>
    <col min="10" max="10" width="12" bestFit="1" customWidth="1"/>
    <col min="11" max="11" width="12" style="53" customWidth="1"/>
    <col min="12" max="12" width="11.5546875" bestFit="1" customWidth="1"/>
    <col min="13" max="13" width="11.5546875" style="63" hidden="1" customWidth="1"/>
    <col min="14" max="14" width="30.44140625" style="53" customWidth="1"/>
  </cols>
  <sheetData>
    <row r="1" spans="1:14" x14ac:dyDescent="0.3">
      <c r="A1" s="410" t="s">
        <v>410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N1"/>
    </row>
    <row r="2" spans="1:14" s="19" customFormat="1" ht="39.6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3" t="s">
        <v>6</v>
      </c>
      <c r="H2" s="22" t="s">
        <v>7</v>
      </c>
      <c r="I2" s="41" t="s">
        <v>398</v>
      </c>
      <c r="J2" s="41" t="s">
        <v>399</v>
      </c>
      <c r="K2" s="41" t="s">
        <v>437</v>
      </c>
      <c r="L2" s="41" t="s">
        <v>400</v>
      </c>
      <c r="M2" s="64" t="s">
        <v>658</v>
      </c>
      <c r="N2" s="41" t="s">
        <v>438</v>
      </c>
    </row>
    <row r="3" spans="1:14" s="2" customFormat="1" ht="13.2" x14ac:dyDescent="0.25">
      <c r="A3" s="34" t="s">
        <v>8</v>
      </c>
      <c r="B3" s="34" t="s">
        <v>661</v>
      </c>
      <c r="C3" s="34" t="s">
        <v>662</v>
      </c>
      <c r="D3" s="34" t="s">
        <v>663</v>
      </c>
      <c r="E3" s="34" t="s">
        <v>664</v>
      </c>
      <c r="F3" s="34" t="s">
        <v>665</v>
      </c>
      <c r="G3" s="58">
        <v>424.8</v>
      </c>
      <c r="H3" s="56" t="s">
        <v>444</v>
      </c>
      <c r="I3" s="39" t="s">
        <v>666</v>
      </c>
      <c r="J3" s="40">
        <f t="shared" ref="J3:J32" si="0">SUM(G3*27.5)/100</f>
        <v>116.82</v>
      </c>
      <c r="K3" s="37">
        <f>SUM(G3*30)/100</f>
        <v>127.44</v>
      </c>
      <c r="L3" s="39" t="s">
        <v>416</v>
      </c>
      <c r="M3" s="43">
        <v>127.44</v>
      </c>
      <c r="N3" s="39"/>
    </row>
    <row r="4" spans="1:14" s="2" customFormat="1" ht="13.2" x14ac:dyDescent="0.25">
      <c r="A4" s="34" t="s">
        <v>8</v>
      </c>
      <c r="B4" s="34" t="s">
        <v>677</v>
      </c>
      <c r="C4" s="34" t="s">
        <v>678</v>
      </c>
      <c r="D4" s="34" t="s">
        <v>159</v>
      </c>
      <c r="E4" s="34" t="s">
        <v>679</v>
      </c>
      <c r="F4" s="34" t="s">
        <v>680</v>
      </c>
      <c r="G4" s="58">
        <v>319.05</v>
      </c>
      <c r="H4" s="56" t="s">
        <v>444</v>
      </c>
      <c r="I4" s="39" t="s">
        <v>672</v>
      </c>
      <c r="J4" s="40">
        <f t="shared" si="0"/>
        <v>87.738749999999996</v>
      </c>
      <c r="K4" s="37" t="s">
        <v>654</v>
      </c>
      <c r="L4" s="39" t="s">
        <v>654</v>
      </c>
      <c r="M4" s="43"/>
      <c r="N4" s="39" t="s">
        <v>1513</v>
      </c>
    </row>
    <row r="5" spans="1:14" s="2" customFormat="1" ht="13.2" x14ac:dyDescent="0.25">
      <c r="A5" s="34" t="s">
        <v>8</v>
      </c>
      <c r="B5" s="34" t="s">
        <v>667</v>
      </c>
      <c r="C5" s="34" t="s">
        <v>668</v>
      </c>
      <c r="D5" s="34" t="s">
        <v>669</v>
      </c>
      <c r="E5" s="34" t="s">
        <v>670</v>
      </c>
      <c r="F5" s="34" t="s">
        <v>671</v>
      </c>
      <c r="G5" s="58">
        <v>454.7</v>
      </c>
      <c r="H5" s="56" t="s">
        <v>444</v>
      </c>
      <c r="I5" s="39" t="s">
        <v>672</v>
      </c>
      <c r="J5" s="40">
        <f t="shared" si="0"/>
        <v>125.0425</v>
      </c>
      <c r="K5" s="37" t="s">
        <v>654</v>
      </c>
      <c r="L5" s="39" t="s">
        <v>654</v>
      </c>
      <c r="M5" s="43"/>
      <c r="N5" s="39" t="s">
        <v>1513</v>
      </c>
    </row>
    <row r="6" spans="1:14" s="2" customFormat="1" ht="13.2" x14ac:dyDescent="0.25">
      <c r="A6" s="34" t="s">
        <v>8</v>
      </c>
      <c r="B6" s="34" t="s">
        <v>681</v>
      </c>
      <c r="C6" s="34" t="s">
        <v>682</v>
      </c>
      <c r="D6" s="34" t="s">
        <v>253</v>
      </c>
      <c r="E6" s="34" t="s">
        <v>683</v>
      </c>
      <c r="F6" s="34" t="s">
        <v>684</v>
      </c>
      <c r="G6" s="58">
        <v>393.8</v>
      </c>
      <c r="H6" s="56" t="s">
        <v>444</v>
      </c>
      <c r="I6" s="39" t="s">
        <v>672</v>
      </c>
      <c r="J6" s="40">
        <f t="shared" si="0"/>
        <v>108.295</v>
      </c>
      <c r="K6" s="37" t="s">
        <v>654</v>
      </c>
      <c r="L6" s="39" t="s">
        <v>654</v>
      </c>
      <c r="M6" s="43"/>
      <c r="N6" s="39" t="s">
        <v>1513</v>
      </c>
    </row>
    <row r="7" spans="1:14" s="2" customFormat="1" ht="13.2" x14ac:dyDescent="0.25">
      <c r="A7" s="34" t="s">
        <v>8</v>
      </c>
      <c r="B7" s="34" t="s">
        <v>673</v>
      </c>
      <c r="C7" s="34" t="s">
        <v>674</v>
      </c>
      <c r="D7" s="34" t="s">
        <v>331</v>
      </c>
      <c r="E7" s="34" t="s">
        <v>675</v>
      </c>
      <c r="F7" s="34" t="s">
        <v>676</v>
      </c>
      <c r="G7" s="58">
        <v>546.20000000000005</v>
      </c>
      <c r="H7" s="56" t="s">
        <v>444</v>
      </c>
      <c r="I7" s="39" t="s">
        <v>672</v>
      </c>
      <c r="J7" s="40">
        <f t="shared" si="0"/>
        <v>150.20500000000001</v>
      </c>
      <c r="K7" s="37" t="s">
        <v>654</v>
      </c>
      <c r="L7" s="39" t="s">
        <v>654</v>
      </c>
      <c r="M7" s="43"/>
      <c r="N7" s="39" t="s">
        <v>1513</v>
      </c>
    </row>
    <row r="8" spans="1:14" s="2" customFormat="1" ht="13.2" x14ac:dyDescent="0.25">
      <c r="A8" s="34" t="s">
        <v>8</v>
      </c>
      <c r="B8" s="34" t="s">
        <v>688</v>
      </c>
      <c r="C8" s="34" t="s">
        <v>362</v>
      </c>
      <c r="D8" s="34" t="s">
        <v>195</v>
      </c>
      <c r="E8" s="34" t="s">
        <v>689</v>
      </c>
      <c r="F8" s="34" t="s">
        <v>690</v>
      </c>
      <c r="G8" s="58">
        <v>528.20000000000005</v>
      </c>
      <c r="H8" s="56" t="s">
        <v>444</v>
      </c>
      <c r="I8" s="39" t="s">
        <v>933</v>
      </c>
      <c r="J8" s="40">
        <f t="shared" si="0"/>
        <v>145.25500000000002</v>
      </c>
      <c r="K8" s="37">
        <f t="shared" ref="K8:K14" si="1">SUM(G8*30)/100</f>
        <v>158.46</v>
      </c>
      <c r="L8" s="39" t="s">
        <v>416</v>
      </c>
      <c r="M8" s="43">
        <v>158.46</v>
      </c>
      <c r="N8" s="39"/>
    </row>
    <row r="9" spans="1:14" s="2" customFormat="1" ht="13.2" x14ac:dyDescent="0.25">
      <c r="A9" s="34" t="s">
        <v>8</v>
      </c>
      <c r="B9" s="34" t="s">
        <v>691</v>
      </c>
      <c r="C9" s="34" t="s">
        <v>692</v>
      </c>
      <c r="D9" s="34" t="s">
        <v>693</v>
      </c>
      <c r="E9" s="34" t="s">
        <v>694</v>
      </c>
      <c r="F9" s="34" t="s">
        <v>695</v>
      </c>
      <c r="G9" s="58">
        <v>195.2</v>
      </c>
      <c r="H9" s="55" t="s">
        <v>470</v>
      </c>
      <c r="I9" s="39" t="s">
        <v>696</v>
      </c>
      <c r="J9" s="40">
        <f t="shared" si="0"/>
        <v>53.68</v>
      </c>
      <c r="K9" s="37">
        <f t="shared" si="1"/>
        <v>58.56</v>
      </c>
      <c r="L9" s="39"/>
      <c r="M9" s="43"/>
      <c r="N9" s="39"/>
    </row>
    <row r="10" spans="1:14" x14ac:dyDescent="0.3">
      <c r="A10" s="34" t="s">
        <v>8</v>
      </c>
      <c r="B10" s="34" t="s">
        <v>697</v>
      </c>
      <c r="C10" s="34" t="s">
        <v>698</v>
      </c>
      <c r="D10" s="34" t="s">
        <v>699</v>
      </c>
      <c r="E10" s="34" t="s">
        <v>700</v>
      </c>
      <c r="F10" s="34" t="s">
        <v>701</v>
      </c>
      <c r="G10" s="58">
        <v>96.2</v>
      </c>
      <c r="H10" s="56" t="s">
        <v>444</v>
      </c>
      <c r="I10" s="39" t="s">
        <v>696</v>
      </c>
      <c r="J10" s="40">
        <f t="shared" si="0"/>
        <v>26.454999999999998</v>
      </c>
      <c r="K10" s="37">
        <f t="shared" si="1"/>
        <v>28.86</v>
      </c>
      <c r="L10" s="39"/>
      <c r="M10" s="43"/>
      <c r="N10" s="39"/>
    </row>
    <row r="11" spans="1:14" x14ac:dyDescent="0.3">
      <c r="A11" s="34" t="s">
        <v>8</v>
      </c>
      <c r="B11" s="34" t="s">
        <v>702</v>
      </c>
      <c r="C11" s="34" t="s">
        <v>703</v>
      </c>
      <c r="D11" s="34" t="s">
        <v>260</v>
      </c>
      <c r="E11" s="34" t="s">
        <v>704</v>
      </c>
      <c r="F11" s="34" t="s">
        <v>705</v>
      </c>
      <c r="G11" s="58">
        <v>161.30000000000001</v>
      </c>
      <c r="H11" s="56" t="s">
        <v>444</v>
      </c>
      <c r="I11" s="39" t="s">
        <v>696</v>
      </c>
      <c r="J11" s="40">
        <f t="shared" si="0"/>
        <v>44.357500000000002</v>
      </c>
      <c r="K11" s="37">
        <f t="shared" si="1"/>
        <v>48.39</v>
      </c>
      <c r="L11" s="39" t="s">
        <v>416</v>
      </c>
      <c r="M11" s="43">
        <f>SUM(K9:K11)</f>
        <v>135.81</v>
      </c>
      <c r="N11" s="39"/>
    </row>
    <row r="12" spans="1:14" x14ac:dyDescent="0.3">
      <c r="A12" s="55"/>
      <c r="B12" s="99" t="s">
        <v>2232</v>
      </c>
      <c r="C12" s="99" t="s">
        <v>2234</v>
      </c>
      <c r="D12" s="55"/>
      <c r="E12" s="99" t="s">
        <v>2236</v>
      </c>
      <c r="F12" s="99" t="s">
        <v>2238</v>
      </c>
      <c r="G12" s="99">
        <v>264.2</v>
      </c>
      <c r="H12" s="55"/>
      <c r="I12" s="116" t="s">
        <v>696</v>
      </c>
      <c r="J12" s="43">
        <f>SUM(G12*27.5)/100</f>
        <v>72.655000000000001</v>
      </c>
      <c r="K12" s="43">
        <f>SUM(G12*30)/100</f>
        <v>79.260000000000005</v>
      </c>
      <c r="L12" s="45">
        <v>43692</v>
      </c>
      <c r="M12" s="43"/>
      <c r="N12" s="39"/>
    </row>
    <row r="13" spans="1:14" x14ac:dyDescent="0.3">
      <c r="A13" s="34" t="s">
        <v>8</v>
      </c>
      <c r="B13" s="34" t="s">
        <v>706</v>
      </c>
      <c r="C13" s="34" t="s">
        <v>707</v>
      </c>
      <c r="D13" s="34" t="s">
        <v>169</v>
      </c>
      <c r="E13" s="34" t="s">
        <v>708</v>
      </c>
      <c r="F13" s="34" t="s">
        <v>709</v>
      </c>
      <c r="G13" s="58">
        <v>392.2</v>
      </c>
      <c r="H13" s="56" t="s">
        <v>444</v>
      </c>
      <c r="I13" s="39" t="s">
        <v>648</v>
      </c>
      <c r="J13" s="40">
        <f t="shared" si="0"/>
        <v>107.855</v>
      </c>
      <c r="K13" s="37">
        <f t="shared" si="1"/>
        <v>117.66</v>
      </c>
      <c r="L13" s="45">
        <v>43600</v>
      </c>
      <c r="M13" s="43"/>
      <c r="N13" s="39"/>
    </row>
    <row r="14" spans="1:14" x14ac:dyDescent="0.3">
      <c r="A14" s="34" t="s">
        <v>8</v>
      </c>
      <c r="B14" s="34" t="s">
        <v>710</v>
      </c>
      <c r="C14" s="90" t="s">
        <v>711</v>
      </c>
      <c r="D14" s="34" t="s">
        <v>512</v>
      </c>
      <c r="E14" s="34" t="s">
        <v>712</v>
      </c>
      <c r="F14" s="34" t="s">
        <v>713</v>
      </c>
      <c r="G14" s="58">
        <v>162.19999999999999</v>
      </c>
      <c r="H14" s="55" t="s">
        <v>470</v>
      </c>
      <c r="I14" s="39" t="s">
        <v>648</v>
      </c>
      <c r="J14" s="40">
        <f t="shared" si="0"/>
        <v>44.604999999999997</v>
      </c>
      <c r="K14" s="37">
        <f t="shared" si="1"/>
        <v>48.66</v>
      </c>
      <c r="L14" s="45">
        <v>43600</v>
      </c>
      <c r="M14" s="43">
        <f>SUM(K13:K14)</f>
        <v>166.32</v>
      </c>
      <c r="N14" s="39"/>
    </row>
    <row r="15" spans="1:14" x14ac:dyDescent="0.3">
      <c r="A15" s="34" t="s">
        <v>8</v>
      </c>
      <c r="B15" s="34" t="s">
        <v>720</v>
      </c>
      <c r="C15" s="90" t="s">
        <v>721</v>
      </c>
      <c r="D15" s="34" t="s">
        <v>722</v>
      </c>
      <c r="E15" s="34" t="s">
        <v>723</v>
      </c>
      <c r="F15" s="34" t="s">
        <v>724</v>
      </c>
      <c r="G15" s="58">
        <v>668.7</v>
      </c>
      <c r="H15" s="55" t="s">
        <v>470</v>
      </c>
      <c r="I15" s="39" t="s">
        <v>719</v>
      </c>
      <c r="J15" s="40">
        <f t="shared" si="0"/>
        <v>183.89250000000001</v>
      </c>
      <c r="K15" s="37" t="s">
        <v>654</v>
      </c>
      <c r="L15" s="39"/>
      <c r="M15" s="43"/>
      <c r="N15" s="39"/>
    </row>
    <row r="16" spans="1:14" x14ac:dyDescent="0.3">
      <c r="A16" s="34" t="s">
        <v>8</v>
      </c>
      <c r="B16" s="34" t="s">
        <v>714</v>
      </c>
      <c r="C16" s="34" t="s">
        <v>715</v>
      </c>
      <c r="D16" s="34" t="s">
        <v>716</v>
      </c>
      <c r="E16" s="34" t="s">
        <v>717</v>
      </c>
      <c r="F16" s="34" t="s">
        <v>718</v>
      </c>
      <c r="G16" s="58">
        <v>336.65</v>
      </c>
      <c r="H16" s="55" t="s">
        <v>470</v>
      </c>
      <c r="I16" s="39" t="s">
        <v>719</v>
      </c>
      <c r="J16" s="40">
        <f t="shared" si="0"/>
        <v>92.578749999999999</v>
      </c>
      <c r="K16" s="37" t="s">
        <v>654</v>
      </c>
      <c r="L16" s="39"/>
      <c r="M16" s="43"/>
      <c r="N16" s="39"/>
    </row>
    <row r="17" spans="1:14" x14ac:dyDescent="0.3">
      <c r="A17" s="55"/>
      <c r="B17" s="187" t="s">
        <v>2233</v>
      </c>
      <c r="C17" s="99" t="s">
        <v>2235</v>
      </c>
      <c r="D17" s="55"/>
      <c r="E17" s="187" t="s">
        <v>2237</v>
      </c>
      <c r="F17" s="99" t="s">
        <v>2239</v>
      </c>
      <c r="G17" s="99">
        <v>296.89999999999998</v>
      </c>
      <c r="H17" s="55"/>
      <c r="I17" s="116" t="s">
        <v>2240</v>
      </c>
      <c r="J17" s="43">
        <f t="shared" si="0"/>
        <v>81.647499999999994</v>
      </c>
      <c r="K17" s="43">
        <f t="shared" ref="K17:K51" si="2">SUM(G17*30)/100</f>
        <v>89.07</v>
      </c>
      <c r="L17" s="45">
        <v>43692</v>
      </c>
      <c r="M17" s="43"/>
      <c r="N17" s="39"/>
    </row>
    <row r="18" spans="1:14" x14ac:dyDescent="0.3">
      <c r="A18" s="34" t="s">
        <v>8</v>
      </c>
      <c r="B18" s="34" t="s">
        <v>725</v>
      </c>
      <c r="C18" s="90" t="s">
        <v>726</v>
      </c>
      <c r="D18" s="34" t="s">
        <v>457</v>
      </c>
      <c r="E18" s="34" t="s">
        <v>727</v>
      </c>
      <c r="F18" s="34" t="s">
        <v>728</v>
      </c>
      <c r="G18" s="58">
        <v>740.3</v>
      </c>
      <c r="H18" s="56" t="s">
        <v>444</v>
      </c>
      <c r="I18" s="39" t="s">
        <v>729</v>
      </c>
      <c r="J18" s="40">
        <f t="shared" si="0"/>
        <v>203.58250000000001</v>
      </c>
      <c r="K18" s="37">
        <f t="shared" si="2"/>
        <v>222.09</v>
      </c>
      <c r="L18" s="39" t="s">
        <v>416</v>
      </c>
      <c r="M18" s="43">
        <v>222.09</v>
      </c>
      <c r="N18" s="39"/>
    </row>
    <row r="19" spans="1:14" x14ac:dyDescent="0.3">
      <c r="A19" s="34" t="s">
        <v>8</v>
      </c>
      <c r="B19" s="65" t="s">
        <v>741</v>
      </c>
      <c r="C19" s="34" t="s">
        <v>742</v>
      </c>
      <c r="D19" s="34" t="s">
        <v>693</v>
      </c>
      <c r="E19" s="34" t="s">
        <v>743</v>
      </c>
      <c r="F19" s="34" t="s">
        <v>744</v>
      </c>
      <c r="G19" s="62">
        <v>225.2</v>
      </c>
      <c r="H19" s="56" t="s">
        <v>444</v>
      </c>
      <c r="I19" s="39" t="s">
        <v>735</v>
      </c>
      <c r="J19" s="40">
        <f t="shared" si="0"/>
        <v>61.93</v>
      </c>
      <c r="K19" s="37">
        <f t="shared" si="2"/>
        <v>67.56</v>
      </c>
      <c r="L19" s="39" t="s">
        <v>416</v>
      </c>
      <c r="M19" s="43">
        <f>SUM(K17:K19)</f>
        <v>378.71999999999997</v>
      </c>
      <c r="N19" s="39"/>
    </row>
    <row r="20" spans="1:14" x14ac:dyDescent="0.3">
      <c r="A20" s="34" t="s">
        <v>8</v>
      </c>
      <c r="B20" s="34" t="s">
        <v>730</v>
      </c>
      <c r="C20" s="34" t="s">
        <v>731</v>
      </c>
      <c r="D20" s="34" t="s">
        <v>732</v>
      </c>
      <c r="E20" s="34" t="s">
        <v>733</v>
      </c>
      <c r="F20" s="34" t="s">
        <v>734</v>
      </c>
      <c r="G20" s="58">
        <v>124.4</v>
      </c>
      <c r="H20" s="56" t="s">
        <v>444</v>
      </c>
      <c r="I20" s="39" t="s">
        <v>735</v>
      </c>
      <c r="J20" s="40">
        <f t="shared" si="0"/>
        <v>34.21</v>
      </c>
      <c r="K20" s="37">
        <f t="shared" si="2"/>
        <v>37.32</v>
      </c>
      <c r="L20" s="39"/>
      <c r="M20" s="43"/>
      <c r="N20" s="39"/>
    </row>
    <row r="21" spans="1:14" x14ac:dyDescent="0.3">
      <c r="A21" s="34" t="s">
        <v>8</v>
      </c>
      <c r="B21" s="34" t="s">
        <v>736</v>
      </c>
      <c r="C21" s="34" t="s">
        <v>737</v>
      </c>
      <c r="D21" s="34" t="s">
        <v>738</v>
      </c>
      <c r="E21" s="34" t="s">
        <v>739</v>
      </c>
      <c r="F21" s="34" t="s">
        <v>740</v>
      </c>
      <c r="G21" s="58">
        <v>240</v>
      </c>
      <c r="H21" s="56" t="s">
        <v>444</v>
      </c>
      <c r="I21" s="39" t="s">
        <v>735</v>
      </c>
      <c r="J21" s="40">
        <f t="shared" si="0"/>
        <v>66</v>
      </c>
      <c r="K21" s="37">
        <f t="shared" si="2"/>
        <v>72</v>
      </c>
      <c r="L21" s="39"/>
      <c r="M21" s="43"/>
      <c r="N21" s="39"/>
    </row>
    <row r="22" spans="1:14" x14ac:dyDescent="0.3">
      <c r="A22" s="34" t="s">
        <v>8</v>
      </c>
      <c r="B22" s="34" t="s">
        <v>745</v>
      </c>
      <c r="C22" s="34" t="s">
        <v>746</v>
      </c>
      <c r="D22" s="34" t="s">
        <v>285</v>
      </c>
      <c r="E22" s="34" t="s">
        <v>747</v>
      </c>
      <c r="F22" s="34" t="s">
        <v>748</v>
      </c>
      <c r="G22" s="58">
        <v>431.45</v>
      </c>
      <c r="H22" s="56" t="s">
        <v>444</v>
      </c>
      <c r="I22" s="39" t="s">
        <v>749</v>
      </c>
      <c r="J22" s="40">
        <f t="shared" si="0"/>
        <v>118.64875000000001</v>
      </c>
      <c r="K22" s="37">
        <f t="shared" si="2"/>
        <v>129.435</v>
      </c>
      <c r="L22" s="39" t="s">
        <v>416</v>
      </c>
      <c r="M22" s="43">
        <v>129.44</v>
      </c>
      <c r="N22" s="39"/>
    </row>
    <row r="23" spans="1:14" x14ac:dyDescent="0.3">
      <c r="A23" s="34" t="s">
        <v>8</v>
      </c>
      <c r="B23" s="34" t="s">
        <v>755</v>
      </c>
      <c r="C23" s="34" t="s">
        <v>756</v>
      </c>
      <c r="D23" s="34" t="s">
        <v>757</v>
      </c>
      <c r="E23" s="34" t="s">
        <v>758</v>
      </c>
      <c r="F23" s="34" t="s">
        <v>759</v>
      </c>
      <c r="G23" s="58">
        <v>260.3</v>
      </c>
      <c r="H23" s="56" t="s">
        <v>444</v>
      </c>
      <c r="I23" s="39" t="s">
        <v>935</v>
      </c>
      <c r="J23" s="40">
        <f t="shared" si="0"/>
        <v>71.582499999999996</v>
      </c>
      <c r="K23" s="37">
        <f t="shared" si="2"/>
        <v>78.09</v>
      </c>
      <c r="L23" s="39"/>
      <c r="M23" s="43">
        <f>SUM(K22:K23)</f>
        <v>207.52500000000001</v>
      </c>
      <c r="N23" s="39"/>
    </row>
    <row r="24" spans="1:14" x14ac:dyDescent="0.3">
      <c r="A24" s="34" t="s">
        <v>8</v>
      </c>
      <c r="B24" s="34" t="s">
        <v>750</v>
      </c>
      <c r="C24" s="34" t="s">
        <v>751</v>
      </c>
      <c r="D24" s="34" t="s">
        <v>752</v>
      </c>
      <c r="E24" s="34" t="s">
        <v>753</v>
      </c>
      <c r="F24" s="34" t="s">
        <v>754</v>
      </c>
      <c r="G24" s="58">
        <v>107.1</v>
      </c>
      <c r="H24" s="56" t="s">
        <v>470</v>
      </c>
      <c r="I24" s="39" t="s">
        <v>935</v>
      </c>
      <c r="J24" s="40">
        <f t="shared" si="0"/>
        <v>29.452500000000001</v>
      </c>
      <c r="K24" s="37">
        <f t="shared" si="2"/>
        <v>32.130000000000003</v>
      </c>
      <c r="L24" s="39"/>
      <c r="M24" s="43"/>
      <c r="N24" s="39"/>
    </row>
    <row r="25" spans="1:14" x14ac:dyDescent="0.3">
      <c r="A25" s="34" t="s">
        <v>8</v>
      </c>
      <c r="B25" s="34" t="s">
        <v>760</v>
      </c>
      <c r="C25" s="34" t="s">
        <v>761</v>
      </c>
      <c r="D25" s="34" t="s">
        <v>762</v>
      </c>
      <c r="E25" s="34" t="s">
        <v>763</v>
      </c>
      <c r="F25" s="34" t="s">
        <v>764</v>
      </c>
      <c r="G25" s="58">
        <v>297.2</v>
      </c>
      <c r="H25" s="56" t="s">
        <v>444</v>
      </c>
      <c r="I25" s="39" t="s">
        <v>765</v>
      </c>
      <c r="J25" s="40">
        <f t="shared" si="0"/>
        <v>81.73</v>
      </c>
      <c r="K25" s="37">
        <f t="shared" si="2"/>
        <v>89.16</v>
      </c>
      <c r="L25" s="39" t="s">
        <v>416</v>
      </c>
      <c r="M25" s="43">
        <v>89.16</v>
      </c>
      <c r="N25" s="39"/>
    </row>
    <row r="26" spans="1:14" x14ac:dyDescent="0.3">
      <c r="A26" s="34" t="s">
        <v>8</v>
      </c>
      <c r="B26" s="65" t="s">
        <v>772</v>
      </c>
      <c r="C26" s="105" t="s">
        <v>773</v>
      </c>
      <c r="D26" s="34" t="s">
        <v>774</v>
      </c>
      <c r="E26" s="34" t="s">
        <v>775</v>
      </c>
      <c r="F26" s="34" t="s">
        <v>776</v>
      </c>
      <c r="G26" s="61">
        <v>417.05</v>
      </c>
      <c r="H26" s="56" t="s">
        <v>444</v>
      </c>
      <c r="I26" s="38" t="s">
        <v>777</v>
      </c>
      <c r="J26" s="40">
        <f t="shared" si="0"/>
        <v>114.68875</v>
      </c>
      <c r="K26" s="37">
        <f t="shared" si="2"/>
        <v>125.11499999999999</v>
      </c>
      <c r="L26" s="39"/>
      <c r="M26" s="43"/>
      <c r="N26" s="39"/>
    </row>
    <row r="27" spans="1:14" x14ac:dyDescent="0.3">
      <c r="A27" s="34" t="s">
        <v>8</v>
      </c>
      <c r="B27" s="34" t="s">
        <v>778</v>
      </c>
      <c r="C27" s="34" t="s">
        <v>779</v>
      </c>
      <c r="D27" s="34" t="s">
        <v>780</v>
      </c>
      <c r="E27" s="34" t="s">
        <v>781</v>
      </c>
      <c r="F27" s="34" t="s">
        <v>782</v>
      </c>
      <c r="G27" s="58">
        <v>107.1</v>
      </c>
      <c r="H27" s="56" t="s">
        <v>444</v>
      </c>
      <c r="I27" s="38" t="s">
        <v>777</v>
      </c>
      <c r="J27" s="40">
        <f t="shared" si="0"/>
        <v>29.452500000000001</v>
      </c>
      <c r="K27" s="37">
        <f t="shared" si="2"/>
        <v>32.130000000000003</v>
      </c>
      <c r="L27" s="39" t="s">
        <v>416</v>
      </c>
      <c r="M27" s="43">
        <f>SUM(K26:K27)</f>
        <v>157.245</v>
      </c>
      <c r="N27" s="39"/>
    </row>
    <row r="28" spans="1:14" x14ac:dyDescent="0.3">
      <c r="A28" s="34" t="s">
        <v>8</v>
      </c>
      <c r="B28" s="34" t="s">
        <v>783</v>
      </c>
      <c r="C28" s="34" t="s">
        <v>784</v>
      </c>
      <c r="D28" s="34" t="s">
        <v>785</v>
      </c>
      <c r="E28" s="34" t="s">
        <v>786</v>
      </c>
      <c r="F28" s="34" t="s">
        <v>787</v>
      </c>
      <c r="G28" s="58">
        <v>598.29999999999995</v>
      </c>
      <c r="H28" s="56" t="s">
        <v>444</v>
      </c>
      <c r="I28" s="39" t="s">
        <v>788</v>
      </c>
      <c r="J28" s="40">
        <f t="shared" si="0"/>
        <v>164.5325</v>
      </c>
      <c r="K28" s="37">
        <f t="shared" si="2"/>
        <v>179.49</v>
      </c>
      <c r="L28" s="39" t="s">
        <v>416</v>
      </c>
      <c r="M28" s="43">
        <v>179.49</v>
      </c>
      <c r="N28" s="39"/>
    </row>
    <row r="29" spans="1:14" x14ac:dyDescent="0.3">
      <c r="A29" s="34" t="s">
        <v>8</v>
      </c>
      <c r="B29" s="34" t="s">
        <v>794</v>
      </c>
      <c r="C29" s="34" t="s">
        <v>795</v>
      </c>
      <c r="D29" s="34" t="s">
        <v>302</v>
      </c>
      <c r="E29" s="34" t="s">
        <v>796</v>
      </c>
      <c r="F29" s="34" t="s">
        <v>797</v>
      </c>
      <c r="G29" s="58">
        <v>732.2</v>
      </c>
      <c r="H29" s="55" t="s">
        <v>470</v>
      </c>
      <c r="I29" s="39" t="s">
        <v>793</v>
      </c>
      <c r="J29" s="40">
        <f t="shared" si="0"/>
        <v>201.35499999999999</v>
      </c>
      <c r="K29" s="37">
        <f t="shared" si="2"/>
        <v>219.66</v>
      </c>
      <c r="L29" s="39"/>
      <c r="M29" s="43">
        <f>SUM(K28:K29)</f>
        <v>399.15</v>
      </c>
      <c r="N29" s="39"/>
    </row>
    <row r="30" spans="1:14" x14ac:dyDescent="0.3">
      <c r="A30" s="34" t="s">
        <v>8</v>
      </c>
      <c r="B30" s="34" t="s">
        <v>789</v>
      </c>
      <c r="C30" s="90" t="s">
        <v>790</v>
      </c>
      <c r="D30" s="34" t="s">
        <v>220</v>
      </c>
      <c r="E30" s="34" t="s">
        <v>791</v>
      </c>
      <c r="F30" s="34" t="s">
        <v>792</v>
      </c>
      <c r="G30" s="58">
        <v>252.75</v>
      </c>
      <c r="H30" s="56" t="s">
        <v>444</v>
      </c>
      <c r="I30" s="39" t="s">
        <v>793</v>
      </c>
      <c r="J30" s="40">
        <f t="shared" si="0"/>
        <v>69.506249999999994</v>
      </c>
      <c r="K30" s="37">
        <f t="shared" si="2"/>
        <v>75.825000000000003</v>
      </c>
      <c r="L30" s="39"/>
      <c r="M30" s="43"/>
      <c r="N30" s="39"/>
    </row>
    <row r="31" spans="1:14" x14ac:dyDescent="0.3">
      <c r="A31" s="34" t="s">
        <v>8</v>
      </c>
      <c r="B31" s="65" t="s">
        <v>798</v>
      </c>
      <c r="C31" s="34" t="s">
        <v>799</v>
      </c>
      <c r="D31" s="34" t="s">
        <v>800</v>
      </c>
      <c r="E31" s="34" t="s">
        <v>801</v>
      </c>
      <c r="F31" s="34" t="s">
        <v>802</v>
      </c>
      <c r="G31" s="58">
        <v>680.3</v>
      </c>
      <c r="H31" s="55" t="s">
        <v>470</v>
      </c>
      <c r="I31" s="39" t="s">
        <v>803</v>
      </c>
      <c r="J31" s="40">
        <f t="shared" si="0"/>
        <v>187.08250000000001</v>
      </c>
      <c r="K31" s="37">
        <f t="shared" si="2"/>
        <v>204.09</v>
      </c>
      <c r="L31" s="39"/>
      <c r="M31" s="43"/>
      <c r="N31" s="39"/>
    </row>
    <row r="32" spans="1:14" x14ac:dyDescent="0.3">
      <c r="A32" s="34" t="s">
        <v>8</v>
      </c>
      <c r="B32" s="65" t="s">
        <v>804</v>
      </c>
      <c r="C32" s="34" t="s">
        <v>805</v>
      </c>
      <c r="D32" s="34" t="s">
        <v>806</v>
      </c>
      <c r="E32" s="34" t="s">
        <v>807</v>
      </c>
      <c r="F32" s="34" t="s">
        <v>808</v>
      </c>
      <c r="G32" s="58">
        <v>456.7</v>
      </c>
      <c r="H32" s="55" t="s">
        <v>470</v>
      </c>
      <c r="I32" s="39" t="s">
        <v>803</v>
      </c>
      <c r="J32" s="40">
        <f t="shared" si="0"/>
        <v>125.5925</v>
      </c>
      <c r="K32" s="37">
        <f t="shared" si="2"/>
        <v>137.01</v>
      </c>
      <c r="L32" s="39" t="s">
        <v>416</v>
      </c>
      <c r="M32" s="43">
        <f>SUM(K31:K32)</f>
        <v>341.1</v>
      </c>
      <c r="N32" s="39"/>
    </row>
    <row r="33" spans="1:14" x14ac:dyDescent="0.3">
      <c r="A33" s="34" t="s">
        <v>8</v>
      </c>
      <c r="B33" s="65" t="s">
        <v>814</v>
      </c>
      <c r="C33" s="90" t="s">
        <v>815</v>
      </c>
      <c r="D33" s="34" t="s">
        <v>816</v>
      </c>
      <c r="E33" s="34" t="s">
        <v>817</v>
      </c>
      <c r="F33" s="34" t="s">
        <v>818</v>
      </c>
      <c r="G33" s="58">
        <v>393.2</v>
      </c>
      <c r="H33" s="55" t="s">
        <v>470</v>
      </c>
      <c r="I33" s="39" t="s">
        <v>819</v>
      </c>
      <c r="J33" s="40">
        <f t="shared" ref="J33:J58" si="3">SUM(G33*27.5)/100</f>
        <v>108.13</v>
      </c>
      <c r="K33" s="37">
        <f t="shared" si="2"/>
        <v>117.96</v>
      </c>
      <c r="L33" s="39" t="s">
        <v>416</v>
      </c>
      <c r="M33" s="43">
        <v>117.96</v>
      </c>
      <c r="N33" s="39"/>
    </row>
    <row r="34" spans="1:14" x14ac:dyDescent="0.3">
      <c r="A34" s="34" t="s">
        <v>8</v>
      </c>
      <c r="B34" s="34" t="s">
        <v>809</v>
      </c>
      <c r="C34" s="90" t="s">
        <v>810</v>
      </c>
      <c r="D34" s="34" t="s">
        <v>190</v>
      </c>
      <c r="E34" s="34" t="s">
        <v>811</v>
      </c>
      <c r="F34" s="34" t="s">
        <v>812</v>
      </c>
      <c r="G34" s="58">
        <v>187.4</v>
      </c>
      <c r="H34" s="55" t="s">
        <v>470</v>
      </c>
      <c r="I34" s="39" t="s">
        <v>813</v>
      </c>
      <c r="J34" s="40">
        <f>SUM(G34*27.5)/100</f>
        <v>51.534999999999997</v>
      </c>
      <c r="K34" s="37">
        <f>SUM(G34*30)/100</f>
        <v>56.22</v>
      </c>
      <c r="L34" s="45">
        <v>43730</v>
      </c>
      <c r="M34" s="43"/>
      <c r="N34" s="39"/>
    </row>
    <row r="35" spans="1:14" x14ac:dyDescent="0.3">
      <c r="A35" s="34" t="s">
        <v>8</v>
      </c>
      <c r="B35" s="34" t="s">
        <v>825</v>
      </c>
      <c r="C35" s="34" t="s">
        <v>826</v>
      </c>
      <c r="D35" s="34" t="s">
        <v>93</v>
      </c>
      <c r="E35" s="34" t="s">
        <v>827</v>
      </c>
      <c r="F35" s="34" t="s">
        <v>828</v>
      </c>
      <c r="G35" s="58">
        <v>222.2</v>
      </c>
      <c r="H35" s="56" t="s">
        <v>444</v>
      </c>
      <c r="I35" s="39" t="s">
        <v>824</v>
      </c>
      <c r="J35" s="40">
        <f t="shared" si="3"/>
        <v>61.104999999999997</v>
      </c>
      <c r="K35" s="37">
        <f t="shared" si="2"/>
        <v>66.66</v>
      </c>
      <c r="L35" s="39" t="s">
        <v>416</v>
      </c>
      <c r="M35" s="43">
        <f>SUM(K33:K35)</f>
        <v>240.84</v>
      </c>
      <c r="N35" s="39"/>
    </row>
    <row r="36" spans="1:14" x14ac:dyDescent="0.3">
      <c r="A36" s="34" t="s">
        <v>8</v>
      </c>
      <c r="B36" s="34" t="s">
        <v>820</v>
      </c>
      <c r="C36" s="34" t="s">
        <v>821</v>
      </c>
      <c r="D36" s="34" t="s">
        <v>549</v>
      </c>
      <c r="E36" s="34" t="s">
        <v>822</v>
      </c>
      <c r="F36" s="34" t="s">
        <v>823</v>
      </c>
      <c r="G36" s="58">
        <v>161.30000000000001</v>
      </c>
      <c r="H36" s="56" t="s">
        <v>444</v>
      </c>
      <c r="I36" s="39" t="s">
        <v>824</v>
      </c>
      <c r="J36" s="40">
        <f t="shared" si="3"/>
        <v>44.357500000000002</v>
      </c>
      <c r="K36" s="37">
        <f t="shared" si="2"/>
        <v>48.39</v>
      </c>
      <c r="L36" s="39"/>
      <c r="M36" s="43"/>
      <c r="N36" s="39"/>
    </row>
    <row r="37" spans="1:14" x14ac:dyDescent="0.3">
      <c r="A37" s="34" t="s">
        <v>8</v>
      </c>
      <c r="B37" s="34" t="s">
        <v>829</v>
      </c>
      <c r="C37" s="34" t="s">
        <v>830</v>
      </c>
      <c r="D37" s="34" t="s">
        <v>831</v>
      </c>
      <c r="E37" s="34" t="s">
        <v>832</v>
      </c>
      <c r="F37" s="34" t="s">
        <v>833</v>
      </c>
      <c r="G37" s="58">
        <v>256.10000000000002</v>
      </c>
      <c r="H37" s="56" t="s">
        <v>470</v>
      </c>
      <c r="I37" s="39" t="s">
        <v>834</v>
      </c>
      <c r="J37" s="40">
        <f t="shared" si="3"/>
        <v>70.427500000000009</v>
      </c>
      <c r="K37" s="37">
        <f t="shared" si="2"/>
        <v>76.830000000000013</v>
      </c>
      <c r="L37" s="39" t="s">
        <v>416</v>
      </c>
      <c r="M37" s="43">
        <v>76.83</v>
      </c>
      <c r="N37" s="39"/>
    </row>
    <row r="38" spans="1:14" x14ac:dyDescent="0.3">
      <c r="A38" s="34" t="s">
        <v>8</v>
      </c>
      <c r="B38" s="34" t="s">
        <v>839</v>
      </c>
      <c r="C38" s="34" t="s">
        <v>840</v>
      </c>
      <c r="D38" s="34" t="s">
        <v>693</v>
      </c>
      <c r="E38" s="34" t="s">
        <v>841</v>
      </c>
      <c r="F38" s="34" t="s">
        <v>842</v>
      </c>
      <c r="G38" s="58">
        <v>109.8</v>
      </c>
      <c r="H38" s="56" t="s">
        <v>444</v>
      </c>
      <c r="I38" s="39" t="s">
        <v>843</v>
      </c>
      <c r="J38" s="40">
        <f t="shared" si="3"/>
        <v>30.195</v>
      </c>
      <c r="K38" s="37">
        <f t="shared" si="2"/>
        <v>32.94</v>
      </c>
      <c r="L38" s="39" t="s">
        <v>416</v>
      </c>
      <c r="M38" s="43">
        <v>32.94</v>
      </c>
      <c r="N38" s="39"/>
    </row>
    <row r="39" spans="1:14" x14ac:dyDescent="0.3">
      <c r="A39" s="34" t="s">
        <v>8</v>
      </c>
      <c r="B39" s="65" t="s">
        <v>868</v>
      </c>
      <c r="C39" s="34" t="s">
        <v>869</v>
      </c>
      <c r="D39" s="34" t="s">
        <v>276</v>
      </c>
      <c r="E39" s="34" t="s">
        <v>870</v>
      </c>
      <c r="F39" s="34" t="s">
        <v>871</v>
      </c>
      <c r="G39" s="58">
        <v>530.1</v>
      </c>
      <c r="H39" s="56" t="s">
        <v>444</v>
      </c>
      <c r="I39" s="39" t="s">
        <v>872</v>
      </c>
      <c r="J39" s="40">
        <f t="shared" si="3"/>
        <v>145.7775</v>
      </c>
      <c r="K39" s="37">
        <f t="shared" si="2"/>
        <v>159.03</v>
      </c>
      <c r="L39" s="39" t="s">
        <v>416</v>
      </c>
      <c r="M39" s="43">
        <v>159.03</v>
      </c>
      <c r="N39" s="39"/>
    </row>
    <row r="40" spans="1:14" x14ac:dyDescent="0.3">
      <c r="A40" s="34" t="s">
        <v>8</v>
      </c>
      <c r="B40" s="65" t="s">
        <v>542</v>
      </c>
      <c r="C40" s="90" t="s">
        <v>543</v>
      </c>
      <c r="D40" s="34" t="s">
        <v>873</v>
      </c>
      <c r="E40" s="34" t="s">
        <v>545</v>
      </c>
      <c r="F40" s="34" t="s">
        <v>546</v>
      </c>
      <c r="G40" s="62">
        <v>1269.8</v>
      </c>
      <c r="H40" s="56" t="s">
        <v>470</v>
      </c>
      <c r="I40" s="38" t="s">
        <v>656</v>
      </c>
      <c r="J40" s="40">
        <f t="shared" si="3"/>
        <v>349.19499999999999</v>
      </c>
      <c r="K40" s="37">
        <f t="shared" si="2"/>
        <v>380.94</v>
      </c>
      <c r="L40" s="39" t="s">
        <v>416</v>
      </c>
      <c r="M40" s="43">
        <v>380.94</v>
      </c>
      <c r="N40" s="39"/>
    </row>
    <row r="41" spans="1:14" x14ac:dyDescent="0.3">
      <c r="A41" s="34" t="s">
        <v>8</v>
      </c>
      <c r="B41" s="65" t="s">
        <v>874</v>
      </c>
      <c r="C41" s="34" t="s">
        <v>875</v>
      </c>
      <c r="D41" s="34" t="s">
        <v>522</v>
      </c>
      <c r="E41" s="34" t="s">
        <v>876</v>
      </c>
      <c r="F41" s="34" t="s">
        <v>877</v>
      </c>
      <c r="G41" s="62">
        <v>96.2</v>
      </c>
      <c r="H41" s="56" t="s">
        <v>444</v>
      </c>
      <c r="I41" s="38" t="s">
        <v>878</v>
      </c>
      <c r="J41" s="40">
        <f t="shared" si="3"/>
        <v>26.454999999999998</v>
      </c>
      <c r="K41" s="37">
        <f t="shared" si="2"/>
        <v>28.86</v>
      </c>
      <c r="L41" s="45">
        <v>43635</v>
      </c>
      <c r="M41" s="43"/>
      <c r="N41" s="39"/>
    </row>
    <row r="42" spans="1:14" x14ac:dyDescent="0.3">
      <c r="A42" s="34" t="s">
        <v>8</v>
      </c>
      <c r="B42" s="65" t="s">
        <v>864</v>
      </c>
      <c r="C42" s="34" t="s">
        <v>865</v>
      </c>
      <c r="D42" s="34" t="s">
        <v>159</v>
      </c>
      <c r="E42" s="34" t="s">
        <v>866</v>
      </c>
      <c r="F42" s="34" t="s">
        <v>867</v>
      </c>
      <c r="G42" s="61">
        <v>47.25</v>
      </c>
      <c r="H42" s="56" t="s">
        <v>444</v>
      </c>
      <c r="I42" s="39" t="s">
        <v>3961</v>
      </c>
      <c r="J42" s="40">
        <f t="shared" ref="J42:J47" si="4">SUM(G42*27.5)/100</f>
        <v>12.99375</v>
      </c>
      <c r="K42" s="37">
        <f t="shared" ref="K42:K47" si="5">SUM(G42*30)/100</f>
        <v>14.175000000000001</v>
      </c>
      <c r="L42" s="45">
        <v>43723</v>
      </c>
      <c r="M42" s="43"/>
      <c r="N42" s="39"/>
    </row>
    <row r="43" spans="1:14" x14ac:dyDescent="0.3">
      <c r="A43" s="34" t="s">
        <v>8</v>
      </c>
      <c r="B43" s="34" t="s">
        <v>854</v>
      </c>
      <c r="C43" s="34" t="s">
        <v>3189</v>
      </c>
      <c r="D43" s="34" t="s">
        <v>831</v>
      </c>
      <c r="E43" s="34" t="s">
        <v>855</v>
      </c>
      <c r="F43" s="34" t="s">
        <v>856</v>
      </c>
      <c r="G43" s="58">
        <v>47.25</v>
      </c>
      <c r="H43" s="56" t="s">
        <v>444</v>
      </c>
      <c r="I43" s="39" t="s">
        <v>3961</v>
      </c>
      <c r="J43" s="40">
        <f t="shared" si="4"/>
        <v>12.99375</v>
      </c>
      <c r="K43" s="37">
        <f t="shared" si="5"/>
        <v>14.175000000000001</v>
      </c>
      <c r="L43" s="45">
        <v>43723</v>
      </c>
      <c r="M43" s="43"/>
      <c r="N43" s="39"/>
    </row>
    <row r="44" spans="1:14" x14ac:dyDescent="0.3">
      <c r="A44" s="34" t="s">
        <v>8</v>
      </c>
      <c r="B44" s="34" t="s">
        <v>850</v>
      </c>
      <c r="C44" s="34" t="s">
        <v>851</v>
      </c>
      <c r="D44" s="34" t="s">
        <v>195</v>
      </c>
      <c r="E44" s="34" t="s">
        <v>852</v>
      </c>
      <c r="F44" s="34" t="s">
        <v>853</v>
      </c>
      <c r="G44" s="58">
        <v>47.25</v>
      </c>
      <c r="H44" s="56" t="s">
        <v>444</v>
      </c>
      <c r="I44" s="39" t="s">
        <v>3961</v>
      </c>
      <c r="J44" s="40">
        <f t="shared" si="4"/>
        <v>12.99375</v>
      </c>
      <c r="K44" s="37">
        <f t="shared" si="5"/>
        <v>14.175000000000001</v>
      </c>
      <c r="L44" s="45">
        <v>43723</v>
      </c>
      <c r="M44" s="43"/>
      <c r="N44" s="39"/>
    </row>
    <row r="45" spans="1:14" x14ac:dyDescent="0.3">
      <c r="A45" s="66" t="s">
        <v>8</v>
      </c>
      <c r="B45" s="67">
        <v>4651154</v>
      </c>
      <c r="C45" s="66" t="s">
        <v>847</v>
      </c>
      <c r="D45" s="66" t="s">
        <v>549</v>
      </c>
      <c r="E45" s="68" t="s">
        <v>848</v>
      </c>
      <c r="F45" s="66" t="s">
        <v>849</v>
      </c>
      <c r="G45" s="58">
        <v>47.25</v>
      </c>
      <c r="H45" s="56" t="s">
        <v>470</v>
      </c>
      <c r="I45" s="39" t="s">
        <v>3961</v>
      </c>
      <c r="J45" s="40">
        <f t="shared" si="4"/>
        <v>12.99375</v>
      </c>
      <c r="K45" s="37">
        <f t="shared" si="5"/>
        <v>14.175000000000001</v>
      </c>
      <c r="L45" s="45">
        <v>43723</v>
      </c>
      <c r="M45" s="43"/>
      <c r="N45" s="39"/>
    </row>
    <row r="46" spans="1:14" x14ac:dyDescent="0.3">
      <c r="A46" s="34" t="s">
        <v>8</v>
      </c>
      <c r="B46" s="34" t="s">
        <v>857</v>
      </c>
      <c r="C46" s="34" t="s">
        <v>847</v>
      </c>
      <c r="D46" s="34" t="s">
        <v>159</v>
      </c>
      <c r="E46" s="34" t="s">
        <v>858</v>
      </c>
      <c r="F46" s="34" t="s">
        <v>859</v>
      </c>
      <c r="G46" s="58">
        <v>47.25</v>
      </c>
      <c r="H46" s="56" t="s">
        <v>444</v>
      </c>
      <c r="I46" s="39" t="s">
        <v>3961</v>
      </c>
      <c r="J46" s="40">
        <f t="shared" si="4"/>
        <v>12.99375</v>
      </c>
      <c r="K46" s="37">
        <f t="shared" si="5"/>
        <v>14.175000000000001</v>
      </c>
      <c r="L46" s="45">
        <v>43723</v>
      </c>
      <c r="M46" s="43"/>
      <c r="N46" s="39"/>
    </row>
    <row r="47" spans="1:14" x14ac:dyDescent="0.3">
      <c r="A47" s="34" t="s">
        <v>8</v>
      </c>
      <c r="B47" s="34" t="s">
        <v>860</v>
      </c>
      <c r="C47" s="34" t="s">
        <v>861</v>
      </c>
      <c r="D47" s="34" t="s">
        <v>159</v>
      </c>
      <c r="E47" s="34" t="s">
        <v>862</v>
      </c>
      <c r="F47" s="34" t="s">
        <v>863</v>
      </c>
      <c r="G47" s="58">
        <v>47.25</v>
      </c>
      <c r="H47" s="56" t="s">
        <v>444</v>
      </c>
      <c r="I47" s="39" t="s">
        <v>3961</v>
      </c>
      <c r="J47" s="40">
        <f t="shared" si="4"/>
        <v>12.99375</v>
      </c>
      <c r="K47" s="37">
        <f t="shared" si="5"/>
        <v>14.175000000000001</v>
      </c>
      <c r="L47" s="45">
        <v>43723</v>
      </c>
      <c r="M47" s="43"/>
      <c r="N47" s="39"/>
    </row>
    <row r="48" spans="1:14" x14ac:dyDescent="0.3">
      <c r="A48" s="34" t="s">
        <v>8</v>
      </c>
      <c r="B48" s="34" t="s">
        <v>892</v>
      </c>
      <c r="C48" s="105" t="s">
        <v>893</v>
      </c>
      <c r="D48" s="34" t="s">
        <v>738</v>
      </c>
      <c r="E48" s="34" t="s">
        <v>894</v>
      </c>
      <c r="F48" s="34" t="s">
        <v>895</v>
      </c>
      <c r="G48" s="58">
        <v>292.89999999999998</v>
      </c>
      <c r="H48" s="56" t="s">
        <v>444</v>
      </c>
      <c r="I48" s="39" t="s">
        <v>891</v>
      </c>
      <c r="J48" s="40">
        <f t="shared" si="3"/>
        <v>80.547499999999985</v>
      </c>
      <c r="K48" s="37">
        <f t="shared" si="2"/>
        <v>87.87</v>
      </c>
      <c r="L48" s="39"/>
      <c r="M48" s="43">
        <f>SUM(K48:K48)</f>
        <v>87.87</v>
      </c>
      <c r="N48" s="39"/>
    </row>
    <row r="49" spans="1:14" x14ac:dyDescent="0.3">
      <c r="A49" s="34" t="s">
        <v>8</v>
      </c>
      <c r="B49" s="34" t="s">
        <v>886</v>
      </c>
      <c r="C49" s="34" t="s">
        <v>887</v>
      </c>
      <c r="D49" s="34" t="s">
        <v>888</v>
      </c>
      <c r="E49" s="34" t="s">
        <v>889</v>
      </c>
      <c r="F49" s="34" t="s">
        <v>890</v>
      </c>
      <c r="G49" s="58">
        <v>261.2</v>
      </c>
      <c r="H49" s="56" t="s">
        <v>444</v>
      </c>
      <c r="I49" s="39" t="s">
        <v>891</v>
      </c>
      <c r="J49" s="40">
        <f t="shared" si="3"/>
        <v>71.83</v>
      </c>
      <c r="K49" s="37">
        <f t="shared" si="2"/>
        <v>78.36</v>
      </c>
      <c r="L49" s="39"/>
      <c r="M49" s="43"/>
      <c r="N49" s="39"/>
    </row>
    <row r="50" spans="1:14" x14ac:dyDescent="0.3">
      <c r="A50" s="34" t="s">
        <v>8</v>
      </c>
      <c r="B50" s="34" t="s">
        <v>901</v>
      </c>
      <c r="C50" s="34" t="s">
        <v>902</v>
      </c>
      <c r="D50" s="34" t="s">
        <v>159</v>
      </c>
      <c r="E50" s="34" t="s">
        <v>903</v>
      </c>
      <c r="F50" s="34" t="s">
        <v>904</v>
      </c>
      <c r="G50" s="58">
        <v>260.3</v>
      </c>
      <c r="H50" s="55" t="s">
        <v>470</v>
      </c>
      <c r="I50" s="39" t="s">
        <v>900</v>
      </c>
      <c r="J50" s="40">
        <f t="shared" si="3"/>
        <v>71.582499999999996</v>
      </c>
      <c r="K50" s="37">
        <f t="shared" si="2"/>
        <v>78.09</v>
      </c>
      <c r="L50" s="45">
        <v>43635</v>
      </c>
      <c r="M50" s="43"/>
      <c r="N50" s="39"/>
    </row>
    <row r="51" spans="1:14" x14ac:dyDescent="0.3">
      <c r="A51" s="34" t="s">
        <v>8</v>
      </c>
      <c r="B51" s="34" t="s">
        <v>896</v>
      </c>
      <c r="C51" s="34" t="s">
        <v>897</v>
      </c>
      <c r="D51" s="34" t="s">
        <v>302</v>
      </c>
      <c r="E51" s="34" t="s">
        <v>898</v>
      </c>
      <c r="F51" s="34" t="s">
        <v>899</v>
      </c>
      <c r="G51" s="58">
        <v>537.6</v>
      </c>
      <c r="H51" s="56" t="s">
        <v>470</v>
      </c>
      <c r="I51" s="39" t="s">
        <v>900</v>
      </c>
      <c r="J51" s="40">
        <f t="shared" si="3"/>
        <v>147.84</v>
      </c>
      <c r="K51" s="37">
        <f t="shared" si="2"/>
        <v>161.28</v>
      </c>
      <c r="L51" s="45">
        <v>43635</v>
      </c>
      <c r="M51" s="43">
        <f>SUM(K50:K51)</f>
        <v>239.37</v>
      </c>
      <c r="N51" s="39"/>
    </row>
    <row r="52" spans="1:14" x14ac:dyDescent="0.3">
      <c r="A52" s="34" t="s">
        <v>8</v>
      </c>
      <c r="B52" s="34" t="s">
        <v>925</v>
      </c>
      <c r="C52" s="34" t="s">
        <v>926</v>
      </c>
      <c r="D52" s="34" t="s">
        <v>302</v>
      </c>
      <c r="E52" s="34" t="s">
        <v>927</v>
      </c>
      <c r="F52" s="34" t="s">
        <v>928</v>
      </c>
      <c r="G52" s="58">
        <v>585.29999999999995</v>
      </c>
      <c r="H52" s="55" t="s">
        <v>470</v>
      </c>
      <c r="I52" s="32"/>
      <c r="J52" s="52">
        <f t="shared" si="3"/>
        <v>160.95749999999998</v>
      </c>
      <c r="K52" s="52"/>
      <c r="L52" s="32"/>
      <c r="M52" s="74"/>
      <c r="N52" s="32"/>
    </row>
    <row r="53" spans="1:14" x14ac:dyDescent="0.3">
      <c r="A53" s="34" t="s">
        <v>8</v>
      </c>
      <c r="B53" s="34" t="s">
        <v>917</v>
      </c>
      <c r="C53" s="34" t="s">
        <v>918</v>
      </c>
      <c r="D53" s="34" t="s">
        <v>93</v>
      </c>
      <c r="E53" s="34" t="s">
        <v>919</v>
      </c>
      <c r="F53" s="34" t="s">
        <v>920</v>
      </c>
      <c r="G53" s="58">
        <v>456.2</v>
      </c>
      <c r="H53" s="55" t="s">
        <v>470</v>
      </c>
      <c r="I53" s="32"/>
      <c r="J53" s="52">
        <f t="shared" si="3"/>
        <v>125.455</v>
      </c>
      <c r="K53" s="52"/>
      <c r="L53" s="32"/>
      <c r="M53" s="74"/>
      <c r="N53" s="32"/>
    </row>
    <row r="54" spans="1:14" x14ac:dyDescent="0.3">
      <c r="A54" s="34" t="s">
        <v>8</v>
      </c>
      <c r="B54" s="69">
        <v>71679731</v>
      </c>
      <c r="C54" s="90" t="s">
        <v>914</v>
      </c>
      <c r="D54" s="34" t="s">
        <v>302</v>
      </c>
      <c r="E54" s="70" t="s">
        <v>915</v>
      </c>
      <c r="F54" s="34" t="s">
        <v>916</v>
      </c>
      <c r="G54" s="58">
        <v>281.3</v>
      </c>
      <c r="H54" s="56" t="s">
        <v>444</v>
      </c>
      <c r="I54" s="32"/>
      <c r="J54" s="52">
        <f t="shared" si="3"/>
        <v>77.357500000000002</v>
      </c>
      <c r="K54" s="52"/>
      <c r="L54" s="32"/>
      <c r="M54" s="74"/>
      <c r="N54" s="32"/>
    </row>
    <row r="55" spans="1:14" x14ac:dyDescent="0.3">
      <c r="A55" s="34" t="s">
        <v>8</v>
      </c>
      <c r="B55" s="65" t="s">
        <v>905</v>
      </c>
      <c r="C55" s="90" t="s">
        <v>906</v>
      </c>
      <c r="D55" s="34" t="s">
        <v>220</v>
      </c>
      <c r="E55" s="34" t="s">
        <v>907</v>
      </c>
      <c r="F55" s="34" t="s">
        <v>908</v>
      </c>
      <c r="G55" s="62">
        <v>334.5</v>
      </c>
      <c r="H55" s="56" t="s">
        <v>444</v>
      </c>
      <c r="I55" s="57"/>
      <c r="J55" s="52">
        <f t="shared" si="3"/>
        <v>91.987499999999997</v>
      </c>
      <c r="K55" s="52"/>
      <c r="L55" s="32"/>
      <c r="M55" s="74"/>
      <c r="N55" s="32"/>
    </row>
    <row r="56" spans="1:14" x14ac:dyDescent="0.3">
      <c r="A56" s="34" t="s">
        <v>8</v>
      </c>
      <c r="B56" s="34" t="s">
        <v>921</v>
      </c>
      <c r="C56" s="34" t="s">
        <v>922</v>
      </c>
      <c r="D56" s="34" t="s">
        <v>831</v>
      </c>
      <c r="E56" s="34" t="s">
        <v>923</v>
      </c>
      <c r="F56" s="34" t="s">
        <v>924</v>
      </c>
      <c r="G56" s="58">
        <v>109.8</v>
      </c>
      <c r="H56" s="56" t="s">
        <v>444</v>
      </c>
      <c r="I56" s="32"/>
      <c r="J56" s="52">
        <f t="shared" si="3"/>
        <v>30.195</v>
      </c>
      <c r="K56" s="52"/>
      <c r="L56" s="32"/>
      <c r="M56" s="74"/>
      <c r="N56" s="32"/>
    </row>
    <row r="57" spans="1:14" s="77" customFormat="1" ht="13.8" x14ac:dyDescent="0.3">
      <c r="A57" s="34" t="s">
        <v>8</v>
      </c>
      <c r="B57" s="65" t="s">
        <v>909</v>
      </c>
      <c r="C57" s="34" t="s">
        <v>910</v>
      </c>
      <c r="D57" s="34" t="s">
        <v>911</v>
      </c>
      <c r="E57" s="34" t="s">
        <v>912</v>
      </c>
      <c r="F57" s="34" t="s">
        <v>913</v>
      </c>
      <c r="G57" s="61">
        <v>479.3</v>
      </c>
      <c r="H57" s="56" t="s">
        <v>444</v>
      </c>
      <c r="I57" s="57"/>
      <c r="J57" s="52">
        <f t="shared" si="3"/>
        <v>131.8075</v>
      </c>
      <c r="K57" s="52"/>
      <c r="L57" s="32"/>
      <c r="M57" s="74"/>
      <c r="N57" s="32"/>
    </row>
    <row r="58" spans="1:14" s="77" customFormat="1" ht="13.8" x14ac:dyDescent="0.3">
      <c r="A58" s="34" t="s">
        <v>8</v>
      </c>
      <c r="B58" s="34" t="s">
        <v>929</v>
      </c>
      <c r="C58" s="34" t="s">
        <v>930</v>
      </c>
      <c r="D58" s="34" t="s">
        <v>220</v>
      </c>
      <c r="E58" s="34" t="s">
        <v>931</v>
      </c>
      <c r="F58" s="34" t="s">
        <v>932</v>
      </c>
      <c r="G58" s="58">
        <v>195.2</v>
      </c>
      <c r="H58" s="56" t="s">
        <v>444</v>
      </c>
      <c r="I58" s="32"/>
      <c r="J58" s="52">
        <f t="shared" si="3"/>
        <v>53.68</v>
      </c>
      <c r="K58" s="52"/>
      <c r="L58" s="32"/>
      <c r="M58" s="74"/>
      <c r="N58" s="32"/>
    </row>
    <row r="60" spans="1:14" ht="15" thickBot="1" x14ac:dyDescent="0.35">
      <c r="G60" s="59">
        <f>SUM(G3:G59)</f>
        <v>18213.849999999999</v>
      </c>
      <c r="H60" s="54"/>
      <c r="I60" s="60" t="s">
        <v>403</v>
      </c>
      <c r="J60" s="59">
        <f>SUM(J3:J59)</f>
        <v>5008.808750000002</v>
      </c>
      <c r="K60" s="59"/>
    </row>
    <row r="61" spans="1:14" ht="15" thickTop="1" x14ac:dyDescent="0.3">
      <c r="G61" s="53"/>
      <c r="H61" s="53"/>
      <c r="I61" s="53"/>
      <c r="J61" s="53"/>
    </row>
  </sheetData>
  <sortState ref="A3:N58">
    <sortCondition ref="I3:I58"/>
  </sortState>
  <mergeCells count="1">
    <mergeCell ref="A1:L1"/>
  </mergeCells>
  <pageMargins left="0.25" right="0.25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opLeftCell="B1" zoomScaleNormal="100" workbookViewId="0">
      <pane ySplit="2" topLeftCell="A66" activePane="bottomLeft" state="frozen"/>
      <selection pane="bottomLeft" activeCell="B70" sqref="A70:XFD80"/>
    </sheetView>
  </sheetViews>
  <sheetFormatPr defaultColWidth="9.109375" defaultRowHeight="14.4" x14ac:dyDescent="0.3"/>
  <cols>
    <col min="1" max="1" width="6.33203125" style="53" bestFit="1" customWidth="1"/>
    <col min="2" max="2" width="11.109375" style="53" customWidth="1"/>
    <col min="3" max="3" width="19.5546875" style="53" customWidth="1"/>
    <col min="4" max="4" width="7" style="53" bestFit="1" customWidth="1"/>
    <col min="5" max="5" width="14.109375" style="53" bestFit="1" customWidth="1"/>
    <col min="6" max="6" width="9" style="53" bestFit="1" customWidth="1"/>
    <col min="7" max="7" width="14" style="18" customWidth="1"/>
    <col min="8" max="8" width="15.109375" style="53" customWidth="1"/>
    <col min="9" max="9" width="30.33203125" style="53" bestFit="1" customWidth="1"/>
    <col min="10" max="10" width="12.109375" style="18" bestFit="1" customWidth="1"/>
    <col min="11" max="11" width="12.44140625" style="18" customWidth="1"/>
    <col min="12" max="12" width="11.5546875" style="53" bestFit="1" customWidth="1"/>
    <col min="13" max="13" width="11.5546875" style="18" bestFit="1" customWidth="1"/>
    <col min="14" max="14" width="19.6640625" style="53" customWidth="1"/>
    <col min="15" max="16384" width="9.109375" style="53"/>
  </cols>
  <sheetData>
    <row r="1" spans="1:14" x14ac:dyDescent="0.3">
      <c r="A1" s="82" t="s">
        <v>409</v>
      </c>
      <c r="B1" s="82"/>
      <c r="C1" s="82"/>
      <c r="D1" s="82"/>
      <c r="E1" s="82"/>
      <c r="F1" s="82"/>
      <c r="G1" s="82"/>
      <c r="H1" s="82"/>
      <c r="I1" s="82"/>
      <c r="J1" s="174"/>
      <c r="K1" s="174"/>
      <c r="L1" s="82"/>
    </row>
    <row r="2" spans="1:14" s="54" customFormat="1" ht="39.6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17" t="s">
        <v>6</v>
      </c>
      <c r="H2" s="5" t="s">
        <v>7</v>
      </c>
      <c r="I2" s="3" t="s">
        <v>398</v>
      </c>
      <c r="J2" s="176" t="s">
        <v>399</v>
      </c>
      <c r="K2" s="175" t="s">
        <v>437</v>
      </c>
      <c r="L2" s="41" t="s">
        <v>400</v>
      </c>
      <c r="M2" s="64" t="s">
        <v>658</v>
      </c>
      <c r="N2" s="41" t="s">
        <v>438</v>
      </c>
    </row>
    <row r="3" spans="1:14" x14ac:dyDescent="0.3">
      <c r="A3" s="72" t="s">
        <v>8</v>
      </c>
      <c r="B3" s="34" t="s">
        <v>493</v>
      </c>
      <c r="C3" s="90" t="s">
        <v>494</v>
      </c>
      <c r="D3" s="34" t="s">
        <v>385</v>
      </c>
      <c r="E3" s="34" t="s">
        <v>495</v>
      </c>
      <c r="F3" s="34" t="s">
        <v>496</v>
      </c>
      <c r="G3" s="58">
        <v>634.70000000000005</v>
      </c>
      <c r="H3" s="55" t="s">
        <v>444</v>
      </c>
      <c r="I3" s="39" t="s">
        <v>1496</v>
      </c>
      <c r="J3" s="40">
        <f t="shared" ref="J3:J17" si="0">SUM(G3*27.5)/100</f>
        <v>174.54249999999999</v>
      </c>
      <c r="K3" s="40">
        <f t="shared" ref="K3:K17" si="1">SUM(G3*30)/100</f>
        <v>190.41</v>
      </c>
      <c r="L3" s="45">
        <v>43661</v>
      </c>
      <c r="M3" s="40"/>
      <c r="N3" s="86" t="s">
        <v>2367</v>
      </c>
    </row>
    <row r="4" spans="1:14" x14ac:dyDescent="0.3">
      <c r="A4" s="72" t="s">
        <v>8</v>
      </c>
      <c r="B4" s="34" t="s">
        <v>1113</v>
      </c>
      <c r="C4" s="34" t="s">
        <v>1114</v>
      </c>
      <c r="D4" s="34" t="s">
        <v>195</v>
      </c>
      <c r="E4" s="34" t="s">
        <v>1115</v>
      </c>
      <c r="F4" s="34" t="s">
        <v>1116</v>
      </c>
      <c r="G4" s="58">
        <v>413.3</v>
      </c>
      <c r="H4" s="55" t="s">
        <v>444</v>
      </c>
      <c r="I4" s="39" t="s">
        <v>1505</v>
      </c>
      <c r="J4" s="40">
        <f t="shared" si="0"/>
        <v>113.6575</v>
      </c>
      <c r="K4" s="40">
        <f t="shared" si="1"/>
        <v>123.99</v>
      </c>
      <c r="L4" s="45">
        <v>43603</v>
      </c>
      <c r="M4" s="40"/>
      <c r="N4" s="39"/>
    </row>
    <row r="5" spans="1:14" x14ac:dyDescent="0.3">
      <c r="A5" s="72" t="s">
        <v>8</v>
      </c>
      <c r="B5" s="34" t="s">
        <v>949</v>
      </c>
      <c r="C5" s="34" t="s">
        <v>950</v>
      </c>
      <c r="D5" s="34" t="s">
        <v>951</v>
      </c>
      <c r="E5" s="34" t="s">
        <v>952</v>
      </c>
      <c r="F5" s="34" t="s">
        <v>953</v>
      </c>
      <c r="G5" s="58">
        <v>96.2</v>
      </c>
      <c r="H5" s="55" t="s">
        <v>444</v>
      </c>
      <c r="I5" s="39" t="s">
        <v>134</v>
      </c>
      <c r="J5" s="40">
        <f t="shared" si="0"/>
        <v>26.454999999999998</v>
      </c>
      <c r="K5" s="40">
        <f t="shared" si="1"/>
        <v>28.86</v>
      </c>
      <c r="L5" s="45">
        <v>43635</v>
      </c>
      <c r="M5" s="40"/>
      <c r="N5" s="39"/>
    </row>
    <row r="6" spans="1:14" x14ac:dyDescent="0.3">
      <c r="A6" s="72" t="s">
        <v>8</v>
      </c>
      <c r="B6" s="34" t="s">
        <v>954</v>
      </c>
      <c r="C6" s="34" t="s">
        <v>955</v>
      </c>
      <c r="D6" s="34" t="s">
        <v>265</v>
      </c>
      <c r="E6" s="34" t="s">
        <v>956</v>
      </c>
      <c r="F6" s="34" t="s">
        <v>957</v>
      </c>
      <c r="G6" s="58">
        <v>293.3</v>
      </c>
      <c r="H6" s="55" t="s">
        <v>444</v>
      </c>
      <c r="I6" s="39" t="s">
        <v>134</v>
      </c>
      <c r="J6" s="40">
        <f t="shared" si="0"/>
        <v>80.657499999999999</v>
      </c>
      <c r="K6" s="40">
        <f t="shared" si="1"/>
        <v>87.99</v>
      </c>
      <c r="L6" s="45">
        <v>43635</v>
      </c>
      <c r="M6" s="40"/>
      <c r="N6" s="39"/>
    </row>
    <row r="7" spans="1:14" x14ac:dyDescent="0.3">
      <c r="A7" s="72" t="s">
        <v>8</v>
      </c>
      <c r="B7" s="34" t="s">
        <v>958</v>
      </c>
      <c r="C7" s="34" t="s">
        <v>959</v>
      </c>
      <c r="D7" s="34" t="s">
        <v>265</v>
      </c>
      <c r="E7" s="34" t="s">
        <v>960</v>
      </c>
      <c r="F7" s="34" t="s">
        <v>961</v>
      </c>
      <c r="G7" s="58">
        <v>359.3</v>
      </c>
      <c r="H7" s="55" t="s">
        <v>444</v>
      </c>
      <c r="I7" s="39" t="s">
        <v>134</v>
      </c>
      <c r="J7" s="40">
        <f t="shared" si="0"/>
        <v>98.807500000000005</v>
      </c>
      <c r="K7" s="40">
        <f t="shared" si="1"/>
        <v>107.79</v>
      </c>
      <c r="L7" s="45">
        <v>43635</v>
      </c>
      <c r="M7" s="40"/>
      <c r="N7" s="39"/>
    </row>
    <row r="8" spans="1:14" x14ac:dyDescent="0.3">
      <c r="A8" s="72" t="s">
        <v>8</v>
      </c>
      <c r="B8" s="34" t="s">
        <v>962</v>
      </c>
      <c r="C8" s="34" t="s">
        <v>963</v>
      </c>
      <c r="D8" s="34" t="s">
        <v>265</v>
      </c>
      <c r="E8" s="34" t="s">
        <v>964</v>
      </c>
      <c r="F8" s="34" t="s">
        <v>965</v>
      </c>
      <c r="G8" s="58">
        <v>300.2</v>
      </c>
      <c r="H8" s="55" t="s">
        <v>444</v>
      </c>
      <c r="I8" s="39" t="s">
        <v>134</v>
      </c>
      <c r="J8" s="40">
        <f t="shared" si="0"/>
        <v>82.555000000000007</v>
      </c>
      <c r="K8" s="40">
        <f t="shared" si="1"/>
        <v>90.06</v>
      </c>
      <c r="L8" s="45">
        <v>43635</v>
      </c>
      <c r="M8" s="40"/>
      <c r="N8" s="39"/>
    </row>
    <row r="9" spans="1:14" x14ac:dyDescent="0.3">
      <c r="A9" s="72" t="s">
        <v>8</v>
      </c>
      <c r="B9" s="34" t="s">
        <v>966</v>
      </c>
      <c r="C9" s="34" t="s">
        <v>967</v>
      </c>
      <c r="D9" s="34" t="s">
        <v>302</v>
      </c>
      <c r="E9" s="34" t="s">
        <v>968</v>
      </c>
      <c r="F9" s="34" t="s">
        <v>969</v>
      </c>
      <c r="G9" s="58">
        <v>446.4</v>
      </c>
      <c r="H9" s="55" t="s">
        <v>444</v>
      </c>
      <c r="I9" s="39" t="s">
        <v>134</v>
      </c>
      <c r="J9" s="40">
        <f t="shared" si="0"/>
        <v>122.76</v>
      </c>
      <c r="K9" s="40">
        <f t="shared" si="1"/>
        <v>133.91999999999999</v>
      </c>
      <c r="L9" s="45">
        <v>43635</v>
      </c>
      <c r="M9" s="40"/>
      <c r="N9" s="39"/>
    </row>
    <row r="10" spans="1:14" x14ac:dyDescent="0.3">
      <c r="A10" s="72" t="s">
        <v>8</v>
      </c>
      <c r="B10" s="34" t="s">
        <v>970</v>
      </c>
      <c r="C10" s="34" t="s">
        <v>971</v>
      </c>
      <c r="D10" s="34" t="s">
        <v>331</v>
      </c>
      <c r="E10" s="34" t="s">
        <v>972</v>
      </c>
      <c r="F10" s="34" t="s">
        <v>973</v>
      </c>
      <c r="G10" s="58">
        <v>526.70000000000005</v>
      </c>
      <c r="H10" s="55" t="s">
        <v>444</v>
      </c>
      <c r="I10" s="39" t="s">
        <v>134</v>
      </c>
      <c r="J10" s="40">
        <f t="shared" si="0"/>
        <v>144.84250000000003</v>
      </c>
      <c r="K10" s="40">
        <f t="shared" si="1"/>
        <v>158.01000000000002</v>
      </c>
      <c r="L10" s="45">
        <v>43635</v>
      </c>
      <c r="M10" s="40"/>
      <c r="N10" s="39"/>
    </row>
    <row r="11" spans="1:14" x14ac:dyDescent="0.3">
      <c r="A11" s="72" t="s">
        <v>8</v>
      </c>
      <c r="B11" s="34" t="s">
        <v>974</v>
      </c>
      <c r="C11" s="34" t="s">
        <v>975</v>
      </c>
      <c r="D11" s="34" t="s">
        <v>260</v>
      </c>
      <c r="E11" s="34" t="s">
        <v>976</v>
      </c>
      <c r="F11" s="34" t="s">
        <v>977</v>
      </c>
      <c r="G11" s="58">
        <v>416.3</v>
      </c>
      <c r="H11" s="55" t="s">
        <v>444</v>
      </c>
      <c r="I11" s="39" t="s">
        <v>134</v>
      </c>
      <c r="J11" s="40">
        <f t="shared" si="0"/>
        <v>114.4825</v>
      </c>
      <c r="K11" s="40">
        <f t="shared" si="1"/>
        <v>124.89</v>
      </c>
      <c r="L11" s="45">
        <v>43635</v>
      </c>
      <c r="M11" s="40">
        <f>SUM(J5:J11)</f>
        <v>670.56000000000006</v>
      </c>
      <c r="N11" s="39"/>
    </row>
    <row r="12" spans="1:14" x14ac:dyDescent="0.3">
      <c r="A12" s="72" t="s">
        <v>8</v>
      </c>
      <c r="B12" s="34" t="s">
        <v>1090</v>
      </c>
      <c r="C12" s="34" t="s">
        <v>1091</v>
      </c>
      <c r="D12" s="34" t="s">
        <v>549</v>
      </c>
      <c r="E12" s="34" t="s">
        <v>1092</v>
      </c>
      <c r="F12" s="34" t="s">
        <v>1093</v>
      </c>
      <c r="G12" s="58">
        <v>161.30000000000001</v>
      </c>
      <c r="H12" s="55" t="s">
        <v>444</v>
      </c>
      <c r="I12" s="39" t="s">
        <v>1504</v>
      </c>
      <c r="J12" s="40">
        <f t="shared" si="0"/>
        <v>44.357500000000002</v>
      </c>
      <c r="K12" s="40">
        <f t="shared" si="1"/>
        <v>48.39</v>
      </c>
      <c r="L12" s="45">
        <v>43635</v>
      </c>
      <c r="M12" s="40"/>
      <c r="N12" s="39"/>
    </row>
    <row r="13" spans="1:14" x14ac:dyDescent="0.3">
      <c r="A13" s="72" t="s">
        <v>8</v>
      </c>
      <c r="B13" s="34" t="s">
        <v>1094</v>
      </c>
      <c r="C13" s="34" t="s">
        <v>1095</v>
      </c>
      <c r="D13" s="34" t="s">
        <v>549</v>
      </c>
      <c r="E13" s="34" t="s">
        <v>1096</v>
      </c>
      <c r="F13" s="34" t="s">
        <v>1097</v>
      </c>
      <c r="G13" s="58">
        <v>300.2</v>
      </c>
      <c r="H13" s="55" t="s">
        <v>444</v>
      </c>
      <c r="I13" s="39" t="s">
        <v>1504</v>
      </c>
      <c r="J13" s="40">
        <f t="shared" si="0"/>
        <v>82.555000000000007</v>
      </c>
      <c r="K13" s="40">
        <f t="shared" si="1"/>
        <v>90.06</v>
      </c>
      <c r="L13" s="45">
        <v>43635</v>
      </c>
      <c r="M13" s="40"/>
      <c r="N13" s="39"/>
    </row>
    <row r="14" spans="1:14" x14ac:dyDescent="0.3">
      <c r="A14" s="72" t="s">
        <v>8</v>
      </c>
      <c r="B14" s="34" t="s">
        <v>1098</v>
      </c>
      <c r="C14" s="34" t="s">
        <v>1099</v>
      </c>
      <c r="D14" s="34" t="s">
        <v>372</v>
      </c>
      <c r="E14" s="34" t="s">
        <v>1100</v>
      </c>
      <c r="F14" s="34" t="s">
        <v>1101</v>
      </c>
      <c r="G14" s="58">
        <v>132.05000000000001</v>
      </c>
      <c r="H14" s="55" t="s">
        <v>444</v>
      </c>
      <c r="I14" s="39" t="s">
        <v>1504</v>
      </c>
      <c r="J14" s="40">
        <f t="shared" si="0"/>
        <v>36.313750000000006</v>
      </c>
      <c r="K14" s="40">
        <f t="shared" si="1"/>
        <v>39.615000000000002</v>
      </c>
      <c r="L14" s="45">
        <v>43635</v>
      </c>
      <c r="M14" s="40">
        <f>SUM(K12:K14)</f>
        <v>178.065</v>
      </c>
      <c r="N14" s="39"/>
    </row>
    <row r="15" spans="1:14" x14ac:dyDescent="0.3">
      <c r="A15" s="55"/>
      <c r="B15" s="99" t="s">
        <v>2097</v>
      </c>
      <c r="C15" s="106" t="s">
        <v>2132</v>
      </c>
      <c r="D15" s="55"/>
      <c r="E15" s="99" t="s">
        <v>2170</v>
      </c>
      <c r="F15" s="99" t="s">
        <v>2203</v>
      </c>
      <c r="G15" s="99">
        <v>445.7</v>
      </c>
      <c r="H15" s="55"/>
      <c r="I15" s="39" t="s">
        <v>1504</v>
      </c>
      <c r="J15" s="43">
        <f t="shared" si="0"/>
        <v>122.5675</v>
      </c>
      <c r="K15" s="40">
        <f t="shared" si="1"/>
        <v>133.71</v>
      </c>
      <c r="L15" s="45">
        <v>43692</v>
      </c>
      <c r="M15" s="40"/>
      <c r="N15" s="39"/>
    </row>
    <row r="16" spans="1:14" x14ac:dyDescent="0.3">
      <c r="A16" s="55"/>
      <c r="B16" s="99" t="s">
        <v>2108</v>
      </c>
      <c r="C16" s="106" t="s">
        <v>2146</v>
      </c>
      <c r="D16" s="55"/>
      <c r="E16" s="99" t="s">
        <v>2181</v>
      </c>
      <c r="F16" s="99" t="s">
        <v>2215</v>
      </c>
      <c r="G16" s="99">
        <v>228.2</v>
      </c>
      <c r="H16" s="55"/>
      <c r="I16" s="39" t="s">
        <v>1504</v>
      </c>
      <c r="J16" s="43">
        <f t="shared" si="0"/>
        <v>62.755000000000003</v>
      </c>
      <c r="K16" s="40">
        <f t="shared" si="1"/>
        <v>68.459999999999994</v>
      </c>
      <c r="L16" s="45">
        <v>43692</v>
      </c>
      <c r="M16" s="40"/>
      <c r="N16" s="39"/>
    </row>
    <row r="17" spans="1:20" x14ac:dyDescent="0.3">
      <c r="A17" s="72" t="s">
        <v>8</v>
      </c>
      <c r="B17" s="34" t="s">
        <v>1121</v>
      </c>
      <c r="C17" s="34" t="s">
        <v>1122</v>
      </c>
      <c r="D17" s="34" t="s">
        <v>1123</v>
      </c>
      <c r="E17" s="34" t="s">
        <v>1124</v>
      </c>
      <c r="F17" s="34" t="s">
        <v>1125</v>
      </c>
      <c r="G17" s="58">
        <v>216.8</v>
      </c>
      <c r="H17" s="55" t="s">
        <v>444</v>
      </c>
      <c r="I17" s="39" t="s">
        <v>1506</v>
      </c>
      <c r="J17" s="40">
        <f t="shared" si="0"/>
        <v>59.62</v>
      </c>
      <c r="K17" s="40">
        <f t="shared" si="1"/>
        <v>65.040000000000006</v>
      </c>
      <c r="L17" s="45">
        <v>43661</v>
      </c>
      <c r="M17" s="40">
        <v>65.040000000000006</v>
      </c>
      <c r="N17" s="39"/>
    </row>
    <row r="18" spans="1:20" x14ac:dyDescent="0.3">
      <c r="A18" s="55"/>
      <c r="B18" s="99" t="s">
        <v>2090</v>
      </c>
      <c r="C18" s="106" t="s">
        <v>2122</v>
      </c>
      <c r="D18" s="55"/>
      <c r="E18" s="99" t="s">
        <v>2162</v>
      </c>
      <c r="F18" s="99" t="s">
        <v>2195</v>
      </c>
      <c r="G18" s="99" t="s">
        <v>1516</v>
      </c>
      <c r="H18" s="55"/>
      <c r="I18" s="39" t="s">
        <v>1500</v>
      </c>
      <c r="J18" s="40">
        <v>0</v>
      </c>
      <c r="K18" s="40">
        <v>0</v>
      </c>
      <c r="L18" s="39"/>
      <c r="M18" s="40"/>
      <c r="N18" s="39"/>
    </row>
    <row r="19" spans="1:20" x14ac:dyDescent="0.3">
      <c r="A19" s="55"/>
      <c r="B19" s="99" t="s">
        <v>2094</v>
      </c>
      <c r="C19" s="106" t="s">
        <v>2128</v>
      </c>
      <c r="D19" s="55"/>
      <c r="E19" s="99" t="s">
        <v>2167</v>
      </c>
      <c r="F19" s="99" t="s">
        <v>2200</v>
      </c>
      <c r="G19" s="99">
        <v>426.2</v>
      </c>
      <c r="H19" s="55"/>
      <c r="I19" s="39" t="s">
        <v>1500</v>
      </c>
      <c r="J19" s="43">
        <f t="shared" ref="J19:J68" si="2">SUM(G19*27.5)/100</f>
        <v>117.205</v>
      </c>
      <c r="K19" s="40">
        <f t="shared" ref="K19:K36" si="3">SUM(G19*30)/100</f>
        <v>127.86</v>
      </c>
      <c r="L19" s="45">
        <v>43692</v>
      </c>
      <c r="M19" s="40"/>
      <c r="N19" s="39"/>
    </row>
    <row r="20" spans="1:20" x14ac:dyDescent="0.3">
      <c r="A20" s="55"/>
      <c r="B20" s="99" t="s">
        <v>2102</v>
      </c>
      <c r="C20" s="106" t="s">
        <v>2139</v>
      </c>
      <c r="D20" s="55"/>
      <c r="E20" s="99" t="s">
        <v>2176</v>
      </c>
      <c r="F20" s="99" t="s">
        <v>2210</v>
      </c>
      <c r="G20" s="99">
        <v>786</v>
      </c>
      <c r="H20" s="55"/>
      <c r="I20" s="39" t="s">
        <v>1500</v>
      </c>
      <c r="J20" s="43">
        <f t="shared" si="2"/>
        <v>216.15</v>
      </c>
      <c r="K20" s="40">
        <f t="shared" si="3"/>
        <v>235.8</v>
      </c>
      <c r="L20" s="45">
        <v>43692</v>
      </c>
      <c r="M20" s="40"/>
      <c r="N20" s="39"/>
    </row>
    <row r="21" spans="1:20" x14ac:dyDescent="0.3">
      <c r="A21" s="55"/>
      <c r="B21" s="99" t="s">
        <v>2103</v>
      </c>
      <c r="C21" s="106" t="s">
        <v>2140</v>
      </c>
      <c r="D21" s="55"/>
      <c r="E21" s="99" t="s">
        <v>2177</v>
      </c>
      <c r="F21" s="99" t="s">
        <v>2211</v>
      </c>
      <c r="G21" s="99">
        <v>224.75</v>
      </c>
      <c r="H21" s="55"/>
      <c r="I21" s="39" t="s">
        <v>1500</v>
      </c>
      <c r="J21" s="43">
        <f t="shared" si="2"/>
        <v>61.806249999999999</v>
      </c>
      <c r="K21" s="40">
        <f t="shared" si="3"/>
        <v>67.424999999999997</v>
      </c>
      <c r="L21" s="45">
        <v>43692</v>
      </c>
      <c r="M21" s="40"/>
      <c r="N21" s="39"/>
    </row>
    <row r="22" spans="1:20" x14ac:dyDescent="0.3">
      <c r="A22" s="55"/>
      <c r="B22" s="99" t="s">
        <v>2111</v>
      </c>
      <c r="C22" s="106" t="s">
        <v>2150</v>
      </c>
      <c r="D22" s="55"/>
      <c r="E22" s="99" t="s">
        <v>2185</v>
      </c>
      <c r="F22" s="99" t="s">
        <v>2219</v>
      </c>
      <c r="G22" s="99">
        <v>240</v>
      </c>
      <c r="H22" s="55"/>
      <c r="I22" s="39" t="s">
        <v>1500</v>
      </c>
      <c r="J22" s="43">
        <f t="shared" si="2"/>
        <v>66</v>
      </c>
      <c r="K22" s="40">
        <f t="shared" si="3"/>
        <v>72</v>
      </c>
      <c r="L22" s="45">
        <v>43692</v>
      </c>
      <c r="M22" s="40"/>
      <c r="N22" s="39"/>
    </row>
    <row r="23" spans="1:20" x14ac:dyDescent="0.3">
      <c r="A23" s="72" t="s">
        <v>8</v>
      </c>
      <c r="B23" s="34" t="s">
        <v>1044</v>
      </c>
      <c r="C23" s="34" t="s">
        <v>1045</v>
      </c>
      <c r="D23" s="34" t="s">
        <v>265</v>
      </c>
      <c r="E23" s="34" t="s">
        <v>1046</v>
      </c>
      <c r="F23" s="34" t="s">
        <v>1047</v>
      </c>
      <c r="G23" s="58">
        <v>161.30000000000001</v>
      </c>
      <c r="H23" s="55" t="s">
        <v>444</v>
      </c>
      <c r="I23" s="39" t="s">
        <v>1500</v>
      </c>
      <c r="J23" s="40">
        <f t="shared" si="2"/>
        <v>44.357500000000002</v>
      </c>
      <c r="K23" s="40">
        <f t="shared" si="3"/>
        <v>48.39</v>
      </c>
      <c r="L23" s="45">
        <v>43635</v>
      </c>
      <c r="M23" s="40">
        <v>48.39</v>
      </c>
      <c r="N23" s="39"/>
    </row>
    <row r="24" spans="1:20" x14ac:dyDescent="0.3">
      <c r="A24" s="72" t="s">
        <v>8</v>
      </c>
      <c r="B24" s="34" t="s">
        <v>990</v>
      </c>
      <c r="C24" s="34" t="s">
        <v>991</v>
      </c>
      <c r="D24" s="34" t="s">
        <v>992</v>
      </c>
      <c r="E24" s="34" t="s">
        <v>993</v>
      </c>
      <c r="F24" s="34" t="s">
        <v>994</v>
      </c>
      <c r="G24" s="58">
        <v>336.2</v>
      </c>
      <c r="H24" s="55" t="s">
        <v>444</v>
      </c>
      <c r="I24" s="39" t="s">
        <v>1497</v>
      </c>
      <c r="J24" s="40">
        <f t="shared" si="2"/>
        <v>92.454999999999998</v>
      </c>
      <c r="K24" s="40">
        <f t="shared" si="3"/>
        <v>100.86</v>
      </c>
      <c r="L24" s="45">
        <v>43635</v>
      </c>
      <c r="M24" s="40"/>
      <c r="N24" s="39"/>
    </row>
    <row r="25" spans="1:20" x14ac:dyDescent="0.3">
      <c r="A25" s="55"/>
      <c r="B25" s="99" t="s">
        <v>2118</v>
      </c>
      <c r="C25" s="106" t="s">
        <v>2157</v>
      </c>
      <c r="D25" s="55"/>
      <c r="E25" s="99" t="s">
        <v>2192</v>
      </c>
      <c r="F25" s="99" t="s">
        <v>2226</v>
      </c>
      <c r="G25" s="99">
        <v>484.7</v>
      </c>
      <c r="H25" s="55"/>
      <c r="I25" s="39" t="s">
        <v>1497</v>
      </c>
      <c r="J25" s="43">
        <f t="shared" si="2"/>
        <v>133.29249999999999</v>
      </c>
      <c r="K25" s="40">
        <f t="shared" si="3"/>
        <v>145.41</v>
      </c>
      <c r="L25" s="45">
        <v>43692</v>
      </c>
      <c r="M25" s="40"/>
      <c r="N25" s="39"/>
    </row>
    <row r="26" spans="1:20" x14ac:dyDescent="0.3">
      <c r="A26" s="72" t="s">
        <v>8</v>
      </c>
      <c r="B26" s="34" t="s">
        <v>995</v>
      </c>
      <c r="C26" s="34" t="s">
        <v>996</v>
      </c>
      <c r="D26" s="34" t="s">
        <v>11</v>
      </c>
      <c r="E26" s="34" t="s">
        <v>997</v>
      </c>
      <c r="F26" s="34" t="s">
        <v>998</v>
      </c>
      <c r="G26" s="58">
        <v>245</v>
      </c>
      <c r="H26" s="55" t="s">
        <v>444</v>
      </c>
      <c r="I26" s="39" t="s">
        <v>1497</v>
      </c>
      <c r="J26" s="40">
        <f t="shared" si="2"/>
        <v>67.375</v>
      </c>
      <c r="K26" s="40">
        <f t="shared" si="3"/>
        <v>73.5</v>
      </c>
      <c r="L26" s="45">
        <v>43635</v>
      </c>
      <c r="M26" s="40"/>
      <c r="N26" s="39"/>
    </row>
    <row r="27" spans="1:20" x14ac:dyDescent="0.3">
      <c r="A27" s="72" t="s">
        <v>8</v>
      </c>
      <c r="B27" s="34" t="s">
        <v>520</v>
      </c>
      <c r="C27" s="90" t="s">
        <v>521</v>
      </c>
      <c r="D27" s="34" t="s">
        <v>522</v>
      </c>
      <c r="E27" s="34" t="s">
        <v>523</v>
      </c>
      <c r="F27" s="34" t="s">
        <v>524</v>
      </c>
      <c r="G27" s="58">
        <v>222.2</v>
      </c>
      <c r="H27" s="55" t="s">
        <v>444</v>
      </c>
      <c r="I27" s="39" t="s">
        <v>1497</v>
      </c>
      <c r="J27" s="40">
        <f t="shared" si="2"/>
        <v>61.104999999999997</v>
      </c>
      <c r="K27" s="40">
        <f t="shared" si="3"/>
        <v>66.66</v>
      </c>
      <c r="L27" s="45">
        <v>43635</v>
      </c>
      <c r="M27" s="40">
        <f>SUM(K25:K27)</f>
        <v>285.57</v>
      </c>
      <c r="N27" s="83" t="s">
        <v>1507</v>
      </c>
      <c r="P27" s="54"/>
      <c r="Q27" s="73"/>
      <c r="R27" s="54"/>
      <c r="S27" s="60"/>
      <c r="T27" s="73"/>
    </row>
    <row r="28" spans="1:20" x14ac:dyDescent="0.3">
      <c r="A28" s="72" t="s">
        <v>8</v>
      </c>
      <c r="B28" s="34" t="s">
        <v>567</v>
      </c>
      <c r="C28" s="90" t="s">
        <v>568</v>
      </c>
      <c r="D28" s="34" t="s">
        <v>150</v>
      </c>
      <c r="E28" s="34" t="s">
        <v>569</v>
      </c>
      <c r="F28" s="34" t="s">
        <v>577</v>
      </c>
      <c r="G28" s="58">
        <v>169.7</v>
      </c>
      <c r="H28" s="55" t="s">
        <v>444</v>
      </c>
      <c r="I28" s="39" t="s">
        <v>1503</v>
      </c>
      <c r="J28" s="40">
        <f t="shared" si="2"/>
        <v>46.667499999999997</v>
      </c>
      <c r="K28" s="40">
        <f t="shared" si="3"/>
        <v>50.91</v>
      </c>
      <c r="L28" s="45">
        <v>43635</v>
      </c>
      <c r="M28" s="40">
        <v>50.91</v>
      </c>
      <c r="N28" s="39"/>
    </row>
    <row r="29" spans="1:20" s="54" customFormat="1" ht="39.6" x14ac:dyDescent="0.25">
      <c r="A29" s="55"/>
      <c r="B29" s="99" t="s">
        <v>710</v>
      </c>
      <c r="C29" s="106" t="s">
        <v>2134</v>
      </c>
      <c r="D29" s="55"/>
      <c r="E29" s="99" t="s">
        <v>712</v>
      </c>
      <c r="F29" s="99" t="s">
        <v>713</v>
      </c>
      <c r="G29" s="99">
        <v>184</v>
      </c>
      <c r="H29" s="55"/>
      <c r="I29" s="39" t="s">
        <v>1503</v>
      </c>
      <c r="J29" s="43">
        <f t="shared" si="2"/>
        <v>50.6</v>
      </c>
      <c r="K29" s="40">
        <f t="shared" si="3"/>
        <v>55.2</v>
      </c>
      <c r="L29" s="45"/>
      <c r="M29" s="40"/>
      <c r="N29" s="127" t="s">
        <v>2496</v>
      </c>
    </row>
    <row r="30" spans="1:20" x14ac:dyDescent="0.3">
      <c r="A30" s="72" t="s">
        <v>8</v>
      </c>
      <c r="B30" s="34" t="s">
        <v>937</v>
      </c>
      <c r="C30" s="34" t="s">
        <v>938</v>
      </c>
      <c r="D30" s="34" t="s">
        <v>939</v>
      </c>
      <c r="E30" s="34" t="s">
        <v>940</v>
      </c>
      <c r="F30" s="34" t="s">
        <v>941</v>
      </c>
      <c r="G30" s="58">
        <v>503.9</v>
      </c>
      <c r="H30" s="55" t="s">
        <v>444</v>
      </c>
      <c r="I30" s="39" t="s">
        <v>2323</v>
      </c>
      <c r="J30" s="40">
        <f>SUM(G30*27.5)/100</f>
        <v>138.57249999999999</v>
      </c>
      <c r="K30" s="40">
        <f>SUM(G30*30)/100</f>
        <v>151.16999999999999</v>
      </c>
      <c r="L30" s="39"/>
      <c r="M30" s="40"/>
      <c r="N30" s="39"/>
    </row>
    <row r="31" spans="1:20" x14ac:dyDescent="0.3">
      <c r="A31" s="72" t="s">
        <v>8</v>
      </c>
      <c r="B31" s="34" t="s">
        <v>942</v>
      </c>
      <c r="C31" s="105" t="s">
        <v>746</v>
      </c>
      <c r="D31" s="34" t="s">
        <v>831</v>
      </c>
      <c r="E31" s="34" t="s">
        <v>943</v>
      </c>
      <c r="F31" s="34" t="s">
        <v>944</v>
      </c>
      <c r="G31" s="58">
        <v>161.30000000000001</v>
      </c>
      <c r="H31" s="55" t="s">
        <v>444</v>
      </c>
      <c r="I31" s="39" t="s">
        <v>2323</v>
      </c>
      <c r="J31" s="40">
        <f>SUM(G31*27.5)/100</f>
        <v>44.357500000000002</v>
      </c>
      <c r="K31" s="40">
        <f>SUM(G31*30)/100</f>
        <v>48.39</v>
      </c>
      <c r="L31" s="40">
        <v>43635</v>
      </c>
      <c r="M31" s="40">
        <f>SUM(K30:K31)</f>
        <v>199.56</v>
      </c>
      <c r="N31" s="39"/>
    </row>
    <row r="32" spans="1:20" x14ac:dyDescent="0.3">
      <c r="A32" s="55"/>
      <c r="B32" s="99" t="s">
        <v>2091</v>
      </c>
      <c r="C32" s="106" t="s">
        <v>2125</v>
      </c>
      <c r="D32" s="55"/>
      <c r="E32" s="99" t="s">
        <v>2164</v>
      </c>
      <c r="F32" s="99" t="s">
        <v>2197</v>
      </c>
      <c r="G32" s="99">
        <v>96.2</v>
      </c>
      <c r="H32" s="55"/>
      <c r="I32" s="116" t="s">
        <v>2323</v>
      </c>
      <c r="J32" s="43">
        <f>SUM(G32*27.5)/100</f>
        <v>26.454999999999998</v>
      </c>
      <c r="K32" s="40">
        <f>SUM(G32*30)/100</f>
        <v>28.86</v>
      </c>
      <c r="L32" s="45">
        <v>43692</v>
      </c>
      <c r="M32" s="40"/>
      <c r="N32" s="39"/>
    </row>
    <row r="33" spans="1:14" x14ac:dyDescent="0.3">
      <c r="A33" s="55"/>
      <c r="B33" s="99" t="s">
        <v>2117</v>
      </c>
      <c r="C33" s="106" t="s">
        <v>2156</v>
      </c>
      <c r="D33" s="55"/>
      <c r="E33" s="99" t="s">
        <v>2191</v>
      </c>
      <c r="F33" s="99" t="s">
        <v>2225</v>
      </c>
      <c r="G33" s="99">
        <v>726</v>
      </c>
      <c r="H33" s="55"/>
      <c r="I33" s="111" t="s">
        <v>2332</v>
      </c>
      <c r="J33" s="43">
        <f t="shared" si="2"/>
        <v>199.65</v>
      </c>
      <c r="K33" s="40">
        <f t="shared" si="3"/>
        <v>217.8</v>
      </c>
      <c r="L33" s="45">
        <v>43692</v>
      </c>
      <c r="M33" s="40"/>
      <c r="N33" s="39"/>
    </row>
    <row r="34" spans="1:14" x14ac:dyDescent="0.3">
      <c r="A34" s="55"/>
      <c r="B34" s="99" t="s">
        <v>1026</v>
      </c>
      <c r="C34" s="106" t="s">
        <v>2159</v>
      </c>
      <c r="D34" s="55"/>
      <c r="E34" s="99" t="s">
        <v>1029</v>
      </c>
      <c r="F34" s="99" t="s">
        <v>1030</v>
      </c>
      <c r="G34" s="99">
        <v>359.3</v>
      </c>
      <c r="H34" s="55"/>
      <c r="I34" s="111" t="s">
        <v>1981</v>
      </c>
      <c r="J34" s="43">
        <f t="shared" si="2"/>
        <v>98.807500000000005</v>
      </c>
      <c r="K34" s="40">
        <f t="shared" si="3"/>
        <v>107.79</v>
      </c>
      <c r="L34" s="45">
        <v>43692</v>
      </c>
      <c r="M34" s="40"/>
      <c r="N34" s="39"/>
    </row>
    <row r="35" spans="1:14" x14ac:dyDescent="0.3">
      <c r="A35" s="72" t="s">
        <v>8</v>
      </c>
      <c r="B35" s="34" t="s">
        <v>1023</v>
      </c>
      <c r="C35" s="34" t="s">
        <v>16</v>
      </c>
      <c r="D35" s="34" t="s">
        <v>22</v>
      </c>
      <c r="E35" s="34" t="s">
        <v>1024</v>
      </c>
      <c r="F35" s="34" t="s">
        <v>1025</v>
      </c>
      <c r="G35" s="58">
        <v>456.2</v>
      </c>
      <c r="H35" s="55" t="s">
        <v>444</v>
      </c>
      <c r="I35" s="169" t="s">
        <v>749</v>
      </c>
      <c r="J35" s="40">
        <f t="shared" si="2"/>
        <v>125.455</v>
      </c>
      <c r="K35" s="40">
        <f t="shared" si="3"/>
        <v>136.86000000000001</v>
      </c>
      <c r="L35" s="45">
        <v>43635</v>
      </c>
      <c r="M35" s="40"/>
      <c r="N35" s="39"/>
    </row>
    <row r="36" spans="1:14" x14ac:dyDescent="0.3">
      <c r="A36" s="72" t="s">
        <v>8</v>
      </c>
      <c r="B36" s="34" t="s">
        <v>1026</v>
      </c>
      <c r="C36" s="90" t="s">
        <v>1027</v>
      </c>
      <c r="D36" s="34" t="s">
        <v>1028</v>
      </c>
      <c r="E36" s="34" t="s">
        <v>1029</v>
      </c>
      <c r="F36" s="34" t="s">
        <v>1030</v>
      </c>
      <c r="G36" s="58">
        <v>359.3</v>
      </c>
      <c r="H36" s="55" t="s">
        <v>444</v>
      </c>
      <c r="I36" s="169" t="s">
        <v>749</v>
      </c>
      <c r="J36" s="40">
        <f t="shared" si="2"/>
        <v>98.807500000000005</v>
      </c>
      <c r="K36" s="40">
        <f t="shared" si="3"/>
        <v>107.79</v>
      </c>
      <c r="L36" s="45">
        <v>43635</v>
      </c>
      <c r="M36" s="40">
        <f>SUM(J35:J36)</f>
        <v>224.26249999999999</v>
      </c>
      <c r="N36" s="39"/>
    </row>
    <row r="37" spans="1:14" x14ac:dyDescent="0.3">
      <c r="A37" s="72" t="s">
        <v>8</v>
      </c>
      <c r="B37" s="34" t="s">
        <v>986</v>
      </c>
      <c r="C37" s="34" t="s">
        <v>987</v>
      </c>
      <c r="D37" s="34" t="s">
        <v>307</v>
      </c>
      <c r="E37" s="34" t="s">
        <v>988</v>
      </c>
      <c r="F37" s="34" t="s">
        <v>989</v>
      </c>
      <c r="G37" s="58">
        <v>260.3</v>
      </c>
      <c r="H37" s="55" t="s">
        <v>444</v>
      </c>
      <c r="I37" s="169" t="s">
        <v>935</v>
      </c>
      <c r="J37" s="40">
        <f t="shared" si="2"/>
        <v>71.582499999999996</v>
      </c>
      <c r="K37" s="40">
        <f>SUM(G37*40)/100</f>
        <v>104.12</v>
      </c>
      <c r="L37" s="45">
        <v>43635</v>
      </c>
      <c r="M37" s="40">
        <v>104.12</v>
      </c>
      <c r="N37" s="39"/>
    </row>
    <row r="38" spans="1:14" x14ac:dyDescent="0.3">
      <c r="A38" s="55"/>
      <c r="B38" s="99" t="s">
        <v>2119</v>
      </c>
      <c r="C38" s="106" t="s">
        <v>2158</v>
      </c>
      <c r="D38" s="55"/>
      <c r="E38" s="99" t="s">
        <v>2193</v>
      </c>
      <c r="F38" s="99" t="s">
        <v>2227</v>
      </c>
      <c r="G38" s="99">
        <v>725.3</v>
      </c>
      <c r="H38" s="55"/>
      <c r="I38" s="111" t="s">
        <v>2326</v>
      </c>
      <c r="J38" s="43">
        <f t="shared" si="2"/>
        <v>199.45750000000001</v>
      </c>
      <c r="K38" s="180">
        <f>SUM(G38*40)/100</f>
        <v>290.12</v>
      </c>
      <c r="L38" s="45">
        <v>43692</v>
      </c>
      <c r="M38" s="40"/>
      <c r="N38" s="39"/>
    </row>
    <row r="39" spans="1:14" x14ac:dyDescent="0.3">
      <c r="A39" s="72" t="s">
        <v>8</v>
      </c>
      <c r="B39" s="34" t="s">
        <v>1117</v>
      </c>
      <c r="C39" s="34" t="s">
        <v>1118</v>
      </c>
      <c r="D39" s="34" t="s">
        <v>307</v>
      </c>
      <c r="E39" s="34" t="s">
        <v>1119</v>
      </c>
      <c r="F39" s="34" t="s">
        <v>1120</v>
      </c>
      <c r="G39" s="58">
        <v>210.8</v>
      </c>
      <c r="H39" s="55" t="s">
        <v>444</v>
      </c>
      <c r="I39" s="169" t="s">
        <v>788</v>
      </c>
      <c r="J39" s="40">
        <f t="shared" si="2"/>
        <v>57.97</v>
      </c>
      <c r="K39" s="40">
        <f t="shared" ref="K39:K68" si="4">SUM(G39*30)/100</f>
        <v>63.24</v>
      </c>
      <c r="L39" s="45">
        <v>43635</v>
      </c>
      <c r="M39" s="40">
        <v>63.24</v>
      </c>
      <c r="N39" s="39"/>
    </row>
    <row r="40" spans="1:14" x14ac:dyDescent="0.3">
      <c r="A40" s="72" t="s">
        <v>8</v>
      </c>
      <c r="B40" s="34" t="s">
        <v>1004</v>
      </c>
      <c r="C40" s="34" t="s">
        <v>1005</v>
      </c>
      <c r="D40" s="34" t="s">
        <v>693</v>
      </c>
      <c r="E40" s="34" t="s">
        <v>1006</v>
      </c>
      <c r="F40" s="34" t="s">
        <v>1007</v>
      </c>
      <c r="G40" s="58">
        <v>344.7</v>
      </c>
      <c r="H40" s="55" t="s">
        <v>444</v>
      </c>
      <c r="I40" s="186" t="s">
        <v>1495</v>
      </c>
      <c r="J40" s="40">
        <f t="shared" si="2"/>
        <v>94.792500000000004</v>
      </c>
      <c r="K40" s="40">
        <f t="shared" si="4"/>
        <v>103.41</v>
      </c>
      <c r="L40" s="39"/>
      <c r="M40" s="40"/>
      <c r="N40" s="86"/>
    </row>
    <row r="41" spans="1:14" x14ac:dyDescent="0.3">
      <c r="A41" s="72" t="s">
        <v>8</v>
      </c>
      <c r="B41" s="34" t="s">
        <v>981</v>
      </c>
      <c r="C41" s="34" t="s">
        <v>982</v>
      </c>
      <c r="D41" s="34" t="s">
        <v>983</v>
      </c>
      <c r="E41" s="34" t="s">
        <v>984</v>
      </c>
      <c r="F41" s="34" t="s">
        <v>985</v>
      </c>
      <c r="G41" s="62">
        <v>346.4</v>
      </c>
      <c r="H41" s="56" t="s">
        <v>444</v>
      </c>
      <c r="I41" s="186" t="s">
        <v>1495</v>
      </c>
      <c r="J41" s="40">
        <f t="shared" si="2"/>
        <v>95.26</v>
      </c>
      <c r="K41" s="40">
        <f t="shared" si="4"/>
        <v>103.92</v>
      </c>
      <c r="L41" s="45">
        <v>43635</v>
      </c>
      <c r="M41" s="40">
        <v>103.92</v>
      </c>
      <c r="N41" s="39"/>
    </row>
    <row r="42" spans="1:14" x14ac:dyDescent="0.3">
      <c r="A42" s="72" t="s">
        <v>8</v>
      </c>
      <c r="B42" s="34" t="s">
        <v>1008</v>
      </c>
      <c r="C42" s="34" t="s">
        <v>1009</v>
      </c>
      <c r="D42" s="34" t="s">
        <v>1010</v>
      </c>
      <c r="E42" s="34" t="s">
        <v>1011</v>
      </c>
      <c r="F42" s="34" t="s">
        <v>1012</v>
      </c>
      <c r="G42" s="58">
        <v>278</v>
      </c>
      <c r="H42" s="55" t="s">
        <v>444</v>
      </c>
      <c r="I42" s="186" t="s">
        <v>1495</v>
      </c>
      <c r="J42" s="40">
        <f t="shared" si="2"/>
        <v>76.45</v>
      </c>
      <c r="K42" s="40">
        <f t="shared" si="4"/>
        <v>83.4</v>
      </c>
      <c r="L42" s="39"/>
      <c r="M42" s="40">
        <f>SUM(K41:K42)</f>
        <v>187.32</v>
      </c>
      <c r="N42" s="86"/>
    </row>
    <row r="43" spans="1:14" x14ac:dyDescent="0.3">
      <c r="A43" s="55"/>
      <c r="B43" s="99" t="s">
        <v>2099</v>
      </c>
      <c r="C43" s="106" t="s">
        <v>2135</v>
      </c>
      <c r="D43" s="55"/>
      <c r="E43" s="99" t="s">
        <v>2172</v>
      </c>
      <c r="F43" s="99" t="s">
        <v>2205</v>
      </c>
      <c r="G43" s="99">
        <v>1180.5</v>
      </c>
      <c r="H43" s="55"/>
      <c r="I43" s="111" t="s">
        <v>2328</v>
      </c>
      <c r="J43" s="43">
        <f t="shared" si="2"/>
        <v>324.63749999999999</v>
      </c>
      <c r="K43" s="40">
        <f t="shared" si="4"/>
        <v>354.15</v>
      </c>
      <c r="L43" s="45">
        <v>43692</v>
      </c>
      <c r="M43" s="40"/>
      <c r="N43" s="39"/>
    </row>
    <row r="44" spans="1:14" x14ac:dyDescent="0.3">
      <c r="A44" s="72" t="s">
        <v>8</v>
      </c>
      <c r="B44" s="34" t="s">
        <v>1086</v>
      </c>
      <c r="C44" s="34" t="s">
        <v>1087</v>
      </c>
      <c r="D44" s="34" t="s">
        <v>302</v>
      </c>
      <c r="E44" s="34" t="s">
        <v>1088</v>
      </c>
      <c r="F44" s="34" t="s">
        <v>1089</v>
      </c>
      <c r="G44" s="58">
        <v>184.1</v>
      </c>
      <c r="H44" s="55" t="s">
        <v>444</v>
      </c>
      <c r="I44" s="169" t="s">
        <v>1502</v>
      </c>
      <c r="J44" s="40">
        <f>SUM(G44*27.5)/100</f>
        <v>50.627499999999998</v>
      </c>
      <c r="K44" s="40">
        <f>SUM(G44*30)/100</f>
        <v>55.23</v>
      </c>
      <c r="L44" s="45">
        <v>43723</v>
      </c>
      <c r="M44" s="40">
        <v>55.23</v>
      </c>
      <c r="N44" s="39"/>
    </row>
    <row r="45" spans="1:14" x14ac:dyDescent="0.3">
      <c r="A45" s="72" t="s">
        <v>8</v>
      </c>
      <c r="B45" s="34" t="s">
        <v>1034</v>
      </c>
      <c r="C45" s="34" t="s">
        <v>1035</v>
      </c>
      <c r="D45" s="34" t="s">
        <v>1036</v>
      </c>
      <c r="E45" s="34" t="s">
        <v>1037</v>
      </c>
      <c r="F45" s="34" t="s">
        <v>1038</v>
      </c>
      <c r="G45" s="58">
        <v>227.3</v>
      </c>
      <c r="H45" s="55" t="s">
        <v>444</v>
      </c>
      <c r="I45" s="169" t="s">
        <v>824</v>
      </c>
      <c r="J45" s="40">
        <f t="shared" si="2"/>
        <v>62.5075</v>
      </c>
      <c r="K45" s="40">
        <f t="shared" si="4"/>
        <v>68.19</v>
      </c>
      <c r="L45" s="39"/>
      <c r="M45" s="40"/>
      <c r="N45" s="39"/>
    </row>
    <row r="46" spans="1:14" x14ac:dyDescent="0.3">
      <c r="A46" s="55"/>
      <c r="B46" s="99" t="s">
        <v>2106</v>
      </c>
      <c r="C46" s="106" t="s">
        <v>2144</v>
      </c>
      <c r="D46" s="55"/>
      <c r="E46" s="99" t="s">
        <v>2179</v>
      </c>
      <c r="F46" s="99" t="s">
        <v>2213</v>
      </c>
      <c r="G46" s="99">
        <v>401.3</v>
      </c>
      <c r="H46" s="55"/>
      <c r="I46" s="169" t="s">
        <v>824</v>
      </c>
      <c r="J46" s="43">
        <f t="shared" si="2"/>
        <v>110.3575</v>
      </c>
      <c r="K46" s="40">
        <f t="shared" si="4"/>
        <v>120.39</v>
      </c>
      <c r="L46" s="45">
        <v>43692</v>
      </c>
      <c r="M46" s="40"/>
      <c r="N46" s="39"/>
    </row>
    <row r="47" spans="1:14" x14ac:dyDescent="0.3">
      <c r="A47" s="72" t="s">
        <v>8</v>
      </c>
      <c r="B47" s="34" t="s">
        <v>1039</v>
      </c>
      <c r="C47" s="34" t="s">
        <v>1040</v>
      </c>
      <c r="D47" s="34" t="s">
        <v>1041</v>
      </c>
      <c r="E47" s="34" t="s">
        <v>1042</v>
      </c>
      <c r="F47" s="34" t="s">
        <v>1043</v>
      </c>
      <c r="G47" s="62">
        <v>410.3</v>
      </c>
      <c r="H47" s="56" t="s">
        <v>444</v>
      </c>
      <c r="I47" s="169" t="s">
        <v>824</v>
      </c>
      <c r="J47" s="40">
        <f t="shared" si="2"/>
        <v>112.8325</v>
      </c>
      <c r="K47" s="40">
        <f t="shared" si="4"/>
        <v>123.09</v>
      </c>
      <c r="L47" s="39"/>
      <c r="M47" s="40">
        <f>SUM(K46:K47)</f>
        <v>243.48000000000002</v>
      </c>
      <c r="N47" s="39"/>
    </row>
    <row r="48" spans="1:14" x14ac:dyDescent="0.3">
      <c r="A48" s="72" t="s">
        <v>8</v>
      </c>
      <c r="B48" s="34" t="s">
        <v>1013</v>
      </c>
      <c r="C48" s="34" t="s">
        <v>1014</v>
      </c>
      <c r="D48" s="34" t="s">
        <v>873</v>
      </c>
      <c r="E48" s="34" t="s">
        <v>1015</v>
      </c>
      <c r="F48" s="34" t="s">
        <v>1016</v>
      </c>
      <c r="G48" s="58">
        <v>705</v>
      </c>
      <c r="H48" s="55" t="s">
        <v>444</v>
      </c>
      <c r="I48" s="169" t="s">
        <v>1499</v>
      </c>
      <c r="J48" s="40">
        <f t="shared" si="2"/>
        <v>193.875</v>
      </c>
      <c r="K48" s="40">
        <f t="shared" si="4"/>
        <v>211.5</v>
      </c>
      <c r="L48" s="45">
        <v>43649</v>
      </c>
      <c r="M48" s="40"/>
      <c r="N48" s="39"/>
    </row>
    <row r="49" spans="1:14" x14ac:dyDescent="0.3">
      <c r="A49" s="72" t="s">
        <v>8</v>
      </c>
      <c r="B49" s="34" t="s">
        <v>1017</v>
      </c>
      <c r="C49" s="34" t="s">
        <v>176</v>
      </c>
      <c r="D49" s="34" t="s">
        <v>549</v>
      </c>
      <c r="E49" s="34" t="s">
        <v>1018</v>
      </c>
      <c r="F49" s="34" t="s">
        <v>1019</v>
      </c>
      <c r="G49" s="58">
        <v>572.29999999999995</v>
      </c>
      <c r="H49" s="55" t="s">
        <v>444</v>
      </c>
      <c r="I49" s="169" t="s">
        <v>1499</v>
      </c>
      <c r="J49" s="40">
        <f t="shared" si="2"/>
        <v>157.38249999999999</v>
      </c>
      <c r="K49" s="40">
        <f t="shared" si="4"/>
        <v>171.69</v>
      </c>
      <c r="L49" s="45">
        <v>43649</v>
      </c>
      <c r="M49" s="40"/>
      <c r="N49" s="39"/>
    </row>
    <row r="50" spans="1:14" x14ac:dyDescent="0.3">
      <c r="A50" s="72" t="s">
        <v>8</v>
      </c>
      <c r="B50" s="34" t="s">
        <v>1222</v>
      </c>
      <c r="C50" s="34" t="s">
        <v>1223</v>
      </c>
      <c r="D50" s="34" t="s">
        <v>939</v>
      </c>
      <c r="E50" s="34" t="s">
        <v>1224</v>
      </c>
      <c r="F50" s="34" t="s">
        <v>1225</v>
      </c>
      <c r="G50" s="58">
        <v>1506.85</v>
      </c>
      <c r="H50" s="55" t="s">
        <v>444</v>
      </c>
      <c r="I50" s="169" t="s">
        <v>1499</v>
      </c>
      <c r="J50" s="40">
        <f t="shared" si="2"/>
        <v>414.38375000000002</v>
      </c>
      <c r="K50" s="40">
        <f t="shared" si="4"/>
        <v>452.05500000000001</v>
      </c>
      <c r="L50" s="45">
        <v>43649</v>
      </c>
      <c r="M50" s="40">
        <f>SUM(K48:K50)</f>
        <v>835.245</v>
      </c>
      <c r="N50" s="39"/>
    </row>
    <row r="51" spans="1:14" x14ac:dyDescent="0.3">
      <c r="A51" s="55"/>
      <c r="B51" s="99" t="s">
        <v>1372</v>
      </c>
      <c r="C51" s="106" t="s">
        <v>2141</v>
      </c>
      <c r="D51" s="55"/>
      <c r="E51" s="99" t="s">
        <v>1373</v>
      </c>
      <c r="F51" s="99" t="s">
        <v>1374</v>
      </c>
      <c r="G51" s="99">
        <v>119</v>
      </c>
      <c r="H51" s="55"/>
      <c r="I51" s="111" t="s">
        <v>2231</v>
      </c>
      <c r="J51" s="43">
        <f t="shared" si="2"/>
        <v>32.725000000000001</v>
      </c>
      <c r="K51" s="40">
        <f t="shared" si="4"/>
        <v>35.700000000000003</v>
      </c>
      <c r="L51" s="45">
        <v>43692</v>
      </c>
      <c r="M51" s="40"/>
      <c r="N51" s="39"/>
    </row>
    <row r="52" spans="1:14" x14ac:dyDescent="0.3">
      <c r="A52" s="55"/>
      <c r="B52" s="99" t="s">
        <v>2096</v>
      </c>
      <c r="C52" s="106" t="s">
        <v>2130</v>
      </c>
      <c r="D52" s="55"/>
      <c r="E52" s="99" t="s">
        <v>2169</v>
      </c>
      <c r="F52" s="99" t="s">
        <v>2202</v>
      </c>
      <c r="G52" s="99">
        <v>809.3</v>
      </c>
      <c r="H52" s="55"/>
      <c r="I52" s="111" t="s">
        <v>2334</v>
      </c>
      <c r="J52" s="43">
        <f t="shared" si="2"/>
        <v>222.5575</v>
      </c>
      <c r="K52" s="40">
        <f t="shared" si="4"/>
        <v>242.79</v>
      </c>
      <c r="L52" s="45">
        <v>43692</v>
      </c>
      <c r="M52" s="40"/>
      <c r="N52" s="39"/>
    </row>
    <row r="53" spans="1:14" x14ac:dyDescent="0.3">
      <c r="A53" s="72" t="s">
        <v>8</v>
      </c>
      <c r="B53" s="34" t="s">
        <v>999</v>
      </c>
      <c r="C53" s="34" t="s">
        <v>1000</v>
      </c>
      <c r="D53" s="34" t="s">
        <v>549</v>
      </c>
      <c r="E53" s="34" t="s">
        <v>1001</v>
      </c>
      <c r="F53" s="34" t="s">
        <v>1002</v>
      </c>
      <c r="G53" s="58">
        <v>328.8</v>
      </c>
      <c r="H53" s="55" t="s">
        <v>444</v>
      </c>
      <c r="I53" s="39" t="s">
        <v>872</v>
      </c>
      <c r="J53" s="40">
        <f t="shared" si="2"/>
        <v>90.42</v>
      </c>
      <c r="K53" s="40">
        <f t="shared" si="4"/>
        <v>98.64</v>
      </c>
      <c r="L53" s="45">
        <v>43635</v>
      </c>
      <c r="M53" s="40">
        <v>98.64</v>
      </c>
      <c r="N53" s="39"/>
    </row>
    <row r="54" spans="1:14" x14ac:dyDescent="0.3">
      <c r="A54" s="55"/>
      <c r="B54" s="99" t="s">
        <v>2114</v>
      </c>
      <c r="C54" s="106" t="s">
        <v>2153</v>
      </c>
      <c r="D54" s="55"/>
      <c r="E54" s="99" t="s">
        <v>2188</v>
      </c>
      <c r="F54" s="99" t="s">
        <v>2222</v>
      </c>
      <c r="G54" s="99">
        <v>755.3</v>
      </c>
      <c r="H54" s="55"/>
      <c r="I54" s="116" t="s">
        <v>2333</v>
      </c>
      <c r="J54" s="43">
        <f t="shared" si="2"/>
        <v>207.70750000000001</v>
      </c>
      <c r="K54" s="40">
        <f t="shared" si="4"/>
        <v>226.59</v>
      </c>
      <c r="L54" s="45">
        <v>43692</v>
      </c>
      <c r="M54" s="40"/>
      <c r="N54" s="39"/>
    </row>
    <row r="55" spans="1:14" x14ac:dyDescent="0.3">
      <c r="A55" s="72" t="s">
        <v>8</v>
      </c>
      <c r="B55" s="34" t="s">
        <v>1003</v>
      </c>
      <c r="C55" s="34" t="s">
        <v>335</v>
      </c>
      <c r="D55" s="34" t="s">
        <v>534</v>
      </c>
      <c r="E55" s="34" t="s">
        <v>535</v>
      </c>
      <c r="F55" s="34" t="s">
        <v>536</v>
      </c>
      <c r="G55" s="58">
        <v>1164.2</v>
      </c>
      <c r="H55" s="55" t="s">
        <v>497</v>
      </c>
      <c r="I55" s="39" t="s">
        <v>1498</v>
      </c>
      <c r="J55" s="40">
        <f t="shared" si="2"/>
        <v>320.15499999999997</v>
      </c>
      <c r="K55" s="40">
        <f t="shared" si="4"/>
        <v>349.26</v>
      </c>
      <c r="L55" s="45">
        <v>43635</v>
      </c>
      <c r="M55" s="40">
        <v>349.26</v>
      </c>
      <c r="N55" s="39"/>
    </row>
    <row r="56" spans="1:14" x14ac:dyDescent="0.3">
      <c r="A56" s="55"/>
      <c r="B56" s="99" t="s">
        <v>1052</v>
      </c>
      <c r="C56" s="106" t="s">
        <v>2123</v>
      </c>
      <c r="D56" s="55"/>
      <c r="E56" s="99" t="s">
        <v>1054</v>
      </c>
      <c r="F56" s="99" t="s">
        <v>1055</v>
      </c>
      <c r="G56" s="99">
        <v>260.3</v>
      </c>
      <c r="H56" s="55"/>
      <c r="I56" s="116" t="s">
        <v>2325</v>
      </c>
      <c r="J56" s="43">
        <f t="shared" si="2"/>
        <v>71.582499999999996</v>
      </c>
      <c r="K56" s="40">
        <f t="shared" si="4"/>
        <v>78.09</v>
      </c>
      <c r="L56" s="45">
        <v>43692</v>
      </c>
      <c r="M56" s="40"/>
      <c r="N56" s="39"/>
    </row>
    <row r="57" spans="1:14" x14ac:dyDescent="0.3">
      <c r="A57" s="55"/>
      <c r="B57" s="99" t="s">
        <v>2105</v>
      </c>
      <c r="C57" s="106" t="s">
        <v>2143</v>
      </c>
      <c r="D57" s="55"/>
      <c r="E57" s="99" t="s">
        <v>2178</v>
      </c>
      <c r="F57" s="99" t="s">
        <v>2212</v>
      </c>
      <c r="G57" s="99">
        <v>195.2</v>
      </c>
      <c r="H57" s="55"/>
      <c r="I57" s="116" t="s">
        <v>2325</v>
      </c>
      <c r="J57" s="43">
        <f t="shared" si="2"/>
        <v>53.68</v>
      </c>
      <c r="K57" s="40">
        <f t="shared" si="4"/>
        <v>58.56</v>
      </c>
      <c r="L57" s="45">
        <v>43692</v>
      </c>
      <c r="M57" s="40"/>
      <c r="N57" s="39"/>
    </row>
    <row r="58" spans="1:14" x14ac:dyDescent="0.3">
      <c r="A58" s="72" t="s">
        <v>8</v>
      </c>
      <c r="B58" s="34" t="s">
        <v>1052</v>
      </c>
      <c r="C58" s="90" t="s">
        <v>1053</v>
      </c>
      <c r="D58" s="34" t="s">
        <v>307</v>
      </c>
      <c r="E58" s="34" t="s">
        <v>1054</v>
      </c>
      <c r="F58" s="34" t="s">
        <v>1055</v>
      </c>
      <c r="G58" s="58">
        <v>260.5</v>
      </c>
      <c r="H58" s="55" t="s">
        <v>444</v>
      </c>
      <c r="I58" s="39" t="s">
        <v>1501</v>
      </c>
      <c r="J58" s="40">
        <f t="shared" si="2"/>
        <v>71.637500000000003</v>
      </c>
      <c r="K58" s="40">
        <f t="shared" si="4"/>
        <v>78.150000000000006</v>
      </c>
      <c r="L58" s="45">
        <v>43635</v>
      </c>
      <c r="M58" s="40"/>
      <c r="N58" s="39"/>
    </row>
    <row r="59" spans="1:14" x14ac:dyDescent="0.3">
      <c r="A59" s="72" t="s">
        <v>8</v>
      </c>
      <c r="B59" s="34" t="s">
        <v>1056</v>
      </c>
      <c r="C59" s="34" t="s">
        <v>1057</v>
      </c>
      <c r="D59" s="34" t="s">
        <v>1058</v>
      </c>
      <c r="E59" s="34" t="s">
        <v>1059</v>
      </c>
      <c r="F59" s="34" t="s">
        <v>1060</v>
      </c>
      <c r="G59" s="58">
        <v>161.30000000000001</v>
      </c>
      <c r="H59" s="55" t="s">
        <v>444</v>
      </c>
      <c r="I59" s="39" t="s">
        <v>1501</v>
      </c>
      <c r="J59" s="40">
        <f t="shared" si="2"/>
        <v>44.357500000000002</v>
      </c>
      <c r="K59" s="40">
        <f t="shared" si="4"/>
        <v>48.39</v>
      </c>
      <c r="L59" s="45">
        <v>43635</v>
      </c>
      <c r="M59" s="40"/>
      <c r="N59" s="39"/>
    </row>
    <row r="60" spans="1:14" x14ac:dyDescent="0.3">
      <c r="A60" s="72" t="s">
        <v>8</v>
      </c>
      <c r="B60" s="34" t="s">
        <v>1061</v>
      </c>
      <c r="C60" s="34" t="s">
        <v>1062</v>
      </c>
      <c r="D60" s="34" t="s">
        <v>1063</v>
      </c>
      <c r="E60" s="34" t="s">
        <v>1064</v>
      </c>
      <c r="F60" s="34" t="s">
        <v>1065</v>
      </c>
      <c r="G60" s="58">
        <v>228.2</v>
      </c>
      <c r="H60" s="55" t="s">
        <v>444</v>
      </c>
      <c r="I60" s="39" t="s">
        <v>1501</v>
      </c>
      <c r="J60" s="40">
        <f t="shared" si="2"/>
        <v>62.755000000000003</v>
      </c>
      <c r="K60" s="40">
        <f t="shared" si="4"/>
        <v>68.459999999999994</v>
      </c>
      <c r="L60" s="45">
        <v>43635</v>
      </c>
      <c r="M60" s="40"/>
      <c r="N60" s="39"/>
    </row>
    <row r="61" spans="1:14" x14ac:dyDescent="0.3">
      <c r="A61" s="72" t="s">
        <v>8</v>
      </c>
      <c r="B61" s="34" t="s">
        <v>1066</v>
      </c>
      <c r="C61" s="34" t="s">
        <v>1067</v>
      </c>
      <c r="D61" s="34" t="s">
        <v>260</v>
      </c>
      <c r="E61" s="34" t="s">
        <v>1068</v>
      </c>
      <c r="F61" s="34" t="s">
        <v>1069</v>
      </c>
      <c r="G61" s="58">
        <v>60.3</v>
      </c>
      <c r="H61" s="55" t="s">
        <v>444</v>
      </c>
      <c r="I61" s="39" t="s">
        <v>1501</v>
      </c>
      <c r="J61" s="40">
        <f t="shared" si="2"/>
        <v>16.5825</v>
      </c>
      <c r="K61" s="40">
        <f t="shared" si="4"/>
        <v>18.09</v>
      </c>
      <c r="L61" s="45">
        <v>43635</v>
      </c>
      <c r="M61" s="40"/>
      <c r="N61" s="39"/>
    </row>
    <row r="62" spans="1:14" x14ac:dyDescent="0.3">
      <c r="A62" s="72" t="s">
        <v>8</v>
      </c>
      <c r="B62" s="34" t="s">
        <v>1070</v>
      </c>
      <c r="C62" s="34" t="s">
        <v>1071</v>
      </c>
      <c r="D62" s="34" t="s">
        <v>302</v>
      </c>
      <c r="E62" s="34" t="s">
        <v>1072</v>
      </c>
      <c r="F62" s="34" t="s">
        <v>1073</v>
      </c>
      <c r="G62" s="58">
        <v>359.3</v>
      </c>
      <c r="H62" s="55" t="s">
        <v>444</v>
      </c>
      <c r="I62" s="39" t="s">
        <v>1501</v>
      </c>
      <c r="J62" s="40">
        <f t="shared" si="2"/>
        <v>98.807500000000005</v>
      </c>
      <c r="K62" s="40">
        <f t="shared" si="4"/>
        <v>107.79</v>
      </c>
      <c r="L62" s="45">
        <v>43635</v>
      </c>
      <c r="M62" s="40"/>
      <c r="N62" s="39"/>
    </row>
    <row r="63" spans="1:14" x14ac:dyDescent="0.3">
      <c r="A63" s="72" t="s">
        <v>8</v>
      </c>
      <c r="B63" s="34" t="s">
        <v>1074</v>
      </c>
      <c r="C63" s="34" t="s">
        <v>1075</v>
      </c>
      <c r="D63" s="34" t="s">
        <v>939</v>
      </c>
      <c r="E63" s="34" t="s">
        <v>1076</v>
      </c>
      <c r="F63" s="34" t="s">
        <v>1077</v>
      </c>
      <c r="G63" s="58">
        <v>47.25</v>
      </c>
      <c r="H63" s="55" t="s">
        <v>444</v>
      </c>
      <c r="I63" s="39" t="s">
        <v>1501</v>
      </c>
      <c r="J63" s="40">
        <f t="shared" si="2"/>
        <v>12.99375</v>
      </c>
      <c r="K63" s="40">
        <f t="shared" si="4"/>
        <v>14.175000000000001</v>
      </c>
      <c r="L63" s="45">
        <v>43635</v>
      </c>
      <c r="M63" s="40"/>
      <c r="N63" s="39"/>
    </row>
    <row r="64" spans="1:14" x14ac:dyDescent="0.3">
      <c r="A64" s="72" t="s">
        <v>8</v>
      </c>
      <c r="B64" s="34" t="s">
        <v>1078</v>
      </c>
      <c r="C64" s="34" t="s">
        <v>1079</v>
      </c>
      <c r="D64" s="34" t="s">
        <v>307</v>
      </c>
      <c r="E64" s="34" t="s">
        <v>1080</v>
      </c>
      <c r="F64" s="34" t="s">
        <v>1081</v>
      </c>
      <c r="G64" s="58">
        <v>124.7</v>
      </c>
      <c r="H64" s="55" t="s">
        <v>444</v>
      </c>
      <c r="I64" s="39" t="s">
        <v>1501</v>
      </c>
      <c r="J64" s="40">
        <f t="shared" si="2"/>
        <v>34.292499999999997</v>
      </c>
      <c r="K64" s="40">
        <f t="shared" si="4"/>
        <v>37.409999999999997</v>
      </c>
      <c r="L64" s="45">
        <v>43635</v>
      </c>
      <c r="M64" s="40"/>
      <c r="N64" s="39"/>
    </row>
    <row r="65" spans="1:14" x14ac:dyDescent="0.3">
      <c r="A65" s="72" t="s">
        <v>8</v>
      </c>
      <c r="B65" s="34" t="s">
        <v>1082</v>
      </c>
      <c r="C65" s="34" t="s">
        <v>1083</v>
      </c>
      <c r="D65" s="34" t="s">
        <v>549</v>
      </c>
      <c r="E65" s="34" t="s">
        <v>1084</v>
      </c>
      <c r="F65" s="34" t="s">
        <v>1085</v>
      </c>
      <c r="G65" s="58">
        <v>195.2</v>
      </c>
      <c r="H65" s="55" t="s">
        <v>444</v>
      </c>
      <c r="I65" s="39" t="s">
        <v>1501</v>
      </c>
      <c r="J65" s="40">
        <f t="shared" si="2"/>
        <v>53.68</v>
      </c>
      <c r="K65" s="40">
        <f t="shared" si="4"/>
        <v>58.56</v>
      </c>
      <c r="L65" s="45">
        <v>43635</v>
      </c>
      <c r="M65" s="40">
        <f>SUM(K58:K65)</f>
        <v>431.02500000000003</v>
      </c>
      <c r="N65" s="39"/>
    </row>
    <row r="66" spans="1:14" x14ac:dyDescent="0.3">
      <c r="A66" s="72" t="s">
        <v>8</v>
      </c>
      <c r="B66" s="34" t="s">
        <v>1195</v>
      </c>
      <c r="C66" s="34" t="s">
        <v>1196</v>
      </c>
      <c r="D66" s="34" t="s">
        <v>302</v>
      </c>
      <c r="E66" s="34" t="s">
        <v>1197</v>
      </c>
      <c r="F66" s="34" t="s">
        <v>1198</v>
      </c>
      <c r="G66" s="58">
        <v>162.19999999999999</v>
      </c>
      <c r="H66" s="55" t="s">
        <v>444</v>
      </c>
      <c r="I66" s="39" t="s">
        <v>1491</v>
      </c>
      <c r="J66" s="40">
        <f t="shared" si="2"/>
        <v>44.604999999999997</v>
      </c>
      <c r="K66" s="40">
        <f t="shared" si="4"/>
        <v>48.66</v>
      </c>
      <c r="L66" s="45">
        <v>43585</v>
      </c>
      <c r="M66" s="40"/>
      <c r="N66" s="39"/>
    </row>
    <row r="67" spans="1:14" x14ac:dyDescent="0.3">
      <c r="A67" s="72" t="s">
        <v>8</v>
      </c>
      <c r="B67" s="34" t="s">
        <v>1105</v>
      </c>
      <c r="C67" s="90" t="s">
        <v>1106</v>
      </c>
      <c r="D67" s="34" t="s">
        <v>63</v>
      </c>
      <c r="E67" s="34" t="s">
        <v>1107</v>
      </c>
      <c r="F67" s="34" t="s">
        <v>1108</v>
      </c>
      <c r="G67" s="58">
        <v>492.5</v>
      </c>
      <c r="H67" s="55" t="s">
        <v>444</v>
      </c>
      <c r="I67" s="39" t="s">
        <v>1491</v>
      </c>
      <c r="J67" s="40">
        <f t="shared" si="2"/>
        <v>135.4375</v>
      </c>
      <c r="K67" s="40">
        <f t="shared" si="4"/>
        <v>147.75</v>
      </c>
      <c r="L67" s="45">
        <v>43635</v>
      </c>
      <c r="M67" s="40"/>
      <c r="N67" s="39"/>
    </row>
    <row r="68" spans="1:14" x14ac:dyDescent="0.3">
      <c r="A68" s="72" t="s">
        <v>8</v>
      </c>
      <c r="B68" s="34" t="s">
        <v>1110</v>
      </c>
      <c r="C68" s="34" t="s">
        <v>530</v>
      </c>
      <c r="D68" s="34" t="s">
        <v>265</v>
      </c>
      <c r="E68" s="34" t="s">
        <v>1111</v>
      </c>
      <c r="F68" s="34" t="s">
        <v>1112</v>
      </c>
      <c r="G68" s="58">
        <v>204.9</v>
      </c>
      <c r="H68" s="55" t="s">
        <v>444</v>
      </c>
      <c r="I68" s="39" t="s">
        <v>1491</v>
      </c>
      <c r="J68" s="40">
        <f t="shared" si="2"/>
        <v>56.347499999999997</v>
      </c>
      <c r="K68" s="40">
        <f t="shared" si="4"/>
        <v>61.47</v>
      </c>
      <c r="L68" s="45">
        <v>43635</v>
      </c>
      <c r="M68" s="40">
        <v>278.95999999999998</v>
      </c>
      <c r="N68" s="39"/>
    </row>
    <row r="72" spans="1:14" s="54" customFormat="1" ht="13.2" x14ac:dyDescent="0.25">
      <c r="A72" s="55"/>
      <c r="B72" s="99" t="s">
        <v>2092</v>
      </c>
      <c r="C72" s="106" t="s">
        <v>2126</v>
      </c>
      <c r="D72" s="55"/>
      <c r="E72" s="99" t="s">
        <v>2165</v>
      </c>
      <c r="F72" s="99" t="s">
        <v>2198</v>
      </c>
      <c r="G72" s="99">
        <v>570.9</v>
      </c>
      <c r="H72" s="55"/>
      <c r="I72" s="99" t="s">
        <v>1516</v>
      </c>
      <c r="J72" s="42">
        <f t="shared" ref="J72:J77" si="5">SUM(G72*27.5)/100</f>
        <v>156.9975</v>
      </c>
      <c r="K72" s="58">
        <f t="shared" ref="K72:K77" si="6">SUM(G72*30)/100</f>
        <v>171.27</v>
      </c>
      <c r="L72" s="55"/>
      <c r="M72" s="58"/>
      <c r="N72" s="55"/>
    </row>
    <row r="73" spans="1:14" s="54" customFormat="1" ht="13.2" x14ac:dyDescent="0.25">
      <c r="A73" s="55"/>
      <c r="B73" s="99" t="s">
        <v>2093</v>
      </c>
      <c r="C73" s="106" t="s">
        <v>2127</v>
      </c>
      <c r="D73" s="55"/>
      <c r="E73" s="99" t="s">
        <v>2166</v>
      </c>
      <c r="F73" s="99" t="s">
        <v>2199</v>
      </c>
      <c r="G73" s="99">
        <v>294.2</v>
      </c>
      <c r="H73" s="55"/>
      <c r="I73" s="99" t="s">
        <v>1516</v>
      </c>
      <c r="J73" s="42">
        <f t="shared" si="5"/>
        <v>80.905000000000001</v>
      </c>
      <c r="K73" s="58">
        <f t="shared" si="6"/>
        <v>88.26</v>
      </c>
      <c r="L73" s="55"/>
      <c r="M73" s="58"/>
      <c r="N73" s="55"/>
    </row>
    <row r="74" spans="1:14" s="54" customFormat="1" ht="13.2" x14ac:dyDescent="0.25">
      <c r="A74" s="55"/>
      <c r="B74" s="99" t="s">
        <v>2095</v>
      </c>
      <c r="C74" s="106" t="s">
        <v>2129</v>
      </c>
      <c r="D74" s="55"/>
      <c r="E74" s="99" t="s">
        <v>2168</v>
      </c>
      <c r="F74" s="99" t="s">
        <v>2201</v>
      </c>
      <c r="G74" s="99">
        <v>184.1</v>
      </c>
      <c r="H74" s="55"/>
      <c r="I74" s="99" t="s">
        <v>2748</v>
      </c>
      <c r="J74" s="42">
        <f t="shared" si="5"/>
        <v>50.627499999999998</v>
      </c>
      <c r="K74" s="58">
        <f t="shared" si="6"/>
        <v>55.23</v>
      </c>
      <c r="L74" s="55"/>
      <c r="M74" s="58"/>
      <c r="N74" s="55"/>
    </row>
    <row r="75" spans="1:14" s="54" customFormat="1" ht="13.2" x14ac:dyDescent="0.25">
      <c r="A75" s="55"/>
      <c r="B75" s="99" t="s">
        <v>1113</v>
      </c>
      <c r="C75" s="106" t="s">
        <v>2131</v>
      </c>
      <c r="D75" s="55"/>
      <c r="E75" s="99" t="s">
        <v>1115</v>
      </c>
      <c r="F75" s="99" t="s">
        <v>1116</v>
      </c>
      <c r="G75" s="99">
        <v>413.3</v>
      </c>
      <c r="H75" s="55"/>
      <c r="I75" s="99" t="s">
        <v>1516</v>
      </c>
      <c r="J75" s="42">
        <f t="shared" si="5"/>
        <v>113.6575</v>
      </c>
      <c r="K75" s="58">
        <f t="shared" si="6"/>
        <v>123.99</v>
      </c>
      <c r="L75" s="55"/>
      <c r="M75" s="58"/>
      <c r="N75" s="55"/>
    </row>
    <row r="76" spans="1:14" s="54" customFormat="1" ht="13.2" x14ac:dyDescent="0.25">
      <c r="A76" s="55"/>
      <c r="B76" s="99" t="s">
        <v>2100</v>
      </c>
      <c r="C76" s="106" t="s">
        <v>2136</v>
      </c>
      <c r="D76" s="55"/>
      <c r="E76" s="99" t="s">
        <v>2173</v>
      </c>
      <c r="F76" s="99" t="s">
        <v>2206</v>
      </c>
      <c r="G76" s="99">
        <v>414.8</v>
      </c>
      <c r="H76" s="55"/>
      <c r="I76" s="99" t="s">
        <v>1516</v>
      </c>
      <c r="J76" s="42">
        <f t="shared" si="5"/>
        <v>114.07</v>
      </c>
      <c r="K76" s="58">
        <f t="shared" si="6"/>
        <v>124.44</v>
      </c>
      <c r="L76" s="55"/>
      <c r="M76" s="58"/>
      <c r="N76" s="55"/>
    </row>
    <row r="77" spans="1:14" s="54" customFormat="1" ht="13.2" x14ac:dyDescent="0.25">
      <c r="A77" s="55"/>
      <c r="B77" s="99" t="s">
        <v>2101</v>
      </c>
      <c r="C77" s="106" t="s">
        <v>2137</v>
      </c>
      <c r="D77" s="55"/>
      <c r="E77" s="99" t="s">
        <v>2174</v>
      </c>
      <c r="F77" s="99" t="s">
        <v>2207</v>
      </c>
      <c r="G77" s="99">
        <v>260.3</v>
      </c>
      <c r="H77" s="55"/>
      <c r="I77" s="99" t="s">
        <v>1516</v>
      </c>
      <c r="J77" s="42">
        <f t="shared" si="5"/>
        <v>71.582499999999996</v>
      </c>
      <c r="K77" s="58">
        <f t="shared" si="6"/>
        <v>78.09</v>
      </c>
      <c r="L77" s="55"/>
      <c r="M77" s="58"/>
      <c r="N77" s="55"/>
    </row>
    <row r="79" spans="1:14" x14ac:dyDescent="0.3">
      <c r="A79" s="55"/>
      <c r="B79" s="99" t="s">
        <v>2109</v>
      </c>
      <c r="C79" s="106" t="s">
        <v>2148</v>
      </c>
      <c r="D79" s="55"/>
      <c r="E79" s="99" t="s">
        <v>2183</v>
      </c>
      <c r="F79" s="99" t="s">
        <v>2217</v>
      </c>
      <c r="G79" s="99">
        <v>146.25</v>
      </c>
      <c r="H79" s="55"/>
      <c r="I79" s="99" t="s">
        <v>1516</v>
      </c>
      <c r="J79" s="42">
        <f t="shared" ref="J79:J109" si="7">SUM(G79*27.5)/100</f>
        <v>40.21875</v>
      </c>
      <c r="K79" s="58">
        <f t="shared" ref="K79:K97" si="8">SUM(G79*30)/100</f>
        <v>43.875</v>
      </c>
      <c r="L79" s="55"/>
      <c r="M79" s="58"/>
      <c r="N79" s="55"/>
    </row>
    <row r="80" spans="1:14" ht="27" x14ac:dyDescent="0.3">
      <c r="A80" s="55"/>
      <c r="B80" s="99" t="s">
        <v>2110</v>
      </c>
      <c r="C80" s="106" t="s">
        <v>2149</v>
      </c>
      <c r="D80" s="55"/>
      <c r="E80" s="99" t="s">
        <v>2184</v>
      </c>
      <c r="F80" s="99" t="s">
        <v>2218</v>
      </c>
      <c r="G80" s="99">
        <v>639.29999999999995</v>
      </c>
      <c r="H80" s="55"/>
      <c r="I80" s="99" t="s">
        <v>1516</v>
      </c>
      <c r="J80" s="42">
        <f t="shared" si="7"/>
        <v>175.8075</v>
      </c>
      <c r="K80" s="58">
        <f t="shared" si="8"/>
        <v>191.79</v>
      </c>
      <c r="L80" s="55"/>
      <c r="M80" s="58"/>
      <c r="N80" s="55"/>
    </row>
    <row r="81" spans="1:14" x14ac:dyDescent="0.3">
      <c r="A81" s="55"/>
      <c r="B81" s="99" t="s">
        <v>2112</v>
      </c>
      <c r="C81" s="106" t="s">
        <v>2151</v>
      </c>
      <c r="D81" s="55"/>
      <c r="E81" s="99" t="s">
        <v>2186</v>
      </c>
      <c r="F81" s="99" t="s">
        <v>2220</v>
      </c>
      <c r="G81" s="99">
        <v>463</v>
      </c>
      <c r="H81" s="55"/>
      <c r="I81" s="99" t="s">
        <v>1516</v>
      </c>
      <c r="J81" s="42">
        <f t="shared" si="7"/>
        <v>127.325</v>
      </c>
      <c r="K81" s="58">
        <f t="shared" si="8"/>
        <v>138.9</v>
      </c>
      <c r="L81" s="55"/>
      <c r="M81" s="58"/>
      <c r="N81" s="55"/>
    </row>
    <row r="82" spans="1:14" x14ac:dyDescent="0.3">
      <c r="A82" s="55"/>
      <c r="B82" s="99" t="s">
        <v>2115</v>
      </c>
      <c r="C82" s="106" t="s">
        <v>2154</v>
      </c>
      <c r="D82" s="55"/>
      <c r="E82" s="99" t="s">
        <v>2189</v>
      </c>
      <c r="F82" s="99" t="s">
        <v>2223</v>
      </c>
      <c r="G82" s="99">
        <v>380.3</v>
      </c>
      <c r="H82" s="55"/>
      <c r="I82" s="99" t="s">
        <v>1516</v>
      </c>
      <c r="J82" s="42">
        <f t="shared" si="7"/>
        <v>104.5825</v>
      </c>
      <c r="K82" s="58">
        <f t="shared" si="8"/>
        <v>114.09</v>
      </c>
      <c r="L82" s="55"/>
      <c r="M82" s="58"/>
      <c r="N82" s="55"/>
    </row>
    <row r="83" spans="1:14" x14ac:dyDescent="0.3">
      <c r="A83" s="55"/>
      <c r="B83" s="99" t="s">
        <v>2116</v>
      </c>
      <c r="C83" s="106" t="s">
        <v>2155</v>
      </c>
      <c r="D83" s="55"/>
      <c r="E83" s="99" t="s">
        <v>2190</v>
      </c>
      <c r="F83" s="99" t="s">
        <v>2224</v>
      </c>
      <c r="G83" s="99">
        <v>259.60000000000002</v>
      </c>
      <c r="H83" s="55"/>
      <c r="I83" s="99" t="s">
        <v>1516</v>
      </c>
      <c r="J83" s="42">
        <f t="shared" si="7"/>
        <v>71.390000000000015</v>
      </c>
      <c r="K83" s="58">
        <f t="shared" si="8"/>
        <v>77.88000000000001</v>
      </c>
      <c r="L83" s="55"/>
      <c r="M83" s="58"/>
      <c r="N83" s="55"/>
    </row>
    <row r="84" spans="1:14" x14ac:dyDescent="0.3">
      <c r="A84" s="55"/>
      <c r="B84" s="99" t="s">
        <v>2121</v>
      </c>
      <c r="C84" s="106" t="s">
        <v>2161</v>
      </c>
      <c r="D84" s="55"/>
      <c r="E84" s="99" t="s">
        <v>2194</v>
      </c>
      <c r="F84" s="99" t="s">
        <v>2228</v>
      </c>
      <c r="G84" s="99">
        <v>557.29999999999995</v>
      </c>
      <c r="H84" s="55"/>
      <c r="I84" s="99" t="s">
        <v>1516</v>
      </c>
      <c r="J84" s="42">
        <f t="shared" si="7"/>
        <v>153.25749999999999</v>
      </c>
      <c r="K84" s="58">
        <f t="shared" si="8"/>
        <v>167.19</v>
      </c>
      <c r="L84" s="55"/>
      <c r="M84" s="58"/>
      <c r="N84" s="55"/>
    </row>
    <row r="85" spans="1:14" x14ac:dyDescent="0.3">
      <c r="A85" s="72" t="s">
        <v>8</v>
      </c>
      <c r="B85" s="34" t="s">
        <v>1126</v>
      </c>
      <c r="C85" s="34" t="s">
        <v>1127</v>
      </c>
      <c r="D85" s="34" t="s">
        <v>265</v>
      </c>
      <c r="E85" s="34" t="s">
        <v>1128</v>
      </c>
      <c r="F85" s="34" t="s">
        <v>1129</v>
      </c>
      <c r="G85" s="58">
        <v>255.3</v>
      </c>
      <c r="H85" s="55" t="s">
        <v>444</v>
      </c>
      <c r="I85" s="75"/>
      <c r="J85" s="142">
        <f t="shared" si="7"/>
        <v>70.207499999999996</v>
      </c>
      <c r="K85" s="142">
        <f t="shared" si="8"/>
        <v>76.59</v>
      </c>
      <c r="L85" s="55"/>
      <c r="M85" s="58"/>
      <c r="N85" s="55"/>
    </row>
    <row r="86" spans="1:14" x14ac:dyDescent="0.3">
      <c r="A86" s="72" t="s">
        <v>8</v>
      </c>
      <c r="B86" s="34" t="s">
        <v>1130</v>
      </c>
      <c r="C86" s="34" t="s">
        <v>1131</v>
      </c>
      <c r="D86" s="34" t="s">
        <v>939</v>
      </c>
      <c r="E86" s="34" t="s">
        <v>1132</v>
      </c>
      <c r="F86" s="34" t="s">
        <v>1133</v>
      </c>
      <c r="G86" s="58">
        <v>227.3</v>
      </c>
      <c r="H86" s="55" t="s">
        <v>444</v>
      </c>
      <c r="I86" s="75"/>
      <c r="J86" s="142">
        <f t="shared" si="7"/>
        <v>62.5075</v>
      </c>
      <c r="K86" s="142">
        <f t="shared" si="8"/>
        <v>68.19</v>
      </c>
      <c r="L86" s="55"/>
      <c r="M86" s="58"/>
      <c r="N86" s="55"/>
    </row>
    <row r="87" spans="1:14" x14ac:dyDescent="0.3">
      <c r="A87" s="72" t="s">
        <v>8</v>
      </c>
      <c r="B87" s="34" t="s">
        <v>1134</v>
      </c>
      <c r="C87" s="34" t="s">
        <v>1135</v>
      </c>
      <c r="D87" s="34" t="s">
        <v>159</v>
      </c>
      <c r="E87" s="34" t="s">
        <v>1136</v>
      </c>
      <c r="F87" s="34" t="s">
        <v>1137</v>
      </c>
      <c r="G87" s="58">
        <v>480.8</v>
      </c>
      <c r="H87" s="55" t="s">
        <v>444</v>
      </c>
      <c r="I87" s="75"/>
      <c r="J87" s="142">
        <f t="shared" si="7"/>
        <v>132.22</v>
      </c>
      <c r="K87" s="142">
        <f t="shared" si="8"/>
        <v>144.24</v>
      </c>
      <c r="L87" s="55"/>
      <c r="M87" s="58"/>
      <c r="N87" s="55"/>
    </row>
    <row r="88" spans="1:14" x14ac:dyDescent="0.3">
      <c r="A88" s="72" t="s">
        <v>8</v>
      </c>
      <c r="B88" s="34" t="s">
        <v>1138</v>
      </c>
      <c r="C88" s="34" t="s">
        <v>1139</v>
      </c>
      <c r="D88" s="34" t="s">
        <v>1140</v>
      </c>
      <c r="E88" s="34" t="s">
        <v>1141</v>
      </c>
      <c r="F88" s="34" t="s">
        <v>1142</v>
      </c>
      <c r="G88" s="58">
        <v>215.25</v>
      </c>
      <c r="H88" s="55" t="s">
        <v>444</v>
      </c>
      <c r="I88" s="75"/>
      <c r="J88" s="142">
        <f t="shared" si="7"/>
        <v>59.193750000000001</v>
      </c>
      <c r="K88" s="142">
        <f t="shared" si="8"/>
        <v>64.575000000000003</v>
      </c>
      <c r="L88" s="55"/>
      <c r="M88" s="58"/>
      <c r="N88" s="55"/>
    </row>
    <row r="89" spans="1:14" x14ac:dyDescent="0.3">
      <c r="A89" s="72" t="s">
        <v>8</v>
      </c>
      <c r="B89" s="34" t="s">
        <v>1143</v>
      </c>
      <c r="C89" s="34" t="s">
        <v>1144</v>
      </c>
      <c r="D89" s="34" t="s">
        <v>663</v>
      </c>
      <c r="E89" s="34" t="s">
        <v>1145</v>
      </c>
      <c r="F89" s="34" t="s">
        <v>1146</v>
      </c>
      <c r="G89" s="58">
        <v>531.6</v>
      </c>
      <c r="H89" s="55" t="s">
        <v>444</v>
      </c>
      <c r="I89" s="75"/>
      <c r="J89" s="142">
        <f t="shared" si="7"/>
        <v>146.19</v>
      </c>
      <c r="K89" s="142">
        <f t="shared" si="8"/>
        <v>159.47999999999999</v>
      </c>
      <c r="L89" s="55"/>
      <c r="M89" s="58"/>
      <c r="N89" s="55"/>
    </row>
    <row r="90" spans="1:14" x14ac:dyDescent="0.3">
      <c r="A90" s="72" t="s">
        <v>8</v>
      </c>
      <c r="B90" s="34" t="s">
        <v>1147</v>
      </c>
      <c r="C90" s="34" t="s">
        <v>1148</v>
      </c>
      <c r="D90" s="34" t="s">
        <v>1140</v>
      </c>
      <c r="E90" s="34" t="s">
        <v>1149</v>
      </c>
      <c r="F90" s="34" t="s">
        <v>1150</v>
      </c>
      <c r="G90" s="58">
        <v>195.2</v>
      </c>
      <c r="H90" s="55" t="s">
        <v>444</v>
      </c>
      <c r="I90" s="75"/>
      <c r="J90" s="142">
        <f t="shared" si="7"/>
        <v>53.68</v>
      </c>
      <c r="K90" s="142">
        <f t="shared" si="8"/>
        <v>58.56</v>
      </c>
      <c r="L90" s="55"/>
      <c r="M90" s="58"/>
      <c r="N90" s="55"/>
    </row>
    <row r="91" spans="1:14" x14ac:dyDescent="0.3">
      <c r="A91" s="72" t="s">
        <v>8</v>
      </c>
      <c r="B91" s="34" t="s">
        <v>1151</v>
      </c>
      <c r="C91" s="34" t="s">
        <v>1035</v>
      </c>
      <c r="D91" s="34" t="s">
        <v>873</v>
      </c>
      <c r="E91" s="34" t="s">
        <v>1152</v>
      </c>
      <c r="F91" s="34" t="s">
        <v>1153</v>
      </c>
      <c r="G91" s="58">
        <v>262.7</v>
      </c>
      <c r="H91" s="55" t="s">
        <v>444</v>
      </c>
      <c r="I91" s="75"/>
      <c r="J91" s="142">
        <f t="shared" si="7"/>
        <v>72.242500000000007</v>
      </c>
      <c r="K91" s="142">
        <f t="shared" si="8"/>
        <v>78.81</v>
      </c>
      <c r="L91" s="55"/>
      <c r="M91" s="58"/>
      <c r="N91" s="55"/>
    </row>
    <row r="92" spans="1:14" x14ac:dyDescent="0.3">
      <c r="A92" s="72" t="s">
        <v>8</v>
      </c>
      <c r="B92" s="34" t="s">
        <v>1154</v>
      </c>
      <c r="C92" s="34" t="s">
        <v>1155</v>
      </c>
      <c r="D92" s="34" t="s">
        <v>331</v>
      </c>
      <c r="E92" s="34" t="s">
        <v>1156</v>
      </c>
      <c r="F92" s="34" t="s">
        <v>1157</v>
      </c>
      <c r="G92" s="58">
        <v>484.7</v>
      </c>
      <c r="H92" s="55" t="s">
        <v>444</v>
      </c>
      <c r="I92" s="75"/>
      <c r="J92" s="142">
        <f t="shared" si="7"/>
        <v>133.29249999999999</v>
      </c>
      <c r="K92" s="142">
        <f t="shared" si="8"/>
        <v>145.41</v>
      </c>
      <c r="L92" s="55"/>
      <c r="M92" s="58"/>
      <c r="N92" s="55"/>
    </row>
    <row r="93" spans="1:14" x14ac:dyDescent="0.3">
      <c r="A93" s="72" t="s">
        <v>8</v>
      </c>
      <c r="B93" s="34" t="s">
        <v>1158</v>
      </c>
      <c r="C93" s="90" t="s">
        <v>1159</v>
      </c>
      <c r="D93" s="34"/>
      <c r="E93" s="34" t="s">
        <v>1160</v>
      </c>
      <c r="F93" s="34" t="s">
        <v>1161</v>
      </c>
      <c r="G93" s="58">
        <v>256.2</v>
      </c>
      <c r="H93" s="55" t="s">
        <v>444</v>
      </c>
      <c r="I93" s="75"/>
      <c r="J93" s="142">
        <f t="shared" si="7"/>
        <v>70.454999999999998</v>
      </c>
      <c r="K93" s="142">
        <f t="shared" si="8"/>
        <v>76.86</v>
      </c>
      <c r="L93" s="55"/>
      <c r="M93" s="58"/>
      <c r="N93" s="55"/>
    </row>
    <row r="94" spans="1:14" x14ac:dyDescent="0.3">
      <c r="A94" s="72" t="s">
        <v>8</v>
      </c>
      <c r="B94" s="34" t="s">
        <v>1162</v>
      </c>
      <c r="C94" s="34" t="s">
        <v>1163</v>
      </c>
      <c r="D94" s="34" t="s">
        <v>307</v>
      </c>
      <c r="E94" s="34" t="s">
        <v>1164</v>
      </c>
      <c r="F94" s="34" t="s">
        <v>1165</v>
      </c>
      <c r="G94" s="58">
        <v>816.2</v>
      </c>
      <c r="H94" s="55" t="s">
        <v>444</v>
      </c>
      <c r="I94" s="113"/>
      <c r="J94" s="142">
        <f t="shared" si="7"/>
        <v>224.45500000000001</v>
      </c>
      <c r="K94" s="142">
        <f t="shared" si="8"/>
        <v>244.86</v>
      </c>
      <c r="L94" s="55"/>
      <c r="M94" s="58"/>
      <c r="N94" s="55"/>
    </row>
    <row r="95" spans="1:14" x14ac:dyDescent="0.3">
      <c r="A95" s="72" t="s">
        <v>8</v>
      </c>
      <c r="B95" s="34" t="s">
        <v>609</v>
      </c>
      <c r="C95" s="90" t="s">
        <v>610</v>
      </c>
      <c r="D95" s="34" t="s">
        <v>611</v>
      </c>
      <c r="E95" s="34" t="s">
        <v>612</v>
      </c>
      <c r="F95" s="34" t="s">
        <v>613</v>
      </c>
      <c r="G95" s="58">
        <v>227.3</v>
      </c>
      <c r="H95" s="55" t="s">
        <v>444</v>
      </c>
      <c r="I95" s="113"/>
      <c r="J95" s="142">
        <f t="shared" si="7"/>
        <v>62.5075</v>
      </c>
      <c r="K95" s="142">
        <f t="shared" si="8"/>
        <v>68.19</v>
      </c>
      <c r="L95" s="55"/>
      <c r="M95" s="58"/>
      <c r="N95" s="55"/>
    </row>
    <row r="96" spans="1:14" x14ac:dyDescent="0.3">
      <c r="A96" s="72" t="s">
        <v>8</v>
      </c>
      <c r="B96" s="34" t="s">
        <v>1166</v>
      </c>
      <c r="C96" s="34" t="s">
        <v>1167</v>
      </c>
      <c r="D96" s="34" t="s">
        <v>265</v>
      </c>
      <c r="E96" s="34" t="s">
        <v>1168</v>
      </c>
      <c r="F96" s="34" t="s">
        <v>1169</v>
      </c>
      <c r="G96" s="58">
        <v>206.1</v>
      </c>
      <c r="H96" s="55" t="s">
        <v>444</v>
      </c>
      <c r="I96" s="113"/>
      <c r="J96" s="142">
        <f t="shared" si="7"/>
        <v>56.677500000000002</v>
      </c>
      <c r="K96" s="142">
        <f t="shared" si="8"/>
        <v>61.83</v>
      </c>
      <c r="L96" s="55"/>
      <c r="M96" s="58"/>
      <c r="N96" s="55"/>
    </row>
    <row r="97" spans="1:14" x14ac:dyDescent="0.3">
      <c r="A97" s="72" t="s">
        <v>8</v>
      </c>
      <c r="B97" s="34" t="s">
        <v>1170</v>
      </c>
      <c r="C97" s="34" t="s">
        <v>1171</v>
      </c>
      <c r="D97" s="34" t="s">
        <v>260</v>
      </c>
      <c r="E97" s="34" t="s">
        <v>1172</v>
      </c>
      <c r="F97" s="34" t="s">
        <v>1173</v>
      </c>
      <c r="G97" s="58">
        <v>359.3</v>
      </c>
      <c r="H97" s="55" t="s">
        <v>444</v>
      </c>
      <c r="I97" s="113"/>
      <c r="J97" s="142">
        <f t="shared" si="7"/>
        <v>98.807500000000005</v>
      </c>
      <c r="K97" s="142">
        <f t="shared" si="8"/>
        <v>107.79</v>
      </c>
      <c r="L97" s="55"/>
      <c r="M97" s="58"/>
      <c r="N97" s="55"/>
    </row>
    <row r="98" spans="1:14" x14ac:dyDescent="0.3">
      <c r="A98" s="72" t="s">
        <v>8</v>
      </c>
      <c r="B98" s="34" t="s">
        <v>1174</v>
      </c>
      <c r="C98" s="34" t="s">
        <v>1175</v>
      </c>
      <c r="D98" s="34" t="s">
        <v>1176</v>
      </c>
      <c r="E98" s="34" t="s">
        <v>1177</v>
      </c>
      <c r="F98" s="34" t="s">
        <v>1178</v>
      </c>
      <c r="G98" s="58">
        <v>117.8</v>
      </c>
      <c r="H98" s="55" t="s">
        <v>444</v>
      </c>
      <c r="I98" s="113"/>
      <c r="J98" s="142">
        <f t="shared" si="7"/>
        <v>32.395000000000003</v>
      </c>
      <c r="K98" s="142">
        <f t="shared" ref="K98:K115" si="9">SUM(G98*30)/100</f>
        <v>35.340000000000003</v>
      </c>
      <c r="L98" s="55"/>
      <c r="M98" s="58"/>
      <c r="N98" s="55"/>
    </row>
    <row r="99" spans="1:14" x14ac:dyDescent="0.3">
      <c r="A99" s="72" t="s">
        <v>8</v>
      </c>
      <c r="B99" s="34" t="s">
        <v>1184</v>
      </c>
      <c r="C99" s="90" t="s">
        <v>1185</v>
      </c>
      <c r="D99" s="34" t="s">
        <v>584</v>
      </c>
      <c r="E99" s="34" t="s">
        <v>1186</v>
      </c>
      <c r="F99" s="34" t="s">
        <v>1187</v>
      </c>
      <c r="G99" s="58">
        <v>260.3</v>
      </c>
      <c r="H99" s="55" t="s">
        <v>444</v>
      </c>
      <c r="I99" s="113"/>
      <c r="J99" s="142">
        <f t="shared" si="7"/>
        <v>71.582499999999996</v>
      </c>
      <c r="K99" s="142">
        <f t="shared" si="9"/>
        <v>78.09</v>
      </c>
      <c r="L99" s="55"/>
      <c r="M99" s="58"/>
      <c r="N99" s="55"/>
    </row>
    <row r="100" spans="1:14" x14ac:dyDescent="0.3">
      <c r="A100" s="72" t="s">
        <v>8</v>
      </c>
      <c r="B100" s="34" t="s">
        <v>1188</v>
      </c>
      <c r="C100" s="34" t="s">
        <v>117</v>
      </c>
      <c r="D100" s="34" t="s">
        <v>549</v>
      </c>
      <c r="E100" s="34" t="s">
        <v>1189</v>
      </c>
      <c r="F100" s="34" t="s">
        <v>1190</v>
      </c>
      <c r="G100" s="58">
        <v>243.8</v>
      </c>
      <c r="H100" s="55" t="s">
        <v>444</v>
      </c>
      <c r="I100" s="113"/>
      <c r="J100" s="142">
        <f t="shared" si="7"/>
        <v>67.045000000000002</v>
      </c>
      <c r="K100" s="142">
        <f t="shared" si="9"/>
        <v>73.14</v>
      </c>
      <c r="L100" s="55"/>
      <c r="M100" s="58"/>
      <c r="N100" s="55"/>
    </row>
    <row r="101" spans="1:14" x14ac:dyDescent="0.3">
      <c r="A101" s="72" t="s">
        <v>8</v>
      </c>
      <c r="B101" s="34" t="s">
        <v>1191</v>
      </c>
      <c r="C101" s="34" t="s">
        <v>1192</v>
      </c>
      <c r="D101" s="34" t="s">
        <v>302</v>
      </c>
      <c r="E101" s="34" t="s">
        <v>1193</v>
      </c>
      <c r="F101" s="34" t="s">
        <v>1194</v>
      </c>
      <c r="G101" s="58">
        <v>458.9</v>
      </c>
      <c r="H101" s="55" t="s">
        <v>444</v>
      </c>
      <c r="I101" s="113"/>
      <c r="J101" s="142">
        <f t="shared" si="7"/>
        <v>126.19750000000001</v>
      </c>
      <c r="K101" s="142">
        <f t="shared" si="9"/>
        <v>137.66999999999999</v>
      </c>
      <c r="L101" s="55"/>
      <c r="M101" s="58"/>
      <c r="N101" s="55"/>
    </row>
    <row r="102" spans="1:14" x14ac:dyDescent="0.3">
      <c r="A102" s="72" t="s">
        <v>8</v>
      </c>
      <c r="B102" s="34" t="s">
        <v>1199</v>
      </c>
      <c r="C102" s="34" t="s">
        <v>1200</v>
      </c>
      <c r="D102" s="34" t="s">
        <v>873</v>
      </c>
      <c r="E102" s="34" t="s">
        <v>1201</v>
      </c>
      <c r="F102" s="34" t="s">
        <v>1202</v>
      </c>
      <c r="G102" s="58">
        <v>166.5</v>
      </c>
      <c r="H102" s="55" t="s">
        <v>444</v>
      </c>
      <c r="I102" s="113"/>
      <c r="J102" s="142">
        <f t="shared" si="7"/>
        <v>45.787500000000001</v>
      </c>
      <c r="K102" s="142">
        <f t="shared" si="9"/>
        <v>49.95</v>
      </c>
      <c r="L102" s="55"/>
      <c r="M102" s="58"/>
      <c r="N102" s="55"/>
    </row>
    <row r="103" spans="1:14" x14ac:dyDescent="0.3">
      <c r="A103" s="72" t="s">
        <v>8</v>
      </c>
      <c r="B103" s="34" t="s">
        <v>1203</v>
      </c>
      <c r="C103" s="34" t="s">
        <v>451</v>
      </c>
      <c r="D103" s="34" t="s">
        <v>302</v>
      </c>
      <c r="E103" s="34" t="s">
        <v>1204</v>
      </c>
      <c r="F103" s="34" t="s">
        <v>1205</v>
      </c>
      <c r="G103" s="58">
        <v>364.55</v>
      </c>
      <c r="H103" s="55" t="s">
        <v>444</v>
      </c>
      <c r="I103" s="113"/>
      <c r="J103" s="142">
        <f t="shared" si="7"/>
        <v>100.25125</v>
      </c>
      <c r="K103" s="142">
        <f t="shared" si="9"/>
        <v>109.36499999999999</v>
      </c>
      <c r="L103" s="55"/>
      <c r="M103" s="58"/>
      <c r="N103" s="55"/>
    </row>
    <row r="104" spans="1:14" x14ac:dyDescent="0.3">
      <c r="A104" s="72" t="s">
        <v>8</v>
      </c>
      <c r="B104" s="34" t="s">
        <v>720</v>
      </c>
      <c r="C104" s="90" t="s">
        <v>721</v>
      </c>
      <c r="D104" s="34" t="s">
        <v>722</v>
      </c>
      <c r="E104" s="34" t="s">
        <v>723</v>
      </c>
      <c r="F104" s="34" t="s">
        <v>724</v>
      </c>
      <c r="G104" s="58">
        <v>668.7</v>
      </c>
      <c r="H104" s="55" t="s">
        <v>444</v>
      </c>
      <c r="I104" s="113"/>
      <c r="J104" s="142">
        <f t="shared" si="7"/>
        <v>183.89250000000001</v>
      </c>
      <c r="K104" s="142">
        <f t="shared" si="9"/>
        <v>200.61</v>
      </c>
      <c r="L104" s="55"/>
      <c r="M104" s="58"/>
      <c r="N104" s="55"/>
    </row>
    <row r="105" spans="1:14" x14ac:dyDescent="0.3">
      <c r="A105" s="72" t="s">
        <v>8</v>
      </c>
      <c r="B105" s="34" t="s">
        <v>1206</v>
      </c>
      <c r="C105" s="34" t="s">
        <v>682</v>
      </c>
      <c r="D105" s="34" t="s">
        <v>220</v>
      </c>
      <c r="E105" s="34" t="s">
        <v>1207</v>
      </c>
      <c r="F105" s="34" t="s">
        <v>1208</v>
      </c>
      <c r="G105" s="58">
        <v>317.3</v>
      </c>
      <c r="H105" s="55" t="s">
        <v>444</v>
      </c>
      <c r="I105" s="113"/>
      <c r="J105" s="142">
        <f t="shared" si="7"/>
        <v>87.257499999999993</v>
      </c>
      <c r="K105" s="142">
        <f t="shared" si="9"/>
        <v>95.19</v>
      </c>
      <c r="L105" s="55"/>
      <c r="M105" s="58"/>
      <c r="N105" s="55"/>
    </row>
    <row r="106" spans="1:14" x14ac:dyDescent="0.3">
      <c r="A106" s="72" t="s">
        <v>8</v>
      </c>
      <c r="B106" s="34" t="s">
        <v>1209</v>
      </c>
      <c r="C106" s="34" t="s">
        <v>1210</v>
      </c>
      <c r="D106" s="34" t="s">
        <v>220</v>
      </c>
      <c r="E106" s="34" t="s">
        <v>1211</v>
      </c>
      <c r="F106" s="34" t="s">
        <v>1212</v>
      </c>
      <c r="G106" s="58">
        <v>162.69999999999999</v>
      </c>
      <c r="H106" s="55" t="s">
        <v>444</v>
      </c>
      <c r="I106" s="113"/>
      <c r="J106" s="142">
        <f t="shared" si="7"/>
        <v>44.7425</v>
      </c>
      <c r="K106" s="142">
        <f t="shared" si="9"/>
        <v>48.81</v>
      </c>
      <c r="L106" s="55"/>
      <c r="M106" s="58"/>
      <c r="N106" s="55"/>
    </row>
    <row r="107" spans="1:14" x14ac:dyDescent="0.3">
      <c r="A107" s="72" t="s">
        <v>8</v>
      </c>
      <c r="B107" s="34" t="s">
        <v>1213</v>
      </c>
      <c r="C107" s="34" t="s">
        <v>1214</v>
      </c>
      <c r="D107" s="34" t="s">
        <v>185</v>
      </c>
      <c r="E107" s="34" t="s">
        <v>1215</v>
      </c>
      <c r="F107" s="34" t="s">
        <v>1216</v>
      </c>
      <c r="G107" s="58">
        <v>96.2</v>
      </c>
      <c r="H107" s="55" t="s">
        <v>444</v>
      </c>
      <c r="I107" s="113"/>
      <c r="J107" s="142">
        <f t="shared" si="7"/>
        <v>26.454999999999998</v>
      </c>
      <c r="K107" s="142">
        <f t="shared" si="9"/>
        <v>28.86</v>
      </c>
      <c r="L107" s="55"/>
      <c r="M107" s="58"/>
      <c r="N107" s="55"/>
    </row>
    <row r="108" spans="1:14" x14ac:dyDescent="0.3">
      <c r="A108" s="72" t="s">
        <v>8</v>
      </c>
      <c r="B108" s="34" t="s">
        <v>1217</v>
      </c>
      <c r="C108" s="34" t="s">
        <v>1218</v>
      </c>
      <c r="D108" s="34" t="s">
        <v>1219</v>
      </c>
      <c r="E108" s="34" t="s">
        <v>1220</v>
      </c>
      <c r="F108" s="34" t="s">
        <v>1221</v>
      </c>
      <c r="G108" s="58">
        <v>619.79999999999995</v>
      </c>
      <c r="H108" s="55" t="s">
        <v>444</v>
      </c>
      <c r="I108" s="113"/>
      <c r="J108" s="142">
        <f t="shared" si="7"/>
        <v>170.44499999999999</v>
      </c>
      <c r="K108" s="142">
        <f t="shared" si="9"/>
        <v>185.94</v>
      </c>
      <c r="L108" s="55"/>
      <c r="M108" s="58"/>
      <c r="N108" s="55"/>
    </row>
    <row r="109" spans="1:14" x14ac:dyDescent="0.3">
      <c r="A109" s="72" t="s">
        <v>8</v>
      </c>
      <c r="B109" s="34" t="s">
        <v>91</v>
      </c>
      <c r="C109" s="34" t="s">
        <v>92</v>
      </c>
      <c r="D109" s="34" t="s">
        <v>93</v>
      </c>
      <c r="E109" s="34" t="s">
        <v>94</v>
      </c>
      <c r="F109" s="34" t="s">
        <v>95</v>
      </c>
      <c r="G109" s="58">
        <v>345.05</v>
      </c>
      <c r="H109" s="55" t="s">
        <v>444</v>
      </c>
      <c r="I109" s="113"/>
      <c r="J109" s="142">
        <f t="shared" si="7"/>
        <v>94.888750000000002</v>
      </c>
      <c r="K109" s="142">
        <f t="shared" si="9"/>
        <v>103.515</v>
      </c>
      <c r="L109" s="55"/>
      <c r="M109" s="58"/>
      <c r="N109" s="55"/>
    </row>
    <row r="110" spans="1:14" x14ac:dyDescent="0.3">
      <c r="A110" s="72" t="s">
        <v>8</v>
      </c>
      <c r="B110" s="34" t="s">
        <v>1226</v>
      </c>
      <c r="C110" s="34" t="s">
        <v>1227</v>
      </c>
      <c r="D110" s="34" t="s">
        <v>549</v>
      </c>
      <c r="E110" s="34" t="s">
        <v>1228</v>
      </c>
      <c r="F110" s="34" t="s">
        <v>1229</v>
      </c>
      <c r="G110" s="58">
        <v>161.30000000000001</v>
      </c>
      <c r="H110" s="55" t="s">
        <v>444</v>
      </c>
      <c r="I110" s="113"/>
      <c r="J110" s="142">
        <f t="shared" ref="J110:J115" si="10">SUM(G110*27.5)/100</f>
        <v>44.357500000000002</v>
      </c>
      <c r="K110" s="142">
        <f t="shared" si="9"/>
        <v>48.39</v>
      </c>
      <c r="L110" s="55"/>
      <c r="M110" s="58"/>
      <c r="N110" s="55"/>
    </row>
    <row r="111" spans="1:14" x14ac:dyDescent="0.3">
      <c r="A111" s="72" t="s">
        <v>8</v>
      </c>
      <c r="B111" s="34" t="s">
        <v>1230</v>
      </c>
      <c r="C111" s="34" t="s">
        <v>1227</v>
      </c>
      <c r="D111" s="34" t="s">
        <v>302</v>
      </c>
      <c r="E111" s="34" t="s">
        <v>1231</v>
      </c>
      <c r="F111" s="34" t="s">
        <v>1232</v>
      </c>
      <c r="G111" s="58">
        <v>620.29999999999995</v>
      </c>
      <c r="H111" s="55" t="s">
        <v>444</v>
      </c>
      <c r="I111" s="113"/>
      <c r="J111" s="142">
        <f t="shared" si="10"/>
        <v>170.58250000000001</v>
      </c>
      <c r="K111" s="142">
        <f t="shared" si="9"/>
        <v>186.09</v>
      </c>
      <c r="L111" s="55"/>
      <c r="M111" s="58"/>
      <c r="N111" s="55"/>
    </row>
    <row r="112" spans="1:14" x14ac:dyDescent="0.3">
      <c r="A112" s="55"/>
      <c r="B112" s="99" t="s">
        <v>2098</v>
      </c>
      <c r="C112" s="106" t="s">
        <v>2133</v>
      </c>
      <c r="D112" s="55"/>
      <c r="E112" s="99" t="s">
        <v>2171</v>
      </c>
      <c r="F112" s="99" t="s">
        <v>2204</v>
      </c>
      <c r="G112" s="99">
        <v>96.2</v>
      </c>
      <c r="H112" s="55"/>
      <c r="I112" s="155"/>
      <c r="J112" s="94">
        <f t="shared" si="10"/>
        <v>26.454999999999998</v>
      </c>
      <c r="K112" s="142">
        <f t="shared" si="9"/>
        <v>28.86</v>
      </c>
      <c r="L112" s="55"/>
      <c r="M112" s="58"/>
      <c r="N112" s="55"/>
    </row>
    <row r="113" spans="1:14" x14ac:dyDescent="0.3">
      <c r="A113" s="55"/>
      <c r="B113" s="99" t="s">
        <v>2107</v>
      </c>
      <c r="C113" s="106" t="s">
        <v>2145</v>
      </c>
      <c r="D113" s="55"/>
      <c r="E113" s="99" t="s">
        <v>2180</v>
      </c>
      <c r="F113" s="99" t="s">
        <v>2214</v>
      </c>
      <c r="G113" s="99">
        <v>340.2</v>
      </c>
      <c r="H113" s="55"/>
      <c r="I113" s="155"/>
      <c r="J113" s="94">
        <f t="shared" si="10"/>
        <v>93.555000000000007</v>
      </c>
      <c r="K113" s="142">
        <f t="shared" si="9"/>
        <v>102.06</v>
      </c>
      <c r="L113" s="55"/>
      <c r="M113" s="58"/>
      <c r="N113" s="55"/>
    </row>
    <row r="114" spans="1:14" x14ac:dyDescent="0.3">
      <c r="A114" s="55"/>
      <c r="B114" s="99" t="s">
        <v>2113</v>
      </c>
      <c r="C114" s="106" t="s">
        <v>2152</v>
      </c>
      <c r="D114" s="55"/>
      <c r="E114" s="99" t="s">
        <v>2187</v>
      </c>
      <c r="F114" s="99" t="s">
        <v>2221</v>
      </c>
      <c r="G114" s="99">
        <v>583.65</v>
      </c>
      <c r="H114" s="55"/>
      <c r="I114" s="155"/>
      <c r="J114" s="94">
        <f t="shared" si="10"/>
        <v>160.50375</v>
      </c>
      <c r="K114" s="142">
        <f t="shared" si="9"/>
        <v>175.095</v>
      </c>
      <c r="L114" s="55"/>
      <c r="M114" s="58"/>
      <c r="N114" s="55"/>
    </row>
    <row r="115" spans="1:14" x14ac:dyDescent="0.3">
      <c r="A115" s="55"/>
      <c r="B115" s="99" t="s">
        <v>2120</v>
      </c>
      <c r="C115" s="106" t="s">
        <v>2160</v>
      </c>
      <c r="D115" s="55"/>
      <c r="E115" s="99" t="s">
        <v>1464</v>
      </c>
      <c r="F115" s="99" t="s">
        <v>1465</v>
      </c>
      <c r="G115" s="99">
        <v>513.70000000000005</v>
      </c>
      <c r="H115" s="55"/>
      <c r="I115" s="155"/>
      <c r="J115" s="94">
        <f t="shared" si="10"/>
        <v>141.26750000000001</v>
      </c>
      <c r="K115" s="142">
        <f t="shared" si="9"/>
        <v>154.11000000000001</v>
      </c>
      <c r="L115" s="55"/>
      <c r="M115" s="58"/>
      <c r="N115" s="55"/>
    </row>
    <row r="117" spans="1:14" ht="15" thickBot="1" x14ac:dyDescent="0.35">
      <c r="G117" s="59">
        <f>SUM(G3:G111)</f>
        <v>38099.000000000007</v>
      </c>
      <c r="H117" s="54"/>
      <c r="I117" s="60" t="s">
        <v>403</v>
      </c>
      <c r="J117" s="59">
        <f>SUM(J3:J111)</f>
        <v>10477.225000000002</v>
      </c>
      <c r="K117" s="73"/>
    </row>
    <row r="118" spans="1:14" ht="15" thickTop="1" x14ac:dyDescent="0.3"/>
  </sheetData>
  <sortState ref="A3:N124">
    <sortCondition ref="I3:I124"/>
    <sortCondition ref="C3:C124"/>
  </sortState>
  <pageMargins left="0.25" right="0.25" top="0.75" bottom="0.75" header="0.3" footer="0.3"/>
  <pageSetup paperSize="9" scale="7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zoomScaleNormal="100" workbookViewId="0">
      <pane ySplit="2" topLeftCell="A39" activePane="bottomLeft" state="frozen"/>
      <selection pane="bottomLeft" activeCell="A46" sqref="A46:XFD49"/>
    </sheetView>
  </sheetViews>
  <sheetFormatPr defaultColWidth="9.109375" defaultRowHeight="13.8" x14ac:dyDescent="0.3"/>
  <cols>
    <col min="1" max="1" width="10.109375" style="104" bestFit="1" customWidth="1"/>
    <col min="2" max="2" width="12.5546875" style="76" customWidth="1"/>
    <col min="3" max="3" width="15.88671875" style="76" customWidth="1"/>
    <col min="4" max="4" width="6" style="76" bestFit="1" customWidth="1"/>
    <col min="5" max="5" width="15.44140625" style="76" customWidth="1"/>
    <col min="6" max="6" width="9" style="76" bestFit="1" customWidth="1"/>
    <col min="7" max="7" width="11.6640625" style="123" bestFit="1" customWidth="1"/>
    <col min="8" max="8" width="7.5546875" style="76" bestFit="1" customWidth="1"/>
    <col min="9" max="9" width="7.44140625" style="76" bestFit="1" customWidth="1"/>
    <col min="10" max="10" width="7" style="76" bestFit="1" customWidth="1"/>
    <col min="11" max="11" width="23.88671875" style="76" bestFit="1" customWidth="1"/>
    <col min="12" max="13" width="11.5546875" style="76" bestFit="1" customWidth="1"/>
    <col min="14" max="14" width="10.109375" style="76" bestFit="1" customWidth="1"/>
    <col min="15" max="15" width="8.6640625" style="85" customWidth="1"/>
    <col min="16" max="16" width="16.33203125" style="125" bestFit="1" customWidth="1"/>
    <col min="17" max="16384" width="9.109375" style="76"/>
  </cols>
  <sheetData>
    <row r="1" spans="1:16" x14ac:dyDescent="0.3">
      <c r="A1" s="413" t="s">
        <v>408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5"/>
    </row>
    <row r="2" spans="1:16" ht="40.200000000000003" x14ac:dyDescent="0.3">
      <c r="A2" s="100" t="s">
        <v>2484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118" t="s">
        <v>6</v>
      </c>
      <c r="H2" s="79" t="s">
        <v>7</v>
      </c>
      <c r="I2" s="79" t="s">
        <v>1483</v>
      </c>
      <c r="J2" s="80" t="s">
        <v>1494</v>
      </c>
      <c r="K2" s="81" t="s">
        <v>398</v>
      </c>
      <c r="L2" s="41" t="s">
        <v>2087</v>
      </c>
      <c r="M2" s="41" t="s">
        <v>2088</v>
      </c>
      <c r="N2" s="41" t="s">
        <v>400</v>
      </c>
      <c r="O2" s="64" t="s">
        <v>658</v>
      </c>
      <c r="P2" s="41" t="s">
        <v>438</v>
      </c>
    </row>
    <row r="3" spans="1:16" s="77" customFormat="1" x14ac:dyDescent="0.3">
      <c r="A3" s="65" t="s">
        <v>8</v>
      </c>
      <c r="B3" s="34" t="s">
        <v>1418</v>
      </c>
      <c r="C3" s="90" t="s">
        <v>189</v>
      </c>
      <c r="D3" s="34" t="s">
        <v>1419</v>
      </c>
      <c r="E3" s="34" t="s">
        <v>1420</v>
      </c>
      <c r="F3" s="34" t="s">
        <v>1421</v>
      </c>
      <c r="G3" s="119">
        <v>628.20000000000005</v>
      </c>
      <c r="H3" s="55" t="s">
        <v>444</v>
      </c>
      <c r="I3" s="55"/>
      <c r="J3" s="55"/>
      <c r="K3" s="39" t="s">
        <v>475</v>
      </c>
      <c r="L3" s="40">
        <f t="shared" ref="L3:L42" si="0">SUM(G3*27.5)/100</f>
        <v>172.755</v>
      </c>
      <c r="M3" s="40">
        <f t="shared" ref="M3:M16" si="1">SUM(G3*30)/100</f>
        <v>188.46</v>
      </c>
      <c r="N3" s="39"/>
      <c r="O3" s="43"/>
      <c r="P3" s="126" t="s">
        <v>1510</v>
      </c>
    </row>
    <row r="4" spans="1:16" s="77" customFormat="1" x14ac:dyDescent="0.3">
      <c r="A4" s="65" t="s">
        <v>8</v>
      </c>
      <c r="B4" s="34" t="s">
        <v>1426</v>
      </c>
      <c r="C4" s="91" t="s">
        <v>1427</v>
      </c>
      <c r="D4" s="34" t="s">
        <v>1428</v>
      </c>
      <c r="E4" s="34" t="s">
        <v>1429</v>
      </c>
      <c r="F4" s="34" t="s">
        <v>1430</v>
      </c>
      <c r="G4" s="120">
        <v>218</v>
      </c>
      <c r="H4" s="56" t="s">
        <v>444</v>
      </c>
      <c r="I4" s="56"/>
      <c r="J4" s="56"/>
      <c r="K4" s="38" t="s">
        <v>475</v>
      </c>
      <c r="L4" s="40">
        <f t="shared" si="0"/>
        <v>59.95</v>
      </c>
      <c r="M4" s="40">
        <f t="shared" si="1"/>
        <v>65.400000000000006</v>
      </c>
      <c r="N4" s="39"/>
      <c r="O4" s="43"/>
      <c r="P4" s="126" t="s">
        <v>1510</v>
      </c>
    </row>
    <row r="5" spans="1:16" s="78" customFormat="1" x14ac:dyDescent="0.3">
      <c r="A5" s="65" t="s">
        <v>8</v>
      </c>
      <c r="B5" s="34" t="s">
        <v>1461</v>
      </c>
      <c r="C5" s="91" t="s">
        <v>1462</v>
      </c>
      <c r="D5" s="34" t="s">
        <v>1463</v>
      </c>
      <c r="E5" s="34" t="s">
        <v>1464</v>
      </c>
      <c r="F5" s="34" t="s">
        <v>1465</v>
      </c>
      <c r="G5" s="119">
        <v>513.70000000000005</v>
      </c>
      <c r="H5" s="55" t="s">
        <v>444</v>
      </c>
      <c r="I5" s="55"/>
      <c r="J5" s="55"/>
      <c r="K5" s="39" t="s">
        <v>475</v>
      </c>
      <c r="L5" s="40">
        <f t="shared" si="0"/>
        <v>141.26750000000001</v>
      </c>
      <c r="M5" s="40">
        <f t="shared" si="1"/>
        <v>154.11000000000001</v>
      </c>
      <c r="N5" s="86"/>
      <c r="O5" s="87"/>
      <c r="P5" s="126" t="s">
        <v>1510</v>
      </c>
    </row>
    <row r="6" spans="1:16" s="77" customFormat="1" ht="24.75" customHeight="1" x14ac:dyDescent="0.3">
      <c r="A6" s="65" t="s">
        <v>8</v>
      </c>
      <c r="B6" s="34" t="s">
        <v>1478</v>
      </c>
      <c r="C6" s="91" t="s">
        <v>1479</v>
      </c>
      <c r="D6" s="34" t="s">
        <v>1480</v>
      </c>
      <c r="E6" s="34" t="s">
        <v>1481</v>
      </c>
      <c r="F6" s="34" t="s">
        <v>1482</v>
      </c>
      <c r="G6" s="119">
        <v>352.1</v>
      </c>
      <c r="H6" s="55" t="s">
        <v>444</v>
      </c>
      <c r="I6" s="55"/>
      <c r="J6" s="55"/>
      <c r="K6" s="39" t="s">
        <v>475</v>
      </c>
      <c r="L6" s="40">
        <f t="shared" si="0"/>
        <v>96.827500000000001</v>
      </c>
      <c r="M6" s="40">
        <f t="shared" si="1"/>
        <v>105.63</v>
      </c>
      <c r="N6" s="39"/>
      <c r="O6" s="43"/>
      <c r="P6" s="126" t="s">
        <v>1510</v>
      </c>
    </row>
    <row r="7" spans="1:16" s="77" customFormat="1" x14ac:dyDescent="0.3">
      <c r="A7" s="65" t="s">
        <v>8</v>
      </c>
      <c r="B7" s="34" t="s">
        <v>1273</v>
      </c>
      <c r="C7" s="91" t="s">
        <v>1274</v>
      </c>
      <c r="D7" s="34" t="s">
        <v>1275</v>
      </c>
      <c r="E7" s="34" t="s">
        <v>1276</v>
      </c>
      <c r="F7" s="34" t="s">
        <v>1277</v>
      </c>
      <c r="G7" s="119">
        <v>240.2</v>
      </c>
      <c r="H7" s="55" t="s">
        <v>444</v>
      </c>
      <c r="I7" s="55"/>
      <c r="J7" s="55"/>
      <c r="K7" s="39" t="s">
        <v>1484</v>
      </c>
      <c r="L7" s="40">
        <f t="shared" si="0"/>
        <v>66.055000000000007</v>
      </c>
      <c r="M7" s="40">
        <f t="shared" si="1"/>
        <v>72.06</v>
      </c>
      <c r="N7" s="45">
        <v>43661</v>
      </c>
      <c r="O7" s="43"/>
      <c r="P7" s="126"/>
    </row>
    <row r="8" spans="1:16" s="77" customFormat="1" x14ac:dyDescent="0.3">
      <c r="A8" s="65" t="s">
        <v>8</v>
      </c>
      <c r="B8" s="34" t="s">
        <v>1316</v>
      </c>
      <c r="C8" s="91" t="s">
        <v>1317</v>
      </c>
      <c r="D8" s="34" t="s">
        <v>1252</v>
      </c>
      <c r="E8" s="34" t="s">
        <v>1318</v>
      </c>
      <c r="F8" s="34" t="s">
        <v>1319</v>
      </c>
      <c r="G8" s="119">
        <v>161.30000000000001</v>
      </c>
      <c r="H8" s="55" t="s">
        <v>444</v>
      </c>
      <c r="I8" s="55"/>
      <c r="J8" s="55"/>
      <c r="K8" s="39" t="s">
        <v>1484</v>
      </c>
      <c r="L8" s="40">
        <f t="shared" si="0"/>
        <v>44.357500000000002</v>
      </c>
      <c r="M8" s="40">
        <f t="shared" si="1"/>
        <v>48.39</v>
      </c>
      <c r="N8" s="45">
        <v>43661</v>
      </c>
      <c r="O8" s="43"/>
      <c r="P8" s="126"/>
    </row>
    <row r="9" spans="1:16" s="77" customFormat="1" x14ac:dyDescent="0.3">
      <c r="A9" s="65" t="s">
        <v>8</v>
      </c>
      <c r="B9" s="34" t="s">
        <v>1334</v>
      </c>
      <c r="C9" s="91" t="s">
        <v>1335</v>
      </c>
      <c r="D9" s="34" t="s">
        <v>1336</v>
      </c>
      <c r="E9" s="34" t="s">
        <v>1337</v>
      </c>
      <c r="F9" s="34" t="s">
        <v>1338</v>
      </c>
      <c r="G9" s="119">
        <v>276.02</v>
      </c>
      <c r="H9" s="55" t="s">
        <v>444</v>
      </c>
      <c r="I9" s="55"/>
      <c r="J9" s="55"/>
      <c r="K9" s="39" t="s">
        <v>1484</v>
      </c>
      <c r="L9" s="40">
        <f t="shared" si="0"/>
        <v>75.905499999999989</v>
      </c>
      <c r="M9" s="40">
        <f t="shared" si="1"/>
        <v>82.805999999999983</v>
      </c>
      <c r="N9" s="45">
        <v>43661</v>
      </c>
      <c r="O9" s="43"/>
      <c r="P9" s="126"/>
    </row>
    <row r="10" spans="1:16" s="77" customFormat="1" x14ac:dyDescent="0.3">
      <c r="A10" s="65" t="s">
        <v>8</v>
      </c>
      <c r="B10" s="34" t="s">
        <v>1375</v>
      </c>
      <c r="C10" s="91" t="s">
        <v>472</v>
      </c>
      <c r="D10" s="34" t="s">
        <v>276</v>
      </c>
      <c r="E10" s="34" t="s">
        <v>1376</v>
      </c>
      <c r="F10" s="34" t="s">
        <v>1377</v>
      </c>
      <c r="G10" s="119">
        <v>210.45</v>
      </c>
      <c r="H10" s="55" t="s">
        <v>444</v>
      </c>
      <c r="I10" s="55"/>
      <c r="J10" s="55"/>
      <c r="K10" s="39" t="s">
        <v>1484</v>
      </c>
      <c r="L10" s="40">
        <f t="shared" si="0"/>
        <v>57.873750000000001</v>
      </c>
      <c r="M10" s="40">
        <f t="shared" si="1"/>
        <v>63.134999999999998</v>
      </c>
      <c r="N10" s="45">
        <v>43661</v>
      </c>
      <c r="O10" s="43"/>
      <c r="P10" s="126"/>
    </row>
    <row r="11" spans="1:16" s="77" customFormat="1" x14ac:dyDescent="0.3">
      <c r="A11" s="65" t="s">
        <v>8</v>
      </c>
      <c r="B11" s="34" t="s">
        <v>1382</v>
      </c>
      <c r="C11" s="91" t="s">
        <v>1383</v>
      </c>
      <c r="D11" s="34" t="s">
        <v>1384</v>
      </c>
      <c r="E11" s="34" t="s">
        <v>1385</v>
      </c>
      <c r="F11" s="34" t="s">
        <v>1386</v>
      </c>
      <c r="G11" s="119">
        <v>163.4</v>
      </c>
      <c r="H11" s="55" t="s">
        <v>444</v>
      </c>
      <c r="I11" s="55"/>
      <c r="J11" s="55"/>
      <c r="K11" s="39" t="s">
        <v>1484</v>
      </c>
      <c r="L11" s="40">
        <f t="shared" si="0"/>
        <v>44.935000000000002</v>
      </c>
      <c r="M11" s="40">
        <f t="shared" si="1"/>
        <v>49.02</v>
      </c>
      <c r="N11" s="45">
        <v>43661</v>
      </c>
      <c r="O11" s="43"/>
      <c r="P11" s="126"/>
    </row>
    <row r="12" spans="1:16" s="77" customFormat="1" x14ac:dyDescent="0.3">
      <c r="A12" s="65" t="s">
        <v>8</v>
      </c>
      <c r="B12" s="34" t="s">
        <v>1387</v>
      </c>
      <c r="C12" s="91" t="s">
        <v>1388</v>
      </c>
      <c r="D12" s="34" t="s">
        <v>716</v>
      </c>
      <c r="E12" s="34" t="s">
        <v>1389</v>
      </c>
      <c r="F12" s="34" t="s">
        <v>1390</v>
      </c>
      <c r="G12" s="119">
        <v>399.95</v>
      </c>
      <c r="H12" s="55" t="s">
        <v>444</v>
      </c>
      <c r="I12" s="55"/>
      <c r="J12" s="55"/>
      <c r="K12" s="39" t="s">
        <v>1484</v>
      </c>
      <c r="L12" s="40">
        <f t="shared" si="0"/>
        <v>109.98625</v>
      </c>
      <c r="M12" s="40">
        <f t="shared" si="1"/>
        <v>119.985</v>
      </c>
      <c r="N12" s="45">
        <v>43661</v>
      </c>
      <c r="O12" s="43"/>
      <c r="P12" s="126"/>
    </row>
    <row r="13" spans="1:16" s="77" customFormat="1" x14ac:dyDescent="0.3">
      <c r="A13" s="65" t="s">
        <v>8</v>
      </c>
      <c r="B13" s="34" t="s">
        <v>1405</v>
      </c>
      <c r="C13" s="91" t="s">
        <v>1406</v>
      </c>
      <c r="D13" s="34" t="s">
        <v>1407</v>
      </c>
      <c r="E13" s="34" t="s">
        <v>1408</v>
      </c>
      <c r="F13" s="34" t="s">
        <v>1409</v>
      </c>
      <c r="G13" s="119">
        <v>401.3</v>
      </c>
      <c r="H13" s="55" t="s">
        <v>444</v>
      </c>
      <c r="I13" s="55"/>
      <c r="J13" s="55"/>
      <c r="K13" s="39" t="s">
        <v>1484</v>
      </c>
      <c r="L13" s="40">
        <f t="shared" si="0"/>
        <v>110.3575</v>
      </c>
      <c r="M13" s="40">
        <f t="shared" si="1"/>
        <v>120.39</v>
      </c>
      <c r="N13" s="45">
        <v>43661</v>
      </c>
      <c r="O13" s="43"/>
      <c r="P13" s="126"/>
    </row>
    <row r="14" spans="1:16" s="77" customFormat="1" x14ac:dyDescent="0.3">
      <c r="A14" s="65" t="s">
        <v>8</v>
      </c>
      <c r="B14" s="34" t="s">
        <v>974</v>
      </c>
      <c r="C14" s="90" t="s">
        <v>1456</v>
      </c>
      <c r="D14" s="34" t="s">
        <v>260</v>
      </c>
      <c r="E14" s="34" t="s">
        <v>976</v>
      </c>
      <c r="F14" s="34" t="s">
        <v>977</v>
      </c>
      <c r="G14" s="119">
        <v>515.29999999999995</v>
      </c>
      <c r="H14" s="55" t="s">
        <v>444</v>
      </c>
      <c r="I14" s="55"/>
      <c r="J14" s="55"/>
      <c r="K14" s="39" t="s">
        <v>1484</v>
      </c>
      <c r="L14" s="40">
        <f t="shared" si="0"/>
        <v>141.70749999999998</v>
      </c>
      <c r="M14" s="40">
        <f t="shared" si="1"/>
        <v>154.58999999999997</v>
      </c>
      <c r="N14" s="45">
        <v>43661</v>
      </c>
      <c r="O14" s="43">
        <f>SUM(M7:M14)</f>
        <v>710.37599999999998</v>
      </c>
      <c r="P14" s="126"/>
    </row>
    <row r="15" spans="1:16" s="77" customFormat="1" x14ac:dyDescent="0.3">
      <c r="A15" s="65" t="s">
        <v>8</v>
      </c>
      <c r="B15" s="34" t="s">
        <v>1304</v>
      </c>
      <c r="C15" s="91" t="s">
        <v>1305</v>
      </c>
      <c r="D15" s="34" t="s">
        <v>490</v>
      </c>
      <c r="E15" s="34" t="s">
        <v>1306</v>
      </c>
      <c r="F15" s="34" t="s">
        <v>1307</v>
      </c>
      <c r="G15" s="119">
        <v>119</v>
      </c>
      <c r="H15" s="55" t="s">
        <v>444</v>
      </c>
      <c r="I15" s="55"/>
      <c r="J15" s="55"/>
      <c r="K15" s="39" t="s">
        <v>1487</v>
      </c>
      <c r="L15" s="40">
        <f t="shared" si="0"/>
        <v>32.725000000000001</v>
      </c>
      <c r="M15" s="40">
        <f t="shared" si="1"/>
        <v>35.700000000000003</v>
      </c>
      <c r="N15" s="45">
        <v>43661</v>
      </c>
      <c r="O15" s="43">
        <v>35.700000000000003</v>
      </c>
      <c r="P15" s="126"/>
    </row>
    <row r="16" spans="1:16" s="77" customFormat="1" ht="27" x14ac:dyDescent="0.3">
      <c r="A16" s="65" t="s">
        <v>8</v>
      </c>
      <c r="B16" s="34" t="s">
        <v>1339</v>
      </c>
      <c r="C16" s="90" t="s">
        <v>558</v>
      </c>
      <c r="D16" s="34" t="s">
        <v>559</v>
      </c>
      <c r="E16" s="34" t="s">
        <v>560</v>
      </c>
      <c r="F16" s="34" t="s">
        <v>561</v>
      </c>
      <c r="G16" s="119">
        <v>788.45</v>
      </c>
      <c r="H16" s="55" t="s">
        <v>444</v>
      </c>
      <c r="I16" s="55"/>
      <c r="J16" s="55"/>
      <c r="K16" s="39" t="s">
        <v>1508</v>
      </c>
      <c r="L16" s="40">
        <f t="shared" si="0"/>
        <v>216.82374999999999</v>
      </c>
      <c r="M16" s="40">
        <f t="shared" si="1"/>
        <v>236.535</v>
      </c>
      <c r="N16" s="45">
        <v>43572</v>
      </c>
      <c r="O16" s="43"/>
      <c r="P16" s="126" t="s">
        <v>1509</v>
      </c>
    </row>
    <row r="17" spans="1:16" s="53" customFormat="1" ht="14.4" x14ac:dyDescent="0.3">
      <c r="A17" s="65" t="s">
        <v>8</v>
      </c>
      <c r="B17" s="34"/>
      <c r="C17" s="96" t="s">
        <v>1543</v>
      </c>
      <c r="D17" s="91" t="s">
        <v>185</v>
      </c>
      <c r="E17" s="93" t="s">
        <v>2366</v>
      </c>
      <c r="F17" s="93" t="s">
        <v>2365</v>
      </c>
      <c r="G17" s="93">
        <v>161.30000000000001</v>
      </c>
      <c r="H17" s="107"/>
      <c r="I17" s="109"/>
      <c r="J17" s="109"/>
      <c r="K17" s="137" t="s">
        <v>1545</v>
      </c>
      <c r="L17" s="132">
        <f t="shared" si="0"/>
        <v>44.357500000000002</v>
      </c>
      <c r="M17" s="132">
        <f t="shared" ref="M17:M22" si="2">SUM(G17*40)/100</f>
        <v>64.52</v>
      </c>
      <c r="N17" s="133">
        <v>43661</v>
      </c>
      <c r="O17" s="139"/>
      <c r="P17" s="139"/>
    </row>
    <row r="18" spans="1:16" s="53" customFormat="1" ht="14.4" x14ac:dyDescent="0.3">
      <c r="A18" s="65" t="s">
        <v>8</v>
      </c>
      <c r="B18" s="97" t="s">
        <v>1541</v>
      </c>
      <c r="C18" s="98" t="s">
        <v>1543</v>
      </c>
      <c r="D18" s="117" t="s">
        <v>63</v>
      </c>
      <c r="E18" s="136" t="s">
        <v>1544</v>
      </c>
      <c r="F18" s="136" t="s">
        <v>1542</v>
      </c>
      <c r="G18" s="131">
        <v>378.3</v>
      </c>
      <c r="H18" s="113"/>
      <c r="I18" s="113"/>
      <c r="J18" s="136"/>
      <c r="K18" s="137" t="s">
        <v>1545</v>
      </c>
      <c r="L18" s="132">
        <f t="shared" si="0"/>
        <v>104.0325</v>
      </c>
      <c r="M18" s="132">
        <f t="shared" si="2"/>
        <v>151.32</v>
      </c>
      <c r="N18" s="133">
        <v>43661</v>
      </c>
      <c r="O18" s="134"/>
      <c r="P18" s="135"/>
    </row>
    <row r="19" spans="1:16" s="53" customFormat="1" ht="14.4" x14ac:dyDescent="0.3">
      <c r="A19" s="65" t="s">
        <v>8</v>
      </c>
      <c r="B19" s="124" t="s">
        <v>1298</v>
      </c>
      <c r="C19" s="130" t="s">
        <v>840</v>
      </c>
      <c r="D19" s="130" t="s">
        <v>1270</v>
      </c>
      <c r="E19" s="124" t="s">
        <v>1299</v>
      </c>
      <c r="F19" s="124" t="s">
        <v>1300</v>
      </c>
      <c r="G19" s="131">
        <v>197.15</v>
      </c>
      <c r="H19" s="107" t="s">
        <v>444</v>
      </c>
      <c r="I19" s="107"/>
      <c r="J19" s="107"/>
      <c r="K19" s="137" t="s">
        <v>1545</v>
      </c>
      <c r="L19" s="132">
        <f t="shared" si="0"/>
        <v>54.216250000000002</v>
      </c>
      <c r="M19" s="132">
        <f t="shared" si="2"/>
        <v>78.86</v>
      </c>
      <c r="N19" s="133">
        <v>43661</v>
      </c>
      <c r="O19" s="134"/>
      <c r="P19" s="135"/>
    </row>
    <row r="20" spans="1:16" s="77" customFormat="1" x14ac:dyDescent="0.3">
      <c r="A20" s="65" t="s">
        <v>8</v>
      </c>
      <c r="B20" s="97" t="s">
        <v>1558</v>
      </c>
      <c r="C20" s="98" t="s">
        <v>1560</v>
      </c>
      <c r="D20" s="117" t="s">
        <v>512</v>
      </c>
      <c r="E20" s="136" t="s">
        <v>1561</v>
      </c>
      <c r="F20" s="136" t="s">
        <v>1559</v>
      </c>
      <c r="G20" s="131">
        <v>161.30000000000001</v>
      </c>
      <c r="H20" s="113"/>
      <c r="I20" s="113"/>
      <c r="J20" s="136"/>
      <c r="K20" s="137" t="s">
        <v>1545</v>
      </c>
      <c r="L20" s="132">
        <f t="shared" si="0"/>
        <v>44.357500000000002</v>
      </c>
      <c r="M20" s="132">
        <f t="shared" si="2"/>
        <v>64.52</v>
      </c>
      <c r="N20" s="133">
        <v>43661</v>
      </c>
      <c r="O20" s="134">
        <f>SUM(M16:M20)</f>
        <v>595.755</v>
      </c>
      <c r="P20" s="135"/>
    </row>
    <row r="21" spans="1:16" s="53" customFormat="1" ht="14.4" x14ac:dyDescent="0.3">
      <c r="A21" s="65" t="s">
        <v>8</v>
      </c>
      <c r="B21" s="34" t="s">
        <v>1179</v>
      </c>
      <c r="C21" s="138" t="s">
        <v>1180</v>
      </c>
      <c r="D21" s="91" t="s">
        <v>1181</v>
      </c>
      <c r="E21" s="124" t="s">
        <v>1182</v>
      </c>
      <c r="F21" s="124" t="s">
        <v>1183</v>
      </c>
      <c r="G21" s="114">
        <v>235.7</v>
      </c>
      <c r="H21" s="107" t="s">
        <v>444</v>
      </c>
      <c r="I21" s="109"/>
      <c r="J21" s="109"/>
      <c r="K21" s="137" t="s">
        <v>1545</v>
      </c>
      <c r="L21" s="132">
        <f t="shared" si="0"/>
        <v>64.817499999999995</v>
      </c>
      <c r="M21" s="132">
        <f t="shared" si="2"/>
        <v>94.28</v>
      </c>
      <c r="N21" s="133">
        <v>43661</v>
      </c>
      <c r="O21" s="139"/>
      <c r="P21" s="139"/>
    </row>
    <row r="22" spans="1:16" s="53" customFormat="1" ht="14.4" x14ac:dyDescent="0.3">
      <c r="A22" s="65" t="s">
        <v>8</v>
      </c>
      <c r="B22" s="97" t="s">
        <v>1590</v>
      </c>
      <c r="C22" s="98" t="s">
        <v>572</v>
      </c>
      <c r="D22" s="117" t="s">
        <v>343</v>
      </c>
      <c r="E22" s="136" t="s">
        <v>1592</v>
      </c>
      <c r="F22" s="136" t="s">
        <v>1591</v>
      </c>
      <c r="G22" s="131">
        <v>931.5</v>
      </c>
      <c r="H22" s="113"/>
      <c r="I22" s="113"/>
      <c r="J22" s="136"/>
      <c r="K22" s="137" t="s">
        <v>1545</v>
      </c>
      <c r="L22" s="132">
        <f t="shared" si="0"/>
        <v>256.16250000000002</v>
      </c>
      <c r="M22" s="132">
        <f t="shared" si="2"/>
        <v>372.6</v>
      </c>
      <c r="N22" s="133">
        <v>43661</v>
      </c>
      <c r="O22" s="134"/>
      <c r="P22" s="135"/>
    </row>
    <row r="23" spans="1:16" s="77" customFormat="1" x14ac:dyDescent="0.3">
      <c r="A23" s="65"/>
      <c r="B23" s="34" t="s">
        <v>1263</v>
      </c>
      <c r="C23" s="91" t="s">
        <v>1264</v>
      </c>
      <c r="D23" s="34" t="s">
        <v>1265</v>
      </c>
      <c r="E23" s="34" t="s">
        <v>1266</v>
      </c>
      <c r="F23" s="34" t="s">
        <v>1267</v>
      </c>
      <c r="G23" s="120">
        <v>293.3</v>
      </c>
      <c r="H23" s="56" t="s">
        <v>444</v>
      </c>
      <c r="I23" s="56"/>
      <c r="J23" s="56"/>
      <c r="K23" s="38" t="s">
        <v>2497</v>
      </c>
      <c r="L23" s="40">
        <f t="shared" si="0"/>
        <v>80.657499999999999</v>
      </c>
      <c r="M23" s="40">
        <f>SUM(G23*30)/100</f>
        <v>87.99</v>
      </c>
      <c r="N23" s="39"/>
      <c r="O23" s="43"/>
      <c r="P23" s="126"/>
    </row>
    <row r="24" spans="1:16" s="77" customFormat="1" x14ac:dyDescent="0.3">
      <c r="A24" s="65" t="s">
        <v>8</v>
      </c>
      <c r="B24" s="34" t="s">
        <v>1278</v>
      </c>
      <c r="C24" s="91" t="s">
        <v>1279</v>
      </c>
      <c r="D24" s="34" t="s">
        <v>486</v>
      </c>
      <c r="E24" s="34" t="s">
        <v>1280</v>
      </c>
      <c r="F24" s="34" t="s">
        <v>1281</v>
      </c>
      <c r="G24" s="119">
        <v>96.2</v>
      </c>
      <c r="H24" s="55" t="s">
        <v>444</v>
      </c>
      <c r="I24" s="55"/>
      <c r="J24" s="55"/>
      <c r="K24" s="39" t="s">
        <v>1485</v>
      </c>
      <c r="L24" s="40">
        <f t="shared" si="0"/>
        <v>26.454999999999998</v>
      </c>
      <c r="M24" s="40">
        <f>SUM(G24*30)/100</f>
        <v>28.86</v>
      </c>
      <c r="N24" s="45">
        <v>43661</v>
      </c>
      <c r="O24" s="43"/>
      <c r="P24" s="126"/>
    </row>
    <row r="25" spans="1:16" s="77" customFormat="1" x14ac:dyDescent="0.3">
      <c r="A25" s="65" t="s">
        <v>8</v>
      </c>
      <c r="B25" s="34" t="s">
        <v>1378</v>
      </c>
      <c r="C25" s="91" t="s">
        <v>1379</v>
      </c>
      <c r="D25" s="34" t="s">
        <v>276</v>
      </c>
      <c r="E25" s="34" t="s">
        <v>1380</v>
      </c>
      <c r="F25" s="34" t="s">
        <v>1381</v>
      </c>
      <c r="G25" s="119">
        <v>68.3</v>
      </c>
      <c r="H25" s="55" t="s">
        <v>444</v>
      </c>
      <c r="I25" s="55"/>
      <c r="J25" s="55"/>
      <c r="K25" s="39" t="s">
        <v>1485</v>
      </c>
      <c r="L25" s="40">
        <f t="shared" si="0"/>
        <v>18.782499999999999</v>
      </c>
      <c r="M25" s="40">
        <f>SUM(G25*30)/100</f>
        <v>20.49</v>
      </c>
      <c r="N25" s="45">
        <v>43661</v>
      </c>
      <c r="O25" s="43">
        <f>SUM(M24:M25)</f>
        <v>49.349999999999994</v>
      </c>
      <c r="P25" s="126"/>
    </row>
    <row r="26" spans="1:16" s="77" customFormat="1" x14ac:dyDescent="0.3">
      <c r="A26" s="65" t="s">
        <v>8</v>
      </c>
      <c r="B26" s="34" t="s">
        <v>1443</v>
      </c>
      <c r="C26" s="91" t="s">
        <v>1444</v>
      </c>
      <c r="D26" s="34" t="s">
        <v>265</v>
      </c>
      <c r="E26" s="34" t="s">
        <v>1445</v>
      </c>
      <c r="F26" s="34" t="s">
        <v>1446</v>
      </c>
      <c r="G26" s="119">
        <v>195.2</v>
      </c>
      <c r="H26" s="55" t="s">
        <v>444</v>
      </c>
      <c r="I26" s="55"/>
      <c r="J26" s="55"/>
      <c r="K26" s="39" t="s">
        <v>1493</v>
      </c>
      <c r="L26" s="40">
        <f t="shared" si="0"/>
        <v>53.68</v>
      </c>
      <c r="M26" s="40">
        <f>SUM(G26*40)/100</f>
        <v>78.08</v>
      </c>
      <c r="N26" s="45">
        <v>43661</v>
      </c>
      <c r="O26" s="43"/>
      <c r="P26" s="126"/>
    </row>
    <row r="27" spans="1:16" s="77" customFormat="1" x14ac:dyDescent="0.3">
      <c r="A27" s="65" t="s">
        <v>8</v>
      </c>
      <c r="B27" s="34" t="s">
        <v>1470</v>
      </c>
      <c r="C27" s="91" t="s">
        <v>1471</v>
      </c>
      <c r="D27" s="34" t="s">
        <v>1472</v>
      </c>
      <c r="E27" s="34" t="s">
        <v>1473</v>
      </c>
      <c r="F27" s="34" t="s">
        <v>1474</v>
      </c>
      <c r="G27" s="119">
        <v>106.65</v>
      </c>
      <c r="H27" s="55" t="s">
        <v>444</v>
      </c>
      <c r="I27" s="55"/>
      <c r="J27" s="55"/>
      <c r="K27" s="39" t="s">
        <v>1493</v>
      </c>
      <c r="L27" s="40">
        <f t="shared" si="0"/>
        <v>29.328749999999999</v>
      </c>
      <c r="M27" s="40">
        <f>SUM(G27*40)/100</f>
        <v>42.66</v>
      </c>
      <c r="N27" s="45">
        <v>43661</v>
      </c>
      <c r="O27" s="43">
        <f>SUM(M26:M27)</f>
        <v>120.74</v>
      </c>
      <c r="P27" s="126"/>
    </row>
    <row r="28" spans="1:16" s="77" customFormat="1" x14ac:dyDescent="0.3">
      <c r="A28" s="65" t="s">
        <v>8</v>
      </c>
      <c r="B28" s="34" t="s">
        <v>1414</v>
      </c>
      <c r="C28" s="91" t="s">
        <v>1415</v>
      </c>
      <c r="D28" s="34" t="s">
        <v>457</v>
      </c>
      <c r="E28" s="34" t="s">
        <v>1416</v>
      </c>
      <c r="F28" s="34" t="s">
        <v>1417</v>
      </c>
      <c r="G28" s="119">
        <v>197.15</v>
      </c>
      <c r="H28" s="55" t="s">
        <v>444</v>
      </c>
      <c r="I28" s="55"/>
      <c r="J28" s="55"/>
      <c r="K28" s="39" t="s">
        <v>1492</v>
      </c>
      <c r="L28" s="40">
        <f t="shared" si="0"/>
        <v>54.216250000000002</v>
      </c>
      <c r="M28" s="40">
        <f t="shared" ref="M28:M34" si="3">SUM(G28*30)/100</f>
        <v>59.145000000000003</v>
      </c>
      <c r="N28" s="45">
        <v>43692</v>
      </c>
      <c r="O28" s="43"/>
      <c r="P28" s="126"/>
    </row>
    <row r="29" spans="1:16" s="77" customFormat="1" x14ac:dyDescent="0.3">
      <c r="A29" s="65" t="s">
        <v>8</v>
      </c>
      <c r="B29" s="34" t="s">
        <v>1355</v>
      </c>
      <c r="C29" s="91" t="s">
        <v>1356</v>
      </c>
      <c r="D29" s="34" t="s">
        <v>663</v>
      </c>
      <c r="E29" s="34" t="s">
        <v>1357</v>
      </c>
      <c r="F29" s="34" t="s">
        <v>1358</v>
      </c>
      <c r="G29" s="119">
        <v>404.9</v>
      </c>
      <c r="H29" s="55" t="s">
        <v>444</v>
      </c>
      <c r="I29" s="55"/>
      <c r="J29" s="55"/>
      <c r="K29" s="39" t="s">
        <v>1489</v>
      </c>
      <c r="L29" s="40">
        <f t="shared" si="0"/>
        <v>111.3475</v>
      </c>
      <c r="M29" s="40">
        <f t="shared" si="3"/>
        <v>121.47</v>
      </c>
      <c r="N29" s="45">
        <v>43661</v>
      </c>
      <c r="O29" s="43">
        <v>121.47</v>
      </c>
      <c r="P29" s="126"/>
    </row>
    <row r="30" spans="1:16" s="77" customFormat="1" x14ac:dyDescent="0.3">
      <c r="A30" s="65" t="s">
        <v>8</v>
      </c>
      <c r="B30" s="34" t="s">
        <v>338</v>
      </c>
      <c r="C30" s="91" t="s">
        <v>339</v>
      </c>
      <c r="D30" s="34" t="s">
        <v>340</v>
      </c>
      <c r="E30" s="34" t="s">
        <v>341</v>
      </c>
      <c r="F30" s="34" t="s">
        <v>342</v>
      </c>
      <c r="G30" s="119">
        <v>955.35</v>
      </c>
      <c r="H30" s="55" t="s">
        <v>444</v>
      </c>
      <c r="I30" s="55"/>
      <c r="J30" s="55"/>
      <c r="K30" s="39" t="s">
        <v>1490</v>
      </c>
      <c r="L30" s="40">
        <f t="shared" si="0"/>
        <v>262.72125</v>
      </c>
      <c r="M30" s="40">
        <f t="shared" si="3"/>
        <v>286.60500000000002</v>
      </c>
      <c r="N30" s="45">
        <v>43661</v>
      </c>
      <c r="O30" s="43">
        <v>286.61</v>
      </c>
      <c r="P30" s="126"/>
    </row>
    <row r="31" spans="1:16" s="77" customFormat="1" x14ac:dyDescent="0.3">
      <c r="A31" s="65" t="s">
        <v>8</v>
      </c>
      <c r="B31" s="34" t="s">
        <v>1233</v>
      </c>
      <c r="C31" s="91" t="s">
        <v>1234</v>
      </c>
      <c r="D31" s="34" t="s">
        <v>1235</v>
      </c>
      <c r="E31" s="34" t="s">
        <v>1236</v>
      </c>
      <c r="F31" s="34" t="s">
        <v>1237</v>
      </c>
      <c r="G31" s="119">
        <v>195.2</v>
      </c>
      <c r="H31" s="55" t="s">
        <v>444</v>
      </c>
      <c r="I31" s="55"/>
      <c r="J31" s="55"/>
      <c r="K31" s="39" t="s">
        <v>1511</v>
      </c>
      <c r="L31" s="40">
        <f t="shared" si="0"/>
        <v>53.68</v>
      </c>
      <c r="M31" s="40">
        <f t="shared" si="3"/>
        <v>58.56</v>
      </c>
      <c r="N31" s="45">
        <v>43661</v>
      </c>
      <c r="O31" s="43">
        <v>58.56</v>
      </c>
      <c r="P31" s="126"/>
    </row>
    <row r="32" spans="1:16" s="77" customFormat="1" x14ac:dyDescent="0.3">
      <c r="A32" s="65" t="s">
        <v>8</v>
      </c>
      <c r="B32" s="34" t="s">
        <v>1320</v>
      </c>
      <c r="C32" s="91" t="s">
        <v>1321</v>
      </c>
      <c r="D32" s="34" t="s">
        <v>1322</v>
      </c>
      <c r="E32" s="34" t="s">
        <v>1323</v>
      </c>
      <c r="F32" s="34" t="s">
        <v>1324</v>
      </c>
      <c r="G32" s="119">
        <v>47.25</v>
      </c>
      <c r="H32" s="55" t="s">
        <v>444</v>
      </c>
      <c r="I32" s="55"/>
      <c r="J32" s="55"/>
      <c r="K32" s="39" t="s">
        <v>1488</v>
      </c>
      <c r="L32" s="40">
        <f>SUM(G32*27.5)/100</f>
        <v>12.99375</v>
      </c>
      <c r="M32" s="40">
        <f>SUM(G32*30)/100</f>
        <v>14.175000000000001</v>
      </c>
      <c r="N32" s="45">
        <v>43723</v>
      </c>
      <c r="O32" s="43"/>
      <c r="P32" s="126"/>
    </row>
    <row r="33" spans="1:16" s="77" customFormat="1" x14ac:dyDescent="0.3">
      <c r="A33" s="65" t="s">
        <v>8</v>
      </c>
      <c r="B33" s="34" t="s">
        <v>829</v>
      </c>
      <c r="C33" s="90" t="s">
        <v>830</v>
      </c>
      <c r="D33" s="34" t="s">
        <v>831</v>
      </c>
      <c r="E33" s="34" t="s">
        <v>832</v>
      </c>
      <c r="F33" s="34" t="s">
        <v>833</v>
      </c>
      <c r="G33" s="119">
        <v>256.10000000000002</v>
      </c>
      <c r="H33" s="55" t="s">
        <v>444</v>
      </c>
      <c r="I33" s="55"/>
      <c r="J33" s="55"/>
      <c r="K33" s="39" t="s">
        <v>834</v>
      </c>
      <c r="L33" s="40">
        <f t="shared" si="0"/>
        <v>70.427500000000009</v>
      </c>
      <c r="M33" s="40">
        <f t="shared" si="3"/>
        <v>76.830000000000013</v>
      </c>
      <c r="N33" s="45">
        <v>43635</v>
      </c>
      <c r="O33" s="43"/>
      <c r="P33" s="126" t="s">
        <v>1512</v>
      </c>
    </row>
    <row r="34" spans="1:16" s="77" customFormat="1" x14ac:dyDescent="0.3">
      <c r="A34" s="65" t="s">
        <v>8</v>
      </c>
      <c r="B34" s="34" t="s">
        <v>1285</v>
      </c>
      <c r="C34" s="91" t="s">
        <v>1286</v>
      </c>
      <c r="D34" s="34" t="s">
        <v>693</v>
      </c>
      <c r="E34" s="34" t="s">
        <v>1287</v>
      </c>
      <c r="F34" s="34" t="s">
        <v>1288</v>
      </c>
      <c r="G34" s="119">
        <v>360</v>
      </c>
      <c r="H34" s="55" t="s">
        <v>444</v>
      </c>
      <c r="I34" s="55"/>
      <c r="J34" s="55"/>
      <c r="K34" s="39" t="s">
        <v>1486</v>
      </c>
      <c r="L34" s="40">
        <f t="shared" si="0"/>
        <v>99</v>
      </c>
      <c r="M34" s="40">
        <f t="shared" si="3"/>
        <v>108</v>
      </c>
      <c r="N34" s="45">
        <v>43692</v>
      </c>
      <c r="O34" s="43"/>
      <c r="P34" s="126"/>
    </row>
    <row r="35" spans="1:16" s="77" customFormat="1" x14ac:dyDescent="0.3">
      <c r="A35" s="65" t="s">
        <v>8</v>
      </c>
      <c r="B35" s="34" t="s">
        <v>1359</v>
      </c>
      <c r="C35" s="91" t="s">
        <v>1360</v>
      </c>
      <c r="D35" s="34" t="s">
        <v>302</v>
      </c>
      <c r="E35" s="34" t="s">
        <v>1361</v>
      </c>
      <c r="F35" s="34" t="s">
        <v>1362</v>
      </c>
      <c r="G35" s="119">
        <v>360.8</v>
      </c>
      <c r="H35" s="55" t="s">
        <v>444</v>
      </c>
      <c r="I35" s="55"/>
      <c r="J35" s="55"/>
      <c r="K35" s="39" t="s">
        <v>1109</v>
      </c>
      <c r="L35" s="40">
        <f t="shared" si="0"/>
        <v>99.22</v>
      </c>
      <c r="M35" s="40">
        <f>SUM(G35*40)/100</f>
        <v>144.32</v>
      </c>
      <c r="N35" s="45">
        <v>43669</v>
      </c>
      <c r="O35" s="43"/>
      <c r="P35" s="126"/>
    </row>
    <row r="36" spans="1:16" s="77" customFormat="1" x14ac:dyDescent="0.3">
      <c r="A36" s="65" t="s">
        <v>8</v>
      </c>
      <c r="B36" s="34" t="s">
        <v>1410</v>
      </c>
      <c r="C36" s="91" t="s">
        <v>1411</v>
      </c>
      <c r="D36" s="34" t="s">
        <v>307</v>
      </c>
      <c r="E36" s="34" t="s">
        <v>1412</v>
      </c>
      <c r="F36" s="34" t="s">
        <v>1413</v>
      </c>
      <c r="G36" s="119">
        <v>280.55</v>
      </c>
      <c r="H36" s="55" t="s">
        <v>444</v>
      </c>
      <c r="I36" s="55"/>
      <c r="J36" s="55"/>
      <c r="K36" s="86" t="s">
        <v>1109</v>
      </c>
      <c r="L36" s="248">
        <f t="shared" si="0"/>
        <v>77.151250000000005</v>
      </c>
      <c r="M36" s="248">
        <f>SUM(G36*40)/100</f>
        <v>112.22</v>
      </c>
      <c r="N36" s="249">
        <v>43605</v>
      </c>
      <c r="O36" s="87"/>
      <c r="P36" s="207"/>
    </row>
    <row r="37" spans="1:16" s="77" customFormat="1" x14ac:dyDescent="0.3">
      <c r="A37" s="65" t="s">
        <v>8</v>
      </c>
      <c r="B37" s="34" t="s">
        <v>1466</v>
      </c>
      <c r="C37" s="91" t="s">
        <v>1467</v>
      </c>
      <c r="D37" s="34" t="s">
        <v>307</v>
      </c>
      <c r="E37" s="34" t="s">
        <v>1468</v>
      </c>
      <c r="F37" s="34" t="s">
        <v>1469</v>
      </c>
      <c r="G37" s="119">
        <v>362.3</v>
      </c>
      <c r="H37" s="55" t="s">
        <v>444</v>
      </c>
      <c r="I37" s="55"/>
      <c r="J37" s="55"/>
      <c r="K37" s="39" t="s">
        <v>1109</v>
      </c>
      <c r="L37" s="40">
        <f t="shared" si="0"/>
        <v>99.632499999999993</v>
      </c>
      <c r="M37" s="40">
        <f>SUM(G37*40)/100</f>
        <v>144.91999999999999</v>
      </c>
      <c r="N37" s="45">
        <v>43669</v>
      </c>
      <c r="O37" s="43">
        <f>SUM(M35:M37)</f>
        <v>401.45999999999992</v>
      </c>
      <c r="P37" s="126"/>
    </row>
    <row r="38" spans="1:16" s="77" customFormat="1" x14ac:dyDescent="0.3">
      <c r="A38" s="65" t="s">
        <v>8</v>
      </c>
      <c r="B38" s="34" t="s">
        <v>1255</v>
      </c>
      <c r="C38" s="91" t="s">
        <v>1256</v>
      </c>
      <c r="D38" s="34" t="s">
        <v>164</v>
      </c>
      <c r="E38" s="34" t="s">
        <v>1257</v>
      </c>
      <c r="F38" s="34" t="s">
        <v>1258</v>
      </c>
      <c r="G38" s="119">
        <v>574.29999999999995</v>
      </c>
      <c r="H38" s="55" t="s">
        <v>444</v>
      </c>
      <c r="I38" s="55"/>
      <c r="J38" s="55"/>
      <c r="K38" s="39" t="s">
        <v>3219</v>
      </c>
      <c r="L38" s="40">
        <f>SUM(G38*27.5)/100</f>
        <v>157.93249999999998</v>
      </c>
      <c r="M38" s="40">
        <f>SUM(G38*30)/100</f>
        <v>172.29</v>
      </c>
      <c r="N38" s="45">
        <v>43723</v>
      </c>
      <c r="O38" s="43"/>
      <c r="P38" s="126"/>
    </row>
    <row r="39" spans="1:16" s="77" customFormat="1" x14ac:dyDescent="0.3">
      <c r="A39" s="65" t="s">
        <v>8</v>
      </c>
      <c r="B39" s="34" t="s">
        <v>1351</v>
      </c>
      <c r="C39" s="90" t="s">
        <v>335</v>
      </c>
      <c r="D39" s="34" t="s">
        <v>1352</v>
      </c>
      <c r="E39" s="34" t="s">
        <v>1353</v>
      </c>
      <c r="F39" s="34" t="s">
        <v>1354</v>
      </c>
      <c r="G39" s="119">
        <v>986.3</v>
      </c>
      <c r="H39" s="55" t="s">
        <v>444</v>
      </c>
      <c r="I39" s="55"/>
      <c r="J39" s="55"/>
      <c r="K39" s="39" t="s">
        <v>891</v>
      </c>
      <c r="L39" s="40">
        <f t="shared" si="0"/>
        <v>271.23250000000002</v>
      </c>
      <c r="M39" s="40">
        <f>SUM(G39*30)/100</f>
        <v>295.89</v>
      </c>
      <c r="N39" s="45">
        <v>43661</v>
      </c>
      <c r="O39" s="43">
        <f>SUM(M39)</f>
        <v>295.89</v>
      </c>
      <c r="P39" s="126"/>
    </row>
    <row r="40" spans="1:16" s="77" customFormat="1" x14ac:dyDescent="0.3">
      <c r="A40" s="65" t="s">
        <v>8</v>
      </c>
      <c r="B40" s="34" t="s">
        <v>1312</v>
      </c>
      <c r="C40" s="91" t="s">
        <v>1313</v>
      </c>
      <c r="D40" s="34" t="s">
        <v>276</v>
      </c>
      <c r="E40" s="34" t="s">
        <v>1314</v>
      </c>
      <c r="F40" s="34" t="s">
        <v>1315</v>
      </c>
      <c r="G40" s="119">
        <v>293.3</v>
      </c>
      <c r="H40" s="55" t="s">
        <v>444</v>
      </c>
      <c r="I40" s="55"/>
      <c r="J40" s="55"/>
      <c r="K40" s="39" t="s">
        <v>900</v>
      </c>
      <c r="L40" s="40">
        <f t="shared" si="0"/>
        <v>80.657499999999999</v>
      </c>
      <c r="M40" s="40">
        <f>SUM(G40*30)/100</f>
        <v>87.99</v>
      </c>
      <c r="N40" s="45">
        <v>43661</v>
      </c>
      <c r="O40" s="43"/>
      <c r="P40" s="126"/>
    </row>
    <row r="41" spans="1:16" s="77" customFormat="1" x14ac:dyDescent="0.3">
      <c r="A41" s="65" t="s">
        <v>8</v>
      </c>
      <c r="B41" s="34" t="s">
        <v>1391</v>
      </c>
      <c r="C41" s="91" t="s">
        <v>1392</v>
      </c>
      <c r="D41" s="34" t="s">
        <v>1393</v>
      </c>
      <c r="E41" s="34" t="s">
        <v>1394</v>
      </c>
      <c r="F41" s="34" t="s">
        <v>1395</v>
      </c>
      <c r="G41" s="119">
        <v>424.55</v>
      </c>
      <c r="H41" s="55" t="s">
        <v>444</v>
      </c>
      <c r="I41" s="55"/>
      <c r="J41" s="55"/>
      <c r="K41" s="39" t="s">
        <v>900</v>
      </c>
      <c r="L41" s="40">
        <f t="shared" si="0"/>
        <v>116.75125</v>
      </c>
      <c r="M41" s="40">
        <f>SUM(G41*30)/100</f>
        <v>127.36499999999999</v>
      </c>
      <c r="N41" s="45">
        <v>43661</v>
      </c>
      <c r="O41" s="43"/>
      <c r="P41" s="126"/>
    </row>
    <row r="42" spans="1:16" s="77" customFormat="1" x14ac:dyDescent="0.3">
      <c r="A42" s="270" t="s">
        <v>8</v>
      </c>
      <c r="B42" s="271" t="s">
        <v>1447</v>
      </c>
      <c r="C42" s="272" t="s">
        <v>1448</v>
      </c>
      <c r="D42" s="271" t="s">
        <v>816</v>
      </c>
      <c r="E42" s="271" t="s">
        <v>1449</v>
      </c>
      <c r="F42" s="271" t="s">
        <v>1450</v>
      </c>
      <c r="G42" s="273">
        <v>359.85</v>
      </c>
      <c r="H42" s="274" t="s">
        <v>444</v>
      </c>
      <c r="I42" s="274"/>
      <c r="J42" s="274"/>
      <c r="K42" s="275" t="s">
        <v>900</v>
      </c>
      <c r="L42" s="276">
        <f t="shared" si="0"/>
        <v>98.958749999999995</v>
      </c>
      <c r="M42" s="276">
        <f>SUM(G42*30)/100</f>
        <v>107.955</v>
      </c>
      <c r="N42" s="277">
        <v>43661</v>
      </c>
      <c r="O42" s="278">
        <f>SUM(M40:M42)</f>
        <v>323.31</v>
      </c>
      <c r="P42" s="279"/>
    </row>
    <row r="43" spans="1:16" s="77" customFormat="1" x14ac:dyDescent="0.3">
      <c r="A43" s="280"/>
      <c r="B43" s="255"/>
      <c r="C43" s="255"/>
      <c r="D43" s="255"/>
      <c r="E43" s="255"/>
      <c r="F43" s="255"/>
      <c r="G43" s="281"/>
      <c r="H43" s="253"/>
      <c r="I43" s="253"/>
      <c r="J43" s="253"/>
      <c r="K43" s="253"/>
      <c r="L43" s="256"/>
      <c r="M43" s="256"/>
      <c r="N43" s="257"/>
      <c r="O43" s="258"/>
      <c r="P43" s="228"/>
    </row>
    <row r="44" spans="1:16" s="77" customFormat="1" x14ac:dyDescent="0.3">
      <c r="A44" s="280"/>
      <c r="B44" s="255"/>
      <c r="C44" s="255"/>
      <c r="D44" s="255"/>
      <c r="E44" s="255"/>
      <c r="F44" s="255"/>
      <c r="G44" s="281"/>
      <c r="H44" s="253"/>
      <c r="I44" s="253"/>
      <c r="J44" s="253"/>
      <c r="K44" s="253"/>
      <c r="L44" s="256"/>
      <c r="M44" s="256"/>
      <c r="N44" s="257"/>
      <c r="O44" s="258"/>
      <c r="P44" s="228"/>
    </row>
    <row r="45" spans="1:16" s="77" customFormat="1" x14ac:dyDescent="0.3">
      <c r="A45" s="280"/>
      <c r="B45" s="255"/>
      <c r="C45" s="255"/>
      <c r="D45" s="255"/>
      <c r="E45" s="255"/>
      <c r="F45" s="255"/>
      <c r="G45" s="281"/>
      <c r="H45" s="253"/>
      <c r="I45" s="253"/>
      <c r="J45" s="253"/>
      <c r="K45" s="253"/>
      <c r="L45" s="256"/>
      <c r="M45" s="256"/>
      <c r="N45" s="257"/>
      <c r="O45" s="258"/>
      <c r="P45" s="228"/>
    </row>
    <row r="46" spans="1:16" s="77" customFormat="1" x14ac:dyDescent="0.3">
      <c r="A46" s="280"/>
      <c r="B46" s="255"/>
      <c r="C46" s="255"/>
      <c r="D46" s="255"/>
      <c r="E46" s="255"/>
      <c r="F46" s="255"/>
      <c r="G46" s="281"/>
      <c r="H46" s="253"/>
      <c r="I46" s="253"/>
      <c r="J46" s="253"/>
      <c r="K46" s="253"/>
      <c r="L46" s="256"/>
      <c r="M46" s="256"/>
      <c r="N46" s="257"/>
      <c r="O46" s="258"/>
      <c r="P46" s="228"/>
    </row>
    <row r="47" spans="1:16" s="77" customFormat="1" x14ac:dyDescent="0.3">
      <c r="A47" s="280"/>
      <c r="B47" s="255"/>
      <c r="C47" s="255"/>
      <c r="D47" s="255"/>
      <c r="E47" s="255"/>
      <c r="F47" s="255"/>
      <c r="G47" s="281"/>
      <c r="H47" s="253"/>
      <c r="I47" s="253"/>
      <c r="J47" s="253"/>
      <c r="K47" s="253"/>
      <c r="L47" s="256"/>
      <c r="M47" s="256"/>
      <c r="N47" s="257"/>
      <c r="O47" s="258"/>
      <c r="P47" s="228"/>
    </row>
    <row r="48" spans="1:16" s="77" customFormat="1" x14ac:dyDescent="0.3">
      <c r="A48" s="280"/>
      <c r="B48" s="255"/>
      <c r="C48" s="255"/>
      <c r="D48" s="255"/>
      <c r="E48" s="255"/>
      <c r="F48" s="255"/>
      <c r="G48" s="281"/>
      <c r="H48" s="253"/>
      <c r="I48" s="253"/>
      <c r="J48" s="253"/>
      <c r="K48" s="253"/>
      <c r="L48" s="256"/>
      <c r="M48" s="256"/>
      <c r="N48" s="257"/>
      <c r="O48" s="258"/>
      <c r="P48" s="228"/>
    </row>
    <row r="49" spans="1:16" s="77" customFormat="1" x14ac:dyDescent="0.3">
      <c r="A49" s="65" t="s">
        <v>8</v>
      </c>
      <c r="B49" s="34" t="s">
        <v>1238</v>
      </c>
      <c r="C49" s="91" t="s">
        <v>1239</v>
      </c>
      <c r="D49" s="34" t="s">
        <v>1240</v>
      </c>
      <c r="E49" s="34" t="s">
        <v>1241</v>
      </c>
      <c r="F49" s="34" t="s">
        <v>1242</v>
      </c>
      <c r="G49" s="119">
        <v>117.8</v>
      </c>
      <c r="H49" s="55" t="s">
        <v>444</v>
      </c>
      <c r="I49" s="55"/>
      <c r="J49" s="55"/>
      <c r="K49" s="75"/>
      <c r="L49" s="142">
        <f t="shared" ref="L49:L69" si="4">SUM(G49*27.5)/100</f>
        <v>32.395000000000003</v>
      </c>
      <c r="M49" s="58"/>
      <c r="N49" s="55"/>
      <c r="O49" s="42"/>
      <c r="P49" s="127"/>
    </row>
    <row r="50" spans="1:16" s="77" customFormat="1" x14ac:dyDescent="0.3">
      <c r="A50" s="65" t="s">
        <v>8</v>
      </c>
      <c r="B50" s="34" t="s">
        <v>1246</v>
      </c>
      <c r="C50" s="91" t="s">
        <v>1247</v>
      </c>
      <c r="D50" s="34" t="s">
        <v>1248</v>
      </c>
      <c r="E50" s="34" t="s">
        <v>1249</v>
      </c>
      <c r="F50" s="34" t="s">
        <v>1250</v>
      </c>
      <c r="G50" s="119">
        <v>449.4</v>
      </c>
      <c r="H50" s="55" t="s">
        <v>444</v>
      </c>
      <c r="I50" s="55"/>
      <c r="J50" s="55"/>
      <c r="K50" s="75"/>
      <c r="L50" s="142">
        <f t="shared" si="4"/>
        <v>123.58499999999999</v>
      </c>
      <c r="M50" s="58"/>
      <c r="N50" s="55"/>
      <c r="O50" s="42"/>
      <c r="P50" s="127"/>
    </row>
    <row r="51" spans="1:16" s="77" customFormat="1" x14ac:dyDescent="0.3">
      <c r="A51" s="65" t="s">
        <v>8</v>
      </c>
      <c r="B51" s="34" t="s">
        <v>1251</v>
      </c>
      <c r="C51" s="91" t="s">
        <v>1247</v>
      </c>
      <c r="D51" s="34" t="s">
        <v>1252</v>
      </c>
      <c r="E51" s="34" t="s">
        <v>1253</v>
      </c>
      <c r="F51" s="34" t="s">
        <v>1254</v>
      </c>
      <c r="G51" s="119">
        <v>299.25</v>
      </c>
      <c r="H51" s="55" t="s">
        <v>444</v>
      </c>
      <c r="I51" s="55"/>
      <c r="J51" s="55"/>
      <c r="K51" s="75"/>
      <c r="L51" s="142">
        <f t="shared" si="4"/>
        <v>82.293750000000003</v>
      </c>
      <c r="M51" s="58"/>
      <c r="N51" s="55"/>
      <c r="O51" s="42"/>
      <c r="P51" s="127"/>
    </row>
    <row r="52" spans="1:16" s="77" customFormat="1" x14ac:dyDescent="0.3">
      <c r="A52" s="65" t="s">
        <v>8</v>
      </c>
      <c r="B52" s="34" t="s">
        <v>1268</v>
      </c>
      <c r="C52" s="91" t="s">
        <v>1269</v>
      </c>
      <c r="D52" s="34" t="s">
        <v>1270</v>
      </c>
      <c r="E52" s="34" t="s">
        <v>1271</v>
      </c>
      <c r="F52" s="34" t="s">
        <v>1272</v>
      </c>
      <c r="G52" s="119">
        <v>279.2</v>
      </c>
      <c r="H52" s="55" t="s">
        <v>444</v>
      </c>
      <c r="I52" s="55"/>
      <c r="J52" s="55"/>
      <c r="K52" s="75"/>
      <c r="L52" s="142">
        <f t="shared" si="4"/>
        <v>76.78</v>
      </c>
      <c r="M52" s="58"/>
      <c r="N52" s="55"/>
      <c r="O52" s="42"/>
      <c r="P52" s="127"/>
    </row>
    <row r="53" spans="1:16" s="77" customFormat="1" x14ac:dyDescent="0.3">
      <c r="A53" s="65" t="s">
        <v>8</v>
      </c>
      <c r="B53" s="34" t="s">
        <v>1289</v>
      </c>
      <c r="C53" s="91" t="s">
        <v>1290</v>
      </c>
      <c r="D53" s="34" t="s">
        <v>1291</v>
      </c>
      <c r="E53" s="34" t="s">
        <v>1292</v>
      </c>
      <c r="F53" s="34" t="s">
        <v>1293</v>
      </c>
      <c r="G53" s="119">
        <v>510.2</v>
      </c>
      <c r="H53" s="55" t="s">
        <v>444</v>
      </c>
      <c r="I53" s="55"/>
      <c r="J53" s="55"/>
      <c r="K53" s="75"/>
      <c r="L53" s="142">
        <f t="shared" si="4"/>
        <v>140.30500000000001</v>
      </c>
      <c r="M53" s="58"/>
      <c r="N53" s="55"/>
      <c r="O53" s="42"/>
      <c r="P53" s="127"/>
    </row>
    <row r="54" spans="1:16" s="77" customFormat="1" x14ac:dyDescent="0.3">
      <c r="A54" s="65" t="s">
        <v>8</v>
      </c>
      <c r="B54" s="34" t="s">
        <v>1294</v>
      </c>
      <c r="C54" s="91" t="s">
        <v>1295</v>
      </c>
      <c r="D54" s="34" t="s">
        <v>68</v>
      </c>
      <c r="E54" s="34" t="s">
        <v>1296</v>
      </c>
      <c r="F54" s="34" t="s">
        <v>1297</v>
      </c>
      <c r="G54" s="119">
        <v>1108.55</v>
      </c>
      <c r="H54" s="55" t="s">
        <v>444</v>
      </c>
      <c r="I54" s="55"/>
      <c r="J54" s="55"/>
      <c r="K54" s="75"/>
      <c r="L54" s="142">
        <f t="shared" si="4"/>
        <v>304.85124999999999</v>
      </c>
      <c r="M54" s="58"/>
      <c r="N54" s="55"/>
      <c r="O54" s="42"/>
      <c r="P54" s="127"/>
    </row>
    <row r="55" spans="1:16" s="77" customFormat="1" x14ac:dyDescent="0.3">
      <c r="A55" s="65" t="s">
        <v>8</v>
      </c>
      <c r="B55" s="34" t="s">
        <v>1308</v>
      </c>
      <c r="C55" s="91" t="s">
        <v>1309</v>
      </c>
      <c r="D55" s="34" t="s">
        <v>195</v>
      </c>
      <c r="E55" s="34" t="s">
        <v>1310</v>
      </c>
      <c r="F55" s="34" t="s">
        <v>1311</v>
      </c>
      <c r="G55" s="119">
        <v>345.2</v>
      </c>
      <c r="H55" s="55" t="s">
        <v>444</v>
      </c>
      <c r="I55" s="55"/>
      <c r="J55" s="55"/>
      <c r="K55" s="75"/>
      <c r="L55" s="142">
        <f t="shared" si="4"/>
        <v>94.93</v>
      </c>
      <c r="M55" s="58"/>
      <c r="N55" s="55"/>
      <c r="O55" s="42"/>
      <c r="P55" s="127"/>
    </row>
    <row r="56" spans="1:16" s="77" customFormat="1" x14ac:dyDescent="0.3">
      <c r="A56" s="101" t="s">
        <v>8</v>
      </c>
      <c r="B56" s="6" t="s">
        <v>1325</v>
      </c>
      <c r="C56" s="92" t="s">
        <v>1326</v>
      </c>
      <c r="D56" s="6" t="s">
        <v>1327</v>
      </c>
      <c r="E56" s="6" t="s">
        <v>1328</v>
      </c>
      <c r="F56" s="6" t="s">
        <v>1329</v>
      </c>
      <c r="G56" s="121">
        <v>505.7</v>
      </c>
      <c r="H56" s="56" t="s">
        <v>444</v>
      </c>
      <c r="I56" s="56"/>
      <c r="J56" s="56"/>
      <c r="K56" s="9"/>
      <c r="L56" s="142">
        <f t="shared" si="4"/>
        <v>139.0675</v>
      </c>
      <c r="M56" s="58"/>
      <c r="N56" s="55"/>
      <c r="O56" s="42"/>
      <c r="P56" s="127"/>
    </row>
    <row r="57" spans="1:16" s="77" customFormat="1" x14ac:dyDescent="0.3">
      <c r="A57" s="65" t="s">
        <v>8</v>
      </c>
      <c r="B57" s="34" t="s">
        <v>1330</v>
      </c>
      <c r="C57" s="91" t="s">
        <v>1331</v>
      </c>
      <c r="D57" s="34" t="s">
        <v>522</v>
      </c>
      <c r="E57" s="34" t="s">
        <v>1332</v>
      </c>
      <c r="F57" s="34" t="s">
        <v>1333</v>
      </c>
      <c r="G57" s="119">
        <v>229.7</v>
      </c>
      <c r="H57" s="55" t="s">
        <v>444</v>
      </c>
      <c r="I57" s="55"/>
      <c r="J57" s="55"/>
      <c r="K57" s="75"/>
      <c r="L57" s="142">
        <f t="shared" si="4"/>
        <v>63.167499999999997</v>
      </c>
      <c r="M57" s="58"/>
      <c r="N57" s="55"/>
      <c r="O57" s="42"/>
      <c r="P57" s="127"/>
    </row>
    <row r="58" spans="1:16" s="77" customFormat="1" x14ac:dyDescent="0.3">
      <c r="A58" s="65" t="s">
        <v>8</v>
      </c>
      <c r="B58" s="34" t="s">
        <v>1340</v>
      </c>
      <c r="C58" s="91" t="s">
        <v>1341</v>
      </c>
      <c r="D58" s="34" t="s">
        <v>951</v>
      </c>
      <c r="E58" s="34" t="s">
        <v>1342</v>
      </c>
      <c r="F58" s="34" t="s">
        <v>1343</v>
      </c>
      <c r="G58" s="119">
        <v>96.2</v>
      </c>
      <c r="H58" s="55" t="s">
        <v>444</v>
      </c>
      <c r="I58" s="55"/>
      <c r="J58" s="55"/>
      <c r="K58" s="75"/>
      <c r="L58" s="142">
        <f t="shared" si="4"/>
        <v>26.454999999999998</v>
      </c>
      <c r="M58" s="58"/>
      <c r="N58" s="55"/>
      <c r="O58" s="42"/>
      <c r="P58" s="127"/>
    </row>
    <row r="59" spans="1:16" s="77" customFormat="1" x14ac:dyDescent="0.3">
      <c r="A59" s="65" t="s">
        <v>8</v>
      </c>
      <c r="B59" s="34" t="s">
        <v>1344</v>
      </c>
      <c r="C59" s="91" t="s">
        <v>1345</v>
      </c>
      <c r="D59" s="34" t="s">
        <v>785</v>
      </c>
      <c r="E59" s="34" t="s">
        <v>1346</v>
      </c>
      <c r="F59" s="34" t="s">
        <v>1347</v>
      </c>
      <c r="G59" s="119">
        <v>633.79999999999995</v>
      </c>
      <c r="H59" s="55" t="s">
        <v>444</v>
      </c>
      <c r="I59" s="55"/>
      <c r="J59" s="55"/>
      <c r="K59" s="75"/>
      <c r="L59" s="142">
        <f t="shared" si="4"/>
        <v>174.29499999999999</v>
      </c>
      <c r="M59" s="58"/>
      <c r="N59" s="55"/>
      <c r="O59" s="42"/>
      <c r="P59" s="127"/>
    </row>
    <row r="60" spans="1:16" s="77" customFormat="1" x14ac:dyDescent="0.3">
      <c r="A60" s="65" t="s">
        <v>8</v>
      </c>
      <c r="B60" s="34" t="s">
        <v>1363</v>
      </c>
      <c r="C60" s="91" t="s">
        <v>1364</v>
      </c>
      <c r="D60" s="34" t="s">
        <v>1365</v>
      </c>
      <c r="E60" s="34" t="s">
        <v>1366</v>
      </c>
      <c r="F60" s="34" t="s">
        <v>1367</v>
      </c>
      <c r="G60" s="119">
        <v>246.55</v>
      </c>
      <c r="H60" s="55" t="s">
        <v>444</v>
      </c>
      <c r="I60" s="55"/>
      <c r="J60" s="55"/>
      <c r="K60" s="75"/>
      <c r="L60" s="142">
        <f t="shared" si="4"/>
        <v>67.801249999999996</v>
      </c>
      <c r="M60" s="58"/>
      <c r="N60" s="55"/>
      <c r="O60" s="42"/>
      <c r="P60" s="127"/>
    </row>
    <row r="61" spans="1:16" s="77" customFormat="1" x14ac:dyDescent="0.3">
      <c r="A61" s="65" t="s">
        <v>8</v>
      </c>
      <c r="B61" s="34" t="s">
        <v>1368</v>
      </c>
      <c r="C61" s="91" t="s">
        <v>1369</v>
      </c>
      <c r="D61" s="34" t="s">
        <v>1270</v>
      </c>
      <c r="E61" s="34" t="s">
        <v>1370</v>
      </c>
      <c r="F61" s="34" t="s">
        <v>1371</v>
      </c>
      <c r="G61" s="119">
        <v>690</v>
      </c>
      <c r="H61" s="55" t="s">
        <v>444</v>
      </c>
      <c r="I61" s="55"/>
      <c r="J61" s="55"/>
      <c r="K61" s="75"/>
      <c r="L61" s="142">
        <f t="shared" si="4"/>
        <v>189.75</v>
      </c>
      <c r="M61" s="58"/>
      <c r="N61" s="55"/>
      <c r="O61" s="42"/>
      <c r="P61" s="127"/>
    </row>
    <row r="62" spans="1:16" s="77" customFormat="1" x14ac:dyDescent="0.3">
      <c r="A62" s="65" t="s">
        <v>8</v>
      </c>
      <c r="B62" s="34" t="s">
        <v>1396</v>
      </c>
      <c r="C62" s="91" t="s">
        <v>1397</v>
      </c>
      <c r="D62" s="34" t="s">
        <v>1398</v>
      </c>
      <c r="E62" s="34" t="s">
        <v>1399</v>
      </c>
      <c r="F62" s="34" t="s">
        <v>1400</v>
      </c>
      <c r="G62" s="119">
        <v>252.45</v>
      </c>
      <c r="H62" s="55" t="s">
        <v>444</v>
      </c>
      <c r="I62" s="55"/>
      <c r="J62" s="55"/>
      <c r="K62" s="75"/>
      <c r="L62" s="142">
        <f t="shared" si="4"/>
        <v>69.423749999999998</v>
      </c>
      <c r="M62" s="58"/>
      <c r="N62" s="55"/>
      <c r="O62" s="42"/>
      <c r="P62" s="127"/>
    </row>
    <row r="63" spans="1:16" s="77" customFormat="1" x14ac:dyDescent="0.3">
      <c r="A63" s="65" t="s">
        <v>8</v>
      </c>
      <c r="B63" s="34" t="s">
        <v>1401</v>
      </c>
      <c r="C63" s="91" t="s">
        <v>1402</v>
      </c>
      <c r="D63" s="34" t="s">
        <v>169</v>
      </c>
      <c r="E63" s="34" t="s">
        <v>1403</v>
      </c>
      <c r="F63" s="34" t="s">
        <v>1404</v>
      </c>
      <c r="G63" s="119">
        <v>451.1</v>
      </c>
      <c r="H63" s="55" t="s">
        <v>444</v>
      </c>
      <c r="I63" s="55"/>
      <c r="J63" s="55"/>
      <c r="K63" s="75"/>
      <c r="L63" s="142">
        <f t="shared" si="4"/>
        <v>124.05249999999999</v>
      </c>
      <c r="M63" s="58"/>
      <c r="N63" s="55"/>
      <c r="O63" s="42"/>
      <c r="P63" s="127"/>
    </row>
    <row r="64" spans="1:16" s="77" customFormat="1" x14ac:dyDescent="0.3">
      <c r="A64" s="65" t="s">
        <v>8</v>
      </c>
      <c r="B64" s="34" t="s">
        <v>1422</v>
      </c>
      <c r="C64" s="91" t="s">
        <v>1423</v>
      </c>
      <c r="D64" s="34" t="s">
        <v>544</v>
      </c>
      <c r="E64" s="34" t="s">
        <v>1424</v>
      </c>
      <c r="F64" s="34" t="s">
        <v>1425</v>
      </c>
      <c r="G64" s="119">
        <v>693.05</v>
      </c>
      <c r="H64" s="55" t="s">
        <v>444</v>
      </c>
      <c r="I64" s="55"/>
      <c r="J64" s="55"/>
      <c r="K64" s="75"/>
      <c r="L64" s="142">
        <f t="shared" si="4"/>
        <v>190.58875</v>
      </c>
      <c r="M64" s="58"/>
      <c r="N64" s="55"/>
      <c r="O64" s="42"/>
      <c r="P64" s="127"/>
    </row>
    <row r="65" spans="1:16" s="77" customFormat="1" x14ac:dyDescent="0.3">
      <c r="A65" s="65" t="s">
        <v>8</v>
      </c>
      <c r="B65" s="34" t="s">
        <v>1431</v>
      </c>
      <c r="C65" s="91" t="s">
        <v>1432</v>
      </c>
      <c r="D65" s="34" t="s">
        <v>302</v>
      </c>
      <c r="E65" s="34" t="s">
        <v>1433</v>
      </c>
      <c r="F65" s="34" t="s">
        <v>1434</v>
      </c>
      <c r="G65" s="119">
        <v>495.35</v>
      </c>
      <c r="H65" s="55" t="s">
        <v>444</v>
      </c>
      <c r="I65" s="55"/>
      <c r="J65" s="55"/>
      <c r="K65" s="75"/>
      <c r="L65" s="142">
        <f t="shared" si="4"/>
        <v>136.22125</v>
      </c>
      <c r="M65" s="58"/>
      <c r="N65" s="55"/>
      <c r="O65" s="42"/>
      <c r="P65" s="127"/>
    </row>
    <row r="66" spans="1:16" s="77" customFormat="1" x14ac:dyDescent="0.3">
      <c r="A66" s="65" t="s">
        <v>8</v>
      </c>
      <c r="B66" s="34" t="s">
        <v>1435</v>
      </c>
      <c r="C66" s="91" t="s">
        <v>1436</v>
      </c>
      <c r="D66" s="34" t="s">
        <v>11</v>
      </c>
      <c r="E66" s="34" t="s">
        <v>1437</v>
      </c>
      <c r="F66" s="34" t="s">
        <v>1438</v>
      </c>
      <c r="G66" s="120">
        <v>294.2</v>
      </c>
      <c r="H66" s="56" t="s">
        <v>444</v>
      </c>
      <c r="I66" s="56"/>
      <c r="J66" s="56"/>
      <c r="K66" s="9"/>
      <c r="L66" s="142">
        <f t="shared" si="4"/>
        <v>80.905000000000001</v>
      </c>
      <c r="M66" s="58"/>
      <c r="N66" s="55"/>
      <c r="O66" s="42"/>
      <c r="P66" s="127"/>
    </row>
    <row r="67" spans="1:16" s="77" customFormat="1" x14ac:dyDescent="0.3">
      <c r="A67" s="65" t="s">
        <v>8</v>
      </c>
      <c r="B67" s="34" t="s">
        <v>1439</v>
      </c>
      <c r="C67" s="91" t="s">
        <v>1440</v>
      </c>
      <c r="D67" s="34" t="s">
        <v>220</v>
      </c>
      <c r="E67" s="34" t="s">
        <v>1441</v>
      </c>
      <c r="F67" s="34" t="s">
        <v>1442</v>
      </c>
      <c r="G67" s="119">
        <v>294.2</v>
      </c>
      <c r="H67" s="55" t="s">
        <v>444</v>
      </c>
      <c r="I67" s="55"/>
      <c r="J67" s="55"/>
      <c r="K67" s="75"/>
      <c r="L67" s="142">
        <f t="shared" si="4"/>
        <v>80.905000000000001</v>
      </c>
      <c r="M67" s="58"/>
      <c r="N67" s="55"/>
      <c r="O67" s="42"/>
      <c r="P67" s="127"/>
    </row>
    <row r="68" spans="1:16" s="77" customFormat="1" x14ac:dyDescent="0.3">
      <c r="A68" s="65" t="s">
        <v>8</v>
      </c>
      <c r="B68" s="34" t="s">
        <v>1451</v>
      </c>
      <c r="C68" s="91" t="s">
        <v>1452</v>
      </c>
      <c r="D68" s="34" t="s">
        <v>1453</v>
      </c>
      <c r="E68" s="34" t="s">
        <v>1454</v>
      </c>
      <c r="F68" s="34" t="s">
        <v>1455</v>
      </c>
      <c r="G68" s="119">
        <v>521.29999999999995</v>
      </c>
      <c r="H68" s="55" t="s">
        <v>444</v>
      </c>
      <c r="I68" s="55"/>
      <c r="J68" s="55"/>
      <c r="K68" s="75"/>
      <c r="L68" s="142">
        <f t="shared" si="4"/>
        <v>143.35749999999999</v>
      </c>
      <c r="M68" s="58"/>
      <c r="N68" s="55"/>
      <c r="O68" s="42"/>
      <c r="P68" s="127"/>
    </row>
    <row r="69" spans="1:16" s="77" customFormat="1" x14ac:dyDescent="0.3">
      <c r="A69" s="65" t="s">
        <v>8</v>
      </c>
      <c r="B69" s="34" t="s">
        <v>1457</v>
      </c>
      <c r="C69" s="91" t="s">
        <v>1458</v>
      </c>
      <c r="D69" s="34" t="s">
        <v>243</v>
      </c>
      <c r="E69" s="34" t="s">
        <v>1459</v>
      </c>
      <c r="F69" s="34" t="s">
        <v>1460</v>
      </c>
      <c r="G69" s="119">
        <v>428</v>
      </c>
      <c r="H69" s="55" t="s">
        <v>444</v>
      </c>
      <c r="I69" s="55"/>
      <c r="J69" s="55"/>
      <c r="K69" s="75"/>
      <c r="L69" s="142">
        <f t="shared" si="4"/>
        <v>117.7</v>
      </c>
      <c r="M69" s="58"/>
      <c r="N69" s="55"/>
      <c r="O69" s="42"/>
      <c r="P69" s="127"/>
    </row>
    <row r="70" spans="1:16" s="53" customFormat="1" ht="15" customHeight="1" x14ac:dyDescent="0.3">
      <c r="A70" s="104"/>
      <c r="B70" s="76"/>
      <c r="C70" s="76"/>
      <c r="D70" s="76"/>
      <c r="E70" s="76"/>
      <c r="F70" s="76"/>
      <c r="G70" s="123" t="s">
        <v>1651</v>
      </c>
      <c r="H70" s="76"/>
      <c r="I70" s="76"/>
      <c r="J70" s="76"/>
      <c r="K70" s="76"/>
      <c r="L70" s="76"/>
      <c r="M70" s="76"/>
      <c r="N70" s="76"/>
      <c r="O70" s="85"/>
      <c r="P70" s="125"/>
    </row>
    <row r="71" spans="1:16" s="53" customFormat="1" ht="15" customHeight="1" x14ac:dyDescent="0.3">
      <c r="A71" s="104"/>
      <c r="B71" s="76"/>
      <c r="C71" s="76"/>
      <c r="D71" s="76"/>
      <c r="E71" s="76"/>
      <c r="F71" s="76"/>
      <c r="G71" s="143">
        <f>SUM(G3:G70)</f>
        <v>22811.369999999995</v>
      </c>
      <c r="H71" s="76"/>
      <c r="I71" s="76"/>
      <c r="J71" s="76"/>
      <c r="K71" s="76"/>
      <c r="L71" s="144">
        <f>SUM(L3:L69)</f>
        <v>6273.1267499999976</v>
      </c>
      <c r="M71" s="144"/>
      <c r="N71" s="76"/>
      <c r="O71" s="85"/>
      <c r="P71" s="125"/>
    </row>
  </sheetData>
  <sortState ref="A3:P73">
    <sortCondition ref="K3:K73"/>
    <sortCondition ref="C3:C73"/>
  </sortState>
  <mergeCells count="1">
    <mergeCell ref="A1:M1"/>
  </mergeCells>
  <pageMargins left="0.25" right="0.25" top="0.75" bottom="0.75" header="0.3" footer="0.3"/>
  <pageSetup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zoomScaleNormal="100" workbookViewId="0">
      <pane ySplit="1" topLeftCell="A59" activePane="bottomLeft" state="frozen"/>
      <selection pane="bottomLeft" activeCell="C73" sqref="C73"/>
    </sheetView>
  </sheetViews>
  <sheetFormatPr defaultColWidth="9.109375" defaultRowHeight="13.2" x14ac:dyDescent="0.25"/>
  <cols>
    <col min="1" max="1" width="10.5546875" style="54" bestFit="1" customWidth="1"/>
    <col min="2" max="2" width="9" style="54" bestFit="1" customWidth="1"/>
    <col min="3" max="3" width="16" style="54" bestFit="1" customWidth="1"/>
    <col min="4" max="4" width="6" style="54" bestFit="1" customWidth="1"/>
    <col min="5" max="5" width="14.109375" style="54" bestFit="1" customWidth="1"/>
    <col min="6" max="6" width="10.33203125" style="54" bestFit="1" customWidth="1"/>
    <col min="7" max="7" width="11.5546875" style="14" bestFit="1" customWidth="1"/>
    <col min="8" max="8" width="11.44140625" style="14" bestFit="1" customWidth="1"/>
    <col min="9" max="9" width="7.44140625" style="54" bestFit="1" customWidth="1"/>
    <col min="10" max="10" width="7" style="166" customWidth="1"/>
    <col min="11" max="11" width="24.6640625" style="166" customWidth="1"/>
    <col min="12" max="12" width="11.5546875" style="167" bestFit="1" customWidth="1"/>
    <col min="13" max="13" width="9.109375" style="168" bestFit="1" customWidth="1"/>
    <col min="14" max="14" width="11.5546875" style="178" bestFit="1" customWidth="1"/>
    <col min="15" max="15" width="10.44140625" style="14" hidden="1" customWidth="1"/>
    <col min="16" max="16" width="25" style="54" customWidth="1"/>
    <col min="17" max="16384" width="9.109375" style="54"/>
  </cols>
  <sheetData>
    <row r="1" spans="1:16" s="166" customFormat="1" ht="39.6" x14ac:dyDescent="0.25">
      <c r="A1" s="161" t="s">
        <v>2484</v>
      </c>
      <c r="B1" s="162" t="s">
        <v>1</v>
      </c>
      <c r="C1" s="162" t="s">
        <v>2</v>
      </c>
      <c r="D1" s="162" t="s">
        <v>3</v>
      </c>
      <c r="E1" s="162" t="s">
        <v>4</v>
      </c>
      <c r="F1" s="162" t="s">
        <v>5</v>
      </c>
      <c r="G1" s="163" t="s">
        <v>6</v>
      </c>
      <c r="H1" s="162" t="s">
        <v>7</v>
      </c>
      <c r="I1" s="162" t="s">
        <v>1483</v>
      </c>
      <c r="J1" s="149" t="s">
        <v>1494</v>
      </c>
      <c r="K1" s="164" t="s">
        <v>398</v>
      </c>
      <c r="L1" s="165" t="s">
        <v>2087</v>
      </c>
      <c r="M1" s="165" t="s">
        <v>2088</v>
      </c>
      <c r="N1" s="177" t="s">
        <v>400</v>
      </c>
      <c r="O1" s="151" t="s">
        <v>658</v>
      </c>
      <c r="P1" s="150" t="s">
        <v>438</v>
      </c>
    </row>
    <row r="2" spans="1:16" x14ac:dyDescent="0.25">
      <c r="A2" s="124" t="s">
        <v>8</v>
      </c>
      <c r="B2" s="124" t="s">
        <v>2459</v>
      </c>
      <c r="C2" s="208" t="s">
        <v>2460</v>
      </c>
      <c r="D2" s="124" t="s">
        <v>738</v>
      </c>
      <c r="E2" s="124" t="s">
        <v>1975</v>
      </c>
      <c r="F2" s="124" t="s">
        <v>1786</v>
      </c>
      <c r="G2" s="114">
        <v>132.05000000000001</v>
      </c>
      <c r="H2" s="107" t="s">
        <v>470</v>
      </c>
      <c r="I2" s="107"/>
      <c r="J2" s="113"/>
      <c r="K2" s="169" t="s">
        <v>2503</v>
      </c>
      <c r="L2" s="132">
        <f t="shared" ref="L2:L45" si="0">SUM(G2*27.5)/100</f>
        <v>36.313750000000006</v>
      </c>
      <c r="M2" s="132">
        <f t="shared" ref="M2:M38" si="1">SUM(G2*30)/100</f>
        <v>39.615000000000002</v>
      </c>
      <c r="N2" s="133">
        <v>43692</v>
      </c>
      <c r="O2" s="132"/>
      <c r="P2" s="169"/>
    </row>
    <row r="3" spans="1:16" x14ac:dyDescent="0.25">
      <c r="A3" s="152" t="s">
        <v>2089</v>
      </c>
      <c r="B3" s="110" t="s">
        <v>2025</v>
      </c>
      <c r="C3" s="141" t="s">
        <v>1822</v>
      </c>
      <c r="D3" s="113"/>
      <c r="E3" s="110" t="s">
        <v>1913</v>
      </c>
      <c r="F3" s="110" t="s">
        <v>1722</v>
      </c>
      <c r="G3" s="156">
        <v>227.3</v>
      </c>
      <c r="H3" s="107"/>
      <c r="I3" s="113"/>
      <c r="J3" s="113"/>
      <c r="K3" s="111" t="s">
        <v>2338</v>
      </c>
      <c r="L3" s="132">
        <f t="shared" si="0"/>
        <v>62.5075</v>
      </c>
      <c r="M3" s="132">
        <f t="shared" si="1"/>
        <v>68.19</v>
      </c>
      <c r="N3" s="133">
        <v>43692</v>
      </c>
      <c r="O3" s="134"/>
      <c r="P3" s="135"/>
    </row>
    <row r="4" spans="1:16" x14ac:dyDescent="0.25">
      <c r="A4" s="152" t="s">
        <v>2089</v>
      </c>
      <c r="B4" s="110" t="s">
        <v>2026</v>
      </c>
      <c r="C4" s="141" t="s">
        <v>1823</v>
      </c>
      <c r="D4" s="113"/>
      <c r="E4" s="110" t="s">
        <v>1914</v>
      </c>
      <c r="F4" s="110" t="s">
        <v>1723</v>
      </c>
      <c r="G4" s="156">
        <v>527.85</v>
      </c>
      <c r="H4" s="107"/>
      <c r="I4" s="113"/>
      <c r="J4" s="113"/>
      <c r="K4" s="111" t="s">
        <v>2338</v>
      </c>
      <c r="L4" s="132">
        <f t="shared" si="0"/>
        <v>145.15875</v>
      </c>
      <c r="M4" s="132">
        <f t="shared" si="1"/>
        <v>158.35499999999999</v>
      </c>
      <c r="N4" s="133">
        <v>43692</v>
      </c>
      <c r="O4" s="134"/>
      <c r="P4" s="135"/>
    </row>
    <row r="5" spans="1:16" s="166" customFormat="1" x14ac:dyDescent="0.25">
      <c r="A5" s="103" t="s">
        <v>2089</v>
      </c>
      <c r="B5" s="99" t="s">
        <v>2069</v>
      </c>
      <c r="C5" s="155" t="s">
        <v>1857</v>
      </c>
      <c r="D5" s="75"/>
      <c r="E5" s="99" t="s">
        <v>1119</v>
      </c>
      <c r="F5" s="99" t="s">
        <v>1770</v>
      </c>
      <c r="G5" s="122">
        <v>264.2</v>
      </c>
      <c r="H5" s="55"/>
      <c r="I5" s="75"/>
      <c r="J5" s="75"/>
      <c r="K5" s="116" t="s">
        <v>2338</v>
      </c>
      <c r="L5" s="40">
        <f t="shared" si="0"/>
        <v>72.655000000000001</v>
      </c>
      <c r="M5" s="40">
        <f t="shared" si="1"/>
        <v>79.260000000000005</v>
      </c>
      <c r="N5" s="45">
        <v>43692</v>
      </c>
      <c r="O5" s="43"/>
      <c r="P5" s="126"/>
    </row>
    <row r="6" spans="1:16" s="166" customFormat="1" ht="26.4" x14ac:dyDescent="0.25">
      <c r="A6" s="102">
        <v>43617</v>
      </c>
      <c r="B6" s="97" t="s">
        <v>1626</v>
      </c>
      <c r="C6" s="115" t="s">
        <v>1628</v>
      </c>
      <c r="D6" s="97" t="s">
        <v>1658</v>
      </c>
      <c r="E6" s="97" t="s">
        <v>1629</v>
      </c>
      <c r="F6" s="97" t="s">
        <v>1627</v>
      </c>
      <c r="G6" s="119">
        <v>161.30000000000001</v>
      </c>
      <c r="H6" s="75"/>
      <c r="I6" s="75"/>
      <c r="J6" s="97"/>
      <c r="K6" s="117" t="s">
        <v>2341</v>
      </c>
      <c r="L6" s="40">
        <f t="shared" si="0"/>
        <v>44.357500000000002</v>
      </c>
      <c r="M6" s="40">
        <f t="shared" si="1"/>
        <v>48.39</v>
      </c>
      <c r="N6" s="45">
        <v>43692</v>
      </c>
      <c r="O6" s="43"/>
      <c r="P6" s="126" t="s">
        <v>2491</v>
      </c>
    </row>
    <row r="7" spans="1:16" s="166" customFormat="1" x14ac:dyDescent="0.25">
      <c r="A7" s="103" t="s">
        <v>2089</v>
      </c>
      <c r="B7" s="99" t="s">
        <v>2081</v>
      </c>
      <c r="C7" s="155" t="s">
        <v>1865</v>
      </c>
      <c r="D7" s="75"/>
      <c r="E7" s="99" t="s">
        <v>1972</v>
      </c>
      <c r="F7" s="99" t="s">
        <v>1783</v>
      </c>
      <c r="G7" s="122">
        <v>953.3</v>
      </c>
      <c r="H7" s="55"/>
      <c r="I7" s="75"/>
      <c r="J7" s="75"/>
      <c r="K7" s="116" t="s">
        <v>2351</v>
      </c>
      <c r="L7" s="40">
        <f t="shared" si="0"/>
        <v>262.15750000000003</v>
      </c>
      <c r="M7" s="40">
        <f t="shared" si="1"/>
        <v>285.99</v>
      </c>
      <c r="N7" s="45">
        <v>43692</v>
      </c>
      <c r="O7" s="43"/>
      <c r="P7" s="126"/>
    </row>
    <row r="8" spans="1:16" s="166" customFormat="1" x14ac:dyDescent="0.25">
      <c r="A8" s="102">
        <v>43617</v>
      </c>
      <c r="B8" s="97" t="s">
        <v>1522</v>
      </c>
      <c r="C8" s="115" t="s">
        <v>1667</v>
      </c>
      <c r="D8" s="97" t="s">
        <v>1653</v>
      </c>
      <c r="E8" s="97" t="s">
        <v>1524</v>
      </c>
      <c r="F8" s="97" t="s">
        <v>1523</v>
      </c>
      <c r="G8" s="119">
        <v>227.3</v>
      </c>
      <c r="H8" s="75"/>
      <c r="I8" s="75"/>
      <c r="J8" s="97"/>
      <c r="K8" s="117" t="s">
        <v>2339</v>
      </c>
      <c r="L8" s="40">
        <f t="shared" si="0"/>
        <v>62.5075</v>
      </c>
      <c r="M8" s="40">
        <f t="shared" si="1"/>
        <v>68.19</v>
      </c>
      <c r="N8" s="45">
        <v>43692</v>
      </c>
      <c r="O8" s="43"/>
      <c r="P8" s="126"/>
    </row>
    <row r="9" spans="1:16" s="166" customFormat="1" x14ac:dyDescent="0.25">
      <c r="A9" s="103" t="s">
        <v>2089</v>
      </c>
      <c r="B9" s="99" t="s">
        <v>1998</v>
      </c>
      <c r="C9" s="155" t="s">
        <v>1801</v>
      </c>
      <c r="D9" s="75"/>
      <c r="E9" s="99" t="s">
        <v>1883</v>
      </c>
      <c r="F9" s="99" t="s">
        <v>1692</v>
      </c>
      <c r="G9" s="122">
        <v>375.3</v>
      </c>
      <c r="H9" s="55"/>
      <c r="I9" s="75"/>
      <c r="J9" s="75"/>
      <c r="K9" s="117" t="s">
        <v>2339</v>
      </c>
      <c r="L9" s="40">
        <f t="shared" si="0"/>
        <v>103.2075</v>
      </c>
      <c r="M9" s="40">
        <f t="shared" si="1"/>
        <v>112.59</v>
      </c>
      <c r="N9" s="45">
        <v>43692</v>
      </c>
      <c r="O9" s="43"/>
      <c r="P9" s="126"/>
    </row>
    <row r="10" spans="1:16" s="166" customFormat="1" x14ac:dyDescent="0.25">
      <c r="A10" s="103" t="s">
        <v>2089</v>
      </c>
      <c r="B10" s="99" t="s">
        <v>2017</v>
      </c>
      <c r="C10" s="155" t="s">
        <v>1816</v>
      </c>
      <c r="D10" s="75"/>
      <c r="E10" s="99" t="s">
        <v>1904</v>
      </c>
      <c r="F10" s="99" t="s">
        <v>1713</v>
      </c>
      <c r="G10" s="122">
        <v>486.2</v>
      </c>
      <c r="H10" s="55"/>
      <c r="I10" s="75"/>
      <c r="J10" s="75"/>
      <c r="K10" s="117" t="s">
        <v>2339</v>
      </c>
      <c r="L10" s="40">
        <f t="shared" si="0"/>
        <v>133.70500000000001</v>
      </c>
      <c r="M10" s="40">
        <f t="shared" si="1"/>
        <v>145.86000000000001</v>
      </c>
      <c r="N10" s="45">
        <v>43692</v>
      </c>
      <c r="O10" s="43"/>
      <c r="P10" s="126"/>
    </row>
    <row r="11" spans="1:16" s="166" customFormat="1" x14ac:dyDescent="0.25">
      <c r="A11" s="103" t="s">
        <v>2089</v>
      </c>
      <c r="B11" s="99" t="s">
        <v>2022</v>
      </c>
      <c r="C11" s="155" t="s">
        <v>1820</v>
      </c>
      <c r="D11" s="75"/>
      <c r="E11" s="99" t="s">
        <v>1910</v>
      </c>
      <c r="F11" s="99" t="s">
        <v>1719</v>
      </c>
      <c r="G11" s="122">
        <v>504</v>
      </c>
      <c r="H11" s="55"/>
      <c r="I11" s="75"/>
      <c r="J11" s="75"/>
      <c r="K11" s="117" t="s">
        <v>2339</v>
      </c>
      <c r="L11" s="40">
        <f t="shared" si="0"/>
        <v>138.6</v>
      </c>
      <c r="M11" s="40">
        <f t="shared" si="1"/>
        <v>151.19999999999999</v>
      </c>
      <c r="N11" s="45">
        <v>43692</v>
      </c>
      <c r="O11" s="43"/>
      <c r="P11" s="126"/>
    </row>
    <row r="12" spans="1:16" s="166" customFormat="1" x14ac:dyDescent="0.25">
      <c r="A12" s="103" t="s">
        <v>2089</v>
      </c>
      <c r="B12" s="99" t="s">
        <v>2036</v>
      </c>
      <c r="C12" s="155" t="s">
        <v>1831</v>
      </c>
      <c r="D12" s="75"/>
      <c r="E12" s="99" t="s">
        <v>1925</v>
      </c>
      <c r="F12" s="99" t="s">
        <v>1734</v>
      </c>
      <c r="G12" s="122">
        <v>222.5</v>
      </c>
      <c r="H12" s="55"/>
      <c r="I12" s="75"/>
      <c r="J12" s="75"/>
      <c r="K12" s="117" t="s">
        <v>2339</v>
      </c>
      <c r="L12" s="40">
        <f t="shared" si="0"/>
        <v>61.1875</v>
      </c>
      <c r="M12" s="40">
        <f t="shared" si="1"/>
        <v>66.75</v>
      </c>
      <c r="N12" s="45">
        <v>43692</v>
      </c>
      <c r="O12" s="43"/>
      <c r="P12" s="126"/>
    </row>
    <row r="13" spans="1:16" s="166" customFormat="1" x14ac:dyDescent="0.25">
      <c r="A13" s="103" t="s">
        <v>2089</v>
      </c>
      <c r="B13" s="99" t="s">
        <v>2039</v>
      </c>
      <c r="C13" s="155" t="s">
        <v>1834</v>
      </c>
      <c r="D13" s="75"/>
      <c r="E13" s="99" t="s">
        <v>1928</v>
      </c>
      <c r="F13" s="99" t="s">
        <v>1737</v>
      </c>
      <c r="G13" s="122">
        <v>136.5</v>
      </c>
      <c r="H13" s="55"/>
      <c r="I13" s="75"/>
      <c r="J13" s="75"/>
      <c r="K13" s="117" t="s">
        <v>2339</v>
      </c>
      <c r="L13" s="40">
        <f t="shared" si="0"/>
        <v>37.537500000000001</v>
      </c>
      <c r="M13" s="40">
        <f t="shared" si="1"/>
        <v>40.950000000000003</v>
      </c>
      <c r="N13" s="45">
        <v>43692</v>
      </c>
      <c r="O13" s="43"/>
      <c r="P13" s="126"/>
    </row>
    <row r="14" spans="1:16" s="166" customFormat="1" x14ac:dyDescent="0.25">
      <c r="A14" s="103" t="s">
        <v>2089</v>
      </c>
      <c r="B14" s="99" t="s">
        <v>2040</v>
      </c>
      <c r="C14" s="155" t="s">
        <v>1835</v>
      </c>
      <c r="D14" s="75"/>
      <c r="E14" s="99" t="s">
        <v>1929</v>
      </c>
      <c r="F14" s="99" t="s">
        <v>1738</v>
      </c>
      <c r="G14" s="122">
        <v>216.8</v>
      </c>
      <c r="H14" s="55"/>
      <c r="I14" s="75"/>
      <c r="J14" s="75"/>
      <c r="K14" s="117" t="s">
        <v>2339</v>
      </c>
      <c r="L14" s="40">
        <f t="shared" si="0"/>
        <v>59.62</v>
      </c>
      <c r="M14" s="40">
        <f t="shared" si="1"/>
        <v>65.040000000000006</v>
      </c>
      <c r="N14" s="45">
        <v>43692</v>
      </c>
      <c r="O14" s="43"/>
      <c r="P14" s="126"/>
    </row>
    <row r="15" spans="1:16" s="166" customFormat="1" x14ac:dyDescent="0.25">
      <c r="A15" s="103" t="s">
        <v>2089</v>
      </c>
      <c r="B15" s="99" t="s">
        <v>2052</v>
      </c>
      <c r="C15" s="155" t="s">
        <v>1845</v>
      </c>
      <c r="D15" s="75"/>
      <c r="E15" s="99" t="s">
        <v>1943</v>
      </c>
      <c r="F15" s="99" t="s">
        <v>1752</v>
      </c>
      <c r="G15" s="122">
        <v>150.80000000000001</v>
      </c>
      <c r="H15" s="55"/>
      <c r="I15" s="75"/>
      <c r="J15" s="75"/>
      <c r="K15" s="117" t="s">
        <v>2339</v>
      </c>
      <c r="L15" s="40">
        <f t="shared" si="0"/>
        <v>41.47</v>
      </c>
      <c r="M15" s="40">
        <f t="shared" si="1"/>
        <v>45.24</v>
      </c>
      <c r="N15" s="45">
        <v>43692</v>
      </c>
      <c r="O15" s="43"/>
      <c r="P15" s="126"/>
    </row>
    <row r="16" spans="1:16" s="166" customFormat="1" x14ac:dyDescent="0.25">
      <c r="A16" s="103" t="s">
        <v>2089</v>
      </c>
      <c r="B16" s="99" t="s">
        <v>2056</v>
      </c>
      <c r="C16" s="155" t="s">
        <v>1848</v>
      </c>
      <c r="D16" s="75"/>
      <c r="E16" s="99" t="s">
        <v>1947</v>
      </c>
      <c r="F16" s="99" t="s">
        <v>1756</v>
      </c>
      <c r="G16" s="122">
        <v>240</v>
      </c>
      <c r="H16" s="55"/>
      <c r="I16" s="75"/>
      <c r="J16" s="75"/>
      <c r="K16" s="117" t="s">
        <v>2339</v>
      </c>
      <c r="L16" s="40">
        <f t="shared" si="0"/>
        <v>66</v>
      </c>
      <c r="M16" s="40">
        <f t="shared" si="1"/>
        <v>72</v>
      </c>
      <c r="N16" s="45">
        <v>43692</v>
      </c>
      <c r="O16" s="43"/>
      <c r="P16" s="126"/>
    </row>
    <row r="17" spans="1:16" s="166" customFormat="1" x14ac:dyDescent="0.25">
      <c r="A17" s="102">
        <v>43617</v>
      </c>
      <c r="B17" s="97" t="s">
        <v>1618</v>
      </c>
      <c r="C17" s="115" t="s">
        <v>1620</v>
      </c>
      <c r="D17" s="97" t="s">
        <v>517</v>
      </c>
      <c r="E17" s="97" t="s">
        <v>1621</v>
      </c>
      <c r="F17" s="97" t="s">
        <v>1619</v>
      </c>
      <c r="G17" s="119">
        <v>369.2</v>
      </c>
      <c r="H17" s="75"/>
      <c r="I17" s="75"/>
      <c r="J17" s="97"/>
      <c r="K17" s="117" t="s">
        <v>2339</v>
      </c>
      <c r="L17" s="40">
        <f t="shared" si="0"/>
        <v>101.53</v>
      </c>
      <c r="M17" s="40">
        <f t="shared" si="1"/>
        <v>110.76</v>
      </c>
      <c r="N17" s="45">
        <v>43692</v>
      </c>
      <c r="O17" s="43"/>
      <c r="P17" s="126"/>
    </row>
    <row r="18" spans="1:16" s="166" customFormat="1" x14ac:dyDescent="0.25">
      <c r="A18" s="103" t="s">
        <v>2089</v>
      </c>
      <c r="B18" s="99" t="s">
        <v>2070</v>
      </c>
      <c r="C18" s="116" t="s">
        <v>1858</v>
      </c>
      <c r="D18" s="75"/>
      <c r="E18" s="99" t="s">
        <v>1960</v>
      </c>
      <c r="F18" s="99" t="s">
        <v>1771</v>
      </c>
      <c r="G18" s="122">
        <v>260.3</v>
      </c>
      <c r="H18" s="55"/>
      <c r="I18" s="75" t="s">
        <v>2741</v>
      </c>
      <c r="J18" s="75"/>
      <c r="K18" s="117" t="s">
        <v>2339</v>
      </c>
      <c r="L18" s="40">
        <f t="shared" si="0"/>
        <v>71.582499999999996</v>
      </c>
      <c r="M18" s="40">
        <f t="shared" si="1"/>
        <v>78.09</v>
      </c>
      <c r="N18" s="45">
        <v>43692</v>
      </c>
      <c r="O18" s="43"/>
      <c r="P18" s="126"/>
    </row>
    <row r="19" spans="1:16" s="166" customFormat="1" x14ac:dyDescent="0.25">
      <c r="A19" s="102">
        <v>43617</v>
      </c>
      <c r="B19" s="97" t="s">
        <v>1645</v>
      </c>
      <c r="C19" s="115" t="s">
        <v>1673</v>
      </c>
      <c r="D19" s="97" t="s">
        <v>68</v>
      </c>
      <c r="E19" s="97" t="s">
        <v>1647</v>
      </c>
      <c r="F19" s="97" t="s">
        <v>1646</v>
      </c>
      <c r="G19" s="119">
        <v>96.2</v>
      </c>
      <c r="H19" s="75"/>
      <c r="I19" s="75"/>
      <c r="J19" s="97"/>
      <c r="K19" s="117" t="s">
        <v>2339</v>
      </c>
      <c r="L19" s="40">
        <f t="shared" si="0"/>
        <v>26.454999999999998</v>
      </c>
      <c r="M19" s="40">
        <f t="shared" si="1"/>
        <v>28.86</v>
      </c>
      <c r="N19" s="45">
        <v>43692</v>
      </c>
      <c r="O19" s="43"/>
      <c r="P19" s="126"/>
    </row>
    <row r="20" spans="1:16" s="166" customFormat="1" x14ac:dyDescent="0.25">
      <c r="A20" s="102">
        <v>43617</v>
      </c>
      <c r="B20" s="97"/>
      <c r="C20" s="115" t="s">
        <v>1675</v>
      </c>
      <c r="D20" s="97"/>
      <c r="E20" s="97" t="s">
        <v>1676</v>
      </c>
      <c r="F20" s="97" t="s">
        <v>1674</v>
      </c>
      <c r="G20" s="119">
        <v>668.3</v>
      </c>
      <c r="H20" s="75"/>
      <c r="I20" s="75"/>
      <c r="J20" s="97"/>
      <c r="K20" s="117" t="s">
        <v>2339</v>
      </c>
      <c r="L20" s="40">
        <f t="shared" si="0"/>
        <v>183.7825</v>
      </c>
      <c r="M20" s="40">
        <f t="shared" si="1"/>
        <v>200.49</v>
      </c>
      <c r="N20" s="45">
        <v>43692</v>
      </c>
      <c r="O20" s="43"/>
      <c r="P20" s="126"/>
    </row>
    <row r="21" spans="1:16" s="166" customFormat="1" x14ac:dyDescent="0.25">
      <c r="A21" s="103" t="s">
        <v>2089</v>
      </c>
      <c r="B21" s="99" t="s">
        <v>2008</v>
      </c>
      <c r="C21" s="155" t="s">
        <v>1808</v>
      </c>
      <c r="D21" s="75"/>
      <c r="E21" s="99" t="s">
        <v>1895</v>
      </c>
      <c r="F21" s="99" t="s">
        <v>1704</v>
      </c>
      <c r="G21" s="122">
        <v>250.35</v>
      </c>
      <c r="H21" s="55"/>
      <c r="I21" s="75"/>
      <c r="J21" s="75"/>
      <c r="K21" s="116" t="s">
        <v>2329</v>
      </c>
      <c r="L21" s="40">
        <f t="shared" si="0"/>
        <v>68.846249999999998</v>
      </c>
      <c r="M21" s="40">
        <f t="shared" si="1"/>
        <v>75.105000000000004</v>
      </c>
      <c r="N21" s="45">
        <v>43692</v>
      </c>
      <c r="O21" s="43"/>
      <c r="P21" s="126"/>
    </row>
    <row r="22" spans="1:16" s="166" customFormat="1" x14ac:dyDescent="0.25">
      <c r="A22" s="103" t="s">
        <v>2089</v>
      </c>
      <c r="B22" s="99" t="s">
        <v>1983</v>
      </c>
      <c r="C22" s="155" t="s">
        <v>1792</v>
      </c>
      <c r="D22" s="55"/>
      <c r="E22" s="99" t="s">
        <v>1869</v>
      </c>
      <c r="F22" s="99" t="s">
        <v>1677</v>
      </c>
      <c r="G22" s="122">
        <v>167.25</v>
      </c>
      <c r="H22" s="56"/>
      <c r="I22" s="55"/>
      <c r="J22" s="55"/>
      <c r="K22" s="116" t="s">
        <v>2331</v>
      </c>
      <c r="L22" s="40">
        <f t="shared" si="0"/>
        <v>45.993749999999999</v>
      </c>
      <c r="M22" s="40">
        <f t="shared" si="1"/>
        <v>50.174999999999997</v>
      </c>
      <c r="N22" s="45">
        <v>43692</v>
      </c>
      <c r="O22" s="43"/>
      <c r="P22" s="126"/>
    </row>
    <row r="23" spans="1:16" s="166" customFormat="1" x14ac:dyDescent="0.25">
      <c r="A23" s="103" t="s">
        <v>2089</v>
      </c>
      <c r="B23" s="99" t="s">
        <v>1989</v>
      </c>
      <c r="C23" s="116" t="s">
        <v>1797</v>
      </c>
      <c r="D23" s="55"/>
      <c r="E23" s="99" t="s">
        <v>1876</v>
      </c>
      <c r="F23" s="99" t="s">
        <v>1684</v>
      </c>
      <c r="G23" s="122">
        <v>469.4</v>
      </c>
      <c r="H23" s="56"/>
      <c r="I23" s="55"/>
      <c r="J23" s="55"/>
      <c r="K23" s="116" t="s">
        <v>2331</v>
      </c>
      <c r="L23" s="40">
        <f t="shared" si="0"/>
        <v>129.08500000000001</v>
      </c>
      <c r="M23" s="40">
        <f t="shared" si="1"/>
        <v>140.82</v>
      </c>
      <c r="N23" s="45">
        <v>43692</v>
      </c>
      <c r="O23" s="43"/>
      <c r="P23" s="126"/>
    </row>
    <row r="24" spans="1:16" s="166" customFormat="1" x14ac:dyDescent="0.25">
      <c r="A24" s="103" t="s">
        <v>2089</v>
      </c>
      <c r="B24" s="99" t="s">
        <v>2003</v>
      </c>
      <c r="C24" s="155" t="s">
        <v>1805</v>
      </c>
      <c r="D24" s="75"/>
      <c r="E24" s="99" t="s">
        <v>1890</v>
      </c>
      <c r="F24" s="99" t="s">
        <v>1699</v>
      </c>
      <c r="G24" s="122">
        <v>376.3</v>
      </c>
      <c r="H24" s="55"/>
      <c r="I24" s="75"/>
      <c r="J24" s="75"/>
      <c r="K24" s="116" t="s">
        <v>2331</v>
      </c>
      <c r="L24" s="40">
        <f t="shared" si="0"/>
        <v>103.4825</v>
      </c>
      <c r="M24" s="40">
        <f t="shared" si="1"/>
        <v>112.89</v>
      </c>
      <c r="N24" s="45">
        <v>43692</v>
      </c>
      <c r="O24" s="87"/>
      <c r="P24" s="207"/>
    </row>
    <row r="25" spans="1:16" s="166" customFormat="1" x14ac:dyDescent="0.25">
      <c r="A25" s="34" t="s">
        <v>8</v>
      </c>
      <c r="B25" s="34" t="s">
        <v>578</v>
      </c>
      <c r="C25" s="105" t="s">
        <v>579</v>
      </c>
      <c r="D25" s="34" t="s">
        <v>104</v>
      </c>
      <c r="E25" s="34" t="s">
        <v>580</v>
      </c>
      <c r="F25" s="34" t="s">
        <v>581</v>
      </c>
      <c r="G25" s="58">
        <v>289.8</v>
      </c>
      <c r="H25" s="55" t="s">
        <v>470</v>
      </c>
      <c r="I25" s="55"/>
      <c r="J25" s="75"/>
      <c r="K25" s="39" t="s">
        <v>2331</v>
      </c>
      <c r="L25" s="40">
        <f t="shared" si="0"/>
        <v>79.694999999999993</v>
      </c>
      <c r="M25" s="40">
        <f t="shared" si="1"/>
        <v>86.94</v>
      </c>
      <c r="N25" s="45">
        <v>43692</v>
      </c>
      <c r="O25" s="40"/>
      <c r="P25" s="39"/>
    </row>
    <row r="26" spans="1:16" s="166" customFormat="1" x14ac:dyDescent="0.25">
      <c r="A26" s="103" t="s">
        <v>2089</v>
      </c>
      <c r="B26" s="99" t="s">
        <v>2012</v>
      </c>
      <c r="C26" s="155" t="s">
        <v>1812</v>
      </c>
      <c r="D26" s="75"/>
      <c r="E26" s="99" t="s">
        <v>1899</v>
      </c>
      <c r="F26" s="99" t="s">
        <v>1708</v>
      </c>
      <c r="G26" s="122">
        <v>96.2</v>
      </c>
      <c r="H26" s="55"/>
      <c r="I26" s="75"/>
      <c r="J26" s="75"/>
      <c r="K26" s="116" t="s">
        <v>2331</v>
      </c>
      <c r="L26" s="40">
        <f t="shared" si="0"/>
        <v>26.454999999999998</v>
      </c>
      <c r="M26" s="40">
        <f t="shared" si="1"/>
        <v>28.86</v>
      </c>
      <c r="N26" s="45">
        <v>43692</v>
      </c>
      <c r="O26" s="43"/>
      <c r="P26" s="126"/>
    </row>
    <row r="27" spans="1:16" x14ac:dyDescent="0.25">
      <c r="A27" s="102">
        <v>43617</v>
      </c>
      <c r="B27" s="97" t="s">
        <v>1569</v>
      </c>
      <c r="C27" s="115" t="s">
        <v>1571</v>
      </c>
      <c r="D27" s="97" t="s">
        <v>316</v>
      </c>
      <c r="E27" s="97" t="s">
        <v>1572</v>
      </c>
      <c r="F27" s="97" t="s">
        <v>1570</v>
      </c>
      <c r="G27" s="119">
        <v>342.2</v>
      </c>
      <c r="H27" s="75"/>
      <c r="I27" s="75"/>
      <c r="J27" s="97"/>
      <c r="K27" s="116" t="s">
        <v>2331</v>
      </c>
      <c r="L27" s="40">
        <f t="shared" si="0"/>
        <v>94.105000000000004</v>
      </c>
      <c r="M27" s="40">
        <f t="shared" si="1"/>
        <v>102.66</v>
      </c>
      <c r="N27" s="45">
        <v>43692</v>
      </c>
      <c r="O27" s="43"/>
      <c r="P27" s="126"/>
    </row>
    <row r="28" spans="1:16" x14ac:dyDescent="0.25">
      <c r="A28" s="102">
        <v>43617</v>
      </c>
      <c r="B28" s="97" t="s">
        <v>1605</v>
      </c>
      <c r="C28" s="115" t="s">
        <v>1607</v>
      </c>
      <c r="D28" s="97" t="s">
        <v>1661</v>
      </c>
      <c r="E28" s="97" t="s">
        <v>1608</v>
      </c>
      <c r="F28" s="97" t="s">
        <v>1606</v>
      </c>
      <c r="G28" s="119">
        <v>460.1</v>
      </c>
      <c r="H28" s="75"/>
      <c r="I28" s="75"/>
      <c r="J28" s="97"/>
      <c r="K28" s="116" t="s">
        <v>2331</v>
      </c>
      <c r="L28" s="40">
        <f t="shared" si="0"/>
        <v>126.5275</v>
      </c>
      <c r="M28" s="40">
        <f t="shared" si="1"/>
        <v>138.03</v>
      </c>
      <c r="N28" s="45">
        <v>43692</v>
      </c>
      <c r="O28" s="43"/>
      <c r="P28" s="126"/>
    </row>
    <row r="29" spans="1:16" x14ac:dyDescent="0.25">
      <c r="A29" s="102">
        <v>43617</v>
      </c>
      <c r="B29" s="97" t="s">
        <v>1614</v>
      </c>
      <c r="C29" s="115" t="s">
        <v>1616</v>
      </c>
      <c r="D29" s="97" t="s">
        <v>1662</v>
      </c>
      <c r="E29" s="97" t="s">
        <v>1617</v>
      </c>
      <c r="F29" s="97" t="s">
        <v>1615</v>
      </c>
      <c r="G29" s="119">
        <v>452.3</v>
      </c>
      <c r="H29" s="75"/>
      <c r="I29" s="75"/>
      <c r="J29" s="97"/>
      <c r="K29" s="116" t="s">
        <v>2331</v>
      </c>
      <c r="L29" s="40">
        <f t="shared" si="0"/>
        <v>124.38249999999999</v>
      </c>
      <c r="M29" s="40">
        <f t="shared" si="1"/>
        <v>135.69</v>
      </c>
      <c r="N29" s="45">
        <v>43692</v>
      </c>
      <c r="O29" s="43"/>
      <c r="P29" s="126"/>
    </row>
    <row r="30" spans="1:16" x14ac:dyDescent="0.25">
      <c r="A30" s="103" t="s">
        <v>2089</v>
      </c>
      <c r="B30" s="99" t="s">
        <v>2002</v>
      </c>
      <c r="C30" s="116" t="s">
        <v>1804</v>
      </c>
      <c r="D30" s="75"/>
      <c r="E30" s="99" t="s">
        <v>1889</v>
      </c>
      <c r="F30" s="99" t="s">
        <v>1698</v>
      </c>
      <c r="G30" s="122">
        <v>245.3</v>
      </c>
      <c r="H30" s="55"/>
      <c r="I30" s="75"/>
      <c r="J30" s="75"/>
      <c r="K30" s="116" t="s">
        <v>1980</v>
      </c>
      <c r="L30" s="40">
        <f t="shared" si="0"/>
        <v>67.457499999999996</v>
      </c>
      <c r="M30" s="40">
        <f t="shared" si="1"/>
        <v>73.59</v>
      </c>
      <c r="N30" s="45">
        <v>43692</v>
      </c>
      <c r="O30" s="43"/>
      <c r="P30" s="126"/>
    </row>
    <row r="31" spans="1:16" x14ac:dyDescent="0.25">
      <c r="A31" s="103" t="s">
        <v>2089</v>
      </c>
      <c r="B31" s="99" t="s">
        <v>1984</v>
      </c>
      <c r="C31" s="155" t="s">
        <v>1793</v>
      </c>
      <c r="D31" s="55"/>
      <c r="E31" s="99" t="s">
        <v>1870</v>
      </c>
      <c r="F31" s="99" t="s">
        <v>1678</v>
      </c>
      <c r="G31" s="122">
        <v>280.55</v>
      </c>
      <c r="H31" s="56"/>
      <c r="I31" s="55"/>
      <c r="J31" s="55"/>
      <c r="K31" s="116" t="s">
        <v>2327</v>
      </c>
      <c r="L31" s="40">
        <f t="shared" si="0"/>
        <v>77.151250000000005</v>
      </c>
      <c r="M31" s="40">
        <f t="shared" si="1"/>
        <v>84.165000000000006</v>
      </c>
      <c r="N31" s="45">
        <v>43692</v>
      </c>
      <c r="O31" s="43"/>
      <c r="P31" s="126"/>
    </row>
    <row r="32" spans="1:16" x14ac:dyDescent="0.25">
      <c r="A32" s="103" t="s">
        <v>2089</v>
      </c>
      <c r="B32" s="99" t="s">
        <v>2050</v>
      </c>
      <c r="C32" s="155" t="s">
        <v>1843</v>
      </c>
      <c r="D32" s="75"/>
      <c r="E32" s="99" t="s">
        <v>1941</v>
      </c>
      <c r="F32" s="99" t="s">
        <v>1750</v>
      </c>
      <c r="G32" s="122">
        <v>264.2</v>
      </c>
      <c r="H32" s="55"/>
      <c r="I32" s="75"/>
      <c r="J32" s="75"/>
      <c r="K32" s="116" t="s">
        <v>2327</v>
      </c>
      <c r="L32" s="40">
        <f t="shared" si="0"/>
        <v>72.655000000000001</v>
      </c>
      <c r="M32" s="40">
        <f t="shared" si="1"/>
        <v>79.260000000000005</v>
      </c>
      <c r="N32" s="45">
        <v>43692</v>
      </c>
      <c r="O32" s="43"/>
      <c r="P32" s="126"/>
    </row>
    <row r="33" spans="1:16" x14ac:dyDescent="0.25">
      <c r="A33" s="103" t="s">
        <v>2089</v>
      </c>
      <c r="B33" s="99" t="s">
        <v>2028</v>
      </c>
      <c r="C33" s="155" t="s">
        <v>1825</v>
      </c>
      <c r="D33" s="55"/>
      <c r="E33" s="99" t="s">
        <v>1917</v>
      </c>
      <c r="F33" s="99" t="s">
        <v>1726</v>
      </c>
      <c r="G33" s="122">
        <v>396.2</v>
      </c>
      <c r="H33" s="55"/>
      <c r="I33" s="55"/>
      <c r="J33" s="55"/>
      <c r="K33" s="116" t="s">
        <v>2337</v>
      </c>
      <c r="L33" s="40">
        <f t="shared" si="0"/>
        <v>108.955</v>
      </c>
      <c r="M33" s="40">
        <f t="shared" si="1"/>
        <v>118.86</v>
      </c>
      <c r="N33" s="45">
        <v>43692</v>
      </c>
      <c r="O33" s="43"/>
      <c r="P33" s="126"/>
    </row>
    <row r="34" spans="1:16" x14ac:dyDescent="0.25">
      <c r="A34" s="34" t="s">
        <v>8</v>
      </c>
      <c r="B34" s="34" t="s">
        <v>465</v>
      </c>
      <c r="C34" s="105" t="s">
        <v>2422</v>
      </c>
      <c r="D34" s="34" t="s">
        <v>467</v>
      </c>
      <c r="E34" s="34" t="s">
        <v>468</v>
      </c>
      <c r="F34" s="34" t="s">
        <v>469</v>
      </c>
      <c r="G34" s="58">
        <v>750</v>
      </c>
      <c r="H34" s="55" t="s">
        <v>444</v>
      </c>
      <c r="I34" s="55"/>
      <c r="J34" s="75"/>
      <c r="K34" s="39" t="s">
        <v>2323</v>
      </c>
      <c r="L34" s="40">
        <f t="shared" si="0"/>
        <v>206.25</v>
      </c>
      <c r="M34" s="40">
        <f t="shared" si="1"/>
        <v>225</v>
      </c>
      <c r="N34" s="45">
        <v>43692</v>
      </c>
      <c r="O34" s="40"/>
      <c r="P34" s="39"/>
    </row>
    <row r="35" spans="1:16" x14ac:dyDescent="0.25">
      <c r="A35" s="102">
        <v>43617</v>
      </c>
      <c r="B35" s="97" t="s">
        <v>1378</v>
      </c>
      <c r="C35" s="115" t="s">
        <v>1578</v>
      </c>
      <c r="D35" s="97" t="s">
        <v>441</v>
      </c>
      <c r="E35" s="97" t="s">
        <v>1579</v>
      </c>
      <c r="F35" s="97" t="s">
        <v>1577</v>
      </c>
      <c r="G35" s="119">
        <v>363.2</v>
      </c>
      <c r="H35" s="75"/>
      <c r="I35" s="75"/>
      <c r="J35" s="97"/>
      <c r="K35" s="117" t="s">
        <v>2352</v>
      </c>
      <c r="L35" s="40">
        <f t="shared" si="0"/>
        <v>99.88</v>
      </c>
      <c r="M35" s="40">
        <f t="shared" si="1"/>
        <v>108.96</v>
      </c>
      <c r="N35" s="45">
        <v>43692</v>
      </c>
      <c r="O35" s="43"/>
      <c r="P35" s="126"/>
    </row>
    <row r="36" spans="1:16" x14ac:dyDescent="0.25">
      <c r="A36" s="34" t="s">
        <v>8</v>
      </c>
      <c r="B36" s="34" t="s">
        <v>2060</v>
      </c>
      <c r="C36" s="105" t="s">
        <v>2467</v>
      </c>
      <c r="D36" s="34" t="s">
        <v>357</v>
      </c>
      <c r="E36" s="34" t="s">
        <v>1951</v>
      </c>
      <c r="F36" s="34" t="s">
        <v>1760</v>
      </c>
      <c r="G36" s="58">
        <v>596.25</v>
      </c>
      <c r="H36" s="55" t="s">
        <v>444</v>
      </c>
      <c r="I36" s="55"/>
      <c r="J36" s="75"/>
      <c r="K36" s="39" t="s">
        <v>2332</v>
      </c>
      <c r="L36" s="40">
        <f t="shared" si="0"/>
        <v>163.96875</v>
      </c>
      <c r="M36" s="40">
        <f t="shared" si="1"/>
        <v>178.875</v>
      </c>
      <c r="N36" s="45">
        <v>43692</v>
      </c>
      <c r="O36" s="40"/>
      <c r="P36" s="39"/>
    </row>
    <row r="37" spans="1:16" x14ac:dyDescent="0.25">
      <c r="A37" s="103" t="s">
        <v>2089</v>
      </c>
      <c r="B37" s="99" t="s">
        <v>2007</v>
      </c>
      <c r="C37" s="155" t="s">
        <v>1807</v>
      </c>
      <c r="D37" s="75"/>
      <c r="E37" s="99" t="s">
        <v>1894</v>
      </c>
      <c r="F37" s="99" t="s">
        <v>1703</v>
      </c>
      <c r="G37" s="122">
        <v>268.7</v>
      </c>
      <c r="H37" s="55"/>
      <c r="I37" s="75"/>
      <c r="J37" s="75"/>
      <c r="K37" s="116" t="s">
        <v>1981</v>
      </c>
      <c r="L37" s="40">
        <f t="shared" si="0"/>
        <v>73.892499999999998</v>
      </c>
      <c r="M37" s="40">
        <f t="shared" si="1"/>
        <v>80.61</v>
      </c>
      <c r="N37" s="45">
        <v>43692</v>
      </c>
      <c r="O37" s="43"/>
      <c r="P37" s="126"/>
    </row>
    <row r="38" spans="1:16" x14ac:dyDescent="0.25">
      <c r="A38" s="103" t="s">
        <v>2089</v>
      </c>
      <c r="B38" s="99" t="s">
        <v>2038</v>
      </c>
      <c r="C38" s="155" t="s">
        <v>1833</v>
      </c>
      <c r="D38" s="75"/>
      <c r="E38" s="99" t="s">
        <v>1927</v>
      </c>
      <c r="F38" s="99" t="s">
        <v>1736</v>
      </c>
      <c r="G38" s="122">
        <v>213.2</v>
      </c>
      <c r="H38" s="55"/>
      <c r="I38" s="75"/>
      <c r="J38" s="75"/>
      <c r="K38" s="116" t="s">
        <v>1981</v>
      </c>
      <c r="L38" s="40">
        <f t="shared" si="0"/>
        <v>58.63</v>
      </c>
      <c r="M38" s="40">
        <f t="shared" si="1"/>
        <v>63.96</v>
      </c>
      <c r="N38" s="45">
        <v>43692</v>
      </c>
      <c r="O38" s="43"/>
      <c r="P38" s="126"/>
    </row>
    <row r="39" spans="1:16" x14ac:dyDescent="0.25">
      <c r="A39" s="102">
        <v>43617</v>
      </c>
      <c r="B39" s="97" t="s">
        <v>1525</v>
      </c>
      <c r="C39" s="115" t="s">
        <v>1668</v>
      </c>
      <c r="D39" s="97" t="s">
        <v>307</v>
      </c>
      <c r="E39" s="97" t="s">
        <v>1527</v>
      </c>
      <c r="F39" s="97" t="s">
        <v>1526</v>
      </c>
      <c r="G39" s="119">
        <v>171.8</v>
      </c>
      <c r="H39" s="75"/>
      <c r="I39" s="75"/>
      <c r="J39" s="97"/>
      <c r="K39" s="117" t="s">
        <v>2326</v>
      </c>
      <c r="L39" s="40">
        <f t="shared" si="0"/>
        <v>47.244999999999997</v>
      </c>
      <c r="M39" s="180">
        <f>SUM(G39*40)/100</f>
        <v>68.72</v>
      </c>
      <c r="N39" s="45">
        <v>43692</v>
      </c>
      <c r="O39" s="43"/>
      <c r="P39" s="126"/>
    </row>
    <row r="40" spans="1:16" x14ac:dyDescent="0.25">
      <c r="A40" s="103" t="s">
        <v>2089</v>
      </c>
      <c r="B40" s="99" t="s">
        <v>2035</v>
      </c>
      <c r="C40" s="155" t="s">
        <v>1830</v>
      </c>
      <c r="D40" s="75"/>
      <c r="E40" s="99" t="s">
        <v>1924</v>
      </c>
      <c r="F40" s="99" t="s">
        <v>1733</v>
      </c>
      <c r="G40" s="122">
        <v>546.20000000000005</v>
      </c>
      <c r="H40" s="55"/>
      <c r="I40" s="75"/>
      <c r="J40" s="75"/>
      <c r="K40" s="117" t="s">
        <v>2326</v>
      </c>
      <c r="L40" s="40">
        <f t="shared" si="0"/>
        <v>150.20500000000001</v>
      </c>
      <c r="M40" s="180">
        <f>SUM(G40*40)/100</f>
        <v>218.48</v>
      </c>
      <c r="N40" s="45">
        <v>43692</v>
      </c>
      <c r="O40" s="43"/>
      <c r="P40" s="126"/>
    </row>
    <row r="41" spans="1:16" x14ac:dyDescent="0.25">
      <c r="A41" s="102">
        <v>43617</v>
      </c>
      <c r="B41" s="97" t="s">
        <v>1587</v>
      </c>
      <c r="C41" s="115" t="s">
        <v>678</v>
      </c>
      <c r="D41" s="97" t="s">
        <v>1659</v>
      </c>
      <c r="E41" s="97" t="s">
        <v>1589</v>
      </c>
      <c r="F41" s="97" t="s">
        <v>1588</v>
      </c>
      <c r="G41" s="119">
        <v>445.85</v>
      </c>
      <c r="H41" s="75"/>
      <c r="I41" s="75"/>
      <c r="J41" s="97"/>
      <c r="K41" s="117" t="s">
        <v>2326</v>
      </c>
      <c r="L41" s="40">
        <f t="shared" si="0"/>
        <v>122.60875</v>
      </c>
      <c r="M41" s="180">
        <f>SUM(G41*40)/100</f>
        <v>178.34</v>
      </c>
      <c r="N41" s="45">
        <v>43692</v>
      </c>
      <c r="O41" s="43"/>
      <c r="P41" s="126"/>
    </row>
    <row r="42" spans="1:16" x14ac:dyDescent="0.25">
      <c r="A42" s="103" t="s">
        <v>2089</v>
      </c>
      <c r="B42" s="99" t="s">
        <v>2068</v>
      </c>
      <c r="C42" s="155" t="s">
        <v>1856</v>
      </c>
      <c r="D42" s="75"/>
      <c r="E42" s="99" t="s">
        <v>1959</v>
      </c>
      <c r="F42" s="99" t="s">
        <v>1769</v>
      </c>
      <c r="G42" s="122">
        <v>127.6</v>
      </c>
      <c r="H42" s="55"/>
      <c r="I42" s="75"/>
      <c r="J42" s="75"/>
      <c r="K42" s="117" t="s">
        <v>2326</v>
      </c>
      <c r="L42" s="40">
        <f t="shared" si="0"/>
        <v>35.090000000000003</v>
      </c>
      <c r="M42" s="180">
        <f>SUM(G42*40)/100</f>
        <v>51.04</v>
      </c>
      <c r="N42" s="45">
        <v>43692</v>
      </c>
      <c r="O42" s="43"/>
      <c r="P42" s="126"/>
    </row>
    <row r="43" spans="1:16" x14ac:dyDescent="0.25">
      <c r="A43" s="34" t="s">
        <v>8</v>
      </c>
      <c r="B43" s="34" t="s">
        <v>614</v>
      </c>
      <c r="C43" s="105" t="s">
        <v>615</v>
      </c>
      <c r="D43" s="34" t="s">
        <v>63</v>
      </c>
      <c r="E43" s="34" t="s">
        <v>616</v>
      </c>
      <c r="F43" s="34" t="s">
        <v>617</v>
      </c>
      <c r="G43" s="58">
        <v>184.1</v>
      </c>
      <c r="H43" s="55" t="s">
        <v>470</v>
      </c>
      <c r="I43" s="55"/>
      <c r="J43" s="75"/>
      <c r="K43" s="39" t="s">
        <v>2486</v>
      </c>
      <c r="L43" s="40">
        <f t="shared" si="0"/>
        <v>50.627499999999998</v>
      </c>
      <c r="M43" s="40">
        <f t="shared" ref="M43:M54" si="2">SUM(G43*30)/100</f>
        <v>55.23</v>
      </c>
      <c r="N43" s="45">
        <v>43692</v>
      </c>
      <c r="O43" s="40"/>
      <c r="P43" s="39"/>
    </row>
    <row r="44" spans="1:16" x14ac:dyDescent="0.25">
      <c r="A44" s="102">
        <v>43617</v>
      </c>
      <c r="B44" s="97" t="s">
        <v>1609</v>
      </c>
      <c r="C44" s="115" t="s">
        <v>945</v>
      </c>
      <c r="D44" s="97" t="s">
        <v>200</v>
      </c>
      <c r="E44" s="97" t="s">
        <v>1611</v>
      </c>
      <c r="F44" s="97" t="s">
        <v>1610</v>
      </c>
      <c r="G44" s="119">
        <v>213.15</v>
      </c>
      <c r="H44" s="75"/>
      <c r="I44" s="75"/>
      <c r="J44" s="97"/>
      <c r="K44" s="117" t="s">
        <v>2336</v>
      </c>
      <c r="L44" s="40">
        <f t="shared" si="0"/>
        <v>58.616250000000001</v>
      </c>
      <c r="M44" s="40">
        <f t="shared" si="2"/>
        <v>63.945</v>
      </c>
      <c r="N44" s="45">
        <v>43692</v>
      </c>
      <c r="O44" s="43"/>
      <c r="P44" s="126"/>
    </row>
    <row r="45" spans="1:16" x14ac:dyDescent="0.25">
      <c r="A45" s="34" t="s">
        <v>8</v>
      </c>
      <c r="B45" s="34" t="s">
        <v>794</v>
      </c>
      <c r="C45" s="105" t="s">
        <v>795</v>
      </c>
      <c r="D45" s="34" t="s">
        <v>302</v>
      </c>
      <c r="E45" s="34" t="s">
        <v>796</v>
      </c>
      <c r="F45" s="34" t="s">
        <v>797</v>
      </c>
      <c r="G45" s="58">
        <v>732.2</v>
      </c>
      <c r="H45" s="55" t="s">
        <v>444</v>
      </c>
      <c r="I45" s="55"/>
      <c r="J45" s="75"/>
      <c r="K45" s="39" t="s">
        <v>2488</v>
      </c>
      <c r="L45" s="40">
        <f t="shared" si="0"/>
        <v>201.35499999999999</v>
      </c>
      <c r="M45" s="40">
        <f t="shared" si="2"/>
        <v>219.66</v>
      </c>
      <c r="N45" s="45">
        <v>43692</v>
      </c>
      <c r="O45" s="40"/>
      <c r="P45" s="188"/>
    </row>
    <row r="46" spans="1:16" x14ac:dyDescent="0.25">
      <c r="A46" s="34" t="s">
        <v>8</v>
      </c>
      <c r="B46" s="34" t="s">
        <v>1988</v>
      </c>
      <c r="C46" s="91" t="s">
        <v>2498</v>
      </c>
      <c r="D46" s="34" t="s">
        <v>549</v>
      </c>
      <c r="E46" s="34" t="s">
        <v>2417</v>
      </c>
      <c r="F46" s="34" t="s">
        <v>1682</v>
      </c>
      <c r="G46" s="58">
        <v>375.1</v>
      </c>
      <c r="H46" s="55" t="s">
        <v>444</v>
      </c>
      <c r="I46" s="55"/>
      <c r="J46" s="55"/>
      <c r="K46" s="39" t="s">
        <v>2490</v>
      </c>
      <c r="L46" s="40">
        <f t="shared" ref="L46:L53" si="3">SUM(G46*30)/100</f>
        <v>112.53</v>
      </c>
      <c r="M46" s="40">
        <f t="shared" si="2"/>
        <v>112.53</v>
      </c>
      <c r="N46" s="45">
        <v>43692</v>
      </c>
      <c r="O46" s="39"/>
      <c r="P46" s="39"/>
    </row>
    <row r="47" spans="1:16" x14ac:dyDescent="0.25">
      <c r="A47" s="34" t="s">
        <v>8</v>
      </c>
      <c r="B47" s="34" t="s">
        <v>1994</v>
      </c>
      <c r="C47" s="91" t="s">
        <v>2499</v>
      </c>
      <c r="D47" s="34" t="s">
        <v>2419</v>
      </c>
      <c r="E47" s="34" t="s">
        <v>2420</v>
      </c>
      <c r="F47" s="34" t="s">
        <v>1689</v>
      </c>
      <c r="G47" s="58">
        <v>47.25</v>
      </c>
      <c r="H47" s="55" t="s">
        <v>444</v>
      </c>
      <c r="I47" s="55"/>
      <c r="J47" s="55"/>
      <c r="K47" s="39" t="s">
        <v>2490</v>
      </c>
      <c r="L47" s="40">
        <f t="shared" si="3"/>
        <v>14.175000000000001</v>
      </c>
      <c r="M47" s="40">
        <f t="shared" si="2"/>
        <v>14.175000000000001</v>
      </c>
      <c r="N47" s="45">
        <v>43692</v>
      </c>
      <c r="O47" s="39"/>
      <c r="P47" s="39"/>
    </row>
    <row r="48" spans="1:16" x14ac:dyDescent="0.25">
      <c r="A48" s="34" t="s">
        <v>8</v>
      </c>
      <c r="B48" s="34" t="s">
        <v>1996</v>
      </c>
      <c r="C48" s="105" t="s">
        <v>1800</v>
      </c>
      <c r="D48" s="34" t="s">
        <v>549</v>
      </c>
      <c r="E48" s="34" t="s">
        <v>1882</v>
      </c>
      <c r="F48" s="34" t="s">
        <v>1690</v>
      </c>
      <c r="G48" s="58">
        <v>232.6</v>
      </c>
      <c r="H48" s="55" t="s">
        <v>444</v>
      </c>
      <c r="I48" s="55"/>
      <c r="J48" s="55"/>
      <c r="K48" s="39" t="s">
        <v>2490</v>
      </c>
      <c r="L48" s="40">
        <f t="shared" si="3"/>
        <v>69.78</v>
      </c>
      <c r="M48" s="40">
        <f t="shared" si="2"/>
        <v>69.78</v>
      </c>
      <c r="N48" s="45">
        <v>43692</v>
      </c>
      <c r="O48" s="39"/>
      <c r="P48" s="39"/>
    </row>
    <row r="49" spans="1:16" x14ac:dyDescent="0.25">
      <c r="A49" s="34" t="s">
        <v>8</v>
      </c>
      <c r="B49" s="34" t="s">
        <v>2018</v>
      </c>
      <c r="C49" s="105" t="s">
        <v>1817</v>
      </c>
      <c r="D49" s="34" t="s">
        <v>873</v>
      </c>
      <c r="E49" s="34" t="s">
        <v>1905</v>
      </c>
      <c r="F49" s="34" t="s">
        <v>1714</v>
      </c>
      <c r="G49" s="58">
        <v>309.8</v>
      </c>
      <c r="H49" s="55" t="s">
        <v>444</v>
      </c>
      <c r="I49" s="55"/>
      <c r="J49" s="55"/>
      <c r="K49" s="39" t="s">
        <v>2490</v>
      </c>
      <c r="L49" s="40">
        <f t="shared" si="3"/>
        <v>92.94</v>
      </c>
      <c r="M49" s="40">
        <f t="shared" si="2"/>
        <v>92.94</v>
      </c>
      <c r="N49" s="45">
        <v>43692</v>
      </c>
      <c r="O49" s="39"/>
      <c r="P49" s="39"/>
    </row>
    <row r="50" spans="1:16" x14ac:dyDescent="0.25">
      <c r="A50" s="34" t="s">
        <v>8</v>
      </c>
      <c r="B50" s="34" t="s">
        <v>2031</v>
      </c>
      <c r="C50" s="105" t="s">
        <v>2500</v>
      </c>
      <c r="D50" s="34" t="s">
        <v>302</v>
      </c>
      <c r="E50" s="34" t="s">
        <v>1920</v>
      </c>
      <c r="F50" s="34" t="s">
        <v>1729</v>
      </c>
      <c r="G50" s="58">
        <v>329.3</v>
      </c>
      <c r="H50" s="55" t="s">
        <v>444</v>
      </c>
      <c r="I50" s="55"/>
      <c r="J50" s="55"/>
      <c r="K50" s="39" t="s">
        <v>2490</v>
      </c>
      <c r="L50" s="40">
        <f t="shared" si="3"/>
        <v>98.79</v>
      </c>
      <c r="M50" s="40">
        <f t="shared" si="2"/>
        <v>98.79</v>
      </c>
      <c r="N50" s="45">
        <v>43692</v>
      </c>
      <c r="O50" s="39"/>
      <c r="P50" s="39"/>
    </row>
    <row r="51" spans="1:16" x14ac:dyDescent="0.25">
      <c r="A51" s="34" t="s">
        <v>8</v>
      </c>
      <c r="B51" s="34" t="s">
        <v>2045</v>
      </c>
      <c r="C51" s="105" t="s">
        <v>1838</v>
      </c>
      <c r="D51" s="34" t="s">
        <v>2473</v>
      </c>
      <c r="E51" s="34" t="s">
        <v>1935</v>
      </c>
      <c r="F51" s="34" t="s">
        <v>1744</v>
      </c>
      <c r="G51" s="58">
        <v>260.3</v>
      </c>
      <c r="H51" s="55" t="s">
        <v>444</v>
      </c>
      <c r="I51" s="55"/>
      <c r="J51" s="55"/>
      <c r="K51" s="39" t="s">
        <v>2490</v>
      </c>
      <c r="L51" s="40">
        <f t="shared" si="3"/>
        <v>78.09</v>
      </c>
      <c r="M51" s="40">
        <f t="shared" si="2"/>
        <v>78.09</v>
      </c>
      <c r="N51" s="45">
        <v>43692</v>
      </c>
      <c r="O51" s="39"/>
      <c r="P51" s="39"/>
    </row>
    <row r="52" spans="1:16" x14ac:dyDescent="0.25">
      <c r="A52" s="34" t="s">
        <v>8</v>
      </c>
      <c r="B52" s="34" t="s">
        <v>2071</v>
      </c>
      <c r="C52" s="105" t="s">
        <v>1859</v>
      </c>
      <c r="D52" s="34" t="s">
        <v>873</v>
      </c>
      <c r="E52" s="34" t="s">
        <v>1961</v>
      </c>
      <c r="F52" s="34" t="s">
        <v>1772</v>
      </c>
      <c r="G52" s="58">
        <v>386.3</v>
      </c>
      <c r="H52" s="55" t="s">
        <v>444</v>
      </c>
      <c r="I52" s="55"/>
      <c r="J52" s="55"/>
      <c r="K52" s="39" t="s">
        <v>2490</v>
      </c>
      <c r="L52" s="40">
        <f t="shared" si="3"/>
        <v>115.89</v>
      </c>
      <c r="M52" s="40">
        <f t="shared" si="2"/>
        <v>115.89</v>
      </c>
      <c r="N52" s="45">
        <v>43692</v>
      </c>
      <c r="O52" s="39"/>
      <c r="P52" s="39"/>
    </row>
    <row r="53" spans="1:16" x14ac:dyDescent="0.25">
      <c r="A53" s="34" t="s">
        <v>8</v>
      </c>
      <c r="B53" s="34" t="s">
        <v>2079</v>
      </c>
      <c r="C53" s="105" t="s">
        <v>2501</v>
      </c>
      <c r="D53" s="34" t="s">
        <v>669</v>
      </c>
      <c r="E53" s="34" t="s">
        <v>2418</v>
      </c>
      <c r="F53" s="34" t="s">
        <v>1780</v>
      </c>
      <c r="G53" s="58">
        <v>458.3</v>
      </c>
      <c r="H53" s="55" t="s">
        <v>444</v>
      </c>
      <c r="I53" s="55"/>
      <c r="J53" s="55"/>
      <c r="K53" s="39" t="s">
        <v>2490</v>
      </c>
      <c r="L53" s="40">
        <f t="shared" si="3"/>
        <v>137.49</v>
      </c>
      <c r="M53" s="40">
        <f t="shared" si="2"/>
        <v>137.49</v>
      </c>
      <c r="N53" s="45">
        <v>43692</v>
      </c>
      <c r="O53" s="39"/>
      <c r="P53" s="39"/>
    </row>
    <row r="54" spans="1:16" x14ac:dyDescent="0.25">
      <c r="A54" s="34" t="s">
        <v>2374</v>
      </c>
      <c r="B54" s="34" t="s">
        <v>2439</v>
      </c>
      <c r="C54" s="105" t="s">
        <v>2502</v>
      </c>
      <c r="D54" s="34" t="s">
        <v>732</v>
      </c>
      <c r="E54" s="70" t="s">
        <v>2440</v>
      </c>
      <c r="F54" s="34" t="s">
        <v>2441</v>
      </c>
      <c r="G54" s="58">
        <v>467.3</v>
      </c>
      <c r="H54" s="55" t="s">
        <v>444</v>
      </c>
      <c r="I54" s="55"/>
      <c r="J54" s="75"/>
      <c r="K54" s="39" t="s">
        <v>2442</v>
      </c>
      <c r="L54" s="40">
        <f t="shared" ref="L54:L102" si="4">SUM(G54*27.5)/100</f>
        <v>128.50749999999999</v>
      </c>
      <c r="M54" s="40">
        <f t="shared" si="2"/>
        <v>140.19</v>
      </c>
      <c r="N54" s="45"/>
      <c r="O54" s="40"/>
      <c r="P54" s="39"/>
    </row>
    <row r="55" spans="1:16" x14ac:dyDescent="0.25">
      <c r="A55" s="102">
        <v>43617</v>
      </c>
      <c r="B55" s="97" t="s">
        <v>1573</v>
      </c>
      <c r="C55" s="115" t="s">
        <v>1575</v>
      </c>
      <c r="D55" s="97" t="s">
        <v>1656</v>
      </c>
      <c r="E55" s="97" t="s">
        <v>1576</v>
      </c>
      <c r="F55" s="97" t="s">
        <v>1574</v>
      </c>
      <c r="G55" s="119">
        <v>524.29999999999995</v>
      </c>
      <c r="H55" s="75"/>
      <c r="I55" s="75"/>
      <c r="J55" s="97"/>
      <c r="K55" s="117" t="s">
        <v>2346</v>
      </c>
      <c r="L55" s="40">
        <f t="shared" si="4"/>
        <v>144.18249999999998</v>
      </c>
      <c r="M55" s="180">
        <f>SUM(G55*40)/100</f>
        <v>209.72</v>
      </c>
      <c r="N55" s="45">
        <v>43692</v>
      </c>
      <c r="O55" s="43"/>
      <c r="P55" s="126"/>
    </row>
    <row r="56" spans="1:16" x14ac:dyDescent="0.25">
      <c r="A56" s="34" t="s">
        <v>8</v>
      </c>
      <c r="B56" s="34" t="s">
        <v>2094</v>
      </c>
      <c r="C56" s="105" t="s">
        <v>2423</v>
      </c>
      <c r="D56" s="34" t="s">
        <v>939</v>
      </c>
      <c r="E56" s="34" t="s">
        <v>2167</v>
      </c>
      <c r="F56" s="34" t="s">
        <v>2200</v>
      </c>
      <c r="G56" s="58">
        <v>426.2</v>
      </c>
      <c r="H56" s="55" t="s">
        <v>470</v>
      </c>
      <c r="I56" s="55"/>
      <c r="J56" s="75"/>
      <c r="K56" s="39" t="s">
        <v>2340</v>
      </c>
      <c r="L56" s="40">
        <f t="shared" si="4"/>
        <v>117.205</v>
      </c>
      <c r="M56" s="40">
        <f t="shared" ref="M56:M92" si="5">SUM(G56*30)/100</f>
        <v>127.86</v>
      </c>
      <c r="N56" s="45">
        <v>43692</v>
      </c>
      <c r="O56" s="40"/>
      <c r="P56" s="39"/>
    </row>
    <row r="57" spans="1:16" x14ac:dyDescent="0.25">
      <c r="A57" s="103" t="s">
        <v>2089</v>
      </c>
      <c r="B57" s="99" t="s">
        <v>2043</v>
      </c>
      <c r="C57" s="155" t="s">
        <v>1837</v>
      </c>
      <c r="D57" s="75"/>
      <c r="E57" s="99" t="s">
        <v>1933</v>
      </c>
      <c r="F57" s="99" t="s">
        <v>1742</v>
      </c>
      <c r="G57" s="122">
        <v>652.79999999999995</v>
      </c>
      <c r="H57" s="55"/>
      <c r="I57" s="75"/>
      <c r="J57" s="75"/>
      <c r="K57" s="116" t="s">
        <v>2340</v>
      </c>
      <c r="L57" s="40">
        <f t="shared" si="4"/>
        <v>179.52</v>
      </c>
      <c r="M57" s="40">
        <f t="shared" si="5"/>
        <v>195.84</v>
      </c>
      <c r="N57" s="45">
        <v>43692</v>
      </c>
      <c r="O57" s="43"/>
      <c r="P57" s="126"/>
    </row>
    <row r="58" spans="1:16" x14ac:dyDescent="0.25">
      <c r="A58" s="103" t="s">
        <v>2089</v>
      </c>
      <c r="B58" s="99" t="s">
        <v>2072</v>
      </c>
      <c r="C58" s="155" t="s">
        <v>1860</v>
      </c>
      <c r="D58" s="75"/>
      <c r="E58" s="99" t="s">
        <v>1962</v>
      </c>
      <c r="F58" s="99" t="s">
        <v>1773</v>
      </c>
      <c r="G58" s="122">
        <v>268.39999999999998</v>
      </c>
      <c r="H58" s="55"/>
      <c r="I58" s="75"/>
      <c r="J58" s="75"/>
      <c r="K58" s="116" t="s">
        <v>2340</v>
      </c>
      <c r="L58" s="40">
        <f t="shared" si="4"/>
        <v>73.809999999999988</v>
      </c>
      <c r="M58" s="40">
        <f t="shared" si="5"/>
        <v>80.52</v>
      </c>
      <c r="N58" s="45">
        <v>43692</v>
      </c>
      <c r="O58" s="43"/>
      <c r="P58" s="126"/>
    </row>
    <row r="59" spans="1:16" x14ac:dyDescent="0.25">
      <c r="A59" s="34" t="s">
        <v>8</v>
      </c>
      <c r="B59" s="34" t="s">
        <v>1992</v>
      </c>
      <c r="C59" s="105" t="s">
        <v>2470</v>
      </c>
      <c r="D59" s="34" t="s">
        <v>2471</v>
      </c>
      <c r="E59" s="34" t="s">
        <v>1879</v>
      </c>
      <c r="F59" s="34" t="s">
        <v>1687</v>
      </c>
      <c r="G59" s="58">
        <v>201.65</v>
      </c>
      <c r="H59" s="55" t="s">
        <v>444</v>
      </c>
      <c r="I59" s="55"/>
      <c r="J59" s="75"/>
      <c r="K59" s="39" t="s">
        <v>2342</v>
      </c>
      <c r="L59" s="40">
        <f t="shared" ref="L59:L67" si="6">SUM(G59*27.5)/100</f>
        <v>55.453749999999999</v>
      </c>
      <c r="M59" s="40">
        <f t="shared" ref="M59:M67" si="7">SUM(G59*30)/100</f>
        <v>60.494999999999997</v>
      </c>
      <c r="N59" s="45">
        <v>43730</v>
      </c>
      <c r="O59" s="40"/>
      <c r="P59" s="39"/>
    </row>
    <row r="60" spans="1:16" x14ac:dyDescent="0.25">
      <c r="A60" s="34" t="s">
        <v>8</v>
      </c>
      <c r="B60" s="34" t="s">
        <v>1995</v>
      </c>
      <c r="C60" s="91" t="s">
        <v>2478</v>
      </c>
      <c r="D60" s="34" t="s">
        <v>873</v>
      </c>
      <c r="E60" s="34" t="s">
        <v>1881</v>
      </c>
      <c r="F60" s="34" t="s">
        <v>3119</v>
      </c>
      <c r="G60" s="58">
        <v>240.3</v>
      </c>
      <c r="H60" s="55" t="s">
        <v>444</v>
      </c>
      <c r="I60" s="55" t="s">
        <v>2748</v>
      </c>
      <c r="J60" s="75" t="s">
        <v>2561</v>
      </c>
      <c r="K60" s="39" t="s">
        <v>2342</v>
      </c>
      <c r="L60" s="40">
        <f t="shared" si="6"/>
        <v>66.082499999999996</v>
      </c>
      <c r="M60" s="40">
        <f t="shared" si="7"/>
        <v>72.09</v>
      </c>
      <c r="N60" s="45">
        <v>43730</v>
      </c>
      <c r="O60" s="40"/>
      <c r="P60" s="39"/>
    </row>
    <row r="61" spans="1:16" x14ac:dyDescent="0.25">
      <c r="A61" s="103" t="s">
        <v>2089</v>
      </c>
      <c r="B61" s="99" t="s">
        <v>2004</v>
      </c>
      <c r="C61" s="155" t="s">
        <v>1806</v>
      </c>
      <c r="D61" s="75"/>
      <c r="E61" s="99" t="s">
        <v>1891</v>
      </c>
      <c r="F61" s="99" t="s">
        <v>1700</v>
      </c>
      <c r="G61" s="122">
        <v>396.25</v>
      </c>
      <c r="H61" s="55"/>
      <c r="I61" s="75"/>
      <c r="J61" s="75"/>
      <c r="K61" s="116" t="s">
        <v>2342</v>
      </c>
      <c r="L61" s="40">
        <f t="shared" si="6"/>
        <v>108.96875</v>
      </c>
      <c r="M61" s="40">
        <f t="shared" si="7"/>
        <v>118.875</v>
      </c>
      <c r="N61" s="45">
        <v>43730</v>
      </c>
      <c r="O61" s="43"/>
      <c r="P61" s="126"/>
    </row>
    <row r="62" spans="1:16" ht="26.4" x14ac:dyDescent="0.25">
      <c r="A62" s="103" t="s">
        <v>2089</v>
      </c>
      <c r="B62" s="99" t="s">
        <v>2033</v>
      </c>
      <c r="C62" s="155" t="s">
        <v>1828</v>
      </c>
      <c r="D62" s="75"/>
      <c r="E62" s="99" t="s">
        <v>1922</v>
      </c>
      <c r="F62" s="99" t="s">
        <v>1731</v>
      </c>
      <c r="G62" s="122">
        <v>269.14999999999998</v>
      </c>
      <c r="H62" s="55"/>
      <c r="I62" s="75"/>
      <c r="J62" s="75"/>
      <c r="K62" s="116" t="s">
        <v>2342</v>
      </c>
      <c r="L62" s="40">
        <f t="shared" si="6"/>
        <v>74.016249999999985</v>
      </c>
      <c r="M62" s="40">
        <f t="shared" si="7"/>
        <v>80.74499999999999</v>
      </c>
      <c r="N62" s="45">
        <v>43730</v>
      </c>
      <c r="O62" s="43"/>
      <c r="P62" s="126"/>
    </row>
    <row r="63" spans="1:16" x14ac:dyDescent="0.25">
      <c r="A63" s="103" t="s">
        <v>2089</v>
      </c>
      <c r="B63" s="99" t="s">
        <v>2042</v>
      </c>
      <c r="C63" s="155" t="s">
        <v>1836</v>
      </c>
      <c r="D63" s="75"/>
      <c r="E63" s="99" t="s">
        <v>1931</v>
      </c>
      <c r="F63" s="99" t="s">
        <v>1740</v>
      </c>
      <c r="G63" s="122">
        <v>370.75</v>
      </c>
      <c r="H63" s="55"/>
      <c r="I63" s="75"/>
      <c r="J63" s="75"/>
      <c r="K63" s="116" t="s">
        <v>2342</v>
      </c>
      <c r="L63" s="40">
        <f t="shared" si="6"/>
        <v>101.95625</v>
      </c>
      <c r="M63" s="40">
        <f t="shared" si="7"/>
        <v>111.22499999999999</v>
      </c>
      <c r="N63" s="45">
        <v>43730</v>
      </c>
      <c r="O63" s="43"/>
      <c r="P63" s="126"/>
    </row>
    <row r="64" spans="1:16" x14ac:dyDescent="0.25">
      <c r="A64" s="103" t="s">
        <v>2089</v>
      </c>
      <c r="B64" s="99" t="s">
        <v>2048</v>
      </c>
      <c r="C64" s="155" t="s">
        <v>1841</v>
      </c>
      <c r="D64" s="75"/>
      <c r="E64" s="99" t="s">
        <v>1939</v>
      </c>
      <c r="F64" s="99" t="s">
        <v>1748</v>
      </c>
      <c r="G64" s="122">
        <v>304.64999999999998</v>
      </c>
      <c r="H64" s="55"/>
      <c r="I64" s="75"/>
      <c r="J64" s="75"/>
      <c r="K64" s="116" t="s">
        <v>2342</v>
      </c>
      <c r="L64" s="40">
        <f t="shared" si="6"/>
        <v>83.778750000000002</v>
      </c>
      <c r="M64" s="40">
        <f t="shared" si="7"/>
        <v>91.394999999999996</v>
      </c>
      <c r="N64" s="45">
        <v>43730</v>
      </c>
      <c r="O64" s="43"/>
      <c r="P64" s="126"/>
    </row>
    <row r="65" spans="1:16" x14ac:dyDescent="0.25">
      <c r="A65" s="103" t="s">
        <v>2089</v>
      </c>
      <c r="B65" s="99" t="s">
        <v>2064</v>
      </c>
      <c r="C65" s="155" t="s">
        <v>1852</v>
      </c>
      <c r="D65" s="75"/>
      <c r="E65" s="99" t="s">
        <v>1954</v>
      </c>
      <c r="F65" s="99" t="s">
        <v>1764</v>
      </c>
      <c r="G65" s="122">
        <v>240.8</v>
      </c>
      <c r="H65" s="55"/>
      <c r="I65" s="75"/>
      <c r="J65" s="75"/>
      <c r="K65" s="116" t="s">
        <v>2342</v>
      </c>
      <c r="L65" s="40">
        <f t="shared" si="6"/>
        <v>66.22</v>
      </c>
      <c r="M65" s="40">
        <f t="shared" si="7"/>
        <v>72.239999999999995</v>
      </c>
      <c r="N65" s="45">
        <v>43730</v>
      </c>
      <c r="O65" s="43"/>
      <c r="P65" s="126"/>
    </row>
    <row r="66" spans="1:16" x14ac:dyDescent="0.25">
      <c r="A66" s="103" t="s">
        <v>2089</v>
      </c>
      <c r="B66" s="99" t="s">
        <v>2075</v>
      </c>
      <c r="C66" s="116" t="s">
        <v>1862</v>
      </c>
      <c r="D66" s="75"/>
      <c r="E66" s="99" t="s">
        <v>1965</v>
      </c>
      <c r="F66" s="99" t="s">
        <v>1776</v>
      </c>
      <c r="G66" s="122">
        <v>184.1</v>
      </c>
      <c r="H66" s="55"/>
      <c r="I66" s="75" t="s">
        <v>2741</v>
      </c>
      <c r="J66" s="75" t="s">
        <v>2561</v>
      </c>
      <c r="K66" s="116" t="s">
        <v>2342</v>
      </c>
      <c r="L66" s="40">
        <f t="shared" si="6"/>
        <v>50.627499999999998</v>
      </c>
      <c r="M66" s="40">
        <f t="shared" si="7"/>
        <v>55.23</v>
      </c>
      <c r="N66" s="45">
        <v>43730</v>
      </c>
      <c r="O66" s="43"/>
      <c r="P66" s="207"/>
    </row>
    <row r="67" spans="1:16" x14ac:dyDescent="0.25">
      <c r="A67" s="34" t="s">
        <v>8</v>
      </c>
      <c r="B67" s="34" t="s">
        <v>1086</v>
      </c>
      <c r="C67" s="105" t="s">
        <v>1087</v>
      </c>
      <c r="D67" s="34" t="s">
        <v>2453</v>
      </c>
      <c r="E67" s="34" t="s">
        <v>2454</v>
      </c>
      <c r="F67" s="34" t="s">
        <v>1089</v>
      </c>
      <c r="G67" s="58">
        <v>184.1</v>
      </c>
      <c r="H67" s="55" t="s">
        <v>444</v>
      </c>
      <c r="I67" s="55" t="s">
        <v>2748</v>
      </c>
      <c r="J67" s="75" t="s">
        <v>2561</v>
      </c>
      <c r="K67" s="39" t="s">
        <v>2489</v>
      </c>
      <c r="L67" s="40">
        <f t="shared" si="6"/>
        <v>50.627499999999998</v>
      </c>
      <c r="M67" s="40">
        <f t="shared" si="7"/>
        <v>55.23</v>
      </c>
      <c r="N67" s="45">
        <v>43723</v>
      </c>
      <c r="O67" s="40"/>
      <c r="P67" s="39"/>
    </row>
    <row r="68" spans="1:16" x14ac:dyDescent="0.25">
      <c r="A68" s="102">
        <v>43617</v>
      </c>
      <c r="B68" s="97" t="s">
        <v>1514</v>
      </c>
      <c r="C68" s="115" t="s">
        <v>1666</v>
      </c>
      <c r="D68" s="97" t="s">
        <v>302</v>
      </c>
      <c r="E68" s="97" t="s">
        <v>1517</v>
      </c>
      <c r="F68" s="97" t="s">
        <v>1515</v>
      </c>
      <c r="G68" s="119">
        <v>227.3</v>
      </c>
      <c r="H68" s="75"/>
      <c r="I68" s="75"/>
      <c r="J68" s="97"/>
      <c r="K68" s="117" t="s">
        <v>2330</v>
      </c>
      <c r="L68" s="40">
        <f t="shared" si="4"/>
        <v>62.5075</v>
      </c>
      <c r="M68" s="40">
        <f t="shared" si="5"/>
        <v>68.19</v>
      </c>
      <c r="N68" s="45">
        <v>43692</v>
      </c>
      <c r="O68" s="43"/>
      <c r="P68" s="126"/>
    </row>
    <row r="69" spans="1:16" x14ac:dyDescent="0.25">
      <c r="A69" s="102">
        <v>43617</v>
      </c>
      <c r="B69" s="97" t="s">
        <v>1301</v>
      </c>
      <c r="C69" s="115" t="s">
        <v>1612</v>
      </c>
      <c r="D69" s="97" t="s">
        <v>48</v>
      </c>
      <c r="E69" s="97" t="s">
        <v>1302</v>
      </c>
      <c r="F69" s="97" t="s">
        <v>1303</v>
      </c>
      <c r="G69" s="119">
        <v>129.19999999999999</v>
      </c>
      <c r="H69" s="75"/>
      <c r="I69" s="75"/>
      <c r="J69" s="97"/>
      <c r="K69" s="117" t="s">
        <v>1613</v>
      </c>
      <c r="L69" s="40">
        <f t="shared" si="4"/>
        <v>35.529999999999994</v>
      </c>
      <c r="M69" s="40">
        <f t="shared" si="5"/>
        <v>38.76</v>
      </c>
      <c r="N69" s="45">
        <v>43692</v>
      </c>
      <c r="O69" s="43"/>
      <c r="P69" s="126"/>
    </row>
    <row r="70" spans="1:16" x14ac:dyDescent="0.25">
      <c r="A70" s="102">
        <v>43617</v>
      </c>
      <c r="B70" s="97" t="s">
        <v>1553</v>
      </c>
      <c r="C70" s="115" t="s">
        <v>1555</v>
      </c>
      <c r="D70" s="97" t="s">
        <v>32</v>
      </c>
      <c r="E70" s="97" t="s">
        <v>1556</v>
      </c>
      <c r="F70" s="97" t="s">
        <v>1554</v>
      </c>
      <c r="G70" s="119">
        <v>240.2</v>
      </c>
      <c r="H70" s="75"/>
      <c r="I70" s="75"/>
      <c r="J70" s="97"/>
      <c r="K70" s="117" t="s">
        <v>1557</v>
      </c>
      <c r="L70" s="40">
        <f>SUM(G70*27.5)/100</f>
        <v>66.055000000000007</v>
      </c>
      <c r="M70" s="40">
        <f>SUM(G70*30)/100</f>
        <v>72.06</v>
      </c>
      <c r="N70" s="45">
        <v>43723</v>
      </c>
      <c r="O70" s="43"/>
      <c r="P70" s="126"/>
    </row>
    <row r="71" spans="1:16" x14ac:dyDescent="0.25">
      <c r="A71" s="34" t="s">
        <v>8</v>
      </c>
      <c r="B71" s="34" t="s">
        <v>1990</v>
      </c>
      <c r="C71" s="105" t="s">
        <v>2469</v>
      </c>
      <c r="D71" s="34" t="s">
        <v>265</v>
      </c>
      <c r="E71" s="34" t="s">
        <v>1877</v>
      </c>
      <c r="F71" s="34" t="s">
        <v>1685</v>
      </c>
      <c r="G71" s="58">
        <v>131.25</v>
      </c>
      <c r="H71" s="55" t="s">
        <v>470</v>
      </c>
      <c r="I71" s="55"/>
      <c r="J71" s="75"/>
      <c r="K71" s="55" t="s">
        <v>2485</v>
      </c>
      <c r="L71" s="58">
        <f t="shared" si="4"/>
        <v>36.09375</v>
      </c>
      <c r="M71" s="58">
        <f t="shared" si="5"/>
        <v>39.375</v>
      </c>
      <c r="N71" s="154"/>
      <c r="O71" s="58"/>
      <c r="P71" s="55"/>
    </row>
    <row r="72" spans="1:16" x14ac:dyDescent="0.25">
      <c r="A72" s="34" t="s">
        <v>8</v>
      </c>
      <c r="B72" s="34" t="s">
        <v>1997</v>
      </c>
      <c r="C72" s="91" t="s">
        <v>2411</v>
      </c>
      <c r="D72" s="34" t="s">
        <v>159</v>
      </c>
      <c r="E72" s="34" t="s">
        <v>2412</v>
      </c>
      <c r="F72" s="34" t="s">
        <v>1691</v>
      </c>
      <c r="G72" s="58">
        <v>195.2</v>
      </c>
      <c r="H72" s="55" t="s">
        <v>444</v>
      </c>
      <c r="I72" s="55"/>
      <c r="J72" s="75"/>
      <c r="K72" s="55" t="s">
        <v>2485</v>
      </c>
      <c r="L72" s="58">
        <f t="shared" si="4"/>
        <v>53.68</v>
      </c>
      <c r="M72" s="142">
        <f t="shared" si="5"/>
        <v>58.56</v>
      </c>
      <c r="N72" s="154"/>
      <c r="O72" s="58"/>
      <c r="P72" s="55"/>
    </row>
    <row r="73" spans="1:16" x14ac:dyDescent="0.25">
      <c r="A73" s="34" t="s">
        <v>8</v>
      </c>
      <c r="B73" s="34" t="s">
        <v>1999</v>
      </c>
      <c r="C73" s="105" t="s">
        <v>2410</v>
      </c>
      <c r="D73" s="34" t="s">
        <v>549</v>
      </c>
      <c r="E73" s="34" t="s">
        <v>1884</v>
      </c>
      <c r="F73" s="34" t="s">
        <v>1693</v>
      </c>
      <c r="G73" s="58">
        <v>96.2</v>
      </c>
      <c r="H73" s="55" t="s">
        <v>470</v>
      </c>
      <c r="I73" s="55"/>
      <c r="J73" s="75"/>
      <c r="K73" s="55" t="s">
        <v>2485</v>
      </c>
      <c r="L73" s="58">
        <f t="shared" si="4"/>
        <v>26.454999999999998</v>
      </c>
      <c r="M73" s="142">
        <f t="shared" si="5"/>
        <v>28.86</v>
      </c>
      <c r="N73" s="154"/>
      <c r="O73" s="58"/>
      <c r="P73" s="55"/>
    </row>
    <row r="74" spans="1:16" x14ac:dyDescent="0.25">
      <c r="A74" s="34" t="s">
        <v>8</v>
      </c>
      <c r="B74" s="34" t="s">
        <v>1985</v>
      </c>
      <c r="C74" s="91" t="s">
        <v>2456</v>
      </c>
      <c r="D74" s="34" t="s">
        <v>939</v>
      </c>
      <c r="E74" s="34" t="s">
        <v>1871</v>
      </c>
      <c r="F74" s="34" t="s">
        <v>1679</v>
      </c>
      <c r="G74" s="58">
        <v>278.3</v>
      </c>
      <c r="H74" s="55" t="s">
        <v>444</v>
      </c>
      <c r="I74" s="55"/>
      <c r="J74" s="75"/>
      <c r="K74" s="55" t="s">
        <v>2485</v>
      </c>
      <c r="L74" s="58">
        <f t="shared" si="4"/>
        <v>76.532499999999999</v>
      </c>
      <c r="M74" s="142">
        <f t="shared" si="5"/>
        <v>83.49</v>
      </c>
      <c r="N74" s="154"/>
      <c r="O74" s="58"/>
      <c r="P74" s="55"/>
    </row>
    <row r="75" spans="1:16" x14ac:dyDescent="0.25">
      <c r="A75" s="34" t="s">
        <v>8</v>
      </c>
      <c r="B75" s="34" t="s">
        <v>2001</v>
      </c>
      <c r="C75" s="91" t="s">
        <v>2457</v>
      </c>
      <c r="D75" s="34" t="s">
        <v>190</v>
      </c>
      <c r="E75" s="34" t="s">
        <v>1888</v>
      </c>
      <c r="F75" s="34" t="s">
        <v>1697</v>
      </c>
      <c r="G75" s="58">
        <v>126.3</v>
      </c>
      <c r="H75" s="55" t="s">
        <v>444</v>
      </c>
      <c r="I75" s="55"/>
      <c r="J75" s="75"/>
      <c r="K75" s="55" t="s">
        <v>2485</v>
      </c>
      <c r="L75" s="58">
        <f t="shared" si="4"/>
        <v>34.732500000000002</v>
      </c>
      <c r="M75" s="142">
        <f t="shared" si="5"/>
        <v>37.89</v>
      </c>
      <c r="N75" s="154"/>
      <c r="O75" s="58"/>
      <c r="P75" s="55"/>
    </row>
    <row r="76" spans="1:16" x14ac:dyDescent="0.25">
      <c r="A76" s="34" t="s">
        <v>8</v>
      </c>
      <c r="B76" s="34" t="s">
        <v>2061</v>
      </c>
      <c r="C76" s="105" t="s">
        <v>2444</v>
      </c>
      <c r="D76" s="34" t="s">
        <v>2443</v>
      </c>
      <c r="E76" s="34" t="s">
        <v>2445</v>
      </c>
      <c r="F76" s="34" t="s">
        <v>1761</v>
      </c>
      <c r="G76" s="58">
        <v>129.19999999999999</v>
      </c>
      <c r="H76" s="55" t="s">
        <v>470</v>
      </c>
      <c r="I76" s="55"/>
      <c r="J76" s="75"/>
      <c r="K76" s="55" t="s">
        <v>2485</v>
      </c>
      <c r="L76" s="58">
        <f t="shared" si="4"/>
        <v>35.529999999999994</v>
      </c>
      <c r="M76" s="142">
        <f t="shared" si="5"/>
        <v>38.76</v>
      </c>
      <c r="N76" s="154"/>
      <c r="O76" s="58"/>
      <c r="P76" s="55"/>
    </row>
    <row r="77" spans="1:16" x14ac:dyDescent="0.25">
      <c r="A77" s="34" t="s">
        <v>8</v>
      </c>
      <c r="B77" s="34" t="s">
        <v>2062</v>
      </c>
      <c r="C77" s="105" t="s">
        <v>2414</v>
      </c>
      <c r="D77" s="34" t="s">
        <v>2415</v>
      </c>
      <c r="E77" s="34" t="s">
        <v>1952</v>
      </c>
      <c r="F77" s="34" t="s">
        <v>1762</v>
      </c>
      <c r="G77" s="185">
        <v>1505.55</v>
      </c>
      <c r="H77" s="55" t="s">
        <v>444</v>
      </c>
      <c r="I77" s="55"/>
      <c r="J77" s="75"/>
      <c r="K77" s="55"/>
      <c r="L77" s="58">
        <f t="shared" si="4"/>
        <v>414.02625</v>
      </c>
      <c r="M77" s="58">
        <f t="shared" si="5"/>
        <v>451.66500000000002</v>
      </c>
      <c r="N77" s="95">
        <v>43692</v>
      </c>
      <c r="O77" s="94"/>
      <c r="P77" s="129" t="s">
        <v>2493</v>
      </c>
    </row>
    <row r="78" spans="1:16" x14ac:dyDescent="0.25">
      <c r="A78" s="34" t="s">
        <v>8</v>
      </c>
      <c r="B78" s="34" t="s">
        <v>2066</v>
      </c>
      <c r="C78" s="105" t="s">
        <v>2455</v>
      </c>
      <c r="D78" s="34" t="s">
        <v>93</v>
      </c>
      <c r="E78" s="34" t="s">
        <v>1957</v>
      </c>
      <c r="F78" s="34" t="s">
        <v>1767</v>
      </c>
      <c r="G78" s="58">
        <v>195.2</v>
      </c>
      <c r="H78" s="55" t="s">
        <v>444</v>
      </c>
      <c r="I78" s="55" t="s">
        <v>3039</v>
      </c>
      <c r="J78" s="75" t="s">
        <v>2561</v>
      </c>
      <c r="K78" s="55" t="s">
        <v>2485</v>
      </c>
      <c r="L78" s="58">
        <f t="shared" si="4"/>
        <v>53.68</v>
      </c>
      <c r="M78" s="58">
        <f t="shared" si="5"/>
        <v>58.56</v>
      </c>
      <c r="N78" s="154"/>
      <c r="O78" s="58"/>
      <c r="P78" s="55"/>
    </row>
    <row r="79" spans="1:16" x14ac:dyDescent="0.25">
      <c r="A79" s="34" t="s">
        <v>8</v>
      </c>
      <c r="B79" s="34" t="s">
        <v>2073</v>
      </c>
      <c r="C79" s="91" t="s">
        <v>2483</v>
      </c>
      <c r="D79" s="34" t="s">
        <v>265</v>
      </c>
      <c r="E79" s="34" t="s">
        <v>1963</v>
      </c>
      <c r="F79" s="34" t="s">
        <v>1774</v>
      </c>
      <c r="G79" s="58">
        <v>339</v>
      </c>
      <c r="H79" s="55" t="s">
        <v>444</v>
      </c>
      <c r="I79" s="55"/>
      <c r="J79" s="75"/>
      <c r="K79" s="55" t="s">
        <v>2485</v>
      </c>
      <c r="L79" s="58">
        <f t="shared" si="4"/>
        <v>93.224999999999994</v>
      </c>
      <c r="M79" s="58">
        <f t="shared" si="5"/>
        <v>101.7</v>
      </c>
      <c r="N79" s="154"/>
      <c r="O79" s="58"/>
      <c r="P79" s="55"/>
    </row>
    <row r="80" spans="1:16" x14ac:dyDescent="0.25">
      <c r="A80" s="34" t="s">
        <v>2089</v>
      </c>
      <c r="B80" s="34" t="s">
        <v>2084</v>
      </c>
      <c r="C80" s="105" t="s">
        <v>1867</v>
      </c>
      <c r="D80" s="34"/>
      <c r="E80" s="34" t="s">
        <v>1976</v>
      </c>
      <c r="F80" s="34" t="s">
        <v>1787</v>
      </c>
      <c r="G80" s="58">
        <v>264.2</v>
      </c>
      <c r="H80" s="55"/>
      <c r="I80" s="55"/>
      <c r="J80" s="75"/>
      <c r="K80" s="55" t="s">
        <v>2485</v>
      </c>
      <c r="L80" s="58">
        <f t="shared" si="4"/>
        <v>72.655000000000001</v>
      </c>
      <c r="M80" s="142">
        <f t="shared" si="5"/>
        <v>79.260000000000005</v>
      </c>
      <c r="N80" s="154"/>
      <c r="O80" s="58"/>
      <c r="P80" s="55"/>
    </row>
    <row r="81" spans="1:16" ht="26.4" x14ac:dyDescent="0.25">
      <c r="A81" s="103" t="s">
        <v>2089</v>
      </c>
      <c r="B81" s="99" t="s">
        <v>2013</v>
      </c>
      <c r="C81" s="155" t="s">
        <v>1813</v>
      </c>
      <c r="D81" s="75"/>
      <c r="E81" s="99" t="s">
        <v>1900</v>
      </c>
      <c r="F81" s="99" t="s">
        <v>1709</v>
      </c>
      <c r="G81" s="122">
        <v>389.3</v>
      </c>
      <c r="H81" s="55"/>
      <c r="I81" s="75"/>
      <c r="J81" s="75"/>
      <c r="K81" s="116" t="s">
        <v>2344</v>
      </c>
      <c r="L81" s="40">
        <f t="shared" si="4"/>
        <v>107.0575</v>
      </c>
      <c r="M81" s="40">
        <f t="shared" si="5"/>
        <v>116.79</v>
      </c>
      <c r="N81" s="45">
        <v>43692</v>
      </c>
      <c r="O81" s="43"/>
      <c r="P81" s="126"/>
    </row>
    <row r="82" spans="1:16" x14ac:dyDescent="0.25">
      <c r="A82" s="103" t="s">
        <v>2089</v>
      </c>
      <c r="B82" s="99" t="s">
        <v>2055</v>
      </c>
      <c r="C82" s="155" t="s">
        <v>1847</v>
      </c>
      <c r="D82" s="75"/>
      <c r="E82" s="99" t="s">
        <v>1946</v>
      </c>
      <c r="F82" s="99" t="s">
        <v>1755</v>
      </c>
      <c r="G82" s="122">
        <v>280.3</v>
      </c>
      <c r="H82" s="55"/>
      <c r="I82" s="75"/>
      <c r="J82" s="75"/>
      <c r="K82" s="116" t="s">
        <v>2344</v>
      </c>
      <c r="L82" s="40">
        <f t="shared" si="4"/>
        <v>77.082499999999996</v>
      </c>
      <c r="M82" s="40">
        <f t="shared" si="5"/>
        <v>84.09</v>
      </c>
      <c r="N82" s="45">
        <v>43692</v>
      </c>
      <c r="O82" s="43"/>
      <c r="P82" s="126"/>
    </row>
    <row r="83" spans="1:16" x14ac:dyDescent="0.25">
      <c r="A83" s="34" t="s">
        <v>8</v>
      </c>
      <c r="B83" s="34" t="s">
        <v>2055</v>
      </c>
      <c r="C83" s="105" t="s">
        <v>2458</v>
      </c>
      <c r="D83" s="34" t="s">
        <v>220</v>
      </c>
      <c r="E83" s="34" t="s">
        <v>1946</v>
      </c>
      <c r="F83" s="34" t="s">
        <v>1755</v>
      </c>
      <c r="G83" s="58">
        <v>280.3</v>
      </c>
      <c r="H83" s="55" t="s">
        <v>444</v>
      </c>
      <c r="I83" s="55"/>
      <c r="J83" s="75"/>
      <c r="K83" s="39" t="s">
        <v>2344</v>
      </c>
      <c r="L83" s="40">
        <f t="shared" si="4"/>
        <v>77.082499999999996</v>
      </c>
      <c r="M83" s="40">
        <f t="shared" si="5"/>
        <v>84.09</v>
      </c>
      <c r="N83" s="45">
        <v>43692</v>
      </c>
      <c r="O83" s="40"/>
      <c r="P83" s="39"/>
    </row>
    <row r="84" spans="1:16" x14ac:dyDescent="0.25">
      <c r="A84" s="103" t="s">
        <v>2089</v>
      </c>
      <c r="B84" s="99" t="s">
        <v>2077</v>
      </c>
      <c r="C84" s="155" t="s">
        <v>1863</v>
      </c>
      <c r="D84" s="75"/>
      <c r="E84" s="99" t="s">
        <v>1967</v>
      </c>
      <c r="F84" s="99" t="s">
        <v>1778</v>
      </c>
      <c r="G84" s="122">
        <v>1428.4</v>
      </c>
      <c r="H84" s="55"/>
      <c r="I84" s="75"/>
      <c r="J84" s="75"/>
      <c r="K84" s="116" t="s">
        <v>2344</v>
      </c>
      <c r="L84" s="40">
        <f t="shared" si="4"/>
        <v>392.81</v>
      </c>
      <c r="M84" s="40">
        <f t="shared" si="5"/>
        <v>428.52</v>
      </c>
      <c r="N84" s="45">
        <v>43692</v>
      </c>
      <c r="O84" s="43"/>
      <c r="P84" s="126"/>
    </row>
    <row r="85" spans="1:16" x14ac:dyDescent="0.25">
      <c r="A85" s="102">
        <v>43617</v>
      </c>
      <c r="B85" s="97" t="s">
        <v>1593</v>
      </c>
      <c r="C85" s="115" t="s">
        <v>1595</v>
      </c>
      <c r="D85" s="97" t="s">
        <v>260</v>
      </c>
      <c r="E85" s="97" t="s">
        <v>1596</v>
      </c>
      <c r="F85" s="97" t="s">
        <v>1594</v>
      </c>
      <c r="G85" s="119">
        <v>581.15</v>
      </c>
      <c r="H85" s="75"/>
      <c r="I85" s="75"/>
      <c r="J85" s="97"/>
      <c r="K85" s="117" t="s">
        <v>2349</v>
      </c>
      <c r="L85" s="40">
        <f t="shared" si="4"/>
        <v>159.81625</v>
      </c>
      <c r="M85" s="40">
        <f t="shared" si="5"/>
        <v>174.345</v>
      </c>
      <c r="N85" s="45">
        <v>43692</v>
      </c>
      <c r="O85" s="43"/>
      <c r="P85" s="126"/>
    </row>
    <row r="86" spans="1:16" x14ac:dyDescent="0.25">
      <c r="A86" s="102">
        <v>43617</v>
      </c>
      <c r="B86" s="97" t="s">
        <v>1158</v>
      </c>
      <c r="C86" s="115" t="s">
        <v>1159</v>
      </c>
      <c r="D86" s="97" t="s">
        <v>169</v>
      </c>
      <c r="E86" s="97" t="s">
        <v>1538</v>
      </c>
      <c r="F86" s="97" t="s">
        <v>1161</v>
      </c>
      <c r="G86" s="119">
        <v>192.2</v>
      </c>
      <c r="H86" s="75"/>
      <c r="I86" s="75"/>
      <c r="J86" s="97"/>
      <c r="K86" s="117" t="s">
        <v>2348</v>
      </c>
      <c r="L86" s="40">
        <f t="shared" si="4"/>
        <v>52.854999999999997</v>
      </c>
      <c r="M86" s="40">
        <f t="shared" si="5"/>
        <v>57.66</v>
      </c>
      <c r="N86" s="45">
        <v>43692</v>
      </c>
      <c r="O86" s="43"/>
      <c r="P86" s="126"/>
    </row>
    <row r="87" spans="1:16" x14ac:dyDescent="0.25">
      <c r="A87" s="102">
        <v>43617</v>
      </c>
      <c r="B87" s="97" t="s">
        <v>1565</v>
      </c>
      <c r="C87" s="115" t="s">
        <v>1567</v>
      </c>
      <c r="D87" s="97" t="s">
        <v>276</v>
      </c>
      <c r="E87" s="97" t="s">
        <v>1568</v>
      </c>
      <c r="F87" s="97" t="s">
        <v>1566</v>
      </c>
      <c r="G87" s="119">
        <v>227.3</v>
      </c>
      <c r="H87" s="75"/>
      <c r="I87" s="75"/>
      <c r="J87" s="97"/>
      <c r="K87" s="117" t="s">
        <v>2348</v>
      </c>
      <c r="L87" s="40">
        <f t="shared" si="4"/>
        <v>62.5075</v>
      </c>
      <c r="M87" s="40">
        <f t="shared" si="5"/>
        <v>68.19</v>
      </c>
      <c r="N87" s="45">
        <v>43692</v>
      </c>
      <c r="O87" s="43"/>
      <c r="P87" s="126"/>
    </row>
    <row r="88" spans="1:16" ht="26.4" x14ac:dyDescent="0.25">
      <c r="A88" s="152" t="s">
        <v>2089</v>
      </c>
      <c r="B88" s="110" t="s">
        <v>2082</v>
      </c>
      <c r="C88" s="141" t="s">
        <v>1866</v>
      </c>
      <c r="D88" s="113"/>
      <c r="E88" s="110" t="s">
        <v>1973</v>
      </c>
      <c r="F88" s="110" t="s">
        <v>1784</v>
      </c>
      <c r="G88" s="156">
        <v>435.2</v>
      </c>
      <c r="H88" s="107"/>
      <c r="I88" s="113"/>
      <c r="J88" s="113"/>
      <c r="K88" s="116" t="s">
        <v>2343</v>
      </c>
      <c r="L88" s="40">
        <f t="shared" si="4"/>
        <v>119.68</v>
      </c>
      <c r="M88" s="40">
        <f t="shared" si="5"/>
        <v>130.56</v>
      </c>
      <c r="N88" s="133"/>
      <c r="O88" s="134"/>
      <c r="P88" s="183" t="s">
        <v>2353</v>
      </c>
    </row>
    <row r="89" spans="1:16" x14ac:dyDescent="0.25">
      <c r="A89" s="102">
        <v>43617</v>
      </c>
      <c r="B89" s="97" t="s">
        <v>1601</v>
      </c>
      <c r="C89" s="115" t="s">
        <v>1603</v>
      </c>
      <c r="D89" s="97" t="s">
        <v>1660</v>
      </c>
      <c r="E89" s="97" t="s">
        <v>1604</v>
      </c>
      <c r="F89" s="97" t="s">
        <v>1602</v>
      </c>
      <c r="G89" s="119">
        <v>502.1</v>
      </c>
      <c r="H89" s="75"/>
      <c r="I89" s="75"/>
      <c r="J89" s="97"/>
      <c r="K89" s="117" t="s">
        <v>2492</v>
      </c>
      <c r="L89" s="40">
        <f t="shared" si="4"/>
        <v>138.07749999999999</v>
      </c>
      <c r="M89" s="40">
        <f t="shared" si="5"/>
        <v>150.63</v>
      </c>
      <c r="N89" s="45">
        <v>43692</v>
      </c>
      <c r="O89" s="43"/>
      <c r="P89" s="126"/>
    </row>
    <row r="90" spans="1:16" x14ac:dyDescent="0.25">
      <c r="A90" s="34" t="s">
        <v>8</v>
      </c>
      <c r="B90" s="34" t="s">
        <v>2434</v>
      </c>
      <c r="C90" s="105" t="s">
        <v>847</v>
      </c>
      <c r="D90" s="34" t="s">
        <v>549</v>
      </c>
      <c r="E90" s="34" t="s">
        <v>848</v>
      </c>
      <c r="F90" s="34" t="s">
        <v>849</v>
      </c>
      <c r="G90" s="58">
        <v>47.25</v>
      </c>
      <c r="H90" s="55" t="s">
        <v>444</v>
      </c>
      <c r="I90" s="55"/>
      <c r="J90" s="75"/>
      <c r="K90" s="39" t="s">
        <v>3220</v>
      </c>
      <c r="L90" s="40">
        <f>SUM(G90*27.5)/100</f>
        <v>12.99375</v>
      </c>
      <c r="M90" s="40">
        <f>SUM(G90*30)/100</f>
        <v>14.175000000000001</v>
      </c>
      <c r="N90" s="45"/>
      <c r="O90" s="40"/>
      <c r="P90" s="39"/>
    </row>
    <row r="91" spans="1:16" s="166" customFormat="1" x14ac:dyDescent="0.25">
      <c r="A91" s="34" t="s">
        <v>8</v>
      </c>
      <c r="B91" s="34" t="s">
        <v>2428</v>
      </c>
      <c r="C91" s="105" t="s">
        <v>2429</v>
      </c>
      <c r="D91" s="34" t="s">
        <v>983</v>
      </c>
      <c r="E91" s="34" t="s">
        <v>2430</v>
      </c>
      <c r="F91" s="34" t="s">
        <v>2431</v>
      </c>
      <c r="G91" s="58">
        <v>1006.47</v>
      </c>
      <c r="H91" s="55" t="s">
        <v>470</v>
      </c>
      <c r="I91" s="55"/>
      <c r="J91" s="75"/>
      <c r="K91" s="55" t="s">
        <v>2307</v>
      </c>
      <c r="L91" s="58">
        <f t="shared" si="4"/>
        <v>276.77924999999999</v>
      </c>
      <c r="M91" s="58">
        <f t="shared" si="5"/>
        <v>301.94100000000003</v>
      </c>
      <c r="N91" s="154"/>
      <c r="O91" s="58"/>
      <c r="P91" s="55"/>
    </row>
    <row r="92" spans="1:16" s="166" customFormat="1" x14ac:dyDescent="0.25">
      <c r="A92" s="34" t="s">
        <v>8</v>
      </c>
      <c r="B92" s="34" t="s">
        <v>714</v>
      </c>
      <c r="C92" s="105" t="s">
        <v>2406</v>
      </c>
      <c r="D92" s="34" t="s">
        <v>716</v>
      </c>
      <c r="E92" s="34" t="s">
        <v>717</v>
      </c>
      <c r="F92" s="34" t="s">
        <v>718</v>
      </c>
      <c r="G92" s="58">
        <v>336.65</v>
      </c>
      <c r="H92" s="55" t="s">
        <v>444</v>
      </c>
      <c r="I92" s="55"/>
      <c r="J92" s="75"/>
      <c r="K92" s="55" t="s">
        <v>2307</v>
      </c>
      <c r="L92" s="58">
        <f t="shared" si="4"/>
        <v>92.578749999999999</v>
      </c>
      <c r="M92" s="58">
        <f t="shared" si="5"/>
        <v>100.995</v>
      </c>
      <c r="N92" s="154"/>
      <c r="O92" s="58"/>
      <c r="P92" s="55"/>
    </row>
    <row r="93" spans="1:16" x14ac:dyDescent="0.25">
      <c r="A93" s="153">
        <v>43617</v>
      </c>
      <c r="B93" s="136" t="s">
        <v>1534</v>
      </c>
      <c r="C93" s="182" t="s">
        <v>1536</v>
      </c>
      <c r="D93" s="136" t="s">
        <v>1654</v>
      </c>
      <c r="E93" s="136" t="s">
        <v>1537</v>
      </c>
      <c r="F93" s="136" t="s">
        <v>1535</v>
      </c>
      <c r="G93" s="131">
        <v>338.7</v>
      </c>
      <c r="H93" s="113"/>
      <c r="I93" s="113"/>
      <c r="J93" s="136"/>
      <c r="K93" s="137" t="s">
        <v>2350</v>
      </c>
      <c r="L93" s="132">
        <f t="shared" si="4"/>
        <v>93.142499999999998</v>
      </c>
      <c r="M93" s="179">
        <f>SUM(G93*40)/100</f>
        <v>135.47999999999999</v>
      </c>
      <c r="N93" s="133">
        <v>43605</v>
      </c>
      <c r="O93" s="134"/>
      <c r="P93" s="135"/>
    </row>
    <row r="94" spans="1:16" x14ac:dyDescent="0.25">
      <c r="A94" s="140">
        <v>43617</v>
      </c>
      <c r="B94" s="110" t="s">
        <v>2370</v>
      </c>
      <c r="C94" s="141" t="s">
        <v>2372</v>
      </c>
      <c r="D94" s="110"/>
      <c r="E94" s="110" t="s">
        <v>2373</v>
      </c>
      <c r="F94" s="110" t="s">
        <v>2371</v>
      </c>
      <c r="G94" s="156">
        <v>175.95</v>
      </c>
      <c r="H94" s="107"/>
      <c r="I94" s="107"/>
      <c r="J94" s="107"/>
      <c r="K94" s="137" t="s">
        <v>2350</v>
      </c>
      <c r="L94" s="132">
        <f t="shared" si="4"/>
        <v>48.386249999999997</v>
      </c>
      <c r="M94" s="179">
        <f>SUM(G94*40)/100</f>
        <v>70.38</v>
      </c>
      <c r="N94" s="133">
        <v>43605</v>
      </c>
      <c r="O94" s="169"/>
      <c r="P94" s="169"/>
    </row>
    <row r="95" spans="1:16" x14ac:dyDescent="0.25">
      <c r="A95" s="140">
        <v>43617</v>
      </c>
      <c r="B95" s="110" t="s">
        <v>1410</v>
      </c>
      <c r="C95" s="141" t="s">
        <v>2369</v>
      </c>
      <c r="D95" s="141" t="s">
        <v>1516</v>
      </c>
      <c r="E95" s="141" t="s">
        <v>1412</v>
      </c>
      <c r="F95" s="141" t="s">
        <v>1413</v>
      </c>
      <c r="G95" s="184">
        <v>280.55</v>
      </c>
      <c r="H95" s="107"/>
      <c r="I95" s="107"/>
      <c r="J95" s="107"/>
      <c r="K95" s="245" t="s">
        <v>2350</v>
      </c>
      <c r="L95" s="246">
        <f t="shared" si="4"/>
        <v>77.151250000000005</v>
      </c>
      <c r="M95" s="246">
        <f>SUM(G95*40)/100</f>
        <v>112.22</v>
      </c>
      <c r="N95" s="247">
        <v>43605</v>
      </c>
      <c r="O95" s="243"/>
      <c r="P95" s="243" t="s">
        <v>2367</v>
      </c>
    </row>
    <row r="96" spans="1:16" x14ac:dyDescent="0.25">
      <c r="A96" s="153">
        <v>43617</v>
      </c>
      <c r="B96" s="136" t="s">
        <v>1642</v>
      </c>
      <c r="C96" s="182" t="s">
        <v>1672</v>
      </c>
      <c r="D96" s="136" t="s">
        <v>549</v>
      </c>
      <c r="E96" s="136" t="s">
        <v>1644</v>
      </c>
      <c r="F96" s="136" t="s">
        <v>1643</v>
      </c>
      <c r="G96" s="131">
        <v>455.25</v>
      </c>
      <c r="H96" s="113"/>
      <c r="I96" s="113"/>
      <c r="J96" s="136"/>
      <c r="K96" s="137" t="s">
        <v>2350</v>
      </c>
      <c r="L96" s="132">
        <f t="shared" si="4"/>
        <v>125.19374999999999</v>
      </c>
      <c r="M96" s="179">
        <f>SUM(G96*40)/100</f>
        <v>182.1</v>
      </c>
      <c r="N96" s="133">
        <v>43692</v>
      </c>
      <c r="O96" s="134"/>
      <c r="P96" s="135"/>
    </row>
    <row r="97" spans="1:16" x14ac:dyDescent="0.25">
      <c r="A97" s="124" t="s">
        <v>8</v>
      </c>
      <c r="B97" s="124" t="s">
        <v>2385</v>
      </c>
      <c r="C97" s="208" t="s">
        <v>2386</v>
      </c>
      <c r="D97" s="124" t="s">
        <v>2387</v>
      </c>
      <c r="E97" s="124" t="s">
        <v>2388</v>
      </c>
      <c r="F97" s="124" t="s">
        <v>2389</v>
      </c>
      <c r="G97" s="114">
        <v>498.2</v>
      </c>
      <c r="H97" s="107" t="s">
        <v>444</v>
      </c>
      <c r="I97" s="107"/>
      <c r="J97" s="113"/>
      <c r="K97" s="169" t="s">
        <v>2487</v>
      </c>
      <c r="L97" s="132">
        <f t="shared" si="4"/>
        <v>137.005</v>
      </c>
      <c r="M97" s="132">
        <f t="shared" ref="M97:M102" si="8">SUM(G97*30)/100</f>
        <v>149.46</v>
      </c>
      <c r="N97" s="133">
        <v>43692</v>
      </c>
      <c r="O97" s="132"/>
      <c r="P97" s="169"/>
    </row>
    <row r="98" spans="1:16" x14ac:dyDescent="0.25">
      <c r="A98" s="124" t="s">
        <v>8</v>
      </c>
      <c r="B98" s="124" t="s">
        <v>901</v>
      </c>
      <c r="C98" s="130" t="s">
        <v>902</v>
      </c>
      <c r="D98" s="124" t="s">
        <v>2403</v>
      </c>
      <c r="E98" s="124" t="s">
        <v>2404</v>
      </c>
      <c r="F98" s="124" t="s">
        <v>904</v>
      </c>
      <c r="G98" s="114">
        <v>260.3</v>
      </c>
      <c r="H98" s="107" t="s">
        <v>444</v>
      </c>
      <c r="I98" s="107"/>
      <c r="J98" s="113"/>
      <c r="K98" s="169" t="s">
        <v>2405</v>
      </c>
      <c r="L98" s="132">
        <f t="shared" si="4"/>
        <v>71.582499999999996</v>
      </c>
      <c r="M98" s="132">
        <f t="shared" si="8"/>
        <v>78.09</v>
      </c>
      <c r="N98" s="133">
        <v>43692</v>
      </c>
      <c r="O98" s="132"/>
      <c r="P98" s="169"/>
    </row>
    <row r="99" spans="1:16" x14ac:dyDescent="0.25">
      <c r="A99" s="152" t="s">
        <v>2089</v>
      </c>
      <c r="B99" s="110" t="s">
        <v>1991</v>
      </c>
      <c r="C99" s="141" t="s">
        <v>1798</v>
      </c>
      <c r="D99" s="113"/>
      <c r="E99" s="110" t="s">
        <v>1878</v>
      </c>
      <c r="F99" s="110" t="s">
        <v>1686</v>
      </c>
      <c r="G99" s="156">
        <v>372</v>
      </c>
      <c r="H99" s="107"/>
      <c r="I99" s="113"/>
      <c r="J99" s="113"/>
      <c r="K99" s="111" t="s">
        <v>2347</v>
      </c>
      <c r="L99" s="132">
        <f t="shared" si="4"/>
        <v>102.3</v>
      </c>
      <c r="M99" s="132">
        <f t="shared" si="8"/>
        <v>111.6</v>
      </c>
      <c r="N99" s="133">
        <v>43692</v>
      </c>
      <c r="O99" s="134"/>
      <c r="P99" s="135"/>
    </row>
    <row r="100" spans="1:16" x14ac:dyDescent="0.25">
      <c r="A100" s="152" t="s">
        <v>2089</v>
      </c>
      <c r="B100" s="110" t="s">
        <v>2034</v>
      </c>
      <c r="C100" s="141" t="s">
        <v>1829</v>
      </c>
      <c r="D100" s="113"/>
      <c r="E100" s="110" t="s">
        <v>1923</v>
      </c>
      <c r="F100" s="110" t="s">
        <v>1732</v>
      </c>
      <c r="G100" s="156">
        <v>366</v>
      </c>
      <c r="H100" s="107"/>
      <c r="I100" s="113"/>
      <c r="J100" s="113"/>
      <c r="K100" s="111" t="s">
        <v>2347</v>
      </c>
      <c r="L100" s="132">
        <f t="shared" si="4"/>
        <v>100.65</v>
      </c>
      <c r="M100" s="132">
        <f t="shared" si="8"/>
        <v>109.8</v>
      </c>
      <c r="N100" s="133">
        <v>43692</v>
      </c>
      <c r="O100" s="134"/>
      <c r="P100" s="135"/>
    </row>
    <row r="101" spans="1:16" x14ac:dyDescent="0.25">
      <c r="A101" s="152" t="s">
        <v>2089</v>
      </c>
      <c r="B101" s="110" t="s">
        <v>2037</v>
      </c>
      <c r="C101" s="141" t="s">
        <v>1832</v>
      </c>
      <c r="D101" s="113"/>
      <c r="E101" s="110" t="s">
        <v>1926</v>
      </c>
      <c r="F101" s="110" t="s">
        <v>1735</v>
      </c>
      <c r="G101" s="156">
        <v>658.05</v>
      </c>
      <c r="H101" s="107"/>
      <c r="I101" s="113"/>
      <c r="J101" s="113"/>
      <c r="K101" s="111" t="s">
        <v>2347</v>
      </c>
      <c r="L101" s="132">
        <f t="shared" si="4"/>
        <v>180.96375</v>
      </c>
      <c r="M101" s="132">
        <f t="shared" si="8"/>
        <v>197.41499999999999</v>
      </c>
      <c r="N101" s="133">
        <v>43692</v>
      </c>
      <c r="O101" s="134"/>
      <c r="P101" s="135"/>
    </row>
    <row r="102" spans="1:16" x14ac:dyDescent="0.25">
      <c r="A102" s="152" t="s">
        <v>2089</v>
      </c>
      <c r="B102" s="110" t="s">
        <v>2086</v>
      </c>
      <c r="C102" s="111" t="s">
        <v>1868</v>
      </c>
      <c r="D102" s="113"/>
      <c r="E102" s="110" t="s">
        <v>1978</v>
      </c>
      <c r="F102" s="110" t="s">
        <v>1789</v>
      </c>
      <c r="G102" s="156">
        <v>391.6</v>
      </c>
      <c r="H102" s="107"/>
      <c r="I102" s="113"/>
      <c r="J102" s="113"/>
      <c r="K102" s="111" t="s">
        <v>2347</v>
      </c>
      <c r="L102" s="132">
        <f t="shared" si="4"/>
        <v>107.69</v>
      </c>
      <c r="M102" s="132">
        <f t="shared" si="8"/>
        <v>117.48</v>
      </c>
      <c r="N102" s="133">
        <v>43692</v>
      </c>
      <c r="O102" s="134"/>
      <c r="P102" s="135"/>
    </row>
    <row r="103" spans="1:16" s="285" customFormat="1" x14ac:dyDescent="0.25">
      <c r="A103" s="296"/>
      <c r="B103" s="297"/>
      <c r="C103" s="297"/>
      <c r="D103" s="294"/>
      <c r="E103" s="297"/>
      <c r="F103" s="297"/>
      <c r="G103" s="184"/>
      <c r="H103" s="294"/>
      <c r="I103" s="294"/>
      <c r="J103" s="294"/>
      <c r="K103" s="297"/>
      <c r="L103" s="293"/>
      <c r="M103" s="293"/>
      <c r="N103" s="295"/>
      <c r="O103" s="159"/>
      <c r="P103" s="298"/>
    </row>
    <row r="104" spans="1:16" s="285" customFormat="1" x14ac:dyDescent="0.25">
      <c r="A104" s="296"/>
      <c r="B104" s="297"/>
      <c r="C104" s="297"/>
      <c r="D104" s="294"/>
      <c r="E104" s="297"/>
      <c r="F104" s="297"/>
      <c r="G104" s="184"/>
      <c r="H104" s="294"/>
      <c r="I104" s="294"/>
      <c r="J104" s="294"/>
      <c r="K104" s="297"/>
      <c r="L104" s="293"/>
      <c r="M104" s="293"/>
      <c r="N104" s="295"/>
      <c r="O104" s="159"/>
      <c r="P104" s="298"/>
    </row>
    <row r="105" spans="1:16" x14ac:dyDescent="0.25">
      <c r="A105" s="124" t="s">
        <v>8</v>
      </c>
      <c r="B105" s="124" t="s">
        <v>1987</v>
      </c>
      <c r="C105" s="130" t="s">
        <v>2479</v>
      </c>
      <c r="D105" s="124" t="s">
        <v>265</v>
      </c>
      <c r="E105" s="124" t="s">
        <v>1873</v>
      </c>
      <c r="F105" s="124" t="s">
        <v>1681</v>
      </c>
      <c r="G105" s="114">
        <v>346.1</v>
      </c>
      <c r="H105" s="107" t="s">
        <v>444</v>
      </c>
      <c r="I105" s="107" t="s">
        <v>2748</v>
      </c>
      <c r="J105" s="113" t="s">
        <v>2561</v>
      </c>
      <c r="K105" s="113"/>
      <c r="L105" s="114">
        <f t="shared" ref="L105:L136" si="9">SUM(G105*27.5)/100</f>
        <v>95.177499999999995</v>
      </c>
      <c r="M105" s="114">
        <f t="shared" ref="M105:M112" si="10">SUM(G105*30)/100</f>
        <v>103.83</v>
      </c>
      <c r="N105" s="140"/>
      <c r="O105" s="114"/>
      <c r="P105" s="107"/>
    </row>
    <row r="106" spans="1:16" s="166" customFormat="1" x14ac:dyDescent="0.25">
      <c r="A106" s="34" t="s">
        <v>8</v>
      </c>
      <c r="B106" s="34" t="s">
        <v>2000</v>
      </c>
      <c r="C106" s="91" t="s">
        <v>2408</v>
      </c>
      <c r="D106" s="34" t="s">
        <v>2468</v>
      </c>
      <c r="E106" s="34" t="s">
        <v>1885</v>
      </c>
      <c r="F106" s="34" t="s">
        <v>1694</v>
      </c>
      <c r="G106" s="58">
        <v>478.7</v>
      </c>
      <c r="H106" s="55" t="s">
        <v>444</v>
      </c>
      <c r="I106" s="55" t="s">
        <v>2748</v>
      </c>
      <c r="J106" s="75" t="s">
        <v>2561</v>
      </c>
      <c r="K106" s="75"/>
      <c r="L106" s="142">
        <f t="shared" si="9"/>
        <v>131.64250000000001</v>
      </c>
      <c r="M106" s="142">
        <f t="shared" si="10"/>
        <v>143.61000000000001</v>
      </c>
      <c r="N106" s="154"/>
      <c r="O106" s="58"/>
      <c r="P106" s="55"/>
    </row>
    <row r="107" spans="1:16" s="166" customFormat="1" x14ac:dyDescent="0.25">
      <c r="A107" s="34" t="s">
        <v>8</v>
      </c>
      <c r="B107" s="34" t="s">
        <v>2005</v>
      </c>
      <c r="C107" s="91" t="s">
        <v>2413</v>
      </c>
      <c r="D107" s="34" t="s">
        <v>104</v>
      </c>
      <c r="E107" s="34" t="s">
        <v>1892</v>
      </c>
      <c r="F107" s="34" t="s">
        <v>1701</v>
      </c>
      <c r="G107" s="58">
        <v>622.54999999999995</v>
      </c>
      <c r="H107" s="55" t="s">
        <v>444</v>
      </c>
      <c r="I107" s="55"/>
      <c r="J107" s="75"/>
      <c r="K107" s="75"/>
      <c r="L107" s="142">
        <f t="shared" si="9"/>
        <v>171.20124999999999</v>
      </c>
      <c r="M107" s="142">
        <f t="shared" si="10"/>
        <v>186.76499999999999</v>
      </c>
      <c r="N107" s="154"/>
      <c r="O107" s="58"/>
      <c r="P107" s="55"/>
    </row>
    <row r="108" spans="1:16" s="166" customFormat="1" x14ac:dyDescent="0.25">
      <c r="A108" s="34" t="s">
        <v>8</v>
      </c>
      <c r="B108" s="34" t="s">
        <v>2006</v>
      </c>
      <c r="C108" s="105" t="s">
        <v>2379</v>
      </c>
      <c r="D108" s="34" t="s">
        <v>2380</v>
      </c>
      <c r="E108" s="34" t="s">
        <v>1893</v>
      </c>
      <c r="F108" s="34" t="s">
        <v>1702</v>
      </c>
      <c r="G108" s="58">
        <v>692.7</v>
      </c>
      <c r="H108" s="55" t="s">
        <v>444</v>
      </c>
      <c r="I108" s="55"/>
      <c r="J108" s="75"/>
      <c r="K108" s="75"/>
      <c r="L108" s="142">
        <f t="shared" si="9"/>
        <v>190.49250000000001</v>
      </c>
      <c r="M108" s="142">
        <f t="shared" si="10"/>
        <v>207.81</v>
      </c>
      <c r="N108" s="154"/>
      <c r="O108" s="58"/>
      <c r="P108" s="55"/>
    </row>
    <row r="109" spans="1:16" s="166" customFormat="1" x14ac:dyDescent="0.25">
      <c r="A109" s="34" t="s">
        <v>8</v>
      </c>
      <c r="B109" s="34" t="s">
        <v>2375</v>
      </c>
      <c r="C109" s="91" t="s">
        <v>1547</v>
      </c>
      <c r="D109" s="34" t="s">
        <v>215</v>
      </c>
      <c r="E109" s="34" t="s">
        <v>1548</v>
      </c>
      <c r="F109" s="34" t="s">
        <v>1546</v>
      </c>
      <c r="G109" s="61">
        <v>564.20000000000005</v>
      </c>
      <c r="H109" s="56" t="s">
        <v>444</v>
      </c>
      <c r="I109" s="55"/>
      <c r="J109" s="75"/>
      <c r="K109" s="9"/>
      <c r="L109" s="142">
        <f t="shared" si="9"/>
        <v>155.15500000000003</v>
      </c>
      <c r="M109" s="142">
        <f t="shared" si="10"/>
        <v>169.26</v>
      </c>
      <c r="N109" s="154"/>
      <c r="O109" s="58"/>
      <c r="P109" s="55"/>
    </row>
    <row r="110" spans="1:16" s="166" customFormat="1" x14ac:dyDescent="0.25">
      <c r="A110" s="103" t="s">
        <v>2089</v>
      </c>
      <c r="B110" s="99" t="s">
        <v>2015</v>
      </c>
      <c r="C110" s="116" t="s">
        <v>1814</v>
      </c>
      <c r="D110" s="75"/>
      <c r="E110" s="99" t="s">
        <v>1902</v>
      </c>
      <c r="F110" s="99" t="s">
        <v>1711</v>
      </c>
      <c r="G110" s="122">
        <v>451.7</v>
      </c>
      <c r="H110" s="55"/>
      <c r="I110" s="75"/>
      <c r="J110" s="75"/>
      <c r="K110" s="155"/>
      <c r="L110" s="142">
        <f t="shared" si="9"/>
        <v>124.2175</v>
      </c>
      <c r="M110" s="142">
        <f t="shared" si="10"/>
        <v>135.51</v>
      </c>
      <c r="N110" s="95"/>
      <c r="O110" s="94"/>
      <c r="P110" s="128"/>
    </row>
    <row r="111" spans="1:16" s="166" customFormat="1" x14ac:dyDescent="0.25">
      <c r="A111" s="34" t="s">
        <v>8</v>
      </c>
      <c r="B111" s="34" t="s">
        <v>2010</v>
      </c>
      <c r="C111" s="91" t="s">
        <v>2449</v>
      </c>
      <c r="D111" s="34" t="s">
        <v>215</v>
      </c>
      <c r="E111" s="34" t="s">
        <v>1897</v>
      </c>
      <c r="F111" s="34" t="s">
        <v>1706</v>
      </c>
      <c r="G111" s="58">
        <v>212.05</v>
      </c>
      <c r="H111" s="55" t="s">
        <v>444</v>
      </c>
      <c r="I111" s="55" t="s">
        <v>2741</v>
      </c>
      <c r="J111" s="75" t="s">
        <v>2561</v>
      </c>
      <c r="K111" s="75"/>
      <c r="L111" s="142">
        <f t="shared" si="9"/>
        <v>58.313749999999999</v>
      </c>
      <c r="M111" s="142">
        <f t="shared" si="10"/>
        <v>63.615000000000002</v>
      </c>
      <c r="N111" s="154"/>
      <c r="O111" s="58"/>
      <c r="P111" s="55"/>
    </row>
    <row r="112" spans="1:16" x14ac:dyDescent="0.25">
      <c r="A112" s="124" t="s">
        <v>8</v>
      </c>
      <c r="B112" s="124" t="s">
        <v>2041</v>
      </c>
      <c r="C112" s="208" t="s">
        <v>2466</v>
      </c>
      <c r="D112" s="124" t="s">
        <v>584</v>
      </c>
      <c r="E112" s="124" t="s">
        <v>1930</v>
      </c>
      <c r="F112" s="124" t="s">
        <v>1739</v>
      </c>
      <c r="G112" s="114">
        <v>343.7</v>
      </c>
      <c r="H112" s="107" t="s">
        <v>444</v>
      </c>
      <c r="I112" s="107" t="s">
        <v>2748</v>
      </c>
      <c r="J112" s="113" t="s">
        <v>2561</v>
      </c>
      <c r="K112" s="113"/>
      <c r="L112" s="210">
        <f t="shared" si="9"/>
        <v>94.517499999999998</v>
      </c>
      <c r="M112" s="210">
        <f t="shared" si="10"/>
        <v>103.11</v>
      </c>
      <c r="N112" s="140"/>
      <c r="O112" s="114"/>
      <c r="P112" s="107"/>
    </row>
    <row r="113" spans="1:16" x14ac:dyDescent="0.25">
      <c r="A113" s="152" t="s">
        <v>2089</v>
      </c>
      <c r="B113" s="110" t="s">
        <v>1516</v>
      </c>
      <c r="C113" s="141" t="s">
        <v>1840</v>
      </c>
      <c r="D113" s="113"/>
      <c r="E113" s="110" t="s">
        <v>1938</v>
      </c>
      <c r="F113" s="110" t="s">
        <v>1747</v>
      </c>
      <c r="G113" s="156">
        <v>293.35000000000002</v>
      </c>
      <c r="H113" s="107"/>
      <c r="I113" s="113"/>
      <c r="J113" s="113"/>
      <c r="K113" s="141"/>
      <c r="L113" s="210">
        <f t="shared" si="9"/>
        <v>80.671250000000015</v>
      </c>
      <c r="M113" s="210"/>
      <c r="N113" s="157"/>
      <c r="O113" s="159"/>
      <c r="P113" s="160"/>
    </row>
    <row r="114" spans="1:16" x14ac:dyDescent="0.25">
      <c r="A114" s="124" t="s">
        <v>8</v>
      </c>
      <c r="B114" s="124" t="s">
        <v>2053</v>
      </c>
      <c r="C114" s="208" t="s">
        <v>2480</v>
      </c>
      <c r="D114" s="124" t="s">
        <v>48</v>
      </c>
      <c r="E114" s="124" t="s">
        <v>1944</v>
      </c>
      <c r="F114" s="124" t="s">
        <v>1753</v>
      </c>
      <c r="G114" s="114">
        <v>366.3</v>
      </c>
      <c r="H114" s="107" t="s">
        <v>444</v>
      </c>
      <c r="I114" s="107"/>
      <c r="J114" s="113"/>
      <c r="K114" s="113"/>
      <c r="L114" s="210">
        <f t="shared" si="9"/>
        <v>100.7325</v>
      </c>
      <c r="M114" s="210">
        <f>SUM(G114*30)/100</f>
        <v>109.89</v>
      </c>
      <c r="N114" s="140"/>
      <c r="O114" s="114"/>
      <c r="P114" s="107"/>
    </row>
    <row r="115" spans="1:16" x14ac:dyDescent="0.25">
      <c r="A115" s="124" t="s">
        <v>8</v>
      </c>
      <c r="B115" s="124" t="s">
        <v>1622</v>
      </c>
      <c r="C115" s="130" t="s">
        <v>1624</v>
      </c>
      <c r="D115" s="124" t="s">
        <v>780</v>
      </c>
      <c r="E115" s="124" t="s">
        <v>1625</v>
      </c>
      <c r="F115" s="124" t="s">
        <v>1623</v>
      </c>
      <c r="G115" s="145">
        <v>350.95</v>
      </c>
      <c r="H115" s="146" t="s">
        <v>444</v>
      </c>
      <c r="I115" s="107" t="s">
        <v>2748</v>
      </c>
      <c r="J115" s="113" t="s">
        <v>2561</v>
      </c>
      <c r="K115" s="212"/>
      <c r="L115" s="210">
        <f t="shared" si="9"/>
        <v>96.511250000000004</v>
      </c>
      <c r="M115" s="210">
        <f>SUM(G115*30)/100</f>
        <v>105.285</v>
      </c>
      <c r="N115" s="140"/>
      <c r="O115" s="114"/>
      <c r="P115" s="107"/>
    </row>
    <row r="116" spans="1:16" x14ac:dyDescent="0.25">
      <c r="A116" s="152" t="s">
        <v>2089</v>
      </c>
      <c r="B116" s="110" t="s">
        <v>2078</v>
      </c>
      <c r="C116" s="111" t="s">
        <v>3186</v>
      </c>
      <c r="D116" s="113"/>
      <c r="E116" s="110" t="s">
        <v>1968</v>
      </c>
      <c r="F116" s="110" t="s">
        <v>1779</v>
      </c>
      <c r="G116" s="156">
        <v>910.8</v>
      </c>
      <c r="H116" s="107"/>
      <c r="I116" s="113" t="s">
        <v>2741</v>
      </c>
      <c r="J116" s="113" t="s">
        <v>2561</v>
      </c>
      <c r="K116" s="141"/>
      <c r="L116" s="210">
        <f t="shared" si="9"/>
        <v>250.47</v>
      </c>
      <c r="M116" s="210"/>
      <c r="N116" s="157"/>
      <c r="O116" s="159"/>
      <c r="P116" s="160"/>
    </row>
    <row r="117" spans="1:16" x14ac:dyDescent="0.25">
      <c r="A117" s="152" t="s">
        <v>2089</v>
      </c>
      <c r="B117" s="110" t="s">
        <v>2079</v>
      </c>
      <c r="C117" s="111" t="s">
        <v>1864</v>
      </c>
      <c r="D117" s="113"/>
      <c r="E117" s="110" t="s">
        <v>1969</v>
      </c>
      <c r="F117" s="110" t="s">
        <v>1780</v>
      </c>
      <c r="G117" s="156">
        <v>458.3</v>
      </c>
      <c r="H117" s="107"/>
      <c r="I117" s="113" t="s">
        <v>3081</v>
      </c>
      <c r="J117" s="113" t="s">
        <v>2561</v>
      </c>
      <c r="K117" s="141"/>
      <c r="L117" s="210">
        <f t="shared" si="9"/>
        <v>126.0325</v>
      </c>
      <c r="M117" s="210"/>
      <c r="N117" s="157"/>
      <c r="O117" s="159"/>
      <c r="P117" s="160"/>
    </row>
    <row r="118" spans="1:16" x14ac:dyDescent="0.25">
      <c r="A118" s="124" t="s">
        <v>8</v>
      </c>
      <c r="B118" s="124" t="s">
        <v>2080</v>
      </c>
      <c r="C118" s="130" t="s">
        <v>2452</v>
      </c>
      <c r="D118" s="124" t="s">
        <v>260</v>
      </c>
      <c r="E118" s="124" t="s">
        <v>1970</v>
      </c>
      <c r="F118" s="124" t="s">
        <v>1781</v>
      </c>
      <c r="G118" s="114">
        <v>235.8</v>
      </c>
      <c r="H118" s="107" t="s">
        <v>444</v>
      </c>
      <c r="I118" s="107" t="s">
        <v>2748</v>
      </c>
      <c r="J118" s="113" t="s">
        <v>2561</v>
      </c>
      <c r="K118" s="113"/>
      <c r="L118" s="210">
        <f t="shared" si="9"/>
        <v>64.844999999999999</v>
      </c>
      <c r="M118" s="210">
        <f t="shared" ref="M118:M145" si="11">SUM(G118*30)/100</f>
        <v>70.739999999999995</v>
      </c>
      <c r="N118" s="140"/>
      <c r="O118" s="114"/>
      <c r="P118" s="107"/>
    </row>
    <row r="119" spans="1:16" x14ac:dyDescent="0.25">
      <c r="A119" s="124" t="s">
        <v>8</v>
      </c>
      <c r="B119" s="124" t="s">
        <v>2396</v>
      </c>
      <c r="C119" s="208" t="s">
        <v>2397</v>
      </c>
      <c r="D119" s="124" t="s">
        <v>2398</v>
      </c>
      <c r="E119" s="124" t="s">
        <v>2399</v>
      </c>
      <c r="F119" s="124" t="s">
        <v>2400</v>
      </c>
      <c r="G119" s="114">
        <v>313.3</v>
      </c>
      <c r="H119" s="107" t="s">
        <v>470</v>
      </c>
      <c r="I119" s="107"/>
      <c r="J119" s="113"/>
      <c r="K119" s="113"/>
      <c r="L119" s="210">
        <f t="shared" si="9"/>
        <v>86.157499999999999</v>
      </c>
      <c r="M119" s="210">
        <f t="shared" si="11"/>
        <v>93.99</v>
      </c>
      <c r="N119" s="140"/>
      <c r="O119" s="114"/>
      <c r="P119" s="107"/>
    </row>
    <row r="120" spans="1:16" x14ac:dyDescent="0.25">
      <c r="A120" s="124" t="s">
        <v>8</v>
      </c>
      <c r="B120" s="124" t="s">
        <v>2407</v>
      </c>
      <c r="C120" s="208" t="s">
        <v>926</v>
      </c>
      <c r="D120" s="124" t="s">
        <v>1327</v>
      </c>
      <c r="E120" s="124" t="s">
        <v>927</v>
      </c>
      <c r="F120" s="124" t="s">
        <v>928</v>
      </c>
      <c r="G120" s="114">
        <v>585.29999999999995</v>
      </c>
      <c r="H120" s="107" t="s">
        <v>470</v>
      </c>
      <c r="I120" s="107"/>
      <c r="J120" s="113"/>
      <c r="K120" s="113"/>
      <c r="L120" s="210">
        <f t="shared" si="9"/>
        <v>160.95749999999998</v>
      </c>
      <c r="M120" s="210">
        <f t="shared" si="11"/>
        <v>175.59</v>
      </c>
      <c r="N120" s="140"/>
      <c r="O120" s="114"/>
      <c r="P120" s="107"/>
    </row>
    <row r="121" spans="1:16" ht="13.5" customHeight="1" x14ac:dyDescent="0.25">
      <c r="A121" s="124" t="s">
        <v>8</v>
      </c>
      <c r="B121" s="124" t="s">
        <v>2063</v>
      </c>
      <c r="C121" s="208" t="s">
        <v>2421</v>
      </c>
      <c r="D121" s="124" t="s">
        <v>831</v>
      </c>
      <c r="E121" s="124" t="s">
        <v>1953</v>
      </c>
      <c r="F121" s="124" t="s">
        <v>1763</v>
      </c>
      <c r="G121" s="114">
        <v>527.29999999999995</v>
      </c>
      <c r="H121" s="107" t="s">
        <v>470</v>
      </c>
      <c r="I121" s="107"/>
      <c r="J121" s="113"/>
      <c r="K121" s="113"/>
      <c r="L121" s="210">
        <f t="shared" si="9"/>
        <v>145.00749999999999</v>
      </c>
      <c r="M121" s="210">
        <f t="shared" si="11"/>
        <v>158.18999999999997</v>
      </c>
      <c r="N121" s="140"/>
      <c r="O121" s="114"/>
      <c r="P121" s="107"/>
    </row>
    <row r="122" spans="1:16" x14ac:dyDescent="0.25">
      <c r="A122" s="124" t="s">
        <v>8</v>
      </c>
      <c r="B122" s="124" t="s">
        <v>2093</v>
      </c>
      <c r="C122" s="208" t="s">
        <v>2432</v>
      </c>
      <c r="D122" s="124" t="s">
        <v>220</v>
      </c>
      <c r="E122" s="124" t="s">
        <v>2433</v>
      </c>
      <c r="F122" s="124" t="s">
        <v>2199</v>
      </c>
      <c r="G122" s="114">
        <v>294.2</v>
      </c>
      <c r="H122" s="107" t="s">
        <v>444</v>
      </c>
      <c r="I122" s="107"/>
      <c r="J122" s="113"/>
      <c r="K122" s="113"/>
      <c r="L122" s="210">
        <f t="shared" si="9"/>
        <v>80.905000000000001</v>
      </c>
      <c r="M122" s="210">
        <f t="shared" si="11"/>
        <v>88.26</v>
      </c>
      <c r="N122" s="140"/>
      <c r="O122" s="114"/>
      <c r="P122" s="107"/>
    </row>
    <row r="123" spans="1:16" x14ac:dyDescent="0.25">
      <c r="A123" s="124" t="s">
        <v>8</v>
      </c>
      <c r="B123" s="124" t="s">
        <v>917</v>
      </c>
      <c r="C123" s="208" t="s">
        <v>918</v>
      </c>
      <c r="D123" s="124" t="s">
        <v>93</v>
      </c>
      <c r="E123" s="124" t="s">
        <v>919</v>
      </c>
      <c r="F123" s="124" t="s">
        <v>920</v>
      </c>
      <c r="G123" s="114">
        <v>456.2</v>
      </c>
      <c r="H123" s="107" t="s">
        <v>470</v>
      </c>
      <c r="I123" s="107"/>
      <c r="J123" s="113"/>
      <c r="K123" s="113"/>
      <c r="L123" s="210">
        <f t="shared" si="9"/>
        <v>125.455</v>
      </c>
      <c r="M123" s="210">
        <f t="shared" si="11"/>
        <v>136.86000000000001</v>
      </c>
      <c r="N123" s="140"/>
      <c r="O123" s="114"/>
      <c r="P123" s="107"/>
    </row>
    <row r="124" spans="1:16" x14ac:dyDescent="0.25">
      <c r="A124" s="124" t="s">
        <v>8</v>
      </c>
      <c r="B124" s="124" t="s">
        <v>2100</v>
      </c>
      <c r="C124" s="208" t="s">
        <v>2383</v>
      </c>
      <c r="D124" s="124" t="s">
        <v>2384</v>
      </c>
      <c r="E124" s="124" t="s">
        <v>2173</v>
      </c>
      <c r="F124" s="124" t="s">
        <v>2206</v>
      </c>
      <c r="G124" s="114">
        <v>414.8</v>
      </c>
      <c r="H124" s="107" t="s">
        <v>470</v>
      </c>
      <c r="I124" s="107"/>
      <c r="J124" s="113"/>
      <c r="K124" s="113"/>
      <c r="L124" s="210">
        <f t="shared" si="9"/>
        <v>114.07</v>
      </c>
      <c r="M124" s="210">
        <f t="shared" si="11"/>
        <v>124.44</v>
      </c>
      <c r="N124" s="140"/>
      <c r="O124" s="114"/>
      <c r="P124" s="107"/>
    </row>
    <row r="125" spans="1:16" x14ac:dyDescent="0.25">
      <c r="A125" s="124" t="s">
        <v>8</v>
      </c>
      <c r="B125" s="124" t="s">
        <v>2014</v>
      </c>
      <c r="C125" s="208" t="s">
        <v>2461</v>
      </c>
      <c r="D125" s="124" t="s">
        <v>2462</v>
      </c>
      <c r="E125" s="124" t="s">
        <v>1901</v>
      </c>
      <c r="F125" s="124" t="s">
        <v>1710</v>
      </c>
      <c r="G125" s="114">
        <v>182.6</v>
      </c>
      <c r="H125" s="107" t="s">
        <v>444</v>
      </c>
      <c r="I125" s="107"/>
      <c r="J125" s="113"/>
      <c r="K125" s="113"/>
      <c r="L125" s="210">
        <f t="shared" si="9"/>
        <v>50.215000000000003</v>
      </c>
      <c r="M125" s="210">
        <f t="shared" si="11"/>
        <v>54.78</v>
      </c>
      <c r="N125" s="140"/>
      <c r="O125" s="114"/>
      <c r="P125" s="107"/>
    </row>
    <row r="126" spans="1:16" x14ac:dyDescent="0.25">
      <c r="A126" s="124" t="s">
        <v>8</v>
      </c>
      <c r="B126" s="124" t="s">
        <v>1562</v>
      </c>
      <c r="C126" s="208" t="s">
        <v>2377</v>
      </c>
      <c r="D126" s="124" t="s">
        <v>302</v>
      </c>
      <c r="E126" s="124" t="s">
        <v>1564</v>
      </c>
      <c r="F126" s="124" t="s">
        <v>1563</v>
      </c>
      <c r="G126" s="147">
        <v>471.1</v>
      </c>
      <c r="H126" s="146" t="s">
        <v>444</v>
      </c>
      <c r="I126" s="107"/>
      <c r="J126" s="113"/>
      <c r="K126" s="212"/>
      <c r="L126" s="210">
        <f t="shared" si="9"/>
        <v>129.55250000000001</v>
      </c>
      <c r="M126" s="210">
        <f t="shared" si="11"/>
        <v>141.33000000000001</v>
      </c>
      <c r="N126" s="140"/>
      <c r="O126" s="114"/>
      <c r="P126" s="107"/>
    </row>
    <row r="127" spans="1:16" x14ac:dyDescent="0.25">
      <c r="A127" s="124" t="s">
        <v>8</v>
      </c>
      <c r="B127" s="124" t="s">
        <v>618</v>
      </c>
      <c r="C127" s="208" t="s">
        <v>619</v>
      </c>
      <c r="D127" s="124" t="s">
        <v>611</v>
      </c>
      <c r="E127" s="124" t="s">
        <v>620</v>
      </c>
      <c r="F127" s="124" t="s">
        <v>621</v>
      </c>
      <c r="G127" s="114">
        <v>413.3</v>
      </c>
      <c r="H127" s="107" t="s">
        <v>470</v>
      </c>
      <c r="I127" s="107"/>
      <c r="J127" s="113"/>
      <c r="K127" s="113"/>
      <c r="L127" s="210">
        <f t="shared" si="9"/>
        <v>113.6575</v>
      </c>
      <c r="M127" s="210">
        <f t="shared" si="11"/>
        <v>123.99</v>
      </c>
      <c r="N127" s="140"/>
      <c r="O127" s="114"/>
      <c r="P127" s="107"/>
    </row>
    <row r="128" spans="1:16" x14ac:dyDescent="0.25">
      <c r="A128" s="124" t="s">
        <v>8</v>
      </c>
      <c r="B128" s="124" t="s">
        <v>2101</v>
      </c>
      <c r="C128" s="208" t="s">
        <v>2427</v>
      </c>
      <c r="D128" s="124" t="s">
        <v>265</v>
      </c>
      <c r="E128" s="124" t="s">
        <v>2174</v>
      </c>
      <c r="F128" s="124" t="s">
        <v>2207</v>
      </c>
      <c r="G128" s="114">
        <v>260.3</v>
      </c>
      <c r="H128" s="107" t="s">
        <v>470</v>
      </c>
      <c r="I128" s="107"/>
      <c r="J128" s="113"/>
      <c r="K128" s="113"/>
      <c r="L128" s="210">
        <f t="shared" si="9"/>
        <v>71.582499999999996</v>
      </c>
      <c r="M128" s="210">
        <f t="shared" si="11"/>
        <v>78.09</v>
      </c>
      <c r="N128" s="140"/>
      <c r="O128" s="114"/>
      <c r="P128" s="107"/>
    </row>
    <row r="129" spans="1:16" x14ac:dyDescent="0.25">
      <c r="A129" s="124" t="s">
        <v>8</v>
      </c>
      <c r="B129" s="124" t="s">
        <v>2021</v>
      </c>
      <c r="C129" s="208" t="s">
        <v>628</v>
      </c>
      <c r="D129" s="124" t="s">
        <v>1664</v>
      </c>
      <c r="E129" s="124" t="s">
        <v>1908</v>
      </c>
      <c r="F129" s="124" t="s">
        <v>1717</v>
      </c>
      <c r="G129" s="114">
        <v>109.8</v>
      </c>
      <c r="H129" s="107" t="s">
        <v>444</v>
      </c>
      <c r="I129" s="107"/>
      <c r="J129" s="113"/>
      <c r="K129" s="113"/>
      <c r="L129" s="210">
        <f t="shared" si="9"/>
        <v>30.195</v>
      </c>
      <c r="M129" s="210">
        <f t="shared" si="11"/>
        <v>32.94</v>
      </c>
      <c r="N129" s="140"/>
      <c r="O129" s="114"/>
      <c r="P129" s="107"/>
    </row>
    <row r="130" spans="1:16" x14ac:dyDescent="0.25">
      <c r="A130" s="124" t="s">
        <v>8</v>
      </c>
      <c r="B130" s="124" t="s">
        <v>2023</v>
      </c>
      <c r="C130" s="130" t="s">
        <v>2474</v>
      </c>
      <c r="D130" s="124" t="s">
        <v>2475</v>
      </c>
      <c r="E130" s="124" t="s">
        <v>1911</v>
      </c>
      <c r="F130" s="124" t="s">
        <v>1720</v>
      </c>
      <c r="G130" s="114">
        <v>161.30000000000001</v>
      </c>
      <c r="H130" s="107" t="s">
        <v>444</v>
      </c>
      <c r="I130" s="107" t="s">
        <v>2741</v>
      </c>
      <c r="J130" s="113" t="s">
        <v>2561</v>
      </c>
      <c r="K130" s="212"/>
      <c r="L130" s="210">
        <f t="shared" si="9"/>
        <v>44.357500000000002</v>
      </c>
      <c r="M130" s="210">
        <f t="shared" si="11"/>
        <v>48.39</v>
      </c>
      <c r="N130" s="140"/>
      <c r="O130" s="114"/>
      <c r="P130" s="107"/>
    </row>
    <row r="131" spans="1:16" x14ac:dyDescent="0.25">
      <c r="A131" s="124" t="s">
        <v>8</v>
      </c>
      <c r="B131" s="124" t="s">
        <v>2032</v>
      </c>
      <c r="C131" s="208" t="s">
        <v>335</v>
      </c>
      <c r="D131" s="124" t="s">
        <v>738</v>
      </c>
      <c r="E131" s="124" t="s">
        <v>1921</v>
      </c>
      <c r="F131" s="124" t="s">
        <v>1730</v>
      </c>
      <c r="G131" s="114">
        <v>457.35</v>
      </c>
      <c r="H131" s="107" t="s">
        <v>444</v>
      </c>
      <c r="I131" s="107"/>
      <c r="J131" s="113"/>
      <c r="K131" s="113"/>
      <c r="L131" s="210">
        <f t="shared" si="9"/>
        <v>125.77124999999999</v>
      </c>
      <c r="M131" s="210">
        <f t="shared" si="11"/>
        <v>137.20500000000001</v>
      </c>
      <c r="N131" s="140"/>
      <c r="O131" s="114"/>
      <c r="P131" s="107"/>
    </row>
    <row r="132" spans="1:16" x14ac:dyDescent="0.25">
      <c r="A132" s="124" t="s">
        <v>8</v>
      </c>
      <c r="B132" s="124" t="s">
        <v>1580</v>
      </c>
      <c r="C132" s="208" t="s">
        <v>2435</v>
      </c>
      <c r="D132" s="124" t="s">
        <v>1657</v>
      </c>
      <c r="E132" s="124" t="s">
        <v>2436</v>
      </c>
      <c r="F132" s="124" t="s">
        <v>1581</v>
      </c>
      <c r="G132" s="114">
        <v>96.2</v>
      </c>
      <c r="H132" s="107" t="s">
        <v>444</v>
      </c>
      <c r="I132" s="107"/>
      <c r="J132" s="113"/>
      <c r="K132" s="113"/>
      <c r="L132" s="210">
        <f t="shared" si="9"/>
        <v>26.454999999999998</v>
      </c>
      <c r="M132" s="210">
        <f t="shared" si="11"/>
        <v>28.86</v>
      </c>
      <c r="N132" s="140"/>
      <c r="O132" s="114"/>
      <c r="P132" s="107"/>
    </row>
    <row r="133" spans="1:16" x14ac:dyDescent="0.25">
      <c r="A133" s="124" t="s">
        <v>8</v>
      </c>
      <c r="B133" s="124" t="s">
        <v>2044</v>
      </c>
      <c r="C133" s="208" t="s">
        <v>2416</v>
      </c>
      <c r="D133" s="124" t="s">
        <v>549</v>
      </c>
      <c r="E133" s="124" t="s">
        <v>1934</v>
      </c>
      <c r="F133" s="124" t="s">
        <v>1743</v>
      </c>
      <c r="G133" s="114">
        <v>471.2</v>
      </c>
      <c r="H133" s="107" t="s">
        <v>444</v>
      </c>
      <c r="I133" s="107"/>
      <c r="J133" s="113"/>
      <c r="K133" s="113"/>
      <c r="L133" s="210">
        <f t="shared" si="9"/>
        <v>129.58000000000001</v>
      </c>
      <c r="M133" s="210">
        <f t="shared" si="11"/>
        <v>141.36000000000001</v>
      </c>
      <c r="N133" s="140"/>
      <c r="O133" s="114"/>
      <c r="P133" s="107"/>
    </row>
    <row r="134" spans="1:16" x14ac:dyDescent="0.25">
      <c r="A134" s="124" t="s">
        <v>8</v>
      </c>
      <c r="B134" s="124" t="s">
        <v>2047</v>
      </c>
      <c r="C134" s="208" t="s">
        <v>2481</v>
      </c>
      <c r="D134" s="124" t="s">
        <v>2482</v>
      </c>
      <c r="E134" s="124" t="s">
        <v>1937</v>
      </c>
      <c r="F134" s="124" t="s">
        <v>1746</v>
      </c>
      <c r="G134" s="114">
        <v>173.25</v>
      </c>
      <c r="H134" s="107" t="s">
        <v>444</v>
      </c>
      <c r="I134" s="107"/>
      <c r="J134" s="113"/>
      <c r="K134" s="113"/>
      <c r="L134" s="210">
        <f t="shared" si="9"/>
        <v>47.643749999999997</v>
      </c>
      <c r="M134" s="210">
        <f t="shared" si="11"/>
        <v>51.975000000000001</v>
      </c>
      <c r="N134" s="140"/>
      <c r="O134" s="114"/>
      <c r="P134" s="107"/>
    </row>
    <row r="135" spans="1:16" x14ac:dyDescent="0.25">
      <c r="A135" s="124" t="s">
        <v>8</v>
      </c>
      <c r="B135" s="124" t="s">
        <v>2109</v>
      </c>
      <c r="C135" s="208" t="s">
        <v>2424</v>
      </c>
      <c r="D135" s="124" t="s">
        <v>2425</v>
      </c>
      <c r="E135" s="124" t="s">
        <v>2426</v>
      </c>
      <c r="F135" s="124" t="s">
        <v>2217</v>
      </c>
      <c r="G135" s="114">
        <v>146.25</v>
      </c>
      <c r="H135" s="107" t="s">
        <v>470</v>
      </c>
      <c r="I135" s="107"/>
      <c r="J135" s="113"/>
      <c r="K135" s="113"/>
      <c r="L135" s="210">
        <f t="shared" si="9"/>
        <v>40.21875</v>
      </c>
      <c r="M135" s="210">
        <f t="shared" si="11"/>
        <v>43.875</v>
      </c>
      <c r="N135" s="140"/>
      <c r="O135" s="114"/>
      <c r="P135" s="107"/>
    </row>
    <row r="136" spans="1:16" x14ac:dyDescent="0.25">
      <c r="A136" s="124" t="s">
        <v>8</v>
      </c>
      <c r="B136" s="124" t="s">
        <v>2054</v>
      </c>
      <c r="C136" s="208" t="s">
        <v>1402</v>
      </c>
      <c r="D136" s="124" t="s">
        <v>447</v>
      </c>
      <c r="E136" s="124" t="s">
        <v>1945</v>
      </c>
      <c r="F136" s="124" t="s">
        <v>1754</v>
      </c>
      <c r="G136" s="114">
        <v>410.95</v>
      </c>
      <c r="H136" s="107" t="s">
        <v>444</v>
      </c>
      <c r="I136" s="107"/>
      <c r="J136" s="113"/>
      <c r="K136" s="113"/>
      <c r="L136" s="210">
        <f t="shared" si="9"/>
        <v>113.01125</v>
      </c>
      <c r="M136" s="210">
        <f t="shared" si="11"/>
        <v>123.285</v>
      </c>
      <c r="N136" s="140"/>
      <c r="O136" s="114"/>
      <c r="P136" s="107"/>
    </row>
    <row r="137" spans="1:16" x14ac:dyDescent="0.25">
      <c r="A137" s="252" t="s">
        <v>8</v>
      </c>
      <c r="B137" s="252" t="s">
        <v>2112</v>
      </c>
      <c r="C137" s="255" t="s">
        <v>2402</v>
      </c>
      <c r="D137" s="252" t="s">
        <v>873</v>
      </c>
      <c r="E137" s="252" t="s">
        <v>2186</v>
      </c>
      <c r="F137" s="124" t="s">
        <v>2220</v>
      </c>
      <c r="G137" s="114">
        <v>463</v>
      </c>
      <c r="H137" s="107" t="s">
        <v>470</v>
      </c>
      <c r="I137" s="107"/>
      <c r="J137" s="113"/>
      <c r="K137" s="113"/>
      <c r="L137" s="210">
        <f t="shared" ref="L137:L168" si="12">SUM(G137*27.5)/100</f>
        <v>127.325</v>
      </c>
      <c r="M137" s="210">
        <f t="shared" si="11"/>
        <v>138.9</v>
      </c>
      <c r="N137" s="140"/>
      <c r="O137" s="114"/>
      <c r="P137" s="107"/>
    </row>
    <row r="138" spans="1:16" x14ac:dyDescent="0.25">
      <c r="A138" s="124" t="s">
        <v>8</v>
      </c>
      <c r="B138" s="124" t="s">
        <v>2391</v>
      </c>
      <c r="C138" s="208" t="s">
        <v>2392</v>
      </c>
      <c r="D138" s="124" t="s">
        <v>2393</v>
      </c>
      <c r="E138" s="124" t="s">
        <v>2394</v>
      </c>
      <c r="F138" s="124" t="s">
        <v>2395</v>
      </c>
      <c r="G138" s="114">
        <v>591.20000000000005</v>
      </c>
      <c r="H138" s="107" t="s">
        <v>444</v>
      </c>
      <c r="I138" s="107"/>
      <c r="J138" s="113"/>
      <c r="K138" s="113"/>
      <c r="L138" s="210">
        <f t="shared" si="12"/>
        <v>162.58000000000001</v>
      </c>
      <c r="M138" s="210">
        <f t="shared" si="11"/>
        <v>177.36</v>
      </c>
      <c r="N138" s="140"/>
      <c r="O138" s="114"/>
      <c r="P138" s="107"/>
    </row>
    <row r="139" spans="1:16" x14ac:dyDescent="0.25">
      <c r="A139" s="124" t="s">
        <v>8</v>
      </c>
      <c r="B139" s="124" t="s">
        <v>2110</v>
      </c>
      <c r="C139" s="208" t="s">
        <v>2401</v>
      </c>
      <c r="D139" s="124" t="s">
        <v>1655</v>
      </c>
      <c r="E139" s="124" t="s">
        <v>2184</v>
      </c>
      <c r="F139" s="124" t="s">
        <v>2218</v>
      </c>
      <c r="G139" s="114">
        <v>639.29999999999995</v>
      </c>
      <c r="H139" s="107" t="s">
        <v>470</v>
      </c>
      <c r="I139" s="107"/>
      <c r="J139" s="113"/>
      <c r="K139" s="113"/>
      <c r="L139" s="210">
        <f t="shared" si="12"/>
        <v>175.8075</v>
      </c>
      <c r="M139" s="210">
        <f t="shared" si="11"/>
        <v>191.79</v>
      </c>
      <c r="N139" s="140"/>
      <c r="O139" s="114"/>
      <c r="P139" s="107"/>
    </row>
    <row r="140" spans="1:16" x14ac:dyDescent="0.25">
      <c r="A140" s="124" t="s">
        <v>8</v>
      </c>
      <c r="B140" s="124" t="s">
        <v>2115</v>
      </c>
      <c r="C140" s="208" t="s">
        <v>2382</v>
      </c>
      <c r="D140" s="124" t="s">
        <v>951</v>
      </c>
      <c r="E140" s="124" t="s">
        <v>2189</v>
      </c>
      <c r="F140" s="124" t="s">
        <v>2223</v>
      </c>
      <c r="G140" s="114">
        <v>380.3</v>
      </c>
      <c r="H140" s="107" t="s">
        <v>470</v>
      </c>
      <c r="I140" s="107"/>
      <c r="J140" s="113"/>
      <c r="K140" s="113"/>
      <c r="L140" s="210">
        <f t="shared" si="12"/>
        <v>104.5825</v>
      </c>
      <c r="M140" s="210">
        <f t="shared" si="11"/>
        <v>114.09</v>
      </c>
      <c r="N140" s="140"/>
      <c r="O140" s="114"/>
      <c r="P140" s="107"/>
    </row>
    <row r="141" spans="1:16" x14ac:dyDescent="0.25">
      <c r="A141" s="124" t="s">
        <v>8</v>
      </c>
      <c r="B141" s="124" t="s">
        <v>2116</v>
      </c>
      <c r="C141" s="208" t="s">
        <v>2465</v>
      </c>
      <c r="D141" s="124" t="s">
        <v>1140</v>
      </c>
      <c r="E141" s="124" t="s">
        <v>2190</v>
      </c>
      <c r="F141" s="124" t="s">
        <v>2224</v>
      </c>
      <c r="G141" s="114">
        <v>259.60000000000002</v>
      </c>
      <c r="H141" s="107" t="s">
        <v>444</v>
      </c>
      <c r="I141" s="107"/>
      <c r="J141" s="113"/>
      <c r="K141" s="113"/>
      <c r="L141" s="210">
        <f t="shared" si="12"/>
        <v>71.390000000000015</v>
      </c>
      <c r="M141" s="210">
        <f t="shared" si="11"/>
        <v>77.88000000000001</v>
      </c>
      <c r="N141" s="140"/>
      <c r="O141" s="114"/>
      <c r="P141" s="107"/>
    </row>
    <row r="142" spans="1:16" x14ac:dyDescent="0.25">
      <c r="A142" s="124" t="s">
        <v>8</v>
      </c>
      <c r="B142" s="124" t="s">
        <v>2076</v>
      </c>
      <c r="C142" s="130" t="s">
        <v>2450</v>
      </c>
      <c r="D142" s="124" t="s">
        <v>2451</v>
      </c>
      <c r="E142" s="124" t="s">
        <v>1966</v>
      </c>
      <c r="F142" s="124" t="s">
        <v>1777</v>
      </c>
      <c r="G142" s="114">
        <v>275.85000000000002</v>
      </c>
      <c r="H142" s="107" t="s">
        <v>444</v>
      </c>
      <c r="I142" s="107" t="s">
        <v>3039</v>
      </c>
      <c r="J142" s="113" t="s">
        <v>2561</v>
      </c>
      <c r="K142" s="113"/>
      <c r="L142" s="210">
        <f t="shared" si="12"/>
        <v>75.858750000000015</v>
      </c>
      <c r="M142" s="210">
        <f t="shared" si="11"/>
        <v>82.754999999999995</v>
      </c>
      <c r="N142" s="140"/>
      <c r="O142" s="114"/>
      <c r="P142" s="107"/>
    </row>
    <row r="143" spans="1:16" x14ac:dyDescent="0.25">
      <c r="A143" s="124" t="s">
        <v>8</v>
      </c>
      <c r="B143" s="124" t="s">
        <v>162</v>
      </c>
      <c r="C143" s="130" t="s">
        <v>163</v>
      </c>
      <c r="D143" s="124" t="s">
        <v>732</v>
      </c>
      <c r="E143" s="124" t="s">
        <v>165</v>
      </c>
      <c r="F143" s="124" t="s">
        <v>166</v>
      </c>
      <c r="G143" s="114">
        <v>248.3</v>
      </c>
      <c r="H143" s="107" t="s">
        <v>444</v>
      </c>
      <c r="I143" s="107" t="s">
        <v>2748</v>
      </c>
      <c r="J143" s="113" t="s">
        <v>2561</v>
      </c>
      <c r="K143" s="113"/>
      <c r="L143" s="210">
        <f t="shared" si="12"/>
        <v>68.282499999999999</v>
      </c>
      <c r="M143" s="210">
        <f t="shared" si="11"/>
        <v>74.489999999999995</v>
      </c>
      <c r="N143" s="140"/>
      <c r="O143" s="114"/>
      <c r="P143" s="107"/>
    </row>
    <row r="144" spans="1:16" x14ac:dyDescent="0.25">
      <c r="A144" s="124" t="s">
        <v>8</v>
      </c>
      <c r="B144" s="124" t="s">
        <v>2083</v>
      </c>
      <c r="C144" s="208" t="s">
        <v>2390</v>
      </c>
      <c r="D144" s="124" t="s">
        <v>584</v>
      </c>
      <c r="E144" s="124" t="s">
        <v>1974</v>
      </c>
      <c r="F144" s="124" t="s">
        <v>1785</v>
      </c>
      <c r="G144" s="114">
        <v>576.20000000000005</v>
      </c>
      <c r="H144" s="107" t="s">
        <v>470</v>
      </c>
      <c r="I144" s="107"/>
      <c r="J144" s="113"/>
      <c r="K144" s="113"/>
      <c r="L144" s="210">
        <f t="shared" si="12"/>
        <v>158.45500000000001</v>
      </c>
      <c r="M144" s="210">
        <f t="shared" si="11"/>
        <v>172.86</v>
      </c>
      <c r="N144" s="140"/>
      <c r="O144" s="114"/>
      <c r="P144" s="107"/>
    </row>
    <row r="145" spans="1:16" x14ac:dyDescent="0.25">
      <c r="A145" s="124" t="s">
        <v>8</v>
      </c>
      <c r="B145" s="124" t="s">
        <v>2121</v>
      </c>
      <c r="C145" s="208" t="s">
        <v>1040</v>
      </c>
      <c r="D145" s="124" t="s">
        <v>549</v>
      </c>
      <c r="E145" s="124" t="s">
        <v>2194</v>
      </c>
      <c r="F145" s="124" t="s">
        <v>2228</v>
      </c>
      <c r="G145" s="114">
        <v>557.29999999999995</v>
      </c>
      <c r="H145" s="107" t="s">
        <v>444</v>
      </c>
      <c r="I145" s="107"/>
      <c r="J145" s="113"/>
      <c r="K145" s="113"/>
      <c r="L145" s="210">
        <f t="shared" si="12"/>
        <v>153.25749999999999</v>
      </c>
      <c r="M145" s="210">
        <f t="shared" si="11"/>
        <v>167.19</v>
      </c>
      <c r="N145" s="140"/>
      <c r="O145" s="114"/>
      <c r="P145" s="107"/>
    </row>
    <row r="146" spans="1:16" x14ac:dyDescent="0.25">
      <c r="A146" s="152" t="s">
        <v>2089</v>
      </c>
      <c r="B146" s="110" t="s">
        <v>1985</v>
      </c>
      <c r="C146" s="141" t="s">
        <v>1794</v>
      </c>
      <c r="D146" s="107"/>
      <c r="E146" s="110" t="s">
        <v>1871</v>
      </c>
      <c r="F146" s="110" t="s">
        <v>1679</v>
      </c>
      <c r="G146" s="156">
        <v>278.3</v>
      </c>
      <c r="H146" s="146"/>
      <c r="I146" s="107"/>
      <c r="J146" s="107"/>
      <c r="K146" s="110" t="s">
        <v>1516</v>
      </c>
      <c r="L146" s="114">
        <f t="shared" si="12"/>
        <v>76.532499999999999</v>
      </c>
      <c r="M146" s="114"/>
      <c r="N146" s="173"/>
      <c r="O146" s="158"/>
      <c r="P146" s="160"/>
    </row>
    <row r="147" spans="1:16" x14ac:dyDescent="0.25">
      <c r="A147" s="152" t="s">
        <v>2089</v>
      </c>
      <c r="B147" s="110" t="s">
        <v>1986</v>
      </c>
      <c r="C147" s="141" t="s">
        <v>1795</v>
      </c>
      <c r="D147" s="107"/>
      <c r="E147" s="110" t="s">
        <v>1872</v>
      </c>
      <c r="F147" s="110" t="s">
        <v>1680</v>
      </c>
      <c r="G147" s="156">
        <v>336.95</v>
      </c>
      <c r="H147" s="146"/>
      <c r="I147" s="107"/>
      <c r="J147" s="107"/>
      <c r="K147" s="110" t="s">
        <v>1516</v>
      </c>
      <c r="L147" s="114">
        <f t="shared" si="12"/>
        <v>92.661249999999995</v>
      </c>
      <c r="M147" s="114"/>
      <c r="N147" s="157"/>
      <c r="O147" s="159"/>
      <c r="P147" s="160"/>
    </row>
    <row r="148" spans="1:16" x14ac:dyDescent="0.25">
      <c r="A148" s="153">
        <v>43617</v>
      </c>
      <c r="B148" s="136" t="s">
        <v>1518</v>
      </c>
      <c r="C148" s="182" t="s">
        <v>1520</v>
      </c>
      <c r="D148" s="136" t="s">
        <v>1652</v>
      </c>
      <c r="E148" s="136" t="s">
        <v>1521</v>
      </c>
      <c r="F148" s="136" t="s">
        <v>1519</v>
      </c>
      <c r="G148" s="131">
        <v>262.8</v>
      </c>
      <c r="H148" s="113"/>
      <c r="I148" s="113"/>
      <c r="J148" s="136"/>
      <c r="K148" s="136" t="s">
        <v>1516</v>
      </c>
      <c r="L148" s="114">
        <f t="shared" si="12"/>
        <v>72.27</v>
      </c>
      <c r="M148" s="114"/>
      <c r="N148" s="157"/>
      <c r="O148" s="159"/>
      <c r="P148" s="160"/>
    </row>
    <row r="149" spans="1:16" x14ac:dyDescent="0.25">
      <c r="A149" s="152" t="s">
        <v>2089</v>
      </c>
      <c r="B149" s="110" t="s">
        <v>1988</v>
      </c>
      <c r="C149" s="141" t="s">
        <v>1796</v>
      </c>
      <c r="D149" s="107"/>
      <c r="E149" s="110" t="s">
        <v>1874</v>
      </c>
      <c r="F149" s="110" t="s">
        <v>1682</v>
      </c>
      <c r="G149" s="156">
        <v>375.2</v>
      </c>
      <c r="H149" s="146"/>
      <c r="I149" s="107"/>
      <c r="J149" s="107"/>
      <c r="K149" s="141" t="s">
        <v>1516</v>
      </c>
      <c r="L149" s="210">
        <f t="shared" si="12"/>
        <v>103.18</v>
      </c>
      <c r="M149" s="210"/>
      <c r="N149" s="157"/>
      <c r="O149" s="159"/>
      <c r="P149" s="160"/>
    </row>
    <row r="150" spans="1:16" x14ac:dyDescent="0.25">
      <c r="A150" s="152" t="s">
        <v>2089</v>
      </c>
      <c r="B150" s="110" t="s">
        <v>1993</v>
      </c>
      <c r="C150" s="141" t="s">
        <v>1799</v>
      </c>
      <c r="D150" s="113"/>
      <c r="E150" s="110" t="s">
        <v>1880</v>
      </c>
      <c r="F150" s="110" t="s">
        <v>1688</v>
      </c>
      <c r="G150" s="156">
        <v>348.2</v>
      </c>
      <c r="H150" s="107"/>
      <c r="I150" s="113"/>
      <c r="J150" s="113"/>
      <c r="K150" s="141" t="s">
        <v>1516</v>
      </c>
      <c r="L150" s="210">
        <f t="shared" si="12"/>
        <v>95.754999999999995</v>
      </c>
      <c r="M150" s="210"/>
      <c r="N150" s="157"/>
      <c r="O150" s="159"/>
      <c r="P150" s="160"/>
    </row>
    <row r="151" spans="1:16" x14ac:dyDescent="0.25">
      <c r="A151" s="153">
        <v>43617</v>
      </c>
      <c r="B151" s="136" t="s">
        <v>1516</v>
      </c>
      <c r="C151" s="182" t="s">
        <v>1671</v>
      </c>
      <c r="D151" s="136" t="s">
        <v>159</v>
      </c>
      <c r="E151" s="136" t="s">
        <v>1540</v>
      </c>
      <c r="F151" s="136" t="s">
        <v>1539</v>
      </c>
      <c r="G151" s="131">
        <v>207.25</v>
      </c>
      <c r="H151" s="113"/>
      <c r="I151" s="113"/>
      <c r="J151" s="136"/>
      <c r="K151" s="182" t="s">
        <v>1516</v>
      </c>
      <c r="L151" s="210">
        <f t="shared" si="12"/>
        <v>56.993749999999999</v>
      </c>
      <c r="M151" s="210"/>
      <c r="N151" s="157"/>
      <c r="O151" s="159"/>
      <c r="P151" s="160"/>
    </row>
    <row r="152" spans="1:16" x14ac:dyDescent="0.25">
      <c r="A152" s="153">
        <v>43617</v>
      </c>
      <c r="B152" s="136" t="s">
        <v>1549</v>
      </c>
      <c r="C152" s="182" t="s">
        <v>1551</v>
      </c>
      <c r="D152" s="136" t="s">
        <v>1655</v>
      </c>
      <c r="E152" s="136" t="s">
        <v>1552</v>
      </c>
      <c r="F152" s="136" t="s">
        <v>1550</v>
      </c>
      <c r="G152" s="131">
        <v>370.3</v>
      </c>
      <c r="H152" s="113"/>
      <c r="I152" s="113"/>
      <c r="J152" s="136"/>
      <c r="K152" s="182" t="s">
        <v>1516</v>
      </c>
      <c r="L152" s="210">
        <f t="shared" si="12"/>
        <v>101.8325</v>
      </c>
      <c r="M152" s="210"/>
      <c r="N152" s="157"/>
      <c r="O152" s="159"/>
      <c r="P152" s="160"/>
    </row>
    <row r="153" spans="1:16" x14ac:dyDescent="0.25">
      <c r="A153" s="152" t="s">
        <v>2089</v>
      </c>
      <c r="B153" s="110" t="s">
        <v>2009</v>
      </c>
      <c r="C153" s="141" t="s">
        <v>1809</v>
      </c>
      <c r="D153" s="113"/>
      <c r="E153" s="110" t="s">
        <v>1896</v>
      </c>
      <c r="F153" s="110" t="s">
        <v>1705</v>
      </c>
      <c r="G153" s="156">
        <v>582.29999999999995</v>
      </c>
      <c r="H153" s="107"/>
      <c r="I153" s="113"/>
      <c r="J153" s="113"/>
      <c r="K153" s="141" t="s">
        <v>1516</v>
      </c>
      <c r="L153" s="210">
        <f t="shared" si="12"/>
        <v>160.13249999999999</v>
      </c>
      <c r="M153" s="210"/>
      <c r="N153" s="157"/>
      <c r="O153" s="159"/>
      <c r="P153" s="160"/>
    </row>
    <row r="154" spans="1:16" x14ac:dyDescent="0.25">
      <c r="A154" s="152" t="s">
        <v>2089</v>
      </c>
      <c r="B154" s="110" t="s">
        <v>2010</v>
      </c>
      <c r="C154" s="141" t="s">
        <v>1810</v>
      </c>
      <c r="D154" s="113"/>
      <c r="E154" s="110" t="s">
        <v>1897</v>
      </c>
      <c r="F154" s="110" t="s">
        <v>1706</v>
      </c>
      <c r="G154" s="156">
        <v>212.15</v>
      </c>
      <c r="H154" s="107"/>
      <c r="I154" s="113"/>
      <c r="J154" s="113"/>
      <c r="K154" s="141" t="s">
        <v>1516</v>
      </c>
      <c r="L154" s="210">
        <f t="shared" si="12"/>
        <v>58.341250000000002</v>
      </c>
      <c r="M154" s="210"/>
      <c r="N154" s="157"/>
      <c r="O154" s="159"/>
      <c r="P154" s="160"/>
    </row>
    <row r="155" spans="1:16" x14ac:dyDescent="0.25">
      <c r="A155" s="152" t="s">
        <v>2089</v>
      </c>
      <c r="B155" s="110" t="s">
        <v>2011</v>
      </c>
      <c r="C155" s="141" t="s">
        <v>1811</v>
      </c>
      <c r="D155" s="113"/>
      <c r="E155" s="110" t="s">
        <v>1898</v>
      </c>
      <c r="F155" s="110" t="s">
        <v>1707</v>
      </c>
      <c r="G155" s="156">
        <v>424.4</v>
      </c>
      <c r="H155" s="107"/>
      <c r="I155" s="113"/>
      <c r="J155" s="113"/>
      <c r="K155" s="141" t="s">
        <v>1516</v>
      </c>
      <c r="L155" s="210">
        <f t="shared" si="12"/>
        <v>116.71</v>
      </c>
      <c r="M155" s="210"/>
      <c r="N155" s="157"/>
      <c r="O155" s="159"/>
      <c r="P155" s="160"/>
    </row>
    <row r="156" spans="1:16" x14ac:dyDescent="0.25">
      <c r="A156" s="152" t="s">
        <v>2089</v>
      </c>
      <c r="B156" s="110" t="s">
        <v>2016</v>
      </c>
      <c r="C156" s="141" t="s">
        <v>1815</v>
      </c>
      <c r="D156" s="113"/>
      <c r="E156" s="110" t="s">
        <v>1903</v>
      </c>
      <c r="F156" s="110" t="s">
        <v>1712</v>
      </c>
      <c r="G156" s="156">
        <v>269.55</v>
      </c>
      <c r="H156" s="107"/>
      <c r="I156" s="113"/>
      <c r="J156" s="113"/>
      <c r="K156" s="141" t="s">
        <v>1516</v>
      </c>
      <c r="L156" s="210">
        <f t="shared" si="12"/>
        <v>74.126249999999999</v>
      </c>
      <c r="M156" s="210"/>
      <c r="N156" s="157"/>
      <c r="O156" s="159"/>
      <c r="P156" s="160"/>
    </row>
    <row r="157" spans="1:16" x14ac:dyDescent="0.25">
      <c r="A157" s="152" t="s">
        <v>2089</v>
      </c>
      <c r="B157" s="110" t="s">
        <v>2019</v>
      </c>
      <c r="C157" s="141" t="s">
        <v>1818</v>
      </c>
      <c r="D157" s="113"/>
      <c r="E157" s="110" t="s">
        <v>1906</v>
      </c>
      <c r="F157" s="110" t="s">
        <v>1715</v>
      </c>
      <c r="G157" s="156">
        <v>47.6</v>
      </c>
      <c r="H157" s="107"/>
      <c r="I157" s="113"/>
      <c r="J157" s="113"/>
      <c r="K157" s="141" t="s">
        <v>1516</v>
      </c>
      <c r="L157" s="210">
        <f t="shared" si="12"/>
        <v>13.09</v>
      </c>
      <c r="M157" s="210"/>
      <c r="N157" s="157"/>
      <c r="O157" s="159"/>
      <c r="P157" s="160"/>
    </row>
    <row r="158" spans="1:16" x14ac:dyDescent="0.25">
      <c r="A158" s="152" t="s">
        <v>2089</v>
      </c>
      <c r="B158" s="110" t="s">
        <v>2020</v>
      </c>
      <c r="C158" s="141" t="s">
        <v>1819</v>
      </c>
      <c r="D158" s="113"/>
      <c r="E158" s="110" t="s">
        <v>1907</v>
      </c>
      <c r="F158" s="110" t="s">
        <v>1716</v>
      </c>
      <c r="G158" s="156">
        <v>244.7</v>
      </c>
      <c r="H158" s="107"/>
      <c r="I158" s="113"/>
      <c r="J158" s="113"/>
      <c r="K158" s="141" t="s">
        <v>1516</v>
      </c>
      <c r="L158" s="210">
        <f t="shared" si="12"/>
        <v>67.292500000000004</v>
      </c>
      <c r="M158" s="210"/>
      <c r="N158" s="157"/>
      <c r="O158" s="159"/>
      <c r="P158" s="160"/>
    </row>
    <row r="159" spans="1:16" x14ac:dyDescent="0.25">
      <c r="A159" s="152" t="s">
        <v>2089</v>
      </c>
      <c r="B159" s="110" t="s">
        <v>2024</v>
      </c>
      <c r="C159" s="141" t="s">
        <v>1821</v>
      </c>
      <c r="D159" s="113"/>
      <c r="E159" s="110" t="s">
        <v>1912</v>
      </c>
      <c r="F159" s="110" t="s">
        <v>1721</v>
      </c>
      <c r="G159" s="156">
        <v>172.7</v>
      </c>
      <c r="H159" s="107"/>
      <c r="I159" s="113"/>
      <c r="J159" s="113"/>
      <c r="K159" s="141" t="s">
        <v>1516</v>
      </c>
      <c r="L159" s="210">
        <f t="shared" si="12"/>
        <v>47.4925</v>
      </c>
      <c r="M159" s="210"/>
      <c r="N159" s="157"/>
      <c r="O159" s="159"/>
      <c r="P159" s="160"/>
    </row>
    <row r="160" spans="1:16" x14ac:dyDescent="0.25">
      <c r="A160" s="152" t="s">
        <v>2089</v>
      </c>
      <c r="B160" s="110" t="s">
        <v>2027</v>
      </c>
      <c r="C160" s="141" t="s">
        <v>1824</v>
      </c>
      <c r="D160" s="113"/>
      <c r="E160" s="110" t="s">
        <v>1915</v>
      </c>
      <c r="F160" s="110"/>
      <c r="G160" s="156">
        <v>161.30000000000001</v>
      </c>
      <c r="H160" s="107"/>
      <c r="I160" s="113"/>
      <c r="J160" s="113"/>
      <c r="K160" s="141" t="s">
        <v>1516</v>
      </c>
      <c r="L160" s="210">
        <f t="shared" si="12"/>
        <v>44.357500000000002</v>
      </c>
      <c r="M160" s="210"/>
      <c r="N160" s="157"/>
      <c r="O160" s="159"/>
      <c r="P160" s="160"/>
    </row>
    <row r="161" spans="1:16" x14ac:dyDescent="0.25">
      <c r="A161" s="152" t="s">
        <v>2089</v>
      </c>
      <c r="B161" s="110" t="s">
        <v>2029</v>
      </c>
      <c r="C161" s="141" t="s">
        <v>1826</v>
      </c>
      <c r="D161" s="113"/>
      <c r="E161" s="110" t="s">
        <v>1918</v>
      </c>
      <c r="F161" s="110" t="s">
        <v>1727</v>
      </c>
      <c r="G161" s="156">
        <v>197.25</v>
      </c>
      <c r="H161" s="107"/>
      <c r="I161" s="113"/>
      <c r="J161" s="113"/>
      <c r="K161" s="141" t="s">
        <v>1516</v>
      </c>
      <c r="L161" s="210">
        <f t="shared" si="12"/>
        <v>54.243749999999999</v>
      </c>
      <c r="M161" s="210"/>
      <c r="N161" s="157"/>
      <c r="O161" s="159"/>
      <c r="P161" s="160"/>
    </row>
    <row r="162" spans="1:16" ht="26.4" x14ac:dyDescent="0.25">
      <c r="A162" s="152" t="s">
        <v>2089</v>
      </c>
      <c r="B162" s="110" t="s">
        <v>2030</v>
      </c>
      <c r="C162" s="141" t="s">
        <v>1827</v>
      </c>
      <c r="D162" s="113"/>
      <c r="E162" s="110" t="s">
        <v>1919</v>
      </c>
      <c r="F162" s="110" t="s">
        <v>1728</v>
      </c>
      <c r="G162" s="156">
        <v>905.3</v>
      </c>
      <c r="H162" s="107"/>
      <c r="I162" s="113"/>
      <c r="J162" s="113"/>
      <c r="K162" s="141" t="s">
        <v>1516</v>
      </c>
      <c r="L162" s="210">
        <f t="shared" si="12"/>
        <v>248.95750000000001</v>
      </c>
      <c r="M162" s="210"/>
      <c r="N162" s="157"/>
      <c r="O162" s="159"/>
      <c r="P162" s="160"/>
    </row>
    <row r="163" spans="1:16" x14ac:dyDescent="0.25">
      <c r="A163" s="153">
        <v>43617</v>
      </c>
      <c r="B163" s="136" t="s">
        <v>1580</v>
      </c>
      <c r="C163" s="182" t="s">
        <v>1582</v>
      </c>
      <c r="D163" s="136" t="s">
        <v>1657</v>
      </c>
      <c r="E163" s="136" t="s">
        <v>1583</v>
      </c>
      <c r="F163" s="136" t="s">
        <v>1581</v>
      </c>
      <c r="G163" s="131">
        <v>96.2</v>
      </c>
      <c r="H163" s="113"/>
      <c r="I163" s="113"/>
      <c r="J163" s="136"/>
      <c r="K163" s="182" t="s">
        <v>1516</v>
      </c>
      <c r="L163" s="210">
        <f t="shared" si="12"/>
        <v>26.454999999999998</v>
      </c>
      <c r="M163" s="210"/>
      <c r="N163" s="157"/>
      <c r="O163" s="159"/>
      <c r="P163" s="160"/>
    </row>
    <row r="164" spans="1:16" ht="26.4" x14ac:dyDescent="0.25">
      <c r="A164" s="152" t="s">
        <v>2089</v>
      </c>
      <c r="B164" s="110" t="s">
        <v>2046</v>
      </c>
      <c r="C164" s="141" t="s">
        <v>1839</v>
      </c>
      <c r="D164" s="113"/>
      <c r="E164" s="110" t="s">
        <v>1936</v>
      </c>
      <c r="F164" s="110" t="s">
        <v>1745</v>
      </c>
      <c r="G164" s="156">
        <v>789.2</v>
      </c>
      <c r="H164" s="107"/>
      <c r="I164" s="113"/>
      <c r="J164" s="113"/>
      <c r="K164" s="141" t="s">
        <v>1516</v>
      </c>
      <c r="L164" s="210">
        <f t="shared" si="12"/>
        <v>217.03</v>
      </c>
      <c r="M164" s="210"/>
      <c r="N164" s="157"/>
      <c r="O164" s="159"/>
      <c r="P164" s="160"/>
    </row>
    <row r="165" spans="1:16" x14ac:dyDescent="0.25">
      <c r="A165" s="152" t="s">
        <v>2089</v>
      </c>
      <c r="B165" s="110" t="s">
        <v>2049</v>
      </c>
      <c r="C165" s="141" t="s">
        <v>1842</v>
      </c>
      <c r="D165" s="113"/>
      <c r="E165" s="110" t="s">
        <v>1940</v>
      </c>
      <c r="F165" s="110" t="s">
        <v>1749</v>
      </c>
      <c r="G165" s="156">
        <v>531.20000000000005</v>
      </c>
      <c r="H165" s="107"/>
      <c r="I165" s="113"/>
      <c r="J165" s="113"/>
      <c r="K165" s="141" t="s">
        <v>1516</v>
      </c>
      <c r="L165" s="210">
        <f t="shared" si="12"/>
        <v>146.08000000000001</v>
      </c>
      <c r="M165" s="210"/>
      <c r="N165" s="157"/>
      <c r="O165" s="159"/>
      <c r="P165" s="160"/>
    </row>
    <row r="166" spans="1:16" x14ac:dyDescent="0.25">
      <c r="A166" s="152" t="s">
        <v>2089</v>
      </c>
      <c r="B166" s="110" t="s">
        <v>2051</v>
      </c>
      <c r="C166" s="111" t="s">
        <v>1844</v>
      </c>
      <c r="D166" s="113"/>
      <c r="E166" s="110" t="s">
        <v>1942</v>
      </c>
      <c r="F166" s="110" t="s">
        <v>1751</v>
      </c>
      <c r="G166" s="156">
        <v>716.15</v>
      </c>
      <c r="H166" s="107"/>
      <c r="I166" s="113" t="s">
        <v>2748</v>
      </c>
      <c r="J166" s="113" t="s">
        <v>2561</v>
      </c>
      <c r="K166" s="141" t="s">
        <v>1516</v>
      </c>
      <c r="L166" s="210">
        <f t="shared" si="12"/>
        <v>196.94125</v>
      </c>
      <c r="M166" s="210"/>
      <c r="N166" s="157"/>
      <c r="O166" s="159"/>
      <c r="P166" s="160"/>
    </row>
    <row r="167" spans="1:16" x14ac:dyDescent="0.25">
      <c r="A167" s="152" t="s">
        <v>2089</v>
      </c>
      <c r="B167" s="110" t="s">
        <v>2054</v>
      </c>
      <c r="C167" s="141" t="s">
        <v>1846</v>
      </c>
      <c r="D167" s="113"/>
      <c r="E167" s="110" t="s">
        <v>1945</v>
      </c>
      <c r="F167" s="110" t="s">
        <v>1754</v>
      </c>
      <c r="G167" s="156">
        <v>410.95</v>
      </c>
      <c r="H167" s="107"/>
      <c r="I167" s="113"/>
      <c r="J167" s="113"/>
      <c r="K167" s="141" t="s">
        <v>1516</v>
      </c>
      <c r="L167" s="210">
        <f t="shared" si="12"/>
        <v>113.01125</v>
      </c>
      <c r="M167" s="210"/>
      <c r="N167" s="157"/>
      <c r="O167" s="159"/>
      <c r="P167" s="160"/>
    </row>
    <row r="168" spans="1:16" x14ac:dyDescent="0.25">
      <c r="A168" s="152" t="s">
        <v>2089</v>
      </c>
      <c r="B168" s="110" t="s">
        <v>2057</v>
      </c>
      <c r="C168" s="141" t="s">
        <v>1849</v>
      </c>
      <c r="D168" s="113"/>
      <c r="E168" s="110" t="s">
        <v>1948</v>
      </c>
      <c r="F168" s="110" t="s">
        <v>1757</v>
      </c>
      <c r="G168" s="156">
        <v>201.3</v>
      </c>
      <c r="H168" s="107"/>
      <c r="I168" s="113"/>
      <c r="J168" s="113"/>
      <c r="K168" s="141" t="s">
        <v>1516</v>
      </c>
      <c r="L168" s="210">
        <f t="shared" si="12"/>
        <v>55.357500000000002</v>
      </c>
      <c r="M168" s="210"/>
      <c r="N168" s="157"/>
      <c r="O168" s="159"/>
      <c r="P168" s="160"/>
    </row>
    <row r="169" spans="1:16" x14ac:dyDescent="0.25">
      <c r="A169" s="152" t="s">
        <v>2089</v>
      </c>
      <c r="B169" s="110" t="s">
        <v>2058</v>
      </c>
      <c r="C169" s="141" t="s">
        <v>1850</v>
      </c>
      <c r="D169" s="113"/>
      <c r="E169" s="110" t="s">
        <v>1949</v>
      </c>
      <c r="F169" s="110" t="s">
        <v>1758</v>
      </c>
      <c r="G169" s="156">
        <v>605.29999999999995</v>
      </c>
      <c r="H169" s="107"/>
      <c r="I169" s="113"/>
      <c r="J169" s="113"/>
      <c r="K169" s="141" t="s">
        <v>1516</v>
      </c>
      <c r="L169" s="210">
        <f t="shared" ref="L169:L180" si="13">SUM(G169*27.5)/100</f>
        <v>166.45750000000001</v>
      </c>
      <c r="M169" s="210"/>
      <c r="N169" s="157"/>
      <c r="O169" s="159"/>
      <c r="P169" s="160"/>
    </row>
    <row r="170" spans="1:16" x14ac:dyDescent="0.25">
      <c r="A170" s="152" t="s">
        <v>2089</v>
      </c>
      <c r="B170" s="110" t="s">
        <v>2063</v>
      </c>
      <c r="C170" s="141" t="s">
        <v>1851</v>
      </c>
      <c r="D170" s="113"/>
      <c r="E170" s="110" t="s">
        <v>1953</v>
      </c>
      <c r="F170" s="110" t="s">
        <v>1763</v>
      </c>
      <c r="G170" s="156">
        <v>527.29999999999995</v>
      </c>
      <c r="H170" s="107"/>
      <c r="I170" s="113"/>
      <c r="J170" s="113"/>
      <c r="K170" s="141" t="s">
        <v>1516</v>
      </c>
      <c r="L170" s="210">
        <f t="shared" si="13"/>
        <v>145.00749999999999</v>
      </c>
      <c r="M170" s="210"/>
      <c r="N170" s="157"/>
      <c r="O170" s="159"/>
      <c r="P170" s="160"/>
    </row>
    <row r="171" spans="1:16" x14ac:dyDescent="0.25">
      <c r="A171" s="152" t="s">
        <v>2089</v>
      </c>
      <c r="B171" s="110" t="s">
        <v>2065</v>
      </c>
      <c r="C171" s="141" t="s">
        <v>1854</v>
      </c>
      <c r="D171" s="113"/>
      <c r="E171" s="110" t="s">
        <v>1956</v>
      </c>
      <c r="F171" s="110" t="s">
        <v>1766</v>
      </c>
      <c r="G171" s="156">
        <v>1116.0999999999999</v>
      </c>
      <c r="H171" s="107"/>
      <c r="I171" s="113"/>
      <c r="J171" s="113"/>
      <c r="K171" s="141" t="s">
        <v>1516</v>
      </c>
      <c r="L171" s="210">
        <f t="shared" si="13"/>
        <v>306.92749999999995</v>
      </c>
      <c r="M171" s="210"/>
      <c r="N171" s="157"/>
      <c r="O171" s="159"/>
      <c r="P171" s="160"/>
    </row>
    <row r="172" spans="1:16" x14ac:dyDescent="0.25">
      <c r="A172" s="152" t="s">
        <v>2089</v>
      </c>
      <c r="B172" s="110" t="s">
        <v>2067</v>
      </c>
      <c r="C172" s="141" t="s">
        <v>1855</v>
      </c>
      <c r="D172" s="113"/>
      <c r="E172" s="110" t="s">
        <v>1958</v>
      </c>
      <c r="F172" s="110" t="s">
        <v>1768</v>
      </c>
      <c r="G172" s="156">
        <v>535.20000000000005</v>
      </c>
      <c r="H172" s="107"/>
      <c r="I172" s="113"/>
      <c r="J172" s="113"/>
      <c r="K172" s="141" t="s">
        <v>1516</v>
      </c>
      <c r="L172" s="210">
        <f t="shared" si="13"/>
        <v>147.18</v>
      </c>
      <c r="M172" s="210"/>
      <c r="N172" s="157"/>
      <c r="O172" s="159"/>
      <c r="P172" s="160"/>
    </row>
    <row r="173" spans="1:16" x14ac:dyDescent="0.25">
      <c r="A173" s="152" t="s">
        <v>2089</v>
      </c>
      <c r="B173" s="110" t="s">
        <v>2074</v>
      </c>
      <c r="C173" s="141" t="s">
        <v>1861</v>
      </c>
      <c r="D173" s="113"/>
      <c r="E173" s="110" t="s">
        <v>1964</v>
      </c>
      <c r="F173" s="110" t="s">
        <v>1775</v>
      </c>
      <c r="G173" s="156">
        <v>80.25</v>
      </c>
      <c r="H173" s="107"/>
      <c r="I173" s="113"/>
      <c r="J173" s="113"/>
      <c r="K173" s="141" t="s">
        <v>1516</v>
      </c>
      <c r="L173" s="210">
        <f t="shared" si="13"/>
        <v>22.068750000000001</v>
      </c>
      <c r="M173" s="210"/>
      <c r="N173" s="157"/>
      <c r="O173" s="159"/>
      <c r="P173" s="160"/>
    </row>
    <row r="174" spans="1:16" x14ac:dyDescent="0.25">
      <c r="A174" s="153">
        <v>43617</v>
      </c>
      <c r="B174" s="136" t="s">
        <v>1630</v>
      </c>
      <c r="C174" s="182" t="s">
        <v>1632</v>
      </c>
      <c r="D174" s="136" t="s">
        <v>1663</v>
      </c>
      <c r="E174" s="136" t="s">
        <v>1633</v>
      </c>
      <c r="F174" s="136" t="s">
        <v>1631</v>
      </c>
      <c r="G174" s="131">
        <v>845.15</v>
      </c>
      <c r="H174" s="113"/>
      <c r="I174" s="113"/>
      <c r="J174" s="136"/>
      <c r="K174" s="182" t="s">
        <v>1516</v>
      </c>
      <c r="L174" s="210">
        <f t="shared" si="13"/>
        <v>232.41624999999999</v>
      </c>
      <c r="M174" s="210"/>
      <c r="N174" s="157"/>
      <c r="O174" s="159"/>
      <c r="P174" s="160"/>
    </row>
    <row r="175" spans="1:16" x14ac:dyDescent="0.25">
      <c r="A175" s="153">
        <v>43617</v>
      </c>
      <c r="B175" s="136" t="s">
        <v>1634</v>
      </c>
      <c r="C175" s="182" t="s">
        <v>1636</v>
      </c>
      <c r="D175" s="136" t="s">
        <v>1664</v>
      </c>
      <c r="E175" s="136" t="s">
        <v>1637</v>
      </c>
      <c r="F175" s="136" t="s">
        <v>1635</v>
      </c>
      <c r="G175" s="131">
        <v>211.7</v>
      </c>
      <c r="H175" s="113"/>
      <c r="I175" s="113"/>
      <c r="J175" s="136"/>
      <c r="K175" s="182" t="s">
        <v>1516</v>
      </c>
      <c r="L175" s="210">
        <f t="shared" si="13"/>
        <v>58.217500000000001</v>
      </c>
      <c r="M175" s="210"/>
      <c r="N175" s="157"/>
      <c r="O175" s="159"/>
      <c r="P175" s="160"/>
    </row>
    <row r="176" spans="1:16" x14ac:dyDescent="0.25">
      <c r="A176" s="153">
        <v>43617</v>
      </c>
      <c r="B176" s="136" t="s">
        <v>1528</v>
      </c>
      <c r="C176" s="182" t="s">
        <v>1669</v>
      </c>
      <c r="D176" s="136" t="s">
        <v>302</v>
      </c>
      <c r="E176" s="136" t="s">
        <v>1530</v>
      </c>
      <c r="F176" s="136" t="s">
        <v>1529</v>
      </c>
      <c r="G176" s="131">
        <v>391.55</v>
      </c>
      <c r="H176" s="113"/>
      <c r="I176" s="113"/>
      <c r="J176" s="136"/>
      <c r="K176" s="182"/>
      <c r="L176" s="210">
        <f t="shared" si="13"/>
        <v>107.67625</v>
      </c>
      <c r="M176" s="210">
        <f>SUM(G176*30)/100</f>
        <v>117.465</v>
      </c>
      <c r="N176" s="157"/>
      <c r="O176" s="159"/>
      <c r="P176" s="160"/>
    </row>
    <row r="177" spans="1:16" x14ac:dyDescent="0.25">
      <c r="A177" s="124" t="s">
        <v>8</v>
      </c>
      <c r="B177" s="124" t="s">
        <v>2107</v>
      </c>
      <c r="C177" s="208" t="s">
        <v>2437</v>
      </c>
      <c r="D177" s="124" t="s">
        <v>2438</v>
      </c>
      <c r="E177" s="124" t="s">
        <v>2180</v>
      </c>
      <c r="F177" s="124" t="s">
        <v>2214</v>
      </c>
      <c r="G177" s="114">
        <v>486.3</v>
      </c>
      <c r="H177" s="107" t="s">
        <v>470</v>
      </c>
      <c r="I177" s="107"/>
      <c r="J177" s="113"/>
      <c r="K177" s="113"/>
      <c r="L177" s="210">
        <f t="shared" si="13"/>
        <v>133.73249999999999</v>
      </c>
      <c r="M177" s="210">
        <f>SUM(G177*30)/100</f>
        <v>145.88999999999999</v>
      </c>
      <c r="N177" s="140"/>
      <c r="O177" s="114"/>
      <c r="P177" s="107"/>
    </row>
    <row r="178" spans="1:16" x14ac:dyDescent="0.25">
      <c r="A178" s="153">
        <v>43617</v>
      </c>
      <c r="B178" s="136" t="s">
        <v>1597</v>
      </c>
      <c r="C178" s="182" t="s">
        <v>1599</v>
      </c>
      <c r="D178" s="136" t="s">
        <v>1428</v>
      </c>
      <c r="E178" s="136" t="s">
        <v>1600</v>
      </c>
      <c r="F178" s="136" t="s">
        <v>1598</v>
      </c>
      <c r="G178" s="131">
        <v>293.3</v>
      </c>
      <c r="H178" s="113"/>
      <c r="I178" s="113"/>
      <c r="J178" s="136"/>
      <c r="K178" s="182"/>
      <c r="L178" s="210">
        <f t="shared" si="13"/>
        <v>80.657499999999999</v>
      </c>
      <c r="M178" s="210">
        <f>SUM(G178*30)/100</f>
        <v>87.99</v>
      </c>
      <c r="N178" s="157"/>
      <c r="O178" s="159"/>
      <c r="P178" s="160"/>
    </row>
    <row r="179" spans="1:16" x14ac:dyDescent="0.25">
      <c r="A179" s="124" t="s">
        <v>8</v>
      </c>
      <c r="B179" s="124" t="s">
        <v>2059</v>
      </c>
      <c r="C179" s="208" t="s">
        <v>2409</v>
      </c>
      <c r="D179" s="124" t="s">
        <v>831</v>
      </c>
      <c r="E179" s="124" t="s">
        <v>1950</v>
      </c>
      <c r="F179" s="124" t="s">
        <v>1759</v>
      </c>
      <c r="G179" s="114">
        <v>365.9</v>
      </c>
      <c r="H179" s="107" t="s">
        <v>444</v>
      </c>
      <c r="I179" s="107"/>
      <c r="J179" s="113"/>
      <c r="K179" s="113"/>
      <c r="L179" s="210">
        <f t="shared" si="13"/>
        <v>100.6225</v>
      </c>
      <c r="M179" s="210">
        <f>SUM(G179*30)/100</f>
        <v>109.77</v>
      </c>
      <c r="N179" s="140"/>
      <c r="O179" s="114"/>
      <c r="P179" s="107"/>
    </row>
    <row r="180" spans="1:16" x14ac:dyDescent="0.25">
      <c r="A180" s="124" t="s">
        <v>8</v>
      </c>
      <c r="B180" s="124" t="s">
        <v>2085</v>
      </c>
      <c r="C180" s="130" t="s">
        <v>2378</v>
      </c>
      <c r="D180" s="124" t="s">
        <v>265</v>
      </c>
      <c r="E180" s="124" t="s">
        <v>1977</v>
      </c>
      <c r="F180" s="124" t="s">
        <v>1788</v>
      </c>
      <c r="G180" s="114">
        <v>856.5</v>
      </c>
      <c r="H180" s="107" t="s">
        <v>470</v>
      </c>
      <c r="I180" s="107"/>
      <c r="J180" s="113"/>
      <c r="K180" s="113"/>
      <c r="L180" s="210">
        <f t="shared" si="13"/>
        <v>235.53749999999999</v>
      </c>
      <c r="M180" s="210">
        <f>SUM(G180*30)/100</f>
        <v>256.95</v>
      </c>
      <c r="N180" s="140"/>
      <c r="O180" s="114"/>
      <c r="P180" s="107"/>
    </row>
    <row r="181" spans="1:16" x14ac:dyDescent="0.25">
      <c r="A181" s="107"/>
      <c r="B181" s="107"/>
      <c r="C181" s="107"/>
      <c r="D181" s="107"/>
      <c r="E181" s="107"/>
      <c r="F181" s="107"/>
      <c r="G181" s="114"/>
      <c r="H181" s="114"/>
      <c r="I181" s="107"/>
      <c r="J181" s="113"/>
      <c r="K181" s="113"/>
      <c r="L181" s="159"/>
      <c r="M181" s="210"/>
      <c r="N181" s="140"/>
      <c r="O181" s="114"/>
      <c r="P181" s="107"/>
    </row>
    <row r="183" spans="1:16" x14ac:dyDescent="0.25">
      <c r="G183" s="14">
        <f>SUM(G2:G182)</f>
        <v>66130.570000000036</v>
      </c>
      <c r="L183" s="167">
        <f>SUM(L2:L182)</f>
        <v>18245.880499999988</v>
      </c>
    </row>
    <row r="184" spans="1:16" x14ac:dyDescent="0.25">
      <c r="M184" s="54"/>
      <c r="P184" s="254" t="s">
        <v>3181</v>
      </c>
    </row>
  </sheetData>
  <sortState ref="A105:P152">
    <sortCondition ref="K105:K152"/>
  </sortState>
  <pageMargins left="0.25" right="0.25" top="0.75" bottom="0.75" header="0.3" footer="0.3"/>
  <pageSetup paperSize="9" scale="7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topLeftCell="A34" zoomScale="90" zoomScaleNormal="90" zoomScaleSheetLayoutView="80" workbookViewId="0">
      <selection activeCell="F55" sqref="F55"/>
    </sheetView>
  </sheetViews>
  <sheetFormatPr defaultColWidth="9.109375" defaultRowHeight="13.2" x14ac:dyDescent="0.25"/>
  <cols>
    <col min="1" max="1" width="10.5546875" style="54" bestFit="1" customWidth="1"/>
    <col min="2" max="2" width="10" style="219" bestFit="1" customWidth="1"/>
    <col min="3" max="3" width="15.6640625" style="54" bestFit="1" customWidth="1"/>
    <col min="4" max="4" width="7" style="54" bestFit="1" customWidth="1"/>
    <col min="5" max="5" width="16.88671875" style="232" bestFit="1" customWidth="1"/>
    <col min="6" max="6" width="9.88671875" style="54" customWidth="1"/>
    <col min="7" max="7" width="13.5546875" style="14" bestFit="1" customWidth="1"/>
    <col min="8" max="8" width="14.88671875" style="14" bestFit="1" customWidth="1"/>
    <col min="9" max="9" width="8.44140625" style="54" bestFit="1" customWidth="1"/>
    <col min="10" max="10" width="8.44140625" style="166" bestFit="1" customWidth="1"/>
    <col min="11" max="11" width="21.109375" style="166" bestFit="1" customWidth="1"/>
    <col min="12" max="12" width="12.5546875" style="167" bestFit="1" customWidth="1"/>
    <col min="13" max="13" width="12.5546875" style="168" bestFit="1" customWidth="1"/>
    <col min="14" max="14" width="12.5546875" style="263" bestFit="1" customWidth="1"/>
    <col min="15" max="15" width="11.44140625" style="44" bestFit="1" customWidth="1"/>
    <col min="16" max="16" width="30.109375" style="54" bestFit="1" customWidth="1"/>
    <col min="17" max="16384" width="9.109375" style="54"/>
  </cols>
  <sheetData>
    <row r="1" spans="1:16" ht="13.8" x14ac:dyDescent="0.25">
      <c r="A1" s="209" t="s">
        <v>407</v>
      </c>
      <c r="L1" s="283"/>
      <c r="M1" s="168" t="s">
        <v>3221</v>
      </c>
    </row>
    <row r="2" spans="1:16" s="166" customFormat="1" ht="39.6" x14ac:dyDescent="0.25">
      <c r="A2" s="161" t="s">
        <v>2484</v>
      </c>
      <c r="B2" s="220" t="s">
        <v>1</v>
      </c>
      <c r="C2" s="162" t="s">
        <v>2</v>
      </c>
      <c r="D2" s="162" t="s">
        <v>3</v>
      </c>
      <c r="E2" s="233" t="s">
        <v>4</v>
      </c>
      <c r="F2" s="162" t="s">
        <v>5</v>
      </c>
      <c r="G2" s="163" t="s">
        <v>6</v>
      </c>
      <c r="H2" s="162" t="s">
        <v>7</v>
      </c>
      <c r="I2" s="162" t="s">
        <v>1483</v>
      </c>
      <c r="J2" s="149" t="s">
        <v>1494</v>
      </c>
      <c r="K2" s="164" t="s">
        <v>398</v>
      </c>
      <c r="L2" s="165" t="s">
        <v>2087</v>
      </c>
      <c r="M2" s="165" t="s">
        <v>2088</v>
      </c>
      <c r="N2" s="264" t="s">
        <v>400</v>
      </c>
      <c r="O2" s="151" t="s">
        <v>658</v>
      </c>
      <c r="P2" s="150" t="s">
        <v>438</v>
      </c>
    </row>
    <row r="3" spans="1:16" x14ac:dyDescent="0.25">
      <c r="A3" s="296"/>
      <c r="B3" s="217">
        <v>70003955</v>
      </c>
      <c r="C3" s="231" t="s">
        <v>2901</v>
      </c>
      <c r="D3" s="294" t="s">
        <v>2902</v>
      </c>
      <c r="E3" s="217">
        <v>7604010748087</v>
      </c>
      <c r="F3" s="297" t="s">
        <v>2903</v>
      </c>
      <c r="G3" s="184">
        <v>477.2</v>
      </c>
      <c r="H3" s="294"/>
      <c r="I3" s="214" t="s">
        <v>2748</v>
      </c>
      <c r="J3" s="300" t="s">
        <v>2561</v>
      </c>
      <c r="K3" s="111" t="s">
        <v>2904</v>
      </c>
      <c r="L3" s="132">
        <f t="shared" ref="L3:L35" si="0">SUM(G3*27.5)/100</f>
        <v>131.22999999999999</v>
      </c>
      <c r="M3" s="179">
        <f>SUM(G3*40)/100</f>
        <v>190.88</v>
      </c>
      <c r="N3" s="266">
        <v>43753</v>
      </c>
      <c r="O3" s="134"/>
      <c r="P3" s="298"/>
    </row>
    <row r="4" spans="1:16" x14ac:dyDescent="0.25">
      <c r="A4" s="208"/>
      <c r="B4" s="216"/>
      <c r="C4" s="229" t="s">
        <v>2867</v>
      </c>
      <c r="D4" s="208" t="s">
        <v>285</v>
      </c>
      <c r="E4" s="216"/>
      <c r="F4" s="208" t="s">
        <v>2984</v>
      </c>
      <c r="G4" s="210">
        <v>284.3</v>
      </c>
      <c r="H4" s="113"/>
      <c r="I4" s="214" t="s">
        <v>2748</v>
      </c>
      <c r="J4" s="300" t="s">
        <v>2561</v>
      </c>
      <c r="K4" s="169" t="s">
        <v>2904</v>
      </c>
      <c r="L4" s="132">
        <f t="shared" si="0"/>
        <v>78.182500000000005</v>
      </c>
      <c r="M4" s="179">
        <f>SUM(G4*40)/100</f>
        <v>113.72</v>
      </c>
      <c r="N4" s="266">
        <v>43753</v>
      </c>
      <c r="O4" s="134"/>
      <c r="P4" s="298"/>
    </row>
    <row r="5" spans="1:16" x14ac:dyDescent="0.25">
      <c r="A5" s="296"/>
      <c r="B5" s="216"/>
      <c r="C5" s="229" t="s">
        <v>2770</v>
      </c>
      <c r="D5" s="255" t="s">
        <v>265</v>
      </c>
      <c r="E5" s="234"/>
      <c r="F5" s="292" t="s">
        <v>3121</v>
      </c>
      <c r="G5" s="184">
        <v>287.3</v>
      </c>
      <c r="H5" s="113"/>
      <c r="I5" s="214" t="s">
        <v>2748</v>
      </c>
      <c r="J5" s="300" t="s">
        <v>2561</v>
      </c>
      <c r="K5" s="111" t="s">
        <v>2904</v>
      </c>
      <c r="L5" s="132">
        <f t="shared" si="0"/>
        <v>79.007499999999993</v>
      </c>
      <c r="M5" s="179">
        <f>SUM(G5*40)/100</f>
        <v>114.92</v>
      </c>
      <c r="N5" s="266">
        <v>43753</v>
      </c>
      <c r="O5" s="134"/>
      <c r="P5" s="298"/>
    </row>
    <row r="6" spans="1:16" x14ac:dyDescent="0.25">
      <c r="A6" s="296"/>
      <c r="B6" s="224" t="s">
        <v>2542</v>
      </c>
      <c r="C6" s="130" t="s">
        <v>1575</v>
      </c>
      <c r="D6" s="124" t="s">
        <v>58</v>
      </c>
      <c r="E6" s="236" t="s">
        <v>2543</v>
      </c>
      <c r="F6" s="124" t="s">
        <v>2544</v>
      </c>
      <c r="G6" s="184">
        <v>161.30000000000001</v>
      </c>
      <c r="H6" s="113" t="s">
        <v>444</v>
      </c>
      <c r="I6" s="214" t="s">
        <v>2741</v>
      </c>
      <c r="J6" s="294" t="s">
        <v>2561</v>
      </c>
      <c r="K6" s="111" t="s">
        <v>2964</v>
      </c>
      <c r="L6" s="132">
        <f t="shared" si="0"/>
        <v>44.357500000000002</v>
      </c>
      <c r="M6" s="132">
        <f>SUM(G6*30)/100</f>
        <v>48.39</v>
      </c>
      <c r="N6" s="266">
        <v>43723</v>
      </c>
      <c r="O6" s="134"/>
      <c r="P6" s="298"/>
    </row>
    <row r="7" spans="1:16" x14ac:dyDescent="0.25">
      <c r="A7" s="292"/>
      <c r="B7" s="216"/>
      <c r="C7" s="292" t="s">
        <v>3146</v>
      </c>
      <c r="D7" s="292" t="s">
        <v>3147</v>
      </c>
      <c r="E7" s="216">
        <v>8007040752087</v>
      </c>
      <c r="F7" s="292"/>
      <c r="G7" s="293">
        <v>477.2</v>
      </c>
      <c r="H7" s="113"/>
      <c r="I7" s="214" t="s">
        <v>2748</v>
      </c>
      <c r="J7" s="113" t="s">
        <v>2561</v>
      </c>
      <c r="K7" s="169" t="s">
        <v>2755</v>
      </c>
      <c r="L7" s="132">
        <f t="shared" si="0"/>
        <v>131.22999999999999</v>
      </c>
      <c r="M7" s="179">
        <f t="shared" ref="M7:M17" si="1">SUM(G7*40)/100</f>
        <v>190.88</v>
      </c>
      <c r="N7" s="266">
        <v>43712</v>
      </c>
      <c r="O7" s="134"/>
      <c r="P7" s="294"/>
    </row>
    <row r="8" spans="1:16" s="166" customFormat="1" x14ac:dyDescent="0.25">
      <c r="A8" s="292"/>
      <c r="B8" s="216"/>
      <c r="C8" s="229" t="s">
        <v>2929</v>
      </c>
      <c r="D8" s="292" t="s">
        <v>2473</v>
      </c>
      <c r="E8" s="216">
        <v>7808035289080</v>
      </c>
      <c r="F8" s="124" t="s">
        <v>2930</v>
      </c>
      <c r="G8" s="293">
        <v>371.45</v>
      </c>
      <c r="H8" s="294"/>
      <c r="I8" s="294"/>
      <c r="J8" s="294"/>
      <c r="K8" s="169" t="s">
        <v>2755</v>
      </c>
      <c r="L8" s="132">
        <f t="shared" si="0"/>
        <v>102.14875000000001</v>
      </c>
      <c r="M8" s="179">
        <f t="shared" si="1"/>
        <v>148.58000000000001</v>
      </c>
      <c r="N8" s="266">
        <v>43712</v>
      </c>
      <c r="O8" s="134"/>
      <c r="P8" s="294"/>
    </row>
    <row r="9" spans="1:16" s="166" customFormat="1" x14ac:dyDescent="0.25">
      <c r="A9" s="292"/>
      <c r="B9" s="216" t="s">
        <v>2809</v>
      </c>
      <c r="C9" s="130" t="s">
        <v>2810</v>
      </c>
      <c r="D9" s="292" t="s">
        <v>738</v>
      </c>
      <c r="E9" s="216" t="s">
        <v>2811</v>
      </c>
      <c r="F9" s="292" t="s">
        <v>2783</v>
      </c>
      <c r="G9" s="293">
        <v>599.29999999999995</v>
      </c>
      <c r="H9" s="294"/>
      <c r="I9" s="214" t="s">
        <v>2741</v>
      </c>
      <c r="J9" s="294" t="s">
        <v>2547</v>
      </c>
      <c r="K9" s="169" t="s">
        <v>2755</v>
      </c>
      <c r="L9" s="132">
        <f t="shared" si="0"/>
        <v>164.8075</v>
      </c>
      <c r="M9" s="179">
        <f t="shared" si="1"/>
        <v>239.72</v>
      </c>
      <c r="N9" s="266">
        <v>43712</v>
      </c>
      <c r="O9" s="134"/>
      <c r="P9" s="294"/>
    </row>
    <row r="10" spans="1:16" s="166" customFormat="1" x14ac:dyDescent="0.25">
      <c r="A10" s="296"/>
      <c r="B10" s="224"/>
      <c r="C10" s="229" t="s">
        <v>2968</v>
      </c>
      <c r="D10" s="124" t="s">
        <v>2695</v>
      </c>
      <c r="E10" s="236"/>
      <c r="F10" s="124" t="s">
        <v>2969</v>
      </c>
      <c r="G10" s="184">
        <v>600.20000000000005</v>
      </c>
      <c r="H10" s="113"/>
      <c r="I10" s="214" t="s">
        <v>2748</v>
      </c>
      <c r="J10" s="113" t="s">
        <v>2561</v>
      </c>
      <c r="K10" s="111" t="s">
        <v>2755</v>
      </c>
      <c r="L10" s="132">
        <f t="shared" si="0"/>
        <v>165.05500000000001</v>
      </c>
      <c r="M10" s="179">
        <f t="shared" si="1"/>
        <v>240.08</v>
      </c>
      <c r="N10" s="266">
        <v>43712</v>
      </c>
      <c r="O10" s="134"/>
      <c r="P10" s="298"/>
    </row>
    <row r="11" spans="1:16" s="166" customFormat="1" x14ac:dyDescent="0.25">
      <c r="A11" s="292"/>
      <c r="B11" s="216"/>
      <c r="C11" s="170" t="s">
        <v>335</v>
      </c>
      <c r="D11" s="306" t="s">
        <v>508</v>
      </c>
      <c r="E11" s="236" t="s">
        <v>2538</v>
      </c>
      <c r="F11" s="124" t="s">
        <v>2539</v>
      </c>
      <c r="G11" s="307">
        <v>624.20000000000005</v>
      </c>
      <c r="H11" s="294"/>
      <c r="I11" s="294"/>
      <c r="J11" s="113"/>
      <c r="K11" s="169" t="s">
        <v>2755</v>
      </c>
      <c r="L11" s="132">
        <f t="shared" si="0"/>
        <v>171.655</v>
      </c>
      <c r="M11" s="179">
        <f t="shared" si="1"/>
        <v>249.68</v>
      </c>
      <c r="N11" s="266">
        <v>43712</v>
      </c>
      <c r="O11" s="134"/>
      <c r="P11" s="294"/>
    </row>
    <row r="12" spans="1:16" s="166" customFormat="1" x14ac:dyDescent="0.25">
      <c r="A12" s="299"/>
      <c r="B12" s="216"/>
      <c r="C12" s="229" t="s">
        <v>3040</v>
      </c>
      <c r="D12" s="208" t="s">
        <v>2510</v>
      </c>
      <c r="E12" s="216">
        <v>7303070583084</v>
      </c>
      <c r="F12" s="208"/>
      <c r="G12" s="210">
        <v>444.8</v>
      </c>
      <c r="H12" s="113"/>
      <c r="I12" s="214"/>
      <c r="J12" s="300"/>
      <c r="K12" s="137" t="s">
        <v>2755</v>
      </c>
      <c r="L12" s="132">
        <f t="shared" si="0"/>
        <v>122.32</v>
      </c>
      <c r="M12" s="179">
        <f t="shared" si="1"/>
        <v>177.92</v>
      </c>
      <c r="N12" s="266">
        <v>43712</v>
      </c>
      <c r="O12" s="134"/>
      <c r="P12" s="298"/>
    </row>
    <row r="13" spans="1:16" s="166" customFormat="1" x14ac:dyDescent="0.25">
      <c r="A13" s="299"/>
      <c r="B13" s="216"/>
      <c r="C13" s="229" t="s">
        <v>3033</v>
      </c>
      <c r="D13" s="292" t="s">
        <v>3034</v>
      </c>
      <c r="E13" s="234"/>
      <c r="F13" s="292" t="s">
        <v>3035</v>
      </c>
      <c r="G13" s="293">
        <v>413.3</v>
      </c>
      <c r="H13" s="113"/>
      <c r="I13" s="214" t="s">
        <v>2741</v>
      </c>
      <c r="J13" s="113" t="s">
        <v>2561</v>
      </c>
      <c r="K13" s="137" t="s">
        <v>2755</v>
      </c>
      <c r="L13" s="132">
        <f t="shared" si="0"/>
        <v>113.6575</v>
      </c>
      <c r="M13" s="179">
        <f t="shared" si="1"/>
        <v>165.32</v>
      </c>
      <c r="N13" s="266">
        <v>43712</v>
      </c>
      <c r="O13" s="134"/>
      <c r="P13" s="298"/>
    </row>
    <row r="14" spans="1:16" s="166" customFormat="1" x14ac:dyDescent="0.25">
      <c r="A14" s="299"/>
      <c r="B14" s="216"/>
      <c r="C14" s="229" t="s">
        <v>3024</v>
      </c>
      <c r="D14" s="208" t="s">
        <v>164</v>
      </c>
      <c r="E14" s="234"/>
      <c r="F14" s="208" t="s">
        <v>3025</v>
      </c>
      <c r="G14" s="210">
        <v>1109.3</v>
      </c>
      <c r="H14" s="113"/>
      <c r="I14" s="214" t="s">
        <v>2741</v>
      </c>
      <c r="J14" s="113" t="s">
        <v>2561</v>
      </c>
      <c r="K14" s="137" t="s">
        <v>2755</v>
      </c>
      <c r="L14" s="132">
        <f t="shared" si="0"/>
        <v>305.0575</v>
      </c>
      <c r="M14" s="179">
        <f t="shared" si="1"/>
        <v>443.72</v>
      </c>
      <c r="N14" s="266">
        <v>43712</v>
      </c>
      <c r="O14" s="284"/>
      <c r="P14" s="298"/>
    </row>
    <row r="15" spans="1:16" s="166" customFormat="1" x14ac:dyDescent="0.25">
      <c r="A15" s="299"/>
      <c r="B15" s="216"/>
      <c r="C15" s="229" t="s">
        <v>3013</v>
      </c>
      <c r="D15" s="208" t="s">
        <v>3014</v>
      </c>
      <c r="E15" s="234"/>
      <c r="F15" s="292" t="s">
        <v>3015</v>
      </c>
      <c r="G15" s="210">
        <v>397.7</v>
      </c>
      <c r="H15" s="113"/>
      <c r="I15" s="214" t="s">
        <v>2748</v>
      </c>
      <c r="J15" s="113" t="s">
        <v>2561</v>
      </c>
      <c r="K15" s="137" t="s">
        <v>2755</v>
      </c>
      <c r="L15" s="132">
        <f t="shared" si="0"/>
        <v>109.36750000000001</v>
      </c>
      <c r="M15" s="179">
        <f t="shared" si="1"/>
        <v>159.08000000000001</v>
      </c>
      <c r="N15" s="266">
        <v>43723</v>
      </c>
      <c r="O15" s="134"/>
      <c r="P15" s="298"/>
    </row>
    <row r="16" spans="1:16" s="166" customFormat="1" x14ac:dyDescent="0.25">
      <c r="A16" s="296" t="s">
        <v>2743</v>
      </c>
      <c r="B16" s="217">
        <v>71126473</v>
      </c>
      <c r="C16" s="111" t="s">
        <v>2753</v>
      </c>
      <c r="D16" s="294" t="s">
        <v>185</v>
      </c>
      <c r="E16" s="217">
        <v>7809145275084</v>
      </c>
      <c r="F16" s="297" t="s">
        <v>2754</v>
      </c>
      <c r="G16" s="184">
        <v>293.3</v>
      </c>
      <c r="H16" s="294"/>
      <c r="I16" s="214" t="s">
        <v>2741</v>
      </c>
      <c r="J16" s="113" t="s">
        <v>2547</v>
      </c>
      <c r="K16" s="111" t="s">
        <v>2755</v>
      </c>
      <c r="L16" s="132">
        <f t="shared" si="0"/>
        <v>80.657499999999999</v>
      </c>
      <c r="M16" s="179">
        <f t="shared" si="1"/>
        <v>117.32</v>
      </c>
      <c r="N16" s="266">
        <v>43712</v>
      </c>
      <c r="O16" s="134"/>
      <c r="P16" s="298"/>
    </row>
    <row r="17" spans="1:16" s="166" customFormat="1" x14ac:dyDescent="0.25">
      <c r="A17" s="292"/>
      <c r="B17" s="216" t="s">
        <v>2682</v>
      </c>
      <c r="C17" s="130" t="s">
        <v>2827</v>
      </c>
      <c r="D17" s="292" t="s">
        <v>2683</v>
      </c>
      <c r="E17" s="216" t="s">
        <v>2684</v>
      </c>
      <c r="F17" s="292" t="s">
        <v>2828</v>
      </c>
      <c r="G17" s="210">
        <v>227.3</v>
      </c>
      <c r="H17" s="113" t="s">
        <v>470</v>
      </c>
      <c r="I17" s="214" t="s">
        <v>2748</v>
      </c>
      <c r="J17" s="113" t="s">
        <v>2547</v>
      </c>
      <c r="K17" s="169" t="s">
        <v>2755</v>
      </c>
      <c r="L17" s="132">
        <f t="shared" si="0"/>
        <v>62.5075</v>
      </c>
      <c r="M17" s="179">
        <f t="shared" si="1"/>
        <v>90.92</v>
      </c>
      <c r="N17" s="266">
        <v>43712</v>
      </c>
      <c r="O17" s="134">
        <v>2064.06</v>
      </c>
      <c r="P17" s="294"/>
    </row>
    <row r="18" spans="1:16" s="166" customFormat="1" x14ac:dyDescent="0.25">
      <c r="A18" s="292"/>
      <c r="B18" s="216" t="s">
        <v>2596</v>
      </c>
      <c r="C18" s="130" t="s">
        <v>2597</v>
      </c>
      <c r="D18" s="292" t="s">
        <v>549</v>
      </c>
      <c r="E18" s="234" t="s">
        <v>2598</v>
      </c>
      <c r="F18" s="223" t="s">
        <v>2599</v>
      </c>
      <c r="G18" s="210">
        <v>897</v>
      </c>
      <c r="H18" s="113" t="s">
        <v>444</v>
      </c>
      <c r="I18" s="214" t="s">
        <v>2741</v>
      </c>
      <c r="J18" s="294" t="s">
        <v>2561</v>
      </c>
      <c r="K18" s="169" t="s">
        <v>415</v>
      </c>
      <c r="L18" s="132">
        <f t="shared" si="0"/>
        <v>246.67500000000001</v>
      </c>
      <c r="M18" s="132">
        <f>SUM(G18*30)/100</f>
        <v>269.10000000000002</v>
      </c>
      <c r="N18" s="266">
        <v>43723</v>
      </c>
      <c r="O18" s="134"/>
      <c r="P18" s="294"/>
    </row>
    <row r="19" spans="1:16" s="166" customFormat="1" x14ac:dyDescent="0.25">
      <c r="A19" s="292"/>
      <c r="B19" s="216" t="s">
        <v>2643</v>
      </c>
      <c r="C19" s="130" t="s">
        <v>2644</v>
      </c>
      <c r="D19" s="292" t="s">
        <v>2645</v>
      </c>
      <c r="E19" s="234" t="s">
        <v>2646</v>
      </c>
      <c r="F19" s="223" t="s">
        <v>2647</v>
      </c>
      <c r="G19" s="293">
        <v>450.08</v>
      </c>
      <c r="H19" s="294" t="s">
        <v>444</v>
      </c>
      <c r="I19" s="214" t="s">
        <v>2741</v>
      </c>
      <c r="J19" s="113" t="s">
        <v>2561</v>
      </c>
      <c r="K19" s="169" t="s">
        <v>415</v>
      </c>
      <c r="L19" s="132">
        <f t="shared" si="0"/>
        <v>123.77199999999999</v>
      </c>
      <c r="M19" s="132">
        <f>SUM(G19*30)/100</f>
        <v>135.024</v>
      </c>
      <c r="N19" s="266">
        <v>43723</v>
      </c>
      <c r="O19" s="134"/>
      <c r="P19" s="294"/>
    </row>
    <row r="20" spans="1:16" s="166" customFormat="1" x14ac:dyDescent="0.25">
      <c r="A20" s="292"/>
      <c r="B20" s="216"/>
      <c r="C20" s="229" t="s">
        <v>3048</v>
      </c>
      <c r="D20" s="292" t="s">
        <v>3049</v>
      </c>
      <c r="E20" s="234"/>
      <c r="F20" s="292" t="s">
        <v>3050</v>
      </c>
      <c r="G20" s="293">
        <v>436.3</v>
      </c>
      <c r="H20" s="113"/>
      <c r="I20" s="214" t="s">
        <v>2748</v>
      </c>
      <c r="J20" s="113" t="s">
        <v>2561</v>
      </c>
      <c r="K20" s="169" t="s">
        <v>415</v>
      </c>
      <c r="L20" s="132">
        <f t="shared" si="0"/>
        <v>119.9825</v>
      </c>
      <c r="M20" s="132">
        <f>SUM(G20*30)/100</f>
        <v>130.88999999999999</v>
      </c>
      <c r="N20" s="266">
        <v>43723</v>
      </c>
      <c r="O20" s="134"/>
      <c r="P20" s="294"/>
    </row>
    <row r="21" spans="1:16" s="166" customFormat="1" x14ac:dyDescent="0.25">
      <c r="A21" s="292" t="s">
        <v>2860</v>
      </c>
      <c r="B21" s="216" t="s">
        <v>2870</v>
      </c>
      <c r="C21" s="130" t="s">
        <v>2948</v>
      </c>
      <c r="D21" s="208" t="s">
        <v>340</v>
      </c>
      <c r="E21" s="216" t="s">
        <v>2871</v>
      </c>
      <c r="F21" s="208" t="s">
        <v>2872</v>
      </c>
      <c r="G21" s="293">
        <v>561.20000000000005</v>
      </c>
      <c r="H21" s="113"/>
      <c r="I21" s="214" t="s">
        <v>2741</v>
      </c>
      <c r="J21" s="113" t="s">
        <v>2547</v>
      </c>
      <c r="K21" s="169" t="s">
        <v>3193</v>
      </c>
      <c r="L21" s="132">
        <f t="shared" si="0"/>
        <v>154.33000000000001</v>
      </c>
      <c r="M21" s="179">
        <f>SUM(G21*40)/100</f>
        <v>224.48</v>
      </c>
      <c r="N21" s="266">
        <v>43723</v>
      </c>
      <c r="O21" s="134"/>
      <c r="P21" s="294"/>
    </row>
    <row r="22" spans="1:16" s="166" customFormat="1" x14ac:dyDescent="0.25">
      <c r="A22" s="296"/>
      <c r="B22" s="217">
        <v>71955283</v>
      </c>
      <c r="C22" s="297" t="s">
        <v>2790</v>
      </c>
      <c r="D22" s="294" t="s">
        <v>873</v>
      </c>
      <c r="E22" s="217">
        <v>7406280910086</v>
      </c>
      <c r="F22" s="297" t="s">
        <v>2208</v>
      </c>
      <c r="G22" s="184">
        <v>401.3</v>
      </c>
      <c r="H22" s="301"/>
      <c r="I22" s="214" t="s">
        <v>2748</v>
      </c>
      <c r="J22" s="294" t="s">
        <v>2547</v>
      </c>
      <c r="K22" s="111" t="s">
        <v>3195</v>
      </c>
      <c r="L22" s="132">
        <f>SUM(G22*27.5)/100</f>
        <v>110.3575</v>
      </c>
      <c r="M22" s="132">
        <f>SUM(G22*30)/100</f>
        <v>120.39</v>
      </c>
      <c r="N22" s="266">
        <v>43815</v>
      </c>
      <c r="O22" s="134"/>
      <c r="P22" s="298"/>
    </row>
    <row r="23" spans="1:16" s="166" customFormat="1" x14ac:dyDescent="0.25">
      <c r="A23" s="296"/>
      <c r="B23" s="217"/>
      <c r="C23" s="171" t="s">
        <v>2988</v>
      </c>
      <c r="D23" s="294" t="s">
        <v>169</v>
      </c>
      <c r="E23" s="217"/>
      <c r="F23" s="297" t="s">
        <v>2989</v>
      </c>
      <c r="G23" s="184">
        <v>457.8</v>
      </c>
      <c r="H23" s="301"/>
      <c r="I23" s="214" t="s">
        <v>2748</v>
      </c>
      <c r="J23" s="113" t="s">
        <v>2561</v>
      </c>
      <c r="K23" s="111" t="s">
        <v>3199</v>
      </c>
      <c r="L23" s="132">
        <f t="shared" si="0"/>
        <v>125.895</v>
      </c>
      <c r="M23" s="132">
        <f t="shared" ref="M23:M54" si="2">SUM(G23*30)/100</f>
        <v>137.34</v>
      </c>
      <c r="N23" s="266">
        <v>43723</v>
      </c>
      <c r="O23" s="134"/>
      <c r="P23" s="298"/>
    </row>
    <row r="24" spans="1:16" s="166" customFormat="1" x14ac:dyDescent="0.25">
      <c r="A24" s="296"/>
      <c r="B24" s="217">
        <v>70839212</v>
      </c>
      <c r="C24" s="297" t="s">
        <v>2791</v>
      </c>
      <c r="D24" s="294" t="s">
        <v>2792</v>
      </c>
      <c r="E24" s="217">
        <v>7609041071086</v>
      </c>
      <c r="F24" s="297" t="s">
        <v>1712</v>
      </c>
      <c r="G24" s="184">
        <v>269.55</v>
      </c>
      <c r="H24" s="113"/>
      <c r="I24" s="214" t="s">
        <v>2748</v>
      </c>
      <c r="J24" s="294" t="s">
        <v>2547</v>
      </c>
      <c r="K24" s="111" t="s">
        <v>3199</v>
      </c>
      <c r="L24" s="132">
        <f t="shared" si="0"/>
        <v>74.126249999999999</v>
      </c>
      <c r="M24" s="132">
        <f t="shared" si="2"/>
        <v>80.864999999999995</v>
      </c>
      <c r="N24" s="266">
        <v>43723</v>
      </c>
      <c r="O24" s="134"/>
      <c r="P24" s="298"/>
    </row>
    <row r="25" spans="1:16" s="166" customFormat="1" x14ac:dyDescent="0.25">
      <c r="A25" s="296"/>
      <c r="B25" s="216" t="s">
        <v>2511</v>
      </c>
      <c r="C25" s="292" t="s">
        <v>2512</v>
      </c>
      <c r="D25" s="292" t="s">
        <v>806</v>
      </c>
      <c r="E25" s="234" t="s">
        <v>2513</v>
      </c>
      <c r="F25" s="292"/>
      <c r="G25" s="184">
        <v>1198.5</v>
      </c>
      <c r="H25" s="113" t="s">
        <v>470</v>
      </c>
      <c r="I25" s="214" t="s">
        <v>2748</v>
      </c>
      <c r="J25" s="113"/>
      <c r="K25" s="111" t="s">
        <v>3199</v>
      </c>
      <c r="L25" s="132">
        <f t="shared" si="0"/>
        <v>329.58749999999998</v>
      </c>
      <c r="M25" s="132">
        <f t="shared" si="2"/>
        <v>359.55</v>
      </c>
      <c r="N25" s="266">
        <v>43723</v>
      </c>
      <c r="O25" s="134"/>
      <c r="P25" s="298"/>
    </row>
    <row r="26" spans="1:16" s="166" customFormat="1" x14ac:dyDescent="0.25">
      <c r="A26" s="296"/>
      <c r="B26" s="216"/>
      <c r="C26" s="229" t="s">
        <v>2999</v>
      </c>
      <c r="D26" s="292" t="s">
        <v>1654</v>
      </c>
      <c r="E26" s="234"/>
      <c r="F26" s="292" t="s">
        <v>3000</v>
      </c>
      <c r="G26" s="184">
        <v>458.3</v>
      </c>
      <c r="H26" s="113"/>
      <c r="I26" s="214" t="s">
        <v>2748</v>
      </c>
      <c r="J26" s="113" t="s">
        <v>2561</v>
      </c>
      <c r="K26" s="111" t="s">
        <v>3199</v>
      </c>
      <c r="L26" s="132">
        <f t="shared" si="0"/>
        <v>126.0325</v>
      </c>
      <c r="M26" s="132">
        <f t="shared" si="2"/>
        <v>137.49</v>
      </c>
      <c r="N26" s="266">
        <v>43723</v>
      </c>
      <c r="O26" s="134"/>
      <c r="P26" s="298"/>
    </row>
    <row r="27" spans="1:16" s="166" customFormat="1" x14ac:dyDescent="0.25">
      <c r="A27" s="299">
        <v>43617</v>
      </c>
      <c r="B27" s="136" t="s">
        <v>1531</v>
      </c>
      <c r="C27" s="300" t="s">
        <v>1670</v>
      </c>
      <c r="D27" s="136" t="s">
        <v>512</v>
      </c>
      <c r="E27" s="136" t="s">
        <v>1533</v>
      </c>
      <c r="F27" s="136" t="s">
        <v>1532</v>
      </c>
      <c r="G27" s="131">
        <v>425.3</v>
      </c>
      <c r="H27" s="113"/>
      <c r="I27" s="294"/>
      <c r="J27" s="136"/>
      <c r="K27" s="137" t="s">
        <v>2329</v>
      </c>
      <c r="L27" s="132">
        <f t="shared" si="0"/>
        <v>116.9575</v>
      </c>
      <c r="M27" s="132">
        <f t="shared" si="2"/>
        <v>127.59</v>
      </c>
      <c r="N27" s="266">
        <v>43723</v>
      </c>
      <c r="O27" s="134"/>
      <c r="P27" s="298"/>
    </row>
    <row r="28" spans="1:16" s="166" customFormat="1" x14ac:dyDescent="0.25">
      <c r="A28" s="292"/>
      <c r="B28" s="216"/>
      <c r="C28" s="229" t="s">
        <v>3131</v>
      </c>
      <c r="D28" s="292" t="s">
        <v>104</v>
      </c>
      <c r="E28" s="292" t="s">
        <v>3132</v>
      </c>
      <c r="F28" s="292"/>
      <c r="G28" s="131">
        <v>453.3</v>
      </c>
      <c r="H28" s="113"/>
      <c r="I28" s="214" t="s">
        <v>2748</v>
      </c>
      <c r="J28" s="294" t="s">
        <v>2561</v>
      </c>
      <c r="K28" s="137" t="s">
        <v>2329</v>
      </c>
      <c r="L28" s="132">
        <f t="shared" si="0"/>
        <v>124.6575</v>
      </c>
      <c r="M28" s="132">
        <f t="shared" si="2"/>
        <v>135.99</v>
      </c>
      <c r="N28" s="266">
        <v>43723</v>
      </c>
      <c r="O28" s="134"/>
      <c r="P28" s="294"/>
    </row>
    <row r="29" spans="1:16" s="166" customFormat="1" x14ac:dyDescent="0.25">
      <c r="A29" s="299"/>
      <c r="B29" s="216"/>
      <c r="C29" s="229" t="s">
        <v>3011</v>
      </c>
      <c r="D29" s="292" t="s">
        <v>32</v>
      </c>
      <c r="E29" s="234"/>
      <c r="F29" s="292" t="s">
        <v>3016</v>
      </c>
      <c r="G29" s="293">
        <v>759</v>
      </c>
      <c r="H29" s="294"/>
      <c r="I29" s="214" t="s">
        <v>2741</v>
      </c>
      <c r="J29" s="294" t="s">
        <v>2561</v>
      </c>
      <c r="K29" s="137" t="s">
        <v>2329</v>
      </c>
      <c r="L29" s="132">
        <f t="shared" si="0"/>
        <v>208.72499999999999</v>
      </c>
      <c r="M29" s="132">
        <f t="shared" si="2"/>
        <v>227.7</v>
      </c>
      <c r="N29" s="266">
        <v>43723</v>
      </c>
      <c r="O29" s="134"/>
      <c r="P29" s="298"/>
    </row>
    <row r="30" spans="1:16" s="166" customFormat="1" x14ac:dyDescent="0.25">
      <c r="A30" s="296"/>
      <c r="B30" s="216"/>
      <c r="C30" s="229" t="s">
        <v>3058</v>
      </c>
      <c r="D30" s="292" t="s">
        <v>633</v>
      </c>
      <c r="E30" s="234"/>
      <c r="F30" s="292" t="s">
        <v>3059</v>
      </c>
      <c r="G30" s="184">
        <v>296.05</v>
      </c>
      <c r="H30" s="113"/>
      <c r="I30" s="214" t="s">
        <v>2741</v>
      </c>
      <c r="J30" s="294" t="s">
        <v>2561</v>
      </c>
      <c r="K30" s="137" t="s">
        <v>2329</v>
      </c>
      <c r="L30" s="132">
        <f t="shared" si="0"/>
        <v>81.413749999999993</v>
      </c>
      <c r="M30" s="132">
        <f t="shared" si="2"/>
        <v>88.814999999999998</v>
      </c>
      <c r="N30" s="266">
        <v>43723</v>
      </c>
      <c r="O30" s="134"/>
      <c r="P30" s="298"/>
    </row>
    <row r="31" spans="1:16" s="166" customFormat="1" x14ac:dyDescent="0.25">
      <c r="A31" s="292"/>
      <c r="B31" s="216"/>
      <c r="C31" s="229" t="s">
        <v>2953</v>
      </c>
      <c r="D31" s="292" t="s">
        <v>1419</v>
      </c>
      <c r="E31" s="216"/>
      <c r="F31" s="292" t="s">
        <v>695</v>
      </c>
      <c r="G31" s="293">
        <v>260</v>
      </c>
      <c r="H31" s="294"/>
      <c r="I31" s="214" t="s">
        <v>2748</v>
      </c>
      <c r="J31" s="113" t="s">
        <v>2561</v>
      </c>
      <c r="K31" s="169" t="s">
        <v>2880</v>
      </c>
      <c r="L31" s="132">
        <f t="shared" si="0"/>
        <v>71.5</v>
      </c>
      <c r="M31" s="132">
        <f t="shared" si="2"/>
        <v>78</v>
      </c>
      <c r="N31" s="266">
        <v>43723</v>
      </c>
      <c r="O31" s="134"/>
      <c r="P31" s="294"/>
    </row>
    <row r="32" spans="1:16" s="166" customFormat="1" x14ac:dyDescent="0.25">
      <c r="A32" s="296"/>
      <c r="B32" s="217"/>
      <c r="C32" s="171" t="s">
        <v>3135</v>
      </c>
      <c r="D32" s="294" t="s">
        <v>3136</v>
      </c>
      <c r="E32" s="217">
        <v>8607140539085</v>
      </c>
      <c r="F32" s="297"/>
      <c r="G32" s="184">
        <v>262.8</v>
      </c>
      <c r="H32" s="113"/>
      <c r="I32" s="214" t="s">
        <v>2748</v>
      </c>
      <c r="J32" s="294" t="s">
        <v>2561</v>
      </c>
      <c r="K32" s="111" t="s">
        <v>2880</v>
      </c>
      <c r="L32" s="132">
        <f t="shared" si="0"/>
        <v>72.27</v>
      </c>
      <c r="M32" s="132">
        <f t="shared" si="2"/>
        <v>78.84</v>
      </c>
      <c r="N32" s="266">
        <v>43723</v>
      </c>
      <c r="O32" s="134"/>
      <c r="P32" s="298"/>
    </row>
    <row r="33" spans="1:16" s="166" customFormat="1" x14ac:dyDescent="0.25">
      <c r="A33" s="296"/>
      <c r="B33" s="216" t="s">
        <v>2579</v>
      </c>
      <c r="C33" s="292" t="s">
        <v>2580</v>
      </c>
      <c r="D33" s="292" t="s">
        <v>1270</v>
      </c>
      <c r="E33" s="234" t="s">
        <v>2581</v>
      </c>
      <c r="F33" s="223" t="s">
        <v>2582</v>
      </c>
      <c r="G33" s="184">
        <v>426.2</v>
      </c>
      <c r="H33" s="113" t="s">
        <v>444</v>
      </c>
      <c r="I33" s="214" t="s">
        <v>2748</v>
      </c>
      <c r="J33" s="294" t="s">
        <v>2561</v>
      </c>
      <c r="K33" s="137" t="s">
        <v>2880</v>
      </c>
      <c r="L33" s="132">
        <f t="shared" si="0"/>
        <v>117.205</v>
      </c>
      <c r="M33" s="132">
        <f t="shared" si="2"/>
        <v>127.86</v>
      </c>
      <c r="N33" s="266">
        <v>43723</v>
      </c>
      <c r="O33" s="134"/>
      <c r="P33" s="298"/>
    </row>
    <row r="34" spans="1:16" s="166" customFormat="1" x14ac:dyDescent="0.25">
      <c r="A34" s="299"/>
      <c r="B34" s="221"/>
      <c r="C34" s="240" t="s">
        <v>3079</v>
      </c>
      <c r="D34" s="222" t="s">
        <v>265</v>
      </c>
      <c r="E34" s="235"/>
      <c r="F34" s="223" t="s">
        <v>3080</v>
      </c>
      <c r="G34" s="210">
        <v>890</v>
      </c>
      <c r="H34" s="113"/>
      <c r="I34" s="214" t="s">
        <v>2741</v>
      </c>
      <c r="J34" s="113" t="s">
        <v>2561</v>
      </c>
      <c r="K34" s="137" t="s">
        <v>2880</v>
      </c>
      <c r="L34" s="132">
        <f t="shared" si="0"/>
        <v>244.75</v>
      </c>
      <c r="M34" s="132">
        <f t="shared" si="2"/>
        <v>267</v>
      </c>
      <c r="N34" s="266">
        <v>43723</v>
      </c>
      <c r="O34" s="134"/>
      <c r="P34" s="298"/>
    </row>
    <row r="35" spans="1:16" s="166" customFormat="1" x14ac:dyDescent="0.25">
      <c r="A35" s="299"/>
      <c r="B35" s="221"/>
      <c r="C35" s="240" t="s">
        <v>3066</v>
      </c>
      <c r="D35" s="222" t="s">
        <v>2419</v>
      </c>
      <c r="E35" s="235"/>
      <c r="F35" s="223" t="s">
        <v>3067</v>
      </c>
      <c r="G35" s="293">
        <v>188.3</v>
      </c>
      <c r="H35" s="113"/>
      <c r="I35" s="214" t="s">
        <v>2748</v>
      </c>
      <c r="J35" s="113" t="s">
        <v>2561</v>
      </c>
      <c r="K35" s="137" t="s">
        <v>2880</v>
      </c>
      <c r="L35" s="132">
        <f t="shared" si="0"/>
        <v>51.782499999999999</v>
      </c>
      <c r="M35" s="132">
        <f t="shared" si="2"/>
        <v>56.49</v>
      </c>
      <c r="N35" s="266">
        <v>43723</v>
      </c>
      <c r="O35" s="134"/>
      <c r="P35" s="160"/>
    </row>
    <row r="36" spans="1:16" x14ac:dyDescent="0.25">
      <c r="A36" s="299"/>
      <c r="B36" s="221"/>
      <c r="C36" s="240" t="s">
        <v>2465</v>
      </c>
      <c r="D36" s="222" t="s">
        <v>549</v>
      </c>
      <c r="E36" s="235" t="s">
        <v>2190</v>
      </c>
      <c r="F36" s="223" t="s">
        <v>2224</v>
      </c>
      <c r="G36" s="210">
        <v>259.60000000000002</v>
      </c>
      <c r="H36" s="113" t="s">
        <v>444</v>
      </c>
      <c r="I36" s="214" t="s">
        <v>2748</v>
      </c>
      <c r="J36" s="113" t="s">
        <v>2561</v>
      </c>
      <c r="K36" s="137" t="s">
        <v>2880</v>
      </c>
      <c r="L36" s="132">
        <f t="shared" ref="L36:L67" si="3">SUM(G36*27.5)/100</f>
        <v>71.390000000000015</v>
      </c>
      <c r="M36" s="132">
        <f t="shared" si="2"/>
        <v>77.88000000000001</v>
      </c>
      <c r="N36" s="266">
        <v>43723</v>
      </c>
      <c r="O36" s="134"/>
      <c r="P36" s="298"/>
    </row>
    <row r="37" spans="1:16" x14ac:dyDescent="0.25">
      <c r="A37" s="295"/>
      <c r="B37" s="216" t="s">
        <v>2672</v>
      </c>
      <c r="C37" s="292" t="s">
        <v>1099</v>
      </c>
      <c r="D37" s="292" t="s">
        <v>343</v>
      </c>
      <c r="E37" s="234" t="s">
        <v>2673</v>
      </c>
      <c r="F37" s="292" t="s">
        <v>2674</v>
      </c>
      <c r="G37" s="184">
        <v>600.54999999999995</v>
      </c>
      <c r="H37" s="113" t="s">
        <v>470</v>
      </c>
      <c r="I37" s="214" t="s">
        <v>2748</v>
      </c>
      <c r="J37" s="294"/>
      <c r="K37" s="137" t="s">
        <v>2880</v>
      </c>
      <c r="L37" s="132">
        <f t="shared" si="3"/>
        <v>165.15125</v>
      </c>
      <c r="M37" s="132">
        <f t="shared" si="2"/>
        <v>180.16499999999999</v>
      </c>
      <c r="N37" s="266">
        <v>43723</v>
      </c>
      <c r="O37" s="134"/>
      <c r="P37" s="294"/>
    </row>
    <row r="38" spans="1:16" x14ac:dyDescent="0.25">
      <c r="A38" s="296"/>
      <c r="B38" s="224" t="s">
        <v>2721</v>
      </c>
      <c r="C38" s="130" t="s">
        <v>2722</v>
      </c>
      <c r="D38" s="124" t="s">
        <v>307</v>
      </c>
      <c r="E38" s="236" t="s">
        <v>2723</v>
      </c>
      <c r="F38" s="124" t="s">
        <v>2724</v>
      </c>
      <c r="G38" s="184">
        <v>80.25</v>
      </c>
      <c r="H38" s="113" t="s">
        <v>444</v>
      </c>
      <c r="I38" s="214" t="s">
        <v>2748</v>
      </c>
      <c r="J38" s="113" t="s">
        <v>2561</v>
      </c>
      <c r="K38" s="137" t="s">
        <v>2880</v>
      </c>
      <c r="L38" s="132">
        <f t="shared" si="3"/>
        <v>22.068750000000001</v>
      </c>
      <c r="M38" s="132">
        <f t="shared" si="2"/>
        <v>24.074999999999999</v>
      </c>
      <c r="N38" s="266">
        <v>43723</v>
      </c>
      <c r="O38" s="134"/>
      <c r="P38" s="160"/>
    </row>
    <row r="39" spans="1:16" x14ac:dyDescent="0.25">
      <c r="A39" s="292"/>
      <c r="B39" s="216" t="s">
        <v>2638</v>
      </c>
      <c r="C39" s="130" t="s">
        <v>2639</v>
      </c>
      <c r="D39" s="292" t="s">
        <v>1393</v>
      </c>
      <c r="E39" s="234" t="s">
        <v>2640</v>
      </c>
      <c r="F39" s="223" t="s">
        <v>2641</v>
      </c>
      <c r="G39" s="293">
        <v>449.3</v>
      </c>
      <c r="H39" s="113" t="s">
        <v>444</v>
      </c>
      <c r="I39" s="214" t="s">
        <v>2741</v>
      </c>
      <c r="J39" s="113" t="s">
        <v>2561</v>
      </c>
      <c r="K39" s="169" t="s">
        <v>3208</v>
      </c>
      <c r="L39" s="132">
        <f t="shared" si="3"/>
        <v>123.5575</v>
      </c>
      <c r="M39" s="132">
        <f t="shared" si="2"/>
        <v>134.79</v>
      </c>
      <c r="N39" s="266">
        <v>43723</v>
      </c>
      <c r="O39" s="134"/>
      <c r="P39" s="294"/>
    </row>
    <row r="40" spans="1:16" x14ac:dyDescent="0.25">
      <c r="A40" s="211"/>
      <c r="B40" s="216" t="s">
        <v>2702</v>
      </c>
      <c r="C40" s="130" t="s">
        <v>2703</v>
      </c>
      <c r="D40" s="292" t="s">
        <v>169</v>
      </c>
      <c r="E40" s="234" t="s">
        <v>2704</v>
      </c>
      <c r="F40" s="292"/>
      <c r="G40" s="184">
        <v>455.6</v>
      </c>
      <c r="H40" s="113" t="s">
        <v>470</v>
      </c>
      <c r="I40" s="214" t="s">
        <v>2748</v>
      </c>
      <c r="J40" s="113"/>
      <c r="K40" s="169" t="s">
        <v>3208</v>
      </c>
      <c r="L40" s="132">
        <f t="shared" si="3"/>
        <v>125.29</v>
      </c>
      <c r="M40" s="132">
        <f t="shared" si="2"/>
        <v>136.68</v>
      </c>
      <c r="N40" s="266">
        <v>43723</v>
      </c>
      <c r="O40" s="134"/>
      <c r="P40" s="298"/>
    </row>
    <row r="41" spans="1:16" x14ac:dyDescent="0.25">
      <c r="A41" s="292"/>
      <c r="B41" s="216" t="s">
        <v>2608</v>
      </c>
      <c r="C41" s="130" t="s">
        <v>2609</v>
      </c>
      <c r="D41" s="292" t="s">
        <v>1453</v>
      </c>
      <c r="E41" s="234" t="s">
        <v>2610</v>
      </c>
      <c r="F41" s="292"/>
      <c r="G41" s="215">
        <v>492</v>
      </c>
      <c r="H41" s="294" t="s">
        <v>470</v>
      </c>
      <c r="I41" s="214" t="s">
        <v>2748</v>
      </c>
      <c r="J41" s="113" t="s">
        <v>2547</v>
      </c>
      <c r="K41" s="137" t="s">
        <v>3197</v>
      </c>
      <c r="L41" s="132">
        <f t="shared" si="3"/>
        <v>135.30000000000001</v>
      </c>
      <c r="M41" s="132">
        <f t="shared" si="2"/>
        <v>147.6</v>
      </c>
      <c r="N41" s="266">
        <v>43723</v>
      </c>
      <c r="O41" s="134"/>
      <c r="P41" s="298" t="s">
        <v>2548</v>
      </c>
    </row>
    <row r="42" spans="1:16" x14ac:dyDescent="0.25">
      <c r="A42" s="292"/>
      <c r="B42" s="216" t="s">
        <v>2617</v>
      </c>
      <c r="C42" s="130" t="s">
        <v>2618</v>
      </c>
      <c r="D42" s="292" t="s">
        <v>2619</v>
      </c>
      <c r="E42" s="234" t="s">
        <v>2620</v>
      </c>
      <c r="F42" s="292"/>
      <c r="G42" s="293">
        <v>240</v>
      </c>
      <c r="H42" s="294" t="s">
        <v>470</v>
      </c>
      <c r="I42" s="214" t="s">
        <v>2741</v>
      </c>
      <c r="J42" s="294" t="s">
        <v>2561</v>
      </c>
      <c r="K42" s="137" t="s">
        <v>3197</v>
      </c>
      <c r="L42" s="132">
        <f t="shared" si="3"/>
        <v>66</v>
      </c>
      <c r="M42" s="132">
        <f t="shared" si="2"/>
        <v>72</v>
      </c>
      <c r="N42" s="266">
        <v>43723</v>
      </c>
      <c r="O42" s="134"/>
      <c r="P42" s="294"/>
    </row>
    <row r="43" spans="1:16" x14ac:dyDescent="0.25">
      <c r="A43" s="296"/>
      <c r="B43" s="217">
        <v>71733281</v>
      </c>
      <c r="C43" s="171" t="s">
        <v>3212</v>
      </c>
      <c r="D43" s="294" t="s">
        <v>699</v>
      </c>
      <c r="E43" s="217">
        <v>8903315150083</v>
      </c>
      <c r="F43" s="297" t="s">
        <v>2913</v>
      </c>
      <c r="G43" s="184">
        <v>447.2</v>
      </c>
      <c r="H43" s="113"/>
      <c r="I43" s="214" t="s">
        <v>2748</v>
      </c>
      <c r="J43" s="113" t="s">
        <v>2561</v>
      </c>
      <c r="K43" s="111" t="s">
        <v>3211</v>
      </c>
      <c r="L43" s="132">
        <f t="shared" si="3"/>
        <v>122.98</v>
      </c>
      <c r="M43" s="132">
        <f t="shared" si="2"/>
        <v>134.16</v>
      </c>
      <c r="N43" s="266">
        <v>43723</v>
      </c>
      <c r="O43" s="244"/>
      <c r="P43" s="302"/>
    </row>
    <row r="44" spans="1:16" x14ac:dyDescent="0.25">
      <c r="A44" s="296"/>
      <c r="B44" s="217">
        <v>71733281</v>
      </c>
      <c r="C44" s="171" t="s">
        <v>3212</v>
      </c>
      <c r="D44" s="294" t="s">
        <v>3209</v>
      </c>
      <c r="E44" s="217">
        <v>8611290033089</v>
      </c>
      <c r="F44" s="297" t="s">
        <v>3210</v>
      </c>
      <c r="G44" s="184">
        <v>348.2</v>
      </c>
      <c r="H44" s="294"/>
      <c r="I44" s="214" t="s">
        <v>2748</v>
      </c>
      <c r="J44" s="113" t="s">
        <v>2561</v>
      </c>
      <c r="K44" s="111" t="s">
        <v>3211</v>
      </c>
      <c r="L44" s="132">
        <f t="shared" si="3"/>
        <v>95.754999999999995</v>
      </c>
      <c r="M44" s="132">
        <f t="shared" si="2"/>
        <v>104.46</v>
      </c>
      <c r="N44" s="266">
        <v>43723</v>
      </c>
      <c r="O44" s="244"/>
      <c r="P44" s="302"/>
    </row>
    <row r="45" spans="1:16" x14ac:dyDescent="0.25">
      <c r="A45" s="299"/>
      <c r="B45" s="216" t="s">
        <v>2662</v>
      </c>
      <c r="C45" s="130" t="s">
        <v>3085</v>
      </c>
      <c r="D45" s="292" t="s">
        <v>2663</v>
      </c>
      <c r="E45" s="234" t="s">
        <v>2664</v>
      </c>
      <c r="F45" s="292"/>
      <c r="G45" s="293">
        <v>863.3</v>
      </c>
      <c r="H45" s="113" t="s">
        <v>470</v>
      </c>
      <c r="I45" s="214" t="s">
        <v>2748</v>
      </c>
      <c r="J45" s="300" t="s">
        <v>2547</v>
      </c>
      <c r="K45" s="111" t="s">
        <v>3211</v>
      </c>
      <c r="L45" s="132">
        <f t="shared" si="3"/>
        <v>237.4075</v>
      </c>
      <c r="M45" s="132">
        <f t="shared" si="2"/>
        <v>258.99</v>
      </c>
      <c r="N45" s="266">
        <v>43723</v>
      </c>
      <c r="O45" s="134"/>
      <c r="P45" s="298" t="s">
        <v>2548</v>
      </c>
    </row>
    <row r="46" spans="1:16" x14ac:dyDescent="0.25">
      <c r="A46" s="299"/>
      <c r="B46" s="216"/>
      <c r="C46" s="230" t="s">
        <v>3142</v>
      </c>
      <c r="D46" s="300" t="s">
        <v>3143</v>
      </c>
      <c r="E46" s="216">
        <v>8002100402088</v>
      </c>
      <c r="F46" s="300"/>
      <c r="G46" s="293">
        <v>442.7</v>
      </c>
      <c r="H46" s="113"/>
      <c r="I46" s="214" t="s">
        <v>2748</v>
      </c>
      <c r="J46" s="294" t="s">
        <v>2561</v>
      </c>
      <c r="K46" s="137" t="s">
        <v>3213</v>
      </c>
      <c r="L46" s="132">
        <f t="shared" si="3"/>
        <v>121.74250000000001</v>
      </c>
      <c r="M46" s="132">
        <f t="shared" si="2"/>
        <v>132.81</v>
      </c>
      <c r="N46" s="266">
        <v>43723</v>
      </c>
      <c r="O46" s="134"/>
      <c r="P46" s="298"/>
    </row>
    <row r="47" spans="1:16" x14ac:dyDescent="0.25">
      <c r="A47" s="292"/>
      <c r="B47" s="216"/>
      <c r="C47" s="229" t="s">
        <v>2974</v>
      </c>
      <c r="D47" s="292" t="s">
        <v>584</v>
      </c>
      <c r="E47" s="234"/>
      <c r="F47" s="292" t="s">
        <v>2975</v>
      </c>
      <c r="G47" s="293">
        <v>327.2</v>
      </c>
      <c r="H47" s="113"/>
      <c r="I47" s="214" t="s">
        <v>2748</v>
      </c>
      <c r="J47" s="113" t="s">
        <v>2561</v>
      </c>
      <c r="K47" s="137" t="s">
        <v>3213</v>
      </c>
      <c r="L47" s="132">
        <f t="shared" si="3"/>
        <v>89.98</v>
      </c>
      <c r="M47" s="132">
        <f t="shared" si="2"/>
        <v>98.16</v>
      </c>
      <c r="N47" s="266">
        <v>43723</v>
      </c>
      <c r="O47" s="134"/>
      <c r="P47" s="298"/>
    </row>
    <row r="48" spans="1:16" x14ac:dyDescent="0.25">
      <c r="A48" s="299"/>
      <c r="B48" s="216" t="s">
        <v>2583</v>
      </c>
      <c r="C48" s="292" t="s">
        <v>2584</v>
      </c>
      <c r="D48" s="292" t="s">
        <v>1393</v>
      </c>
      <c r="E48" s="234" t="s">
        <v>2585</v>
      </c>
      <c r="F48" s="292"/>
      <c r="G48" s="293">
        <v>501.8</v>
      </c>
      <c r="H48" s="113" t="s">
        <v>470</v>
      </c>
      <c r="I48" s="214" t="s">
        <v>2741</v>
      </c>
      <c r="J48" s="300"/>
      <c r="K48" s="137" t="s">
        <v>3213</v>
      </c>
      <c r="L48" s="132">
        <f t="shared" si="3"/>
        <v>137.995</v>
      </c>
      <c r="M48" s="132">
        <f t="shared" si="2"/>
        <v>150.54</v>
      </c>
      <c r="N48" s="266">
        <v>43723</v>
      </c>
      <c r="O48" s="134"/>
      <c r="P48" s="298"/>
    </row>
    <row r="49" spans="1:16" x14ac:dyDescent="0.25">
      <c r="A49" s="292"/>
      <c r="B49" s="216"/>
      <c r="C49" s="229" t="s">
        <v>2876</v>
      </c>
      <c r="D49" s="292" t="s">
        <v>331</v>
      </c>
      <c r="E49" s="216">
        <v>8308010889086</v>
      </c>
      <c r="F49" s="292" t="s">
        <v>2877</v>
      </c>
      <c r="G49" s="293">
        <v>949.65</v>
      </c>
      <c r="H49" s="113"/>
      <c r="I49" s="214" t="s">
        <v>2748</v>
      </c>
      <c r="J49" s="113" t="s">
        <v>2561</v>
      </c>
      <c r="K49" s="169" t="s">
        <v>2878</v>
      </c>
      <c r="L49" s="132">
        <f t="shared" si="3"/>
        <v>261.15375</v>
      </c>
      <c r="M49" s="132">
        <f t="shared" si="2"/>
        <v>284.89499999999998</v>
      </c>
      <c r="N49" s="266">
        <v>43723</v>
      </c>
      <c r="O49" s="134"/>
      <c r="P49" s="294"/>
    </row>
    <row r="50" spans="1:16" x14ac:dyDescent="0.25">
      <c r="A50" s="296" t="s">
        <v>2743</v>
      </c>
      <c r="B50" s="217">
        <v>5372241</v>
      </c>
      <c r="C50" s="111" t="s">
        <v>2744</v>
      </c>
      <c r="D50" s="294" t="s">
        <v>276</v>
      </c>
      <c r="E50" s="217">
        <v>7509190470081</v>
      </c>
      <c r="F50" s="297" t="s">
        <v>2745</v>
      </c>
      <c r="G50" s="184">
        <v>720.05</v>
      </c>
      <c r="H50" s="113"/>
      <c r="I50" s="214" t="s">
        <v>2741</v>
      </c>
      <c r="J50" s="294" t="s">
        <v>2547</v>
      </c>
      <c r="K50" s="111" t="s">
        <v>423</v>
      </c>
      <c r="L50" s="132">
        <f t="shared" si="3"/>
        <v>198.01374999999999</v>
      </c>
      <c r="M50" s="132">
        <f t="shared" si="2"/>
        <v>216.01499999999999</v>
      </c>
      <c r="N50" s="266"/>
      <c r="O50" s="134"/>
      <c r="P50" s="298"/>
    </row>
    <row r="51" spans="1:16" x14ac:dyDescent="0.25">
      <c r="A51" s="296"/>
      <c r="B51" s="217">
        <v>26149567</v>
      </c>
      <c r="C51" s="111" t="s">
        <v>2803</v>
      </c>
      <c r="D51" s="294" t="s">
        <v>2447</v>
      </c>
      <c r="E51" s="217">
        <v>8810250275082</v>
      </c>
      <c r="F51" s="297" t="s">
        <v>2804</v>
      </c>
      <c r="G51" s="184">
        <v>555.04999999999995</v>
      </c>
      <c r="H51" s="113"/>
      <c r="I51" s="214" t="s">
        <v>2748</v>
      </c>
      <c r="J51" s="113" t="s">
        <v>2547</v>
      </c>
      <c r="K51" s="111" t="s">
        <v>423</v>
      </c>
      <c r="L51" s="132">
        <f t="shared" si="3"/>
        <v>152.63874999999999</v>
      </c>
      <c r="M51" s="132">
        <f t="shared" si="2"/>
        <v>166.51499999999999</v>
      </c>
      <c r="N51" s="266"/>
      <c r="O51" s="134"/>
      <c r="P51" s="298"/>
    </row>
    <row r="52" spans="1:16" x14ac:dyDescent="0.25">
      <c r="A52" s="292"/>
      <c r="B52" s="216"/>
      <c r="C52" s="229" t="s">
        <v>2982</v>
      </c>
      <c r="D52" s="292" t="s">
        <v>43</v>
      </c>
      <c r="E52" s="218"/>
      <c r="F52" s="292" t="s">
        <v>2983</v>
      </c>
      <c r="G52" s="293">
        <v>228.2</v>
      </c>
      <c r="H52" s="113"/>
      <c r="I52" s="214" t="s">
        <v>2748</v>
      </c>
      <c r="J52" s="294" t="s">
        <v>2561</v>
      </c>
      <c r="K52" s="111" t="s">
        <v>423</v>
      </c>
      <c r="L52" s="132">
        <f t="shared" si="3"/>
        <v>62.755000000000003</v>
      </c>
      <c r="M52" s="132">
        <f t="shared" si="2"/>
        <v>68.459999999999994</v>
      </c>
      <c r="N52" s="266"/>
      <c r="O52" s="134"/>
      <c r="P52" s="294"/>
    </row>
    <row r="53" spans="1:16" x14ac:dyDescent="0.25">
      <c r="A53" s="292"/>
      <c r="B53" s="216"/>
      <c r="C53" s="229" t="s">
        <v>2977</v>
      </c>
      <c r="D53" s="292" t="s">
        <v>22</v>
      </c>
      <c r="E53" s="218"/>
      <c r="F53" s="292" t="s">
        <v>2976</v>
      </c>
      <c r="G53" s="293">
        <v>235.8</v>
      </c>
      <c r="H53" s="113"/>
      <c r="I53" s="214" t="s">
        <v>2748</v>
      </c>
      <c r="J53" s="113" t="s">
        <v>2561</v>
      </c>
      <c r="K53" s="111" t="s">
        <v>423</v>
      </c>
      <c r="L53" s="132">
        <f t="shared" si="3"/>
        <v>64.844999999999999</v>
      </c>
      <c r="M53" s="132">
        <f t="shared" si="2"/>
        <v>70.739999999999995</v>
      </c>
      <c r="N53" s="266"/>
      <c r="O53" s="134"/>
      <c r="P53" s="294"/>
    </row>
    <row r="54" spans="1:16" x14ac:dyDescent="0.25">
      <c r="A54" s="211"/>
      <c r="B54" s="216" t="s">
        <v>2029</v>
      </c>
      <c r="C54" s="130" t="s">
        <v>2521</v>
      </c>
      <c r="D54" s="292" t="s">
        <v>2522</v>
      </c>
      <c r="E54" s="234" t="s">
        <v>1918</v>
      </c>
      <c r="F54" s="292" t="s">
        <v>2523</v>
      </c>
      <c r="G54" s="184">
        <v>640.9</v>
      </c>
      <c r="H54" s="113" t="s">
        <v>444</v>
      </c>
      <c r="I54" s="214" t="s">
        <v>2741</v>
      </c>
      <c r="J54" s="113" t="s">
        <v>2561</v>
      </c>
      <c r="K54" s="111" t="s">
        <v>423</v>
      </c>
      <c r="L54" s="132">
        <f t="shared" si="3"/>
        <v>176.2475</v>
      </c>
      <c r="M54" s="132">
        <f t="shared" si="2"/>
        <v>192.27</v>
      </c>
      <c r="N54" s="266"/>
      <c r="O54" s="134"/>
      <c r="P54" s="298"/>
    </row>
    <row r="55" spans="1:16" x14ac:dyDescent="0.25">
      <c r="A55" s="299"/>
      <c r="B55" s="216"/>
      <c r="C55" s="230" t="s">
        <v>2940</v>
      </c>
      <c r="D55" s="300" t="s">
        <v>2941</v>
      </c>
      <c r="E55" s="216">
        <v>7206156403087</v>
      </c>
      <c r="F55" s="300" t="s">
        <v>2516</v>
      </c>
      <c r="G55" s="293">
        <v>425.3</v>
      </c>
      <c r="H55" s="113"/>
      <c r="I55" s="214" t="s">
        <v>2748</v>
      </c>
      <c r="J55" s="113" t="s">
        <v>2561</v>
      </c>
      <c r="K55" s="137" t="s">
        <v>2909</v>
      </c>
      <c r="L55" s="132">
        <f t="shared" si="3"/>
        <v>116.9575</v>
      </c>
      <c r="M55" s="179">
        <f t="shared" ref="M55:M60" si="4">SUM(G55*40)/100</f>
        <v>170.12</v>
      </c>
      <c r="N55" s="266">
        <v>43723</v>
      </c>
      <c r="O55" s="134"/>
      <c r="P55" s="298"/>
    </row>
    <row r="56" spans="1:16" x14ac:dyDescent="0.25">
      <c r="A56" s="296"/>
      <c r="B56" s="217">
        <v>71902775</v>
      </c>
      <c r="C56" s="297" t="s">
        <v>2907</v>
      </c>
      <c r="D56" s="294" t="s">
        <v>48</v>
      </c>
      <c r="E56" s="217">
        <v>7505175695080</v>
      </c>
      <c r="F56" s="297" t="s">
        <v>2908</v>
      </c>
      <c r="G56" s="184">
        <v>275.85000000000002</v>
      </c>
      <c r="H56" s="113"/>
      <c r="I56" s="214" t="s">
        <v>2748</v>
      </c>
      <c r="J56" s="113" t="s">
        <v>2561</v>
      </c>
      <c r="K56" s="137" t="s">
        <v>2909</v>
      </c>
      <c r="L56" s="132">
        <f t="shared" si="3"/>
        <v>75.858750000000015</v>
      </c>
      <c r="M56" s="179">
        <f t="shared" si="4"/>
        <v>110.34</v>
      </c>
      <c r="N56" s="266">
        <v>43723</v>
      </c>
      <c r="O56" s="134"/>
      <c r="P56" s="298"/>
    </row>
    <row r="57" spans="1:16" x14ac:dyDescent="0.25">
      <c r="A57" s="292"/>
      <c r="B57" s="216"/>
      <c r="C57" s="229" t="s">
        <v>3031</v>
      </c>
      <c r="D57" s="292" t="s">
        <v>2387</v>
      </c>
      <c r="E57" s="234"/>
      <c r="F57" s="223" t="s">
        <v>3032</v>
      </c>
      <c r="G57" s="293">
        <v>301.7</v>
      </c>
      <c r="H57" s="294"/>
      <c r="I57" s="214" t="s">
        <v>2748</v>
      </c>
      <c r="J57" s="294" t="s">
        <v>2561</v>
      </c>
      <c r="K57" s="169" t="s">
        <v>2909</v>
      </c>
      <c r="L57" s="132">
        <f t="shared" si="3"/>
        <v>82.967500000000001</v>
      </c>
      <c r="M57" s="179">
        <f t="shared" si="4"/>
        <v>120.68</v>
      </c>
      <c r="N57" s="266">
        <v>43723</v>
      </c>
      <c r="O57" s="134"/>
      <c r="P57" s="294"/>
    </row>
    <row r="58" spans="1:16" s="166" customFormat="1" x14ac:dyDescent="0.25">
      <c r="A58" s="296"/>
      <c r="B58" s="216" t="s">
        <v>2600</v>
      </c>
      <c r="C58" s="130" t="s">
        <v>2601</v>
      </c>
      <c r="D58" s="292" t="s">
        <v>238</v>
      </c>
      <c r="E58" s="234" t="s">
        <v>2602</v>
      </c>
      <c r="F58" s="292"/>
      <c r="G58" s="184">
        <v>271.7</v>
      </c>
      <c r="H58" s="294" t="s">
        <v>470</v>
      </c>
      <c r="I58" s="214" t="s">
        <v>2748</v>
      </c>
      <c r="J58" s="113" t="s">
        <v>2561</v>
      </c>
      <c r="K58" s="111" t="s">
        <v>2909</v>
      </c>
      <c r="L58" s="132">
        <f t="shared" si="3"/>
        <v>74.717500000000001</v>
      </c>
      <c r="M58" s="179">
        <f t="shared" si="4"/>
        <v>108.68</v>
      </c>
      <c r="N58" s="266">
        <v>43723</v>
      </c>
      <c r="O58" s="134"/>
      <c r="P58" s="298"/>
    </row>
    <row r="59" spans="1:16" s="166" customFormat="1" x14ac:dyDescent="0.25">
      <c r="A59" s="211"/>
      <c r="B59" s="224"/>
      <c r="C59" s="124" t="s">
        <v>2965</v>
      </c>
      <c r="D59" s="124" t="s">
        <v>762</v>
      </c>
      <c r="E59" s="236"/>
      <c r="F59" s="124" t="s">
        <v>2966</v>
      </c>
      <c r="G59" s="184">
        <v>213.2</v>
      </c>
      <c r="H59" s="294"/>
      <c r="I59" s="214" t="s">
        <v>2741</v>
      </c>
      <c r="J59" s="113" t="s">
        <v>2561</v>
      </c>
      <c r="K59" s="111" t="s">
        <v>2967</v>
      </c>
      <c r="L59" s="132">
        <f t="shared" si="3"/>
        <v>58.63</v>
      </c>
      <c r="M59" s="179">
        <f t="shared" si="4"/>
        <v>85.28</v>
      </c>
      <c r="N59" s="266">
        <v>43723</v>
      </c>
      <c r="O59" s="134"/>
      <c r="P59" s="298"/>
    </row>
    <row r="60" spans="1:16" s="166" customFormat="1" x14ac:dyDescent="0.25">
      <c r="A60" s="211"/>
      <c r="B60" s="224" t="s">
        <v>2534</v>
      </c>
      <c r="C60" s="130" t="s">
        <v>2535</v>
      </c>
      <c r="D60" s="124" t="s">
        <v>508</v>
      </c>
      <c r="E60" s="236" t="s">
        <v>2536</v>
      </c>
      <c r="F60" s="124" t="s">
        <v>2537</v>
      </c>
      <c r="G60" s="184">
        <v>161.30000000000001</v>
      </c>
      <c r="H60" s="294" t="s">
        <v>444</v>
      </c>
      <c r="I60" s="214" t="s">
        <v>2741</v>
      </c>
      <c r="J60" s="113" t="s">
        <v>2561</v>
      </c>
      <c r="K60" s="111" t="s">
        <v>2967</v>
      </c>
      <c r="L60" s="132">
        <f t="shared" si="3"/>
        <v>44.357500000000002</v>
      </c>
      <c r="M60" s="179">
        <f t="shared" si="4"/>
        <v>64.52</v>
      </c>
      <c r="N60" s="266">
        <v>43723</v>
      </c>
      <c r="O60" s="134"/>
      <c r="P60" s="298"/>
    </row>
    <row r="61" spans="1:16" s="166" customFormat="1" x14ac:dyDescent="0.25">
      <c r="A61" s="292"/>
      <c r="B61" s="216" t="s">
        <v>2817</v>
      </c>
      <c r="C61" s="292" t="s">
        <v>2818</v>
      </c>
      <c r="D61" s="292" t="s">
        <v>780</v>
      </c>
      <c r="E61" s="216" t="s">
        <v>2819</v>
      </c>
      <c r="F61" s="292" t="s">
        <v>2820</v>
      </c>
      <c r="G61" s="293">
        <v>621.79999999999995</v>
      </c>
      <c r="H61" s="294"/>
      <c r="I61" s="214" t="s">
        <v>2748</v>
      </c>
      <c r="J61" s="294" t="s">
        <v>2547</v>
      </c>
      <c r="K61" s="137" t="s">
        <v>3198</v>
      </c>
      <c r="L61" s="132">
        <f t="shared" si="3"/>
        <v>170.995</v>
      </c>
      <c r="M61" s="179">
        <f t="shared" ref="M61:M75" si="5">SUM(G61*50)/100</f>
        <v>310.89999999999998</v>
      </c>
      <c r="N61" s="266">
        <v>43723</v>
      </c>
      <c r="O61" s="134"/>
      <c r="P61" s="294" t="s">
        <v>2884</v>
      </c>
    </row>
    <row r="62" spans="1:16" s="166" customFormat="1" x14ac:dyDescent="0.25">
      <c r="A62" s="211"/>
      <c r="B62" s="217">
        <v>72225667</v>
      </c>
      <c r="C62" s="231" t="s">
        <v>2919</v>
      </c>
      <c r="D62" s="294" t="s">
        <v>549</v>
      </c>
      <c r="E62" s="217">
        <v>8404270733088</v>
      </c>
      <c r="F62" s="297" t="s">
        <v>2920</v>
      </c>
      <c r="G62" s="184">
        <v>269.25</v>
      </c>
      <c r="H62" s="113"/>
      <c r="I62" s="214" t="s">
        <v>2748</v>
      </c>
      <c r="J62" s="113" t="s">
        <v>2561</v>
      </c>
      <c r="K62" s="137" t="s">
        <v>3198</v>
      </c>
      <c r="L62" s="132">
        <f t="shared" si="3"/>
        <v>74.043750000000003</v>
      </c>
      <c r="M62" s="179">
        <f t="shared" si="5"/>
        <v>134.625</v>
      </c>
      <c r="N62" s="266">
        <v>43723</v>
      </c>
      <c r="O62" s="134"/>
      <c r="P62" s="298"/>
    </row>
    <row r="63" spans="1:16" x14ac:dyDescent="0.25">
      <c r="A63" s="296"/>
      <c r="B63" s="217"/>
      <c r="C63" s="231" t="s">
        <v>2905</v>
      </c>
      <c r="D63" s="294" t="s">
        <v>738</v>
      </c>
      <c r="E63" s="217">
        <v>8204295356083</v>
      </c>
      <c r="F63" s="297" t="s">
        <v>2906</v>
      </c>
      <c r="G63" s="184">
        <v>576.20000000000005</v>
      </c>
      <c r="H63" s="294"/>
      <c r="I63" s="214" t="s">
        <v>2748</v>
      </c>
      <c r="J63" s="294" t="s">
        <v>2561</v>
      </c>
      <c r="K63" s="137" t="s">
        <v>3198</v>
      </c>
      <c r="L63" s="132">
        <f t="shared" si="3"/>
        <v>158.45500000000001</v>
      </c>
      <c r="M63" s="179">
        <f t="shared" si="5"/>
        <v>288.10000000000002</v>
      </c>
      <c r="N63" s="266">
        <v>43723</v>
      </c>
      <c r="O63" s="134"/>
      <c r="P63" s="298"/>
    </row>
    <row r="64" spans="1:16" x14ac:dyDescent="0.25">
      <c r="A64" s="296"/>
      <c r="B64" s="217"/>
      <c r="C64" s="171" t="s">
        <v>2994</v>
      </c>
      <c r="D64" s="294" t="s">
        <v>372</v>
      </c>
      <c r="E64" s="217"/>
      <c r="F64" s="297" t="s">
        <v>2995</v>
      </c>
      <c r="G64" s="184">
        <v>94.05</v>
      </c>
      <c r="H64" s="301"/>
      <c r="I64" s="214" t="s">
        <v>2748</v>
      </c>
      <c r="J64" s="113" t="s">
        <v>2561</v>
      </c>
      <c r="K64" s="137" t="s">
        <v>3198</v>
      </c>
      <c r="L64" s="132">
        <f t="shared" si="3"/>
        <v>25.86375</v>
      </c>
      <c r="M64" s="179">
        <f t="shared" si="5"/>
        <v>47.024999999999999</v>
      </c>
      <c r="N64" s="266">
        <v>43723</v>
      </c>
      <c r="O64" s="134"/>
      <c r="P64" s="298"/>
    </row>
    <row r="65" spans="1:16" x14ac:dyDescent="0.25">
      <c r="A65" s="292"/>
      <c r="B65" s="216"/>
      <c r="C65" s="229" t="s">
        <v>2978</v>
      </c>
      <c r="D65" s="292" t="s">
        <v>2979</v>
      </c>
      <c r="E65" s="218"/>
      <c r="F65" s="292" t="s">
        <v>2980</v>
      </c>
      <c r="G65" s="293">
        <v>264.3</v>
      </c>
      <c r="H65" s="113"/>
      <c r="I65" s="214" t="s">
        <v>2748</v>
      </c>
      <c r="J65" s="113" t="s">
        <v>2561</v>
      </c>
      <c r="K65" s="137" t="s">
        <v>3198</v>
      </c>
      <c r="L65" s="132">
        <f t="shared" si="3"/>
        <v>72.682500000000005</v>
      </c>
      <c r="M65" s="179">
        <f t="shared" si="5"/>
        <v>132.15</v>
      </c>
      <c r="N65" s="266">
        <v>43723</v>
      </c>
      <c r="O65" s="134"/>
      <c r="P65" s="294"/>
    </row>
    <row r="66" spans="1:16" x14ac:dyDescent="0.25">
      <c r="A66" s="292"/>
      <c r="B66" s="216"/>
      <c r="C66" s="229" t="s">
        <v>3127</v>
      </c>
      <c r="D66" s="292" t="s">
        <v>3128</v>
      </c>
      <c r="E66" s="218">
        <v>7906285470085</v>
      </c>
      <c r="F66" s="292"/>
      <c r="G66" s="293">
        <v>96.2</v>
      </c>
      <c r="H66" s="294"/>
      <c r="I66" s="214" t="s">
        <v>2748</v>
      </c>
      <c r="J66" s="113" t="s">
        <v>2561</v>
      </c>
      <c r="K66" s="137" t="s">
        <v>3198</v>
      </c>
      <c r="L66" s="132">
        <f t="shared" si="3"/>
        <v>26.454999999999998</v>
      </c>
      <c r="M66" s="179">
        <f t="shared" si="5"/>
        <v>48.1</v>
      </c>
      <c r="N66" s="266">
        <v>43723</v>
      </c>
      <c r="O66" s="134"/>
      <c r="P66" s="294"/>
    </row>
    <row r="67" spans="1:16" x14ac:dyDescent="0.25">
      <c r="A67" s="292"/>
      <c r="B67" s="216" t="s">
        <v>2524</v>
      </c>
      <c r="C67" s="130" t="s">
        <v>2525</v>
      </c>
      <c r="D67" s="292" t="s">
        <v>1123</v>
      </c>
      <c r="E67" s="234" t="s">
        <v>2526</v>
      </c>
      <c r="F67" s="292"/>
      <c r="G67" s="293">
        <v>1447.3</v>
      </c>
      <c r="H67" s="113" t="s">
        <v>470</v>
      </c>
      <c r="I67" s="214" t="s">
        <v>2741</v>
      </c>
      <c r="J67" s="113"/>
      <c r="K67" s="137" t="s">
        <v>3198</v>
      </c>
      <c r="L67" s="132">
        <f t="shared" si="3"/>
        <v>398.00749999999999</v>
      </c>
      <c r="M67" s="179">
        <f t="shared" si="5"/>
        <v>723.65</v>
      </c>
      <c r="N67" s="266">
        <v>43723</v>
      </c>
      <c r="O67" s="134"/>
      <c r="P67" s="294"/>
    </row>
    <row r="68" spans="1:16" x14ac:dyDescent="0.25">
      <c r="A68" s="292"/>
      <c r="B68" s="216" t="s">
        <v>2562</v>
      </c>
      <c r="C68" s="292" t="s">
        <v>2563</v>
      </c>
      <c r="D68" s="292" t="s">
        <v>2560</v>
      </c>
      <c r="E68" s="234" t="s">
        <v>2564</v>
      </c>
      <c r="F68" s="223" t="s">
        <v>2565</v>
      </c>
      <c r="G68" s="293">
        <v>161.30000000000001</v>
      </c>
      <c r="H68" s="113" t="s">
        <v>444</v>
      </c>
      <c r="I68" s="214" t="s">
        <v>2748</v>
      </c>
      <c r="J68" s="113" t="s">
        <v>2561</v>
      </c>
      <c r="K68" s="137" t="s">
        <v>3198</v>
      </c>
      <c r="L68" s="132">
        <f t="shared" ref="L68:L99" si="6">SUM(G68*27.5)/100</f>
        <v>44.357500000000002</v>
      </c>
      <c r="M68" s="179">
        <f t="shared" si="5"/>
        <v>80.650000000000006</v>
      </c>
      <c r="N68" s="266">
        <v>43723</v>
      </c>
      <c r="O68" s="134"/>
      <c r="P68" s="294"/>
    </row>
    <row r="69" spans="1:16" x14ac:dyDescent="0.25">
      <c r="A69" s="292"/>
      <c r="B69" s="216" t="s">
        <v>2566</v>
      </c>
      <c r="C69" s="292" t="s">
        <v>2567</v>
      </c>
      <c r="D69" s="292" t="s">
        <v>573</v>
      </c>
      <c r="E69" s="234" t="s">
        <v>2568</v>
      </c>
      <c r="F69" s="223" t="s">
        <v>2569</v>
      </c>
      <c r="G69" s="293">
        <v>240</v>
      </c>
      <c r="H69" s="113" t="s">
        <v>444</v>
      </c>
      <c r="I69" s="214" t="s">
        <v>2748</v>
      </c>
      <c r="J69" s="113" t="s">
        <v>2561</v>
      </c>
      <c r="K69" s="137" t="s">
        <v>3198</v>
      </c>
      <c r="L69" s="132">
        <f t="shared" si="6"/>
        <v>66</v>
      </c>
      <c r="M69" s="179">
        <f t="shared" si="5"/>
        <v>120</v>
      </c>
      <c r="N69" s="266">
        <v>43723</v>
      </c>
      <c r="O69" s="134"/>
      <c r="P69" s="294"/>
    </row>
    <row r="70" spans="1:16" x14ac:dyDescent="0.25">
      <c r="A70" s="211"/>
      <c r="B70" s="216"/>
      <c r="C70" s="229" t="s">
        <v>3004</v>
      </c>
      <c r="D70" s="292" t="s">
        <v>265</v>
      </c>
      <c r="E70" s="234"/>
      <c r="F70" s="292" t="s">
        <v>3005</v>
      </c>
      <c r="G70" s="184">
        <v>359.3</v>
      </c>
      <c r="H70" s="113"/>
      <c r="I70" s="214" t="s">
        <v>2748</v>
      </c>
      <c r="J70" s="294" t="s">
        <v>2561</v>
      </c>
      <c r="K70" s="137" t="s">
        <v>3198</v>
      </c>
      <c r="L70" s="132">
        <f t="shared" si="6"/>
        <v>98.807500000000005</v>
      </c>
      <c r="M70" s="179">
        <f t="shared" si="5"/>
        <v>179.65</v>
      </c>
      <c r="N70" s="266">
        <v>43723</v>
      </c>
      <c r="O70" s="134"/>
      <c r="P70" s="298"/>
    </row>
    <row r="71" spans="1:16" x14ac:dyDescent="0.25">
      <c r="A71" s="296"/>
      <c r="B71" s="216"/>
      <c r="C71" s="229" t="s">
        <v>3064</v>
      </c>
      <c r="D71" s="292" t="s">
        <v>888</v>
      </c>
      <c r="E71" s="234"/>
      <c r="F71" s="292" t="s">
        <v>3065</v>
      </c>
      <c r="G71" s="184">
        <v>243.8</v>
      </c>
      <c r="H71" s="113"/>
      <c r="I71" s="214" t="s">
        <v>2748</v>
      </c>
      <c r="J71" s="294" t="s">
        <v>2561</v>
      </c>
      <c r="K71" s="137" t="s">
        <v>3198</v>
      </c>
      <c r="L71" s="132">
        <f t="shared" si="6"/>
        <v>67.045000000000002</v>
      </c>
      <c r="M71" s="179">
        <f t="shared" si="5"/>
        <v>121.9</v>
      </c>
      <c r="N71" s="266">
        <v>43723</v>
      </c>
      <c r="O71" s="134"/>
      <c r="P71" s="298"/>
    </row>
    <row r="72" spans="1:16" x14ac:dyDescent="0.25">
      <c r="A72" s="295"/>
      <c r="B72" s="216"/>
      <c r="C72" s="229" t="s">
        <v>3056</v>
      </c>
      <c r="D72" s="292" t="s">
        <v>992</v>
      </c>
      <c r="E72" s="234"/>
      <c r="F72" s="292" t="s">
        <v>3057</v>
      </c>
      <c r="G72" s="184">
        <v>155.6</v>
      </c>
      <c r="H72" s="113"/>
      <c r="I72" s="214" t="s">
        <v>2748</v>
      </c>
      <c r="J72" s="294" t="s">
        <v>2561</v>
      </c>
      <c r="K72" s="137" t="s">
        <v>3198</v>
      </c>
      <c r="L72" s="132">
        <f t="shared" si="6"/>
        <v>42.79</v>
      </c>
      <c r="M72" s="179">
        <f t="shared" si="5"/>
        <v>77.8</v>
      </c>
      <c r="N72" s="266">
        <v>43723</v>
      </c>
      <c r="O72" s="134"/>
      <c r="P72" s="294"/>
    </row>
    <row r="73" spans="1:16" s="166" customFormat="1" x14ac:dyDescent="0.25">
      <c r="A73" s="292"/>
      <c r="B73" s="216" t="s">
        <v>2689</v>
      </c>
      <c r="C73" s="292" t="s">
        <v>2686</v>
      </c>
      <c r="D73" s="292" t="s">
        <v>2690</v>
      </c>
      <c r="E73" s="234" t="s">
        <v>2691</v>
      </c>
      <c r="F73" s="292" t="s">
        <v>2692</v>
      </c>
      <c r="G73" s="293">
        <v>355.2</v>
      </c>
      <c r="H73" s="113" t="s">
        <v>444</v>
      </c>
      <c r="I73" s="214" t="s">
        <v>2748</v>
      </c>
      <c r="J73" s="294" t="s">
        <v>2561</v>
      </c>
      <c r="K73" s="137" t="s">
        <v>3198</v>
      </c>
      <c r="L73" s="132">
        <f t="shared" si="6"/>
        <v>97.68</v>
      </c>
      <c r="M73" s="179">
        <f t="shared" si="5"/>
        <v>177.6</v>
      </c>
      <c r="N73" s="266">
        <v>43723</v>
      </c>
      <c r="O73" s="134"/>
      <c r="P73" s="294"/>
    </row>
    <row r="74" spans="1:16" s="166" customFormat="1" x14ac:dyDescent="0.25">
      <c r="A74" s="292"/>
      <c r="B74" s="216" t="s">
        <v>2698</v>
      </c>
      <c r="C74" s="130" t="s">
        <v>2699</v>
      </c>
      <c r="D74" s="292" t="s">
        <v>2663</v>
      </c>
      <c r="E74" s="234" t="s">
        <v>2700</v>
      </c>
      <c r="F74" s="223" t="s">
        <v>2701</v>
      </c>
      <c r="G74" s="293">
        <v>96.2</v>
      </c>
      <c r="H74" s="294" t="s">
        <v>444</v>
      </c>
      <c r="I74" s="214" t="s">
        <v>2748</v>
      </c>
      <c r="J74" s="294" t="s">
        <v>2561</v>
      </c>
      <c r="K74" s="137" t="s">
        <v>3198</v>
      </c>
      <c r="L74" s="132">
        <f t="shared" si="6"/>
        <v>26.454999999999998</v>
      </c>
      <c r="M74" s="179">
        <f t="shared" si="5"/>
        <v>48.1</v>
      </c>
      <c r="N74" s="266">
        <v>43723</v>
      </c>
      <c r="O74" s="134"/>
      <c r="P74" s="294"/>
    </row>
    <row r="75" spans="1:16" s="53" customFormat="1" ht="14.4" x14ac:dyDescent="0.3">
      <c r="A75" s="105"/>
      <c r="B75" s="324"/>
      <c r="C75" s="325" t="s">
        <v>3092</v>
      </c>
      <c r="D75" s="326" t="s">
        <v>3049</v>
      </c>
      <c r="E75" s="327"/>
      <c r="F75" s="261" t="s">
        <v>3093</v>
      </c>
      <c r="G75" s="142">
        <v>131.25</v>
      </c>
      <c r="H75" s="75"/>
      <c r="I75" s="214" t="s">
        <v>2748</v>
      </c>
      <c r="J75" s="75" t="s">
        <v>2561</v>
      </c>
      <c r="K75" s="137" t="s">
        <v>3198</v>
      </c>
      <c r="L75" s="132">
        <f t="shared" si="6"/>
        <v>36.09375</v>
      </c>
      <c r="M75" s="179">
        <f t="shared" si="5"/>
        <v>65.625</v>
      </c>
      <c r="N75" s="266">
        <v>43723</v>
      </c>
      <c r="O75" s="134"/>
      <c r="P75" s="294"/>
    </row>
    <row r="76" spans="1:16" x14ac:dyDescent="0.25">
      <c r="A76" s="299"/>
      <c r="B76" s="216">
        <v>71779558</v>
      </c>
      <c r="C76" s="230" t="s">
        <v>2931</v>
      </c>
      <c r="D76" s="300" t="s">
        <v>2475</v>
      </c>
      <c r="E76" s="216">
        <v>8403260680084</v>
      </c>
      <c r="F76" s="300" t="s">
        <v>2932</v>
      </c>
      <c r="G76" s="293">
        <v>348.2</v>
      </c>
      <c r="H76" s="294"/>
      <c r="I76" s="214" t="s">
        <v>2748</v>
      </c>
      <c r="J76" s="300" t="s">
        <v>2561</v>
      </c>
      <c r="K76" s="137" t="s">
        <v>2933</v>
      </c>
      <c r="L76" s="132">
        <f t="shared" si="6"/>
        <v>95.754999999999995</v>
      </c>
      <c r="M76" s="132">
        <f>SUM(G76*30)/100</f>
        <v>104.46</v>
      </c>
      <c r="N76" s="266">
        <v>43753</v>
      </c>
      <c r="O76" s="134"/>
      <c r="P76" s="298"/>
    </row>
    <row r="77" spans="1:16" s="166" customFormat="1" x14ac:dyDescent="0.25">
      <c r="A77" s="292"/>
      <c r="B77" s="216"/>
      <c r="C77" s="229" t="s">
        <v>2953</v>
      </c>
      <c r="D77" s="292" t="s">
        <v>831</v>
      </c>
      <c r="E77" s="216"/>
      <c r="F77" s="292" t="s">
        <v>2954</v>
      </c>
      <c r="G77" s="293">
        <v>375.8</v>
      </c>
      <c r="H77" s="113"/>
      <c r="I77" s="214" t="s">
        <v>2748</v>
      </c>
      <c r="J77" s="294" t="s">
        <v>2561</v>
      </c>
      <c r="K77" s="169" t="s">
        <v>3214</v>
      </c>
      <c r="L77" s="132">
        <f t="shared" si="6"/>
        <v>103.345</v>
      </c>
      <c r="M77" s="132">
        <f>SUM(G77*30)/100</f>
        <v>112.74</v>
      </c>
      <c r="N77" s="266">
        <v>43723</v>
      </c>
      <c r="O77" s="134"/>
      <c r="P77" s="294"/>
    </row>
    <row r="78" spans="1:16" s="166" customFormat="1" x14ac:dyDescent="0.25">
      <c r="A78" s="292"/>
      <c r="B78" s="216"/>
      <c r="C78" s="229" t="s">
        <v>2889</v>
      </c>
      <c r="D78" s="292" t="s">
        <v>2788</v>
      </c>
      <c r="E78" s="216">
        <v>8908046059081</v>
      </c>
      <c r="F78" s="292" t="s">
        <v>2890</v>
      </c>
      <c r="G78" s="293">
        <v>96.2</v>
      </c>
      <c r="H78" s="113"/>
      <c r="I78" s="214" t="s">
        <v>2748</v>
      </c>
      <c r="J78" s="294" t="s">
        <v>2561</v>
      </c>
      <c r="K78" s="169" t="s">
        <v>2891</v>
      </c>
      <c r="L78" s="132">
        <f t="shared" si="6"/>
        <v>26.454999999999998</v>
      </c>
      <c r="M78" s="179">
        <f>SUM(G78*40)/100</f>
        <v>38.479999999999997</v>
      </c>
      <c r="N78" s="266">
        <v>43723</v>
      </c>
      <c r="O78" s="134"/>
      <c r="P78" s="294"/>
    </row>
    <row r="79" spans="1:16" s="166" customFormat="1" x14ac:dyDescent="0.25">
      <c r="A79" s="296"/>
      <c r="B79" s="216"/>
      <c r="C79" s="229" t="s">
        <v>2962</v>
      </c>
      <c r="D79" s="292" t="s">
        <v>352</v>
      </c>
      <c r="E79" s="234"/>
      <c r="F79" s="225" t="s">
        <v>2963</v>
      </c>
      <c r="G79" s="184">
        <v>589.54999999999995</v>
      </c>
      <c r="H79" s="294"/>
      <c r="I79" s="214" t="s">
        <v>2748</v>
      </c>
      <c r="J79" s="294" t="s">
        <v>2561</v>
      </c>
      <c r="K79" s="111" t="s">
        <v>2891</v>
      </c>
      <c r="L79" s="132">
        <f t="shared" si="6"/>
        <v>162.12624999999997</v>
      </c>
      <c r="M79" s="179">
        <f>SUM(G79*40)/100</f>
        <v>235.82</v>
      </c>
      <c r="N79" s="266">
        <v>43723</v>
      </c>
      <c r="O79" s="134"/>
      <c r="P79" s="298"/>
    </row>
    <row r="80" spans="1:16" s="166" customFormat="1" x14ac:dyDescent="0.25">
      <c r="A80" s="296"/>
      <c r="B80" s="216"/>
      <c r="C80" s="229" t="s">
        <v>2962</v>
      </c>
      <c r="D80" s="292" t="s">
        <v>185</v>
      </c>
      <c r="E80" s="234"/>
      <c r="F80" s="225" t="s">
        <v>2981</v>
      </c>
      <c r="G80" s="184">
        <v>297.05</v>
      </c>
      <c r="H80" s="113"/>
      <c r="I80" s="214" t="s">
        <v>2748</v>
      </c>
      <c r="J80" s="294" t="s">
        <v>2561</v>
      </c>
      <c r="K80" s="111" t="s">
        <v>2891</v>
      </c>
      <c r="L80" s="132">
        <f t="shared" si="6"/>
        <v>81.688749999999999</v>
      </c>
      <c r="M80" s="179">
        <f>SUM(G80*40)/100</f>
        <v>118.82</v>
      </c>
      <c r="N80" s="266">
        <v>43723</v>
      </c>
      <c r="O80" s="134"/>
      <c r="P80" s="298"/>
    </row>
    <row r="81" spans="1:16" s="166" customFormat="1" x14ac:dyDescent="0.25">
      <c r="A81" s="296"/>
      <c r="B81" s="216"/>
      <c r="C81" s="229" t="s">
        <v>3008</v>
      </c>
      <c r="D81" s="292" t="s">
        <v>3009</v>
      </c>
      <c r="E81" s="234"/>
      <c r="F81" s="292" t="s">
        <v>3010</v>
      </c>
      <c r="G81" s="184">
        <v>192.2</v>
      </c>
      <c r="H81" s="294"/>
      <c r="I81" s="214" t="s">
        <v>2741</v>
      </c>
      <c r="J81" s="294" t="s">
        <v>2561</v>
      </c>
      <c r="K81" s="111" t="s">
        <v>3007</v>
      </c>
      <c r="L81" s="132">
        <f t="shared" si="6"/>
        <v>52.854999999999997</v>
      </c>
      <c r="M81" s="132">
        <f t="shared" ref="M81:M88" si="7">SUM(G81*30)/100</f>
        <v>57.66</v>
      </c>
      <c r="N81" s="266">
        <v>43723</v>
      </c>
      <c r="O81" s="134"/>
      <c r="P81" s="298"/>
    </row>
    <row r="82" spans="1:16" s="166" customFormat="1" x14ac:dyDescent="0.25">
      <c r="A82" s="296"/>
      <c r="B82" s="216"/>
      <c r="C82" s="229" t="s">
        <v>3006</v>
      </c>
      <c r="D82" s="292" t="s">
        <v>2425</v>
      </c>
      <c r="E82" s="234"/>
      <c r="F82" s="292" t="s">
        <v>2217</v>
      </c>
      <c r="G82" s="184">
        <v>146.25</v>
      </c>
      <c r="H82" s="294"/>
      <c r="I82" s="214" t="s">
        <v>2741</v>
      </c>
      <c r="J82" s="294" t="s">
        <v>2561</v>
      </c>
      <c r="K82" s="111" t="s">
        <v>3007</v>
      </c>
      <c r="L82" s="132">
        <f t="shared" si="6"/>
        <v>40.21875</v>
      </c>
      <c r="M82" s="132">
        <f t="shared" si="7"/>
        <v>43.875</v>
      </c>
      <c r="N82" s="266">
        <v>43723</v>
      </c>
      <c r="O82" s="134"/>
      <c r="P82" s="298"/>
    </row>
    <row r="83" spans="1:16" s="166" customFormat="1" x14ac:dyDescent="0.25">
      <c r="A83" s="299"/>
      <c r="B83" s="216">
        <v>71156933</v>
      </c>
      <c r="C83" s="300" t="s">
        <v>2770</v>
      </c>
      <c r="D83" s="300" t="s">
        <v>2771</v>
      </c>
      <c r="E83" s="216">
        <v>7707250008086</v>
      </c>
      <c r="F83" s="300" t="s">
        <v>2772</v>
      </c>
      <c r="G83" s="293">
        <v>591.20000000000005</v>
      </c>
      <c r="H83" s="294"/>
      <c r="I83" s="214" t="s">
        <v>2748</v>
      </c>
      <c r="J83" s="294" t="s">
        <v>2547</v>
      </c>
      <c r="K83" s="137" t="s">
        <v>3215</v>
      </c>
      <c r="L83" s="132">
        <f t="shared" si="6"/>
        <v>162.58000000000001</v>
      </c>
      <c r="M83" s="132">
        <f t="shared" si="7"/>
        <v>177.36</v>
      </c>
      <c r="N83" s="266">
        <v>43723</v>
      </c>
      <c r="O83" s="134"/>
      <c r="P83" s="298"/>
    </row>
    <row r="84" spans="1:16" s="166" customFormat="1" x14ac:dyDescent="0.25">
      <c r="A84" s="296"/>
      <c r="B84" s="216"/>
      <c r="C84" s="229" t="s">
        <v>3116</v>
      </c>
      <c r="D84" s="292" t="s">
        <v>951</v>
      </c>
      <c r="E84" s="234"/>
      <c r="F84" s="292" t="s">
        <v>3117</v>
      </c>
      <c r="G84" s="184">
        <v>813.6</v>
      </c>
      <c r="H84" s="113"/>
      <c r="I84" s="214" t="s">
        <v>2748</v>
      </c>
      <c r="J84" s="294" t="s">
        <v>2561</v>
      </c>
      <c r="K84" s="111" t="s">
        <v>3194</v>
      </c>
      <c r="L84" s="132">
        <f t="shared" si="6"/>
        <v>223.74</v>
      </c>
      <c r="M84" s="132">
        <f t="shared" si="7"/>
        <v>244.08</v>
      </c>
      <c r="N84" s="266">
        <v>43723</v>
      </c>
      <c r="O84" s="134"/>
      <c r="P84" s="298"/>
    </row>
    <row r="85" spans="1:16" s="166" customFormat="1" x14ac:dyDescent="0.25">
      <c r="A85" s="296"/>
      <c r="B85" s="224" t="s">
        <v>2625</v>
      </c>
      <c r="C85" s="124" t="s">
        <v>2626</v>
      </c>
      <c r="D85" s="124" t="s">
        <v>2627</v>
      </c>
      <c r="E85" s="236" t="s">
        <v>2628</v>
      </c>
      <c r="F85" s="124" t="s">
        <v>2629</v>
      </c>
      <c r="G85" s="184">
        <v>354.2</v>
      </c>
      <c r="H85" s="301" t="s">
        <v>470</v>
      </c>
      <c r="I85" s="214" t="s">
        <v>2748</v>
      </c>
      <c r="J85" s="113"/>
      <c r="K85" s="111" t="s">
        <v>3194</v>
      </c>
      <c r="L85" s="132">
        <f t="shared" si="6"/>
        <v>97.405000000000001</v>
      </c>
      <c r="M85" s="132">
        <f t="shared" si="7"/>
        <v>106.26</v>
      </c>
      <c r="N85" s="266">
        <v>43723</v>
      </c>
      <c r="O85" s="134"/>
      <c r="P85" s="298"/>
    </row>
    <row r="86" spans="1:16" s="166" customFormat="1" x14ac:dyDescent="0.25">
      <c r="A86" s="299"/>
      <c r="B86" s="216"/>
      <c r="C86" s="230" t="s">
        <v>2882</v>
      </c>
      <c r="D86" s="300" t="s">
        <v>584</v>
      </c>
      <c r="E86" s="216">
        <v>8001075188086</v>
      </c>
      <c r="F86" s="300" t="s">
        <v>2883</v>
      </c>
      <c r="G86" s="293">
        <v>591.20000000000005</v>
      </c>
      <c r="H86" s="113"/>
      <c r="I86" s="214" t="s">
        <v>2748</v>
      </c>
      <c r="J86" s="113" t="s">
        <v>2561</v>
      </c>
      <c r="K86" s="137" t="s">
        <v>418</v>
      </c>
      <c r="L86" s="132">
        <f t="shared" si="6"/>
        <v>162.58000000000001</v>
      </c>
      <c r="M86" s="132">
        <f t="shared" si="7"/>
        <v>177.36</v>
      </c>
      <c r="N86" s="266">
        <v>43723</v>
      </c>
      <c r="O86" s="134"/>
      <c r="P86" s="298"/>
    </row>
    <row r="87" spans="1:16" s="166" customFormat="1" x14ac:dyDescent="0.25">
      <c r="A87" s="299"/>
      <c r="B87" s="216">
        <v>70223017</v>
      </c>
      <c r="C87" s="230" t="s">
        <v>2934</v>
      </c>
      <c r="D87" s="300" t="s">
        <v>48</v>
      </c>
      <c r="E87" s="216">
        <v>7702185748084</v>
      </c>
      <c r="F87" s="300" t="s">
        <v>2935</v>
      </c>
      <c r="G87" s="293">
        <v>161.30000000000001</v>
      </c>
      <c r="H87" s="294"/>
      <c r="I87" s="214" t="s">
        <v>2741</v>
      </c>
      <c r="J87" s="294" t="s">
        <v>2561</v>
      </c>
      <c r="K87" s="137" t="s">
        <v>418</v>
      </c>
      <c r="L87" s="132">
        <f t="shared" si="6"/>
        <v>44.357500000000002</v>
      </c>
      <c r="M87" s="132">
        <f t="shared" si="7"/>
        <v>48.39</v>
      </c>
      <c r="N87" s="266">
        <v>43723</v>
      </c>
      <c r="O87" s="134"/>
      <c r="P87" s="298"/>
    </row>
    <row r="88" spans="1:16" s="166" customFormat="1" x14ac:dyDescent="0.25">
      <c r="A88" s="299"/>
      <c r="B88" s="216">
        <v>22465235</v>
      </c>
      <c r="C88" s="230" t="s">
        <v>2936</v>
      </c>
      <c r="D88" s="300" t="s">
        <v>544</v>
      </c>
      <c r="E88" s="216">
        <v>8104010738082</v>
      </c>
      <c r="F88" s="300" t="s">
        <v>2937</v>
      </c>
      <c r="G88" s="293">
        <v>600.79999999999995</v>
      </c>
      <c r="H88" s="294"/>
      <c r="I88" s="214" t="s">
        <v>2741</v>
      </c>
      <c r="J88" s="113" t="s">
        <v>2561</v>
      </c>
      <c r="K88" s="137" t="s">
        <v>418</v>
      </c>
      <c r="L88" s="132">
        <f t="shared" si="6"/>
        <v>165.22</v>
      </c>
      <c r="M88" s="132">
        <f t="shared" si="7"/>
        <v>180.24</v>
      </c>
      <c r="N88" s="266">
        <v>43723</v>
      </c>
      <c r="O88" s="134"/>
      <c r="P88" s="298"/>
    </row>
    <row r="89" spans="1:16" s="166" customFormat="1" x14ac:dyDescent="0.25">
      <c r="A89" s="292"/>
      <c r="B89" s="216"/>
      <c r="C89" s="229" t="s">
        <v>2874</v>
      </c>
      <c r="D89" s="292" t="s">
        <v>89</v>
      </c>
      <c r="E89" s="216">
        <v>8105175072080</v>
      </c>
      <c r="F89" s="292" t="s">
        <v>2875</v>
      </c>
      <c r="G89" s="293">
        <v>232.5</v>
      </c>
      <c r="H89" s="294"/>
      <c r="I89" s="214" t="s">
        <v>2741</v>
      </c>
      <c r="J89" s="294" t="s">
        <v>2561</v>
      </c>
      <c r="K89" s="169" t="s">
        <v>3216</v>
      </c>
      <c r="L89" s="132">
        <f t="shared" si="6"/>
        <v>63.9375</v>
      </c>
      <c r="M89" s="179">
        <f>SUM(G89*40)/100</f>
        <v>93</v>
      </c>
      <c r="N89" s="266">
        <v>43723</v>
      </c>
      <c r="O89" s="134"/>
      <c r="P89" s="294"/>
    </row>
    <row r="90" spans="1:16" s="166" customFormat="1" x14ac:dyDescent="0.25">
      <c r="A90" s="211" t="s">
        <v>2746</v>
      </c>
      <c r="B90" s="217">
        <v>71883134</v>
      </c>
      <c r="C90" s="241" t="s">
        <v>2747</v>
      </c>
      <c r="D90" s="294" t="s">
        <v>352</v>
      </c>
      <c r="E90" s="217">
        <v>7810140150082</v>
      </c>
      <c r="F90" s="297" t="s">
        <v>354</v>
      </c>
      <c r="G90" s="184">
        <v>304.2</v>
      </c>
      <c r="H90" s="294"/>
      <c r="I90" s="214" t="s">
        <v>2748</v>
      </c>
      <c r="J90" s="294" t="s">
        <v>2547</v>
      </c>
      <c r="K90" s="111" t="s">
        <v>3196</v>
      </c>
      <c r="L90" s="132">
        <f t="shared" si="6"/>
        <v>83.655000000000001</v>
      </c>
      <c r="M90" s="132">
        <f>SUM(G90*30)/100</f>
        <v>91.26</v>
      </c>
      <c r="N90" s="266">
        <v>43723</v>
      </c>
      <c r="O90" s="134"/>
      <c r="P90" s="298"/>
    </row>
    <row r="91" spans="1:16" s="166" customFormat="1" x14ac:dyDescent="0.25">
      <c r="A91" s="299"/>
      <c r="B91" s="216"/>
      <c r="C91" s="229" t="s">
        <v>3020</v>
      </c>
      <c r="D91" s="292" t="s">
        <v>270</v>
      </c>
      <c r="E91" s="234"/>
      <c r="F91" s="292" t="s">
        <v>3021</v>
      </c>
      <c r="G91" s="293">
        <v>227.3</v>
      </c>
      <c r="H91" s="294"/>
      <c r="I91" s="214" t="s">
        <v>2748</v>
      </c>
      <c r="J91" s="294" t="s">
        <v>2561</v>
      </c>
      <c r="K91" s="137" t="s">
        <v>3022</v>
      </c>
      <c r="L91" s="132">
        <f t="shared" si="6"/>
        <v>62.5075</v>
      </c>
      <c r="M91" s="132">
        <f>SUM(G91*30)/100</f>
        <v>68.19</v>
      </c>
      <c r="N91" s="266">
        <v>43723</v>
      </c>
      <c r="O91" s="134"/>
      <c r="P91" s="298"/>
    </row>
    <row r="92" spans="1:16" s="166" customFormat="1" x14ac:dyDescent="0.25">
      <c r="A92" s="299"/>
      <c r="B92" s="216"/>
      <c r="C92" s="229" t="s">
        <v>3159</v>
      </c>
      <c r="D92" s="292" t="s">
        <v>800</v>
      </c>
      <c r="E92" s="234" t="s">
        <v>801</v>
      </c>
      <c r="F92" s="292"/>
      <c r="G92" s="293">
        <v>680.3</v>
      </c>
      <c r="H92" s="294"/>
      <c r="I92" s="214" t="s">
        <v>2748</v>
      </c>
      <c r="J92" s="113" t="s">
        <v>2561</v>
      </c>
      <c r="K92" s="137" t="s">
        <v>3022</v>
      </c>
      <c r="L92" s="132">
        <f t="shared" si="6"/>
        <v>187.08250000000001</v>
      </c>
      <c r="M92" s="132">
        <f>SUM(G92*30)/100</f>
        <v>204.09</v>
      </c>
      <c r="N92" s="266">
        <v>43723</v>
      </c>
      <c r="O92" s="134"/>
      <c r="P92" s="298"/>
    </row>
    <row r="93" spans="1:16" s="166" customFormat="1" x14ac:dyDescent="0.25">
      <c r="A93" s="299">
        <v>43617</v>
      </c>
      <c r="B93" s="136" t="s">
        <v>1638</v>
      </c>
      <c r="C93" s="137" t="s">
        <v>1640</v>
      </c>
      <c r="D93" s="136" t="s">
        <v>549</v>
      </c>
      <c r="E93" s="136" t="s">
        <v>1641</v>
      </c>
      <c r="F93" s="136" t="s">
        <v>1639</v>
      </c>
      <c r="G93" s="131">
        <v>248.3</v>
      </c>
      <c r="H93" s="113"/>
      <c r="I93" s="294"/>
      <c r="J93" s="136"/>
      <c r="K93" s="137" t="s">
        <v>2442</v>
      </c>
      <c r="L93" s="132">
        <f t="shared" si="6"/>
        <v>68.282499999999999</v>
      </c>
      <c r="M93" s="132">
        <f>SUM(G93*30)/100</f>
        <v>74.489999999999995</v>
      </c>
      <c r="N93" s="266">
        <v>43723</v>
      </c>
      <c r="O93" s="134"/>
      <c r="P93" s="298"/>
    </row>
    <row r="94" spans="1:16" s="166" customFormat="1" x14ac:dyDescent="0.25">
      <c r="A94" s="292"/>
      <c r="B94" s="216" t="s">
        <v>1573</v>
      </c>
      <c r="C94" s="130" t="s">
        <v>1575</v>
      </c>
      <c r="D94" s="292" t="s">
        <v>1656</v>
      </c>
      <c r="E94" s="234" t="s">
        <v>1576</v>
      </c>
      <c r="F94" s="292" t="s">
        <v>2540</v>
      </c>
      <c r="G94" s="293">
        <v>524.29999999999995</v>
      </c>
      <c r="H94" s="294" t="s">
        <v>444</v>
      </c>
      <c r="I94" s="214" t="s">
        <v>2741</v>
      </c>
      <c r="J94" s="113" t="s">
        <v>2561</v>
      </c>
      <c r="K94" s="169" t="s">
        <v>2346</v>
      </c>
      <c r="L94" s="132">
        <f t="shared" si="6"/>
        <v>144.18249999999998</v>
      </c>
      <c r="M94" s="179">
        <f>SUM(G94*40)/100</f>
        <v>209.72</v>
      </c>
      <c r="N94" s="266">
        <v>43723</v>
      </c>
      <c r="O94" s="134"/>
      <c r="P94" s="294"/>
    </row>
    <row r="95" spans="1:16" x14ac:dyDescent="0.25">
      <c r="A95" s="296"/>
      <c r="B95" s="216"/>
      <c r="C95" s="229" t="s">
        <v>2996</v>
      </c>
      <c r="D95" s="292" t="s">
        <v>2997</v>
      </c>
      <c r="E95" s="234"/>
      <c r="F95" s="292" t="s">
        <v>1748</v>
      </c>
      <c r="G95" s="184">
        <v>304.64999999999998</v>
      </c>
      <c r="H95" s="294"/>
      <c r="I95" s="214" t="s">
        <v>2748</v>
      </c>
      <c r="J95" s="300" t="s">
        <v>2561</v>
      </c>
      <c r="K95" s="111" t="s">
        <v>2998</v>
      </c>
      <c r="L95" s="132">
        <f t="shared" si="6"/>
        <v>83.778750000000002</v>
      </c>
      <c r="M95" s="132">
        <f t="shared" ref="M95:M116" si="8">SUM(G95*30)/100</f>
        <v>91.394999999999996</v>
      </c>
      <c r="N95" s="266">
        <v>43753</v>
      </c>
      <c r="O95" s="134"/>
      <c r="P95" s="135"/>
    </row>
    <row r="96" spans="1:16" x14ac:dyDescent="0.25">
      <c r="A96" s="292"/>
      <c r="B96" s="221" t="s">
        <v>2506</v>
      </c>
      <c r="C96" s="222" t="s">
        <v>2507</v>
      </c>
      <c r="D96" s="222" t="s">
        <v>48</v>
      </c>
      <c r="E96" s="235" t="s">
        <v>2508</v>
      </c>
      <c r="F96" s="223" t="s">
        <v>2509</v>
      </c>
      <c r="G96" s="293">
        <v>293.3</v>
      </c>
      <c r="H96" s="294" t="s">
        <v>444</v>
      </c>
      <c r="I96" s="214" t="s">
        <v>2741</v>
      </c>
      <c r="J96" s="113" t="s">
        <v>2561</v>
      </c>
      <c r="K96" s="169" t="s">
        <v>3201</v>
      </c>
      <c r="L96" s="132">
        <f t="shared" si="6"/>
        <v>80.657499999999999</v>
      </c>
      <c r="M96" s="132">
        <f t="shared" si="8"/>
        <v>87.99</v>
      </c>
      <c r="N96" s="266">
        <v>43723</v>
      </c>
      <c r="O96" s="134"/>
      <c r="P96" s="294"/>
    </row>
    <row r="97" spans="1:16" x14ac:dyDescent="0.25">
      <c r="A97" s="292"/>
      <c r="B97" s="221" t="s">
        <v>2531</v>
      </c>
      <c r="C97" s="222" t="s">
        <v>2532</v>
      </c>
      <c r="D97" s="222" t="s">
        <v>939</v>
      </c>
      <c r="E97" s="235" t="s">
        <v>2533</v>
      </c>
      <c r="F97" s="226"/>
      <c r="G97" s="293">
        <v>96.2</v>
      </c>
      <c r="H97" s="294" t="s">
        <v>470</v>
      </c>
      <c r="I97" s="214" t="s">
        <v>2748</v>
      </c>
      <c r="J97" s="294" t="s">
        <v>2561</v>
      </c>
      <c r="K97" s="169" t="s">
        <v>3201</v>
      </c>
      <c r="L97" s="132">
        <f t="shared" si="6"/>
        <v>26.454999999999998</v>
      </c>
      <c r="M97" s="132">
        <f t="shared" si="8"/>
        <v>28.86</v>
      </c>
      <c r="N97" s="266">
        <v>43723</v>
      </c>
      <c r="O97" s="134"/>
      <c r="P97" s="294"/>
    </row>
    <row r="98" spans="1:16" x14ac:dyDescent="0.25">
      <c r="A98" s="292"/>
      <c r="B98" s="221" t="s">
        <v>2733</v>
      </c>
      <c r="C98" s="222" t="s">
        <v>2734</v>
      </c>
      <c r="D98" s="222" t="s">
        <v>68</v>
      </c>
      <c r="E98" s="235" t="s">
        <v>2735</v>
      </c>
      <c r="F98" s="223" t="s">
        <v>2736</v>
      </c>
      <c r="G98" s="293">
        <v>272.3</v>
      </c>
      <c r="H98" s="113" t="s">
        <v>444</v>
      </c>
      <c r="I98" s="214" t="s">
        <v>2748</v>
      </c>
      <c r="J98" s="294" t="s">
        <v>2561</v>
      </c>
      <c r="K98" s="169" t="s">
        <v>3201</v>
      </c>
      <c r="L98" s="132">
        <f t="shared" si="6"/>
        <v>74.882499999999993</v>
      </c>
      <c r="M98" s="132">
        <f t="shared" si="8"/>
        <v>81.69</v>
      </c>
      <c r="N98" s="266">
        <v>43723</v>
      </c>
      <c r="O98" s="134"/>
      <c r="P98" s="294"/>
    </row>
    <row r="99" spans="1:16" x14ac:dyDescent="0.25">
      <c r="A99" s="296"/>
      <c r="B99" s="217"/>
      <c r="C99" s="171" t="s">
        <v>3141</v>
      </c>
      <c r="D99" s="294" t="s">
        <v>2761</v>
      </c>
      <c r="E99" s="217">
        <v>8504120619088</v>
      </c>
      <c r="F99" s="297"/>
      <c r="G99" s="184">
        <v>503.1</v>
      </c>
      <c r="H99" s="113"/>
      <c r="I99" s="214" t="s">
        <v>2748</v>
      </c>
      <c r="J99" s="294" t="s">
        <v>2561</v>
      </c>
      <c r="K99" s="137" t="s">
        <v>2289</v>
      </c>
      <c r="L99" s="132">
        <f t="shared" si="6"/>
        <v>138.35249999999999</v>
      </c>
      <c r="M99" s="132">
        <f t="shared" si="8"/>
        <v>150.93</v>
      </c>
      <c r="N99" s="266">
        <v>43723</v>
      </c>
      <c r="O99" s="244"/>
      <c r="P99" s="302"/>
    </row>
    <row r="100" spans="1:16" x14ac:dyDescent="0.25">
      <c r="A100" s="296"/>
      <c r="B100" s="217">
        <v>71806628</v>
      </c>
      <c r="C100" s="297" t="s">
        <v>2764</v>
      </c>
      <c r="D100" s="294" t="s">
        <v>128</v>
      </c>
      <c r="E100" s="217">
        <v>8306105945086</v>
      </c>
      <c r="F100" s="297" t="s">
        <v>2205</v>
      </c>
      <c r="G100" s="184">
        <v>1182.5</v>
      </c>
      <c r="H100" s="294"/>
      <c r="I100" s="214" t="s">
        <v>2748</v>
      </c>
      <c r="J100" s="294" t="s">
        <v>2547</v>
      </c>
      <c r="K100" s="137" t="s">
        <v>2289</v>
      </c>
      <c r="L100" s="132">
        <f t="shared" ref="L100:L130" si="9">SUM(G100*27.5)/100</f>
        <v>325.1875</v>
      </c>
      <c r="M100" s="132">
        <f t="shared" si="8"/>
        <v>354.75</v>
      </c>
      <c r="N100" s="266">
        <v>43723</v>
      </c>
      <c r="O100" s="134"/>
      <c r="P100" s="298"/>
    </row>
    <row r="101" spans="1:16" x14ac:dyDescent="0.25">
      <c r="A101" s="296"/>
      <c r="B101" s="216"/>
      <c r="C101" s="229" t="s">
        <v>3002</v>
      </c>
      <c r="D101" s="292" t="s">
        <v>669</v>
      </c>
      <c r="E101" s="234"/>
      <c r="F101" s="292" t="s">
        <v>3003</v>
      </c>
      <c r="G101" s="184">
        <v>929.3</v>
      </c>
      <c r="H101" s="113"/>
      <c r="I101" s="214" t="s">
        <v>2748</v>
      </c>
      <c r="J101" s="294" t="s">
        <v>2561</v>
      </c>
      <c r="K101" s="111" t="s">
        <v>3218</v>
      </c>
      <c r="L101" s="132">
        <f t="shared" si="9"/>
        <v>255.5575</v>
      </c>
      <c r="M101" s="132">
        <f t="shared" si="8"/>
        <v>278.79000000000002</v>
      </c>
      <c r="N101" s="266">
        <v>43723</v>
      </c>
      <c r="O101" s="134"/>
      <c r="P101" s="298"/>
    </row>
    <row r="102" spans="1:16" x14ac:dyDescent="0.25">
      <c r="A102" s="299"/>
      <c r="B102" s="221"/>
      <c r="C102" s="240" t="s">
        <v>3071</v>
      </c>
      <c r="D102" s="222" t="s">
        <v>2789</v>
      </c>
      <c r="E102" s="235"/>
      <c r="F102" s="223" t="s">
        <v>3072</v>
      </c>
      <c r="G102" s="293">
        <v>396.2</v>
      </c>
      <c r="H102" s="113"/>
      <c r="I102" s="214" t="s">
        <v>2748</v>
      </c>
      <c r="J102" s="294" t="s">
        <v>2561</v>
      </c>
      <c r="K102" s="137" t="s">
        <v>3073</v>
      </c>
      <c r="L102" s="132">
        <f t="shared" si="9"/>
        <v>108.955</v>
      </c>
      <c r="M102" s="132">
        <f t="shared" si="8"/>
        <v>118.86</v>
      </c>
      <c r="N102" s="266">
        <v>43723</v>
      </c>
      <c r="O102" s="134"/>
      <c r="P102" s="298"/>
    </row>
    <row r="103" spans="1:16" x14ac:dyDescent="0.25">
      <c r="A103" s="296" t="s">
        <v>2853</v>
      </c>
      <c r="B103" s="217"/>
      <c r="C103" s="297" t="s">
        <v>2861</v>
      </c>
      <c r="D103" s="294" t="s">
        <v>549</v>
      </c>
      <c r="E103" s="217">
        <v>9108275790089</v>
      </c>
      <c r="F103" s="297" t="s">
        <v>2862</v>
      </c>
      <c r="G103" s="184">
        <v>380.3</v>
      </c>
      <c r="H103" s="113"/>
      <c r="I103" s="214" t="s">
        <v>2748</v>
      </c>
      <c r="J103" s="294" t="s">
        <v>2547</v>
      </c>
      <c r="K103" s="297" t="s">
        <v>2485</v>
      </c>
      <c r="L103" s="293">
        <f t="shared" si="9"/>
        <v>104.5825</v>
      </c>
      <c r="M103" s="293">
        <f t="shared" si="8"/>
        <v>114.09</v>
      </c>
      <c r="N103" s="265"/>
      <c r="O103" s="159"/>
      <c r="P103" s="298"/>
    </row>
    <row r="104" spans="1:16" x14ac:dyDescent="0.25">
      <c r="A104" s="292"/>
      <c r="B104" s="216" t="s">
        <v>654</v>
      </c>
      <c r="C104" s="292" t="s">
        <v>2780</v>
      </c>
      <c r="D104" s="292" t="s">
        <v>2781</v>
      </c>
      <c r="E104" s="216" t="s">
        <v>2782</v>
      </c>
      <c r="F104" s="292" t="s">
        <v>2783</v>
      </c>
      <c r="G104" s="293">
        <v>191.1</v>
      </c>
      <c r="H104" s="294"/>
      <c r="I104" s="214" t="s">
        <v>2748</v>
      </c>
      <c r="J104" s="294" t="s">
        <v>2547</v>
      </c>
      <c r="K104" s="297" t="s">
        <v>2485</v>
      </c>
      <c r="L104" s="293">
        <f t="shared" si="9"/>
        <v>52.552500000000002</v>
      </c>
      <c r="M104" s="293">
        <f t="shared" si="8"/>
        <v>57.33</v>
      </c>
      <c r="N104" s="265"/>
      <c r="O104" s="159"/>
      <c r="P104" s="294"/>
    </row>
    <row r="105" spans="1:16" s="166" customFormat="1" x14ac:dyDescent="0.25">
      <c r="A105" s="299"/>
      <c r="B105" s="216">
        <v>70136461</v>
      </c>
      <c r="C105" s="300" t="s">
        <v>2787</v>
      </c>
      <c r="D105" s="300" t="s">
        <v>265</v>
      </c>
      <c r="E105" s="216">
        <v>7202080135084</v>
      </c>
      <c r="F105" s="300" t="s">
        <v>1685</v>
      </c>
      <c r="G105" s="293">
        <v>131.25</v>
      </c>
      <c r="H105" s="294"/>
      <c r="I105" s="214" t="s">
        <v>2741</v>
      </c>
      <c r="J105" s="113" t="s">
        <v>2547</v>
      </c>
      <c r="K105" s="297" t="s">
        <v>2485</v>
      </c>
      <c r="L105" s="293">
        <f t="shared" si="9"/>
        <v>36.09375</v>
      </c>
      <c r="M105" s="293">
        <f t="shared" si="8"/>
        <v>39.375</v>
      </c>
      <c r="N105" s="265"/>
      <c r="O105" s="159"/>
      <c r="P105" s="298"/>
    </row>
    <row r="106" spans="1:16" s="166" customFormat="1" x14ac:dyDescent="0.25">
      <c r="A106" s="296"/>
      <c r="B106" s="217"/>
      <c r="C106" s="171" t="s">
        <v>3139</v>
      </c>
      <c r="D106" s="294" t="s">
        <v>888</v>
      </c>
      <c r="E106" s="217"/>
      <c r="F106" s="297" t="s">
        <v>3140</v>
      </c>
      <c r="G106" s="184">
        <v>724.4</v>
      </c>
      <c r="H106" s="113"/>
      <c r="I106" s="214" t="s">
        <v>2748</v>
      </c>
      <c r="J106" s="294" t="s">
        <v>2561</v>
      </c>
      <c r="K106" s="297" t="s">
        <v>2485</v>
      </c>
      <c r="L106" s="293">
        <f t="shared" si="9"/>
        <v>199.21</v>
      </c>
      <c r="M106" s="293">
        <f t="shared" si="8"/>
        <v>217.32</v>
      </c>
      <c r="N106" s="265"/>
      <c r="O106" s="158"/>
      <c r="P106" s="302"/>
    </row>
    <row r="107" spans="1:16" s="166" customFormat="1" x14ac:dyDescent="0.25">
      <c r="A107" s="296"/>
      <c r="B107" s="217">
        <v>5287855</v>
      </c>
      <c r="C107" s="171" t="s">
        <v>2927</v>
      </c>
      <c r="D107" s="294" t="s">
        <v>372</v>
      </c>
      <c r="E107" s="217">
        <v>6603140811089</v>
      </c>
      <c r="F107" s="297" t="s">
        <v>2928</v>
      </c>
      <c r="G107" s="184">
        <v>1104.05</v>
      </c>
      <c r="H107" s="113"/>
      <c r="I107" s="214" t="s">
        <v>2748</v>
      </c>
      <c r="J107" s="294" t="s">
        <v>2561</v>
      </c>
      <c r="K107" s="297" t="s">
        <v>2485</v>
      </c>
      <c r="L107" s="293">
        <f t="shared" si="9"/>
        <v>303.61374999999998</v>
      </c>
      <c r="M107" s="293">
        <f t="shared" si="8"/>
        <v>331.21499999999997</v>
      </c>
      <c r="N107" s="265"/>
      <c r="O107" s="158"/>
      <c r="P107" s="302"/>
    </row>
    <row r="108" spans="1:16" s="166" customFormat="1" x14ac:dyDescent="0.25">
      <c r="A108" s="296"/>
      <c r="B108" s="217"/>
      <c r="C108" s="171" t="s">
        <v>3133</v>
      </c>
      <c r="D108" s="294" t="s">
        <v>395</v>
      </c>
      <c r="E108" s="217"/>
      <c r="F108" s="297" t="s">
        <v>3134</v>
      </c>
      <c r="G108" s="184">
        <v>734.85</v>
      </c>
      <c r="H108" s="301"/>
      <c r="I108" s="214" t="s">
        <v>2741</v>
      </c>
      <c r="J108" s="294" t="s">
        <v>2561</v>
      </c>
      <c r="K108" s="297" t="s">
        <v>2485</v>
      </c>
      <c r="L108" s="293">
        <f t="shared" si="9"/>
        <v>202.08375000000001</v>
      </c>
      <c r="M108" s="293">
        <f t="shared" si="8"/>
        <v>220.45500000000001</v>
      </c>
      <c r="N108" s="265"/>
      <c r="O108" s="159"/>
      <c r="P108" s="298"/>
    </row>
    <row r="109" spans="1:16" s="166" customFormat="1" x14ac:dyDescent="0.25">
      <c r="A109" s="292"/>
      <c r="B109" s="216"/>
      <c r="C109" s="229" t="s">
        <v>2985</v>
      </c>
      <c r="D109" s="292" t="s">
        <v>195</v>
      </c>
      <c r="E109" s="218"/>
      <c r="F109" s="292" t="s">
        <v>2986</v>
      </c>
      <c r="G109" s="293">
        <v>47.25</v>
      </c>
      <c r="H109" s="294"/>
      <c r="I109" s="214" t="s">
        <v>2741</v>
      </c>
      <c r="J109" s="294" t="s">
        <v>2561</v>
      </c>
      <c r="K109" s="297" t="s">
        <v>2485</v>
      </c>
      <c r="L109" s="293">
        <f t="shared" si="9"/>
        <v>12.99375</v>
      </c>
      <c r="M109" s="293">
        <f t="shared" si="8"/>
        <v>14.175000000000001</v>
      </c>
      <c r="N109" s="265"/>
      <c r="O109" s="159"/>
      <c r="P109" s="294"/>
    </row>
    <row r="110" spans="1:16" s="166" customFormat="1" x14ac:dyDescent="0.25">
      <c r="A110" s="299"/>
      <c r="B110" s="224" t="s">
        <v>2591</v>
      </c>
      <c r="C110" s="124" t="s">
        <v>2592</v>
      </c>
      <c r="D110" s="124" t="s">
        <v>2593</v>
      </c>
      <c r="E110" s="236" t="s">
        <v>2594</v>
      </c>
      <c r="F110" s="124" t="s">
        <v>2595</v>
      </c>
      <c r="G110" s="210">
        <v>565.70000000000005</v>
      </c>
      <c r="H110" s="113" t="s">
        <v>444</v>
      </c>
      <c r="I110" s="214" t="s">
        <v>2748</v>
      </c>
      <c r="J110" s="294" t="s">
        <v>2561</v>
      </c>
      <c r="K110" s="297" t="s">
        <v>2485</v>
      </c>
      <c r="L110" s="293">
        <f t="shared" si="9"/>
        <v>155.56750000000002</v>
      </c>
      <c r="M110" s="293">
        <f t="shared" si="8"/>
        <v>169.71</v>
      </c>
      <c r="N110" s="265"/>
      <c r="O110" s="159"/>
      <c r="P110" s="298"/>
    </row>
    <row r="111" spans="1:16" s="166" customFormat="1" x14ac:dyDescent="0.25">
      <c r="A111" s="296"/>
      <c r="B111" s="216"/>
      <c r="C111" s="229" t="s">
        <v>3114</v>
      </c>
      <c r="D111" s="208" t="s">
        <v>215</v>
      </c>
      <c r="E111" s="234"/>
      <c r="F111" s="292" t="s">
        <v>3115</v>
      </c>
      <c r="G111" s="184">
        <v>359.3</v>
      </c>
      <c r="H111" s="113"/>
      <c r="I111" s="214" t="s">
        <v>2748</v>
      </c>
      <c r="J111" s="294" t="s">
        <v>2561</v>
      </c>
      <c r="K111" s="297" t="s">
        <v>2485</v>
      </c>
      <c r="L111" s="293">
        <f t="shared" si="9"/>
        <v>98.807500000000005</v>
      </c>
      <c r="M111" s="293">
        <f t="shared" si="8"/>
        <v>107.79</v>
      </c>
      <c r="N111" s="265"/>
      <c r="O111" s="159"/>
      <c r="P111" s="298"/>
    </row>
    <row r="112" spans="1:16" s="166" customFormat="1" ht="14.4" x14ac:dyDescent="0.3">
      <c r="A112" s="296"/>
      <c r="B112" s="216"/>
      <c r="C112" s="229" t="s">
        <v>3109</v>
      </c>
      <c r="D112" s="208" t="s">
        <v>3110</v>
      </c>
      <c r="E112" s="234"/>
      <c r="F112" s="208" t="s">
        <v>3111</v>
      </c>
      <c r="G112" s="184">
        <v>563.83000000000004</v>
      </c>
      <c r="H112" s="113"/>
      <c r="I112" s="214" t="s">
        <v>2748</v>
      </c>
      <c r="J112" s="294" t="s">
        <v>2561</v>
      </c>
      <c r="K112" s="297" t="s">
        <v>2485</v>
      </c>
      <c r="L112" s="293">
        <f t="shared" si="9"/>
        <v>155.05325000000002</v>
      </c>
      <c r="M112" s="293">
        <f t="shared" si="8"/>
        <v>169.149</v>
      </c>
      <c r="N112" s="265"/>
      <c r="O112" s="159"/>
      <c r="P112" s="242"/>
    </row>
    <row r="113" spans="1:16" s="166" customFormat="1" x14ac:dyDescent="0.25">
      <c r="A113" s="296"/>
      <c r="B113" s="216" t="s">
        <v>2652</v>
      </c>
      <c r="C113" s="130" t="s">
        <v>2653</v>
      </c>
      <c r="D113" s="292" t="s">
        <v>276</v>
      </c>
      <c r="E113" s="234" t="s">
        <v>2654</v>
      </c>
      <c r="F113" s="292" t="s">
        <v>2655</v>
      </c>
      <c r="G113" s="184">
        <v>652.15</v>
      </c>
      <c r="H113" s="294" t="s">
        <v>444</v>
      </c>
      <c r="I113" s="214" t="s">
        <v>2741</v>
      </c>
      <c r="J113" s="294" t="s">
        <v>2561</v>
      </c>
      <c r="K113" s="297" t="s">
        <v>2485</v>
      </c>
      <c r="L113" s="293">
        <f t="shared" si="9"/>
        <v>179.34125</v>
      </c>
      <c r="M113" s="293">
        <f t="shared" si="8"/>
        <v>195.64500000000001</v>
      </c>
      <c r="N113" s="265"/>
      <c r="O113" s="159"/>
      <c r="P113" s="298"/>
    </row>
    <row r="114" spans="1:16" s="166" customFormat="1" x14ac:dyDescent="0.25">
      <c r="A114" s="299"/>
      <c r="B114" s="216" t="s">
        <v>2676</v>
      </c>
      <c r="C114" s="292" t="s">
        <v>2677</v>
      </c>
      <c r="D114" s="292" t="s">
        <v>2642</v>
      </c>
      <c r="E114" s="234" t="s">
        <v>2678</v>
      </c>
      <c r="F114" s="292" t="s">
        <v>2679</v>
      </c>
      <c r="G114" s="293">
        <v>228.2</v>
      </c>
      <c r="H114" s="294" t="s">
        <v>444</v>
      </c>
      <c r="I114" s="214" t="s">
        <v>2748</v>
      </c>
      <c r="J114" s="294" t="s">
        <v>2561</v>
      </c>
      <c r="K114" s="297" t="s">
        <v>2485</v>
      </c>
      <c r="L114" s="293">
        <f t="shared" si="9"/>
        <v>62.755000000000003</v>
      </c>
      <c r="M114" s="293">
        <f t="shared" si="8"/>
        <v>68.459999999999994</v>
      </c>
      <c r="N114" s="265"/>
      <c r="O114" s="159"/>
      <c r="P114" s="298"/>
    </row>
    <row r="115" spans="1:16" s="166" customFormat="1" x14ac:dyDescent="0.25">
      <c r="A115" s="296"/>
      <c r="B115" s="216" t="s">
        <v>2705</v>
      </c>
      <c r="C115" s="130" t="s">
        <v>2706</v>
      </c>
      <c r="D115" s="292" t="s">
        <v>270</v>
      </c>
      <c r="E115" s="234" t="s">
        <v>2707</v>
      </c>
      <c r="F115" s="292" t="s">
        <v>2708</v>
      </c>
      <c r="G115" s="184">
        <v>178.7</v>
      </c>
      <c r="H115" s="294" t="s">
        <v>444</v>
      </c>
      <c r="I115" s="214" t="s">
        <v>2748</v>
      </c>
      <c r="J115" s="294" t="s">
        <v>2561</v>
      </c>
      <c r="K115" s="297" t="s">
        <v>2485</v>
      </c>
      <c r="L115" s="293">
        <f t="shared" si="9"/>
        <v>49.142499999999998</v>
      </c>
      <c r="M115" s="293">
        <f t="shared" si="8"/>
        <v>53.61</v>
      </c>
      <c r="N115" s="265"/>
      <c r="O115" s="159"/>
      <c r="P115" s="298"/>
    </row>
    <row r="116" spans="1:16" s="166" customFormat="1" x14ac:dyDescent="0.25">
      <c r="A116" s="299"/>
      <c r="B116" s="216" t="s">
        <v>2084</v>
      </c>
      <c r="C116" s="292" t="s">
        <v>2726</v>
      </c>
      <c r="D116" s="292" t="s">
        <v>457</v>
      </c>
      <c r="E116" s="234" t="s">
        <v>2727</v>
      </c>
      <c r="F116" s="292" t="s">
        <v>1787</v>
      </c>
      <c r="G116" s="210">
        <v>264.2</v>
      </c>
      <c r="H116" s="113" t="s">
        <v>444</v>
      </c>
      <c r="I116" s="214" t="s">
        <v>2748</v>
      </c>
      <c r="J116" s="113" t="s">
        <v>2561</v>
      </c>
      <c r="K116" s="297" t="s">
        <v>2485</v>
      </c>
      <c r="L116" s="293">
        <f t="shared" si="9"/>
        <v>72.655000000000001</v>
      </c>
      <c r="M116" s="293">
        <f t="shared" si="8"/>
        <v>79.260000000000005</v>
      </c>
      <c r="N116" s="265"/>
      <c r="O116" s="159"/>
      <c r="P116" s="298"/>
    </row>
    <row r="117" spans="1:16" x14ac:dyDescent="0.25">
      <c r="A117" s="292"/>
      <c r="B117" s="216" t="s">
        <v>2665</v>
      </c>
      <c r="C117" s="130" t="s">
        <v>2666</v>
      </c>
      <c r="D117" s="292" t="s">
        <v>276</v>
      </c>
      <c r="E117" s="234" t="s">
        <v>2667</v>
      </c>
      <c r="F117" s="292" t="s">
        <v>3938</v>
      </c>
      <c r="G117" s="293">
        <v>931.9</v>
      </c>
      <c r="H117" s="294" t="s">
        <v>470</v>
      </c>
      <c r="I117" s="214" t="s">
        <v>2741</v>
      </c>
      <c r="J117" s="294" t="s">
        <v>2561</v>
      </c>
      <c r="K117" s="111" t="s">
        <v>3192</v>
      </c>
      <c r="L117" s="132">
        <f t="shared" si="9"/>
        <v>256.27249999999998</v>
      </c>
      <c r="M117" s="179">
        <f>SUM(G117*40)/100</f>
        <v>372.76</v>
      </c>
      <c r="N117" s="266">
        <v>43723</v>
      </c>
      <c r="O117" s="134"/>
      <c r="P117" s="294"/>
    </row>
    <row r="118" spans="1:16" s="166" customFormat="1" x14ac:dyDescent="0.25">
      <c r="A118" s="296"/>
      <c r="B118" s="216"/>
      <c r="C118" s="229" t="s">
        <v>2970</v>
      </c>
      <c r="D118" s="292" t="s">
        <v>2971</v>
      </c>
      <c r="E118" s="234"/>
      <c r="F118" s="225" t="s">
        <v>2972</v>
      </c>
      <c r="G118" s="184">
        <v>469.65</v>
      </c>
      <c r="H118" s="294"/>
      <c r="I118" s="214" t="s">
        <v>2748</v>
      </c>
      <c r="J118" s="113" t="s">
        <v>2561</v>
      </c>
      <c r="K118" s="111" t="s">
        <v>2973</v>
      </c>
      <c r="L118" s="132">
        <f t="shared" si="9"/>
        <v>129.15375</v>
      </c>
      <c r="M118" s="132">
        <f t="shared" ref="M118:M124" si="10">SUM(G118*30)/100</f>
        <v>140.89500000000001</v>
      </c>
      <c r="N118" s="266">
        <v>43723</v>
      </c>
      <c r="O118" s="134"/>
      <c r="P118" s="298"/>
    </row>
    <row r="119" spans="1:16" s="285" customFormat="1" x14ac:dyDescent="0.25">
      <c r="A119" s="299">
        <v>43708</v>
      </c>
      <c r="B119" s="216"/>
      <c r="C119" s="229" t="s">
        <v>2887</v>
      </c>
      <c r="D119" s="292" t="s">
        <v>1219</v>
      </c>
      <c r="E119" s="216">
        <v>8106045441086</v>
      </c>
      <c r="F119" s="292" t="s">
        <v>2888</v>
      </c>
      <c r="G119" s="293">
        <v>324.2</v>
      </c>
      <c r="H119" s="294"/>
      <c r="I119" s="214" t="s">
        <v>2748</v>
      </c>
      <c r="J119" s="300" t="s">
        <v>2561</v>
      </c>
      <c r="K119" s="111" t="s">
        <v>2807</v>
      </c>
      <c r="L119" s="132">
        <f t="shared" si="9"/>
        <v>89.155000000000001</v>
      </c>
      <c r="M119" s="132">
        <f t="shared" si="10"/>
        <v>97.26</v>
      </c>
      <c r="N119" s="266"/>
      <c r="O119" s="135"/>
      <c r="P119" s="306"/>
    </row>
    <row r="120" spans="1:16" customFormat="1" ht="14.4" x14ac:dyDescent="0.3">
      <c r="A120" s="299">
        <v>43708</v>
      </c>
      <c r="B120" s="216" t="s">
        <v>2846</v>
      </c>
      <c r="C120" s="130" t="s">
        <v>2873</v>
      </c>
      <c r="D120" s="292" t="s">
        <v>220</v>
      </c>
      <c r="E120" s="216" t="s">
        <v>2847</v>
      </c>
      <c r="F120" s="292" t="s">
        <v>2848</v>
      </c>
      <c r="G120" s="293">
        <v>185.3</v>
      </c>
      <c r="H120" s="294"/>
      <c r="I120" s="214" t="s">
        <v>2748</v>
      </c>
      <c r="J120" s="294" t="s">
        <v>2547</v>
      </c>
      <c r="K120" s="169" t="s">
        <v>2807</v>
      </c>
      <c r="L120" s="132">
        <f t="shared" si="9"/>
        <v>50.957500000000003</v>
      </c>
      <c r="M120" s="132">
        <f t="shared" si="10"/>
        <v>55.59</v>
      </c>
      <c r="N120" s="266"/>
      <c r="O120" s="169"/>
      <c r="P120" s="109"/>
    </row>
    <row r="121" spans="1:16" s="53" customFormat="1" ht="14.4" x14ac:dyDescent="0.3">
      <c r="A121" s="299">
        <v>43708</v>
      </c>
      <c r="B121" s="216" t="s">
        <v>2842</v>
      </c>
      <c r="C121" s="130" t="s">
        <v>2843</v>
      </c>
      <c r="D121" s="292" t="s">
        <v>939</v>
      </c>
      <c r="E121" s="216" t="s">
        <v>2844</v>
      </c>
      <c r="F121" s="292" t="s">
        <v>2845</v>
      </c>
      <c r="G121" s="293">
        <v>216.2</v>
      </c>
      <c r="H121" s="294"/>
      <c r="I121" s="214" t="s">
        <v>2748</v>
      </c>
      <c r="J121" s="294" t="s">
        <v>2547</v>
      </c>
      <c r="K121" s="169" t="s">
        <v>2807</v>
      </c>
      <c r="L121" s="132">
        <f t="shared" si="9"/>
        <v>59.454999999999998</v>
      </c>
      <c r="M121" s="132">
        <f t="shared" si="10"/>
        <v>64.86</v>
      </c>
      <c r="N121" s="266"/>
      <c r="O121" s="169"/>
      <c r="P121" s="109"/>
    </row>
    <row r="122" spans="1:16" s="53" customFormat="1" ht="14.4" x14ac:dyDescent="0.3">
      <c r="A122" s="299">
        <v>43708</v>
      </c>
      <c r="B122" s="216">
        <v>21442584</v>
      </c>
      <c r="C122" s="137" t="s">
        <v>2805</v>
      </c>
      <c r="D122" s="300" t="s">
        <v>316</v>
      </c>
      <c r="E122" s="216">
        <v>7909231076081</v>
      </c>
      <c r="F122" s="300" t="s">
        <v>2806</v>
      </c>
      <c r="G122" s="293">
        <v>208.8</v>
      </c>
      <c r="H122" s="294"/>
      <c r="I122" s="214" t="s">
        <v>2748</v>
      </c>
      <c r="J122" s="294" t="s">
        <v>2547</v>
      </c>
      <c r="K122" s="137" t="s">
        <v>2807</v>
      </c>
      <c r="L122" s="132">
        <f t="shared" si="9"/>
        <v>57.42</v>
      </c>
      <c r="M122" s="132">
        <f t="shared" si="10"/>
        <v>62.64</v>
      </c>
      <c r="N122" s="266"/>
      <c r="O122" s="135"/>
      <c r="P122" s="109"/>
    </row>
    <row r="123" spans="1:16" s="53" customFormat="1" ht="14.4" x14ac:dyDescent="0.3">
      <c r="A123" s="299">
        <v>43708</v>
      </c>
      <c r="B123" s="216" t="s">
        <v>2821</v>
      </c>
      <c r="C123" s="130" t="s">
        <v>2822</v>
      </c>
      <c r="D123" s="292" t="s">
        <v>2823</v>
      </c>
      <c r="E123" s="216" t="s">
        <v>2824</v>
      </c>
      <c r="F123" s="292" t="s">
        <v>2825</v>
      </c>
      <c r="G123" s="293">
        <v>222.75</v>
      </c>
      <c r="H123" s="294"/>
      <c r="I123" s="214" t="s">
        <v>2748</v>
      </c>
      <c r="J123" s="294" t="s">
        <v>2547</v>
      </c>
      <c r="K123" s="169" t="s">
        <v>2807</v>
      </c>
      <c r="L123" s="132">
        <f t="shared" si="9"/>
        <v>61.256250000000001</v>
      </c>
      <c r="M123" s="132">
        <f t="shared" si="10"/>
        <v>66.825000000000003</v>
      </c>
      <c r="N123" s="266"/>
      <c r="O123" s="169"/>
      <c r="P123" s="109"/>
    </row>
    <row r="124" spans="1:16" x14ac:dyDescent="0.25">
      <c r="A124" s="292"/>
      <c r="B124" s="216" t="s">
        <v>2656</v>
      </c>
      <c r="C124" s="130" t="s">
        <v>2657</v>
      </c>
      <c r="D124" s="292" t="s">
        <v>385</v>
      </c>
      <c r="E124" s="234" t="s">
        <v>2658</v>
      </c>
      <c r="F124" s="292"/>
      <c r="G124" s="293">
        <v>556.6</v>
      </c>
      <c r="H124" s="113" t="s">
        <v>470</v>
      </c>
      <c r="I124" s="214" t="s">
        <v>2741</v>
      </c>
      <c r="J124" s="113" t="s">
        <v>2561</v>
      </c>
      <c r="K124" s="169" t="s">
        <v>3165</v>
      </c>
      <c r="L124" s="132">
        <f t="shared" si="9"/>
        <v>153.065</v>
      </c>
      <c r="M124" s="132">
        <f t="shared" si="10"/>
        <v>166.98</v>
      </c>
      <c r="N124" s="266">
        <v>43723</v>
      </c>
      <c r="O124" s="134"/>
      <c r="P124" s="294"/>
    </row>
    <row r="125" spans="1:16" x14ac:dyDescent="0.25">
      <c r="A125" s="292"/>
      <c r="B125" s="216"/>
      <c r="C125" s="229" t="s">
        <v>3148</v>
      </c>
      <c r="D125" s="292" t="s">
        <v>2918</v>
      </c>
      <c r="E125" s="216">
        <v>8206140813085</v>
      </c>
      <c r="F125" s="292"/>
      <c r="G125" s="293">
        <v>294.2</v>
      </c>
      <c r="H125" s="294"/>
      <c r="I125" s="214" t="s">
        <v>2748</v>
      </c>
      <c r="J125" s="294" t="s">
        <v>2561</v>
      </c>
      <c r="K125" s="169" t="s">
        <v>3149</v>
      </c>
      <c r="L125" s="132">
        <f t="shared" si="9"/>
        <v>80.905000000000001</v>
      </c>
      <c r="M125" s="179">
        <f t="shared" ref="M125:M130" si="11">SUM(G125*40)/100</f>
        <v>117.68</v>
      </c>
      <c r="N125" s="266">
        <v>43723</v>
      </c>
      <c r="O125" s="134"/>
      <c r="P125" s="294"/>
    </row>
    <row r="126" spans="1:16" x14ac:dyDescent="0.25">
      <c r="A126" s="296"/>
      <c r="B126" s="217">
        <v>5450543</v>
      </c>
      <c r="C126" s="171" t="s">
        <v>2924</v>
      </c>
      <c r="D126" s="294" t="s">
        <v>2925</v>
      </c>
      <c r="E126" s="217">
        <v>5708290022089</v>
      </c>
      <c r="F126" s="297" t="s">
        <v>2926</v>
      </c>
      <c r="G126" s="184">
        <v>161.30000000000001</v>
      </c>
      <c r="H126" s="113"/>
      <c r="I126" s="214" t="s">
        <v>2748</v>
      </c>
      <c r="J126" s="113" t="s">
        <v>2561</v>
      </c>
      <c r="K126" s="111" t="s">
        <v>2912</v>
      </c>
      <c r="L126" s="132">
        <f t="shared" si="9"/>
        <v>44.357500000000002</v>
      </c>
      <c r="M126" s="179">
        <f t="shared" si="11"/>
        <v>64.52</v>
      </c>
      <c r="N126" s="266">
        <v>43723</v>
      </c>
      <c r="O126" s="244"/>
      <c r="P126" s="302"/>
    </row>
    <row r="127" spans="1:16" x14ac:dyDescent="0.25">
      <c r="A127" s="296"/>
      <c r="B127" s="217">
        <v>71754687</v>
      </c>
      <c r="C127" s="231" t="s">
        <v>2910</v>
      </c>
      <c r="D127" s="294" t="s">
        <v>215</v>
      </c>
      <c r="E127" s="217">
        <v>8705166199089</v>
      </c>
      <c r="F127" s="297" t="s">
        <v>2911</v>
      </c>
      <c r="G127" s="184">
        <v>699.2</v>
      </c>
      <c r="H127" s="113"/>
      <c r="I127" s="214" t="s">
        <v>2748</v>
      </c>
      <c r="J127" s="113" t="s">
        <v>2561</v>
      </c>
      <c r="K127" s="111" t="s">
        <v>2912</v>
      </c>
      <c r="L127" s="132">
        <f t="shared" si="9"/>
        <v>192.28</v>
      </c>
      <c r="M127" s="179">
        <f t="shared" si="11"/>
        <v>279.68</v>
      </c>
      <c r="N127" s="266">
        <v>43723</v>
      </c>
      <c r="O127" s="134"/>
      <c r="P127" s="160"/>
    </row>
    <row r="128" spans="1:16" s="166" customFormat="1" x14ac:dyDescent="0.25">
      <c r="A128" s="292"/>
      <c r="B128" s="216"/>
      <c r="C128" s="229" t="s">
        <v>2897</v>
      </c>
      <c r="D128" s="292" t="s">
        <v>2896</v>
      </c>
      <c r="E128" s="216">
        <v>7908315322088</v>
      </c>
      <c r="F128" s="292" t="s">
        <v>1686</v>
      </c>
      <c r="G128" s="210">
        <v>372</v>
      </c>
      <c r="H128" s="113"/>
      <c r="I128" s="214" t="s">
        <v>2748</v>
      </c>
      <c r="J128" s="113" t="s">
        <v>2561</v>
      </c>
      <c r="K128" s="169" t="s">
        <v>2757</v>
      </c>
      <c r="L128" s="132">
        <f t="shared" si="9"/>
        <v>102.3</v>
      </c>
      <c r="M128" s="179">
        <f t="shared" si="11"/>
        <v>148.80000000000001</v>
      </c>
      <c r="N128" s="266">
        <v>43723</v>
      </c>
      <c r="O128" s="134"/>
      <c r="P128" s="169"/>
    </row>
    <row r="129" spans="1:16" x14ac:dyDescent="0.25">
      <c r="A129" s="296"/>
      <c r="B129" s="217">
        <v>70876525</v>
      </c>
      <c r="C129" s="297" t="s">
        <v>2756</v>
      </c>
      <c r="D129" s="294" t="s">
        <v>2751</v>
      </c>
      <c r="E129" s="217">
        <v>7706095784083</v>
      </c>
      <c r="F129" s="297" t="s">
        <v>1735</v>
      </c>
      <c r="G129" s="184">
        <v>658.05</v>
      </c>
      <c r="H129" s="113"/>
      <c r="I129" s="214" t="s">
        <v>2741</v>
      </c>
      <c r="J129" s="113" t="s">
        <v>2547</v>
      </c>
      <c r="K129" s="137" t="s">
        <v>2757</v>
      </c>
      <c r="L129" s="132">
        <f t="shared" si="9"/>
        <v>180.96375</v>
      </c>
      <c r="M129" s="179">
        <f t="shared" si="11"/>
        <v>263.22000000000003</v>
      </c>
      <c r="N129" s="266">
        <v>43723</v>
      </c>
      <c r="O129" s="134"/>
      <c r="P129" s="135"/>
    </row>
    <row r="130" spans="1:16" x14ac:dyDescent="0.25">
      <c r="A130" s="292"/>
      <c r="B130" s="216" t="s">
        <v>2034</v>
      </c>
      <c r="C130" s="292" t="s">
        <v>2793</v>
      </c>
      <c r="D130" s="292" t="s">
        <v>512</v>
      </c>
      <c r="E130" s="216" t="s">
        <v>1923</v>
      </c>
      <c r="F130" s="292" t="s">
        <v>1732</v>
      </c>
      <c r="G130" s="293">
        <v>366</v>
      </c>
      <c r="H130" s="113"/>
      <c r="I130" s="214" t="s">
        <v>2748</v>
      </c>
      <c r="J130" s="294" t="s">
        <v>2547</v>
      </c>
      <c r="K130" s="169" t="s">
        <v>2757</v>
      </c>
      <c r="L130" s="132">
        <f t="shared" si="9"/>
        <v>100.65</v>
      </c>
      <c r="M130" s="179">
        <f t="shared" si="11"/>
        <v>146.4</v>
      </c>
      <c r="N130" s="266">
        <v>43723</v>
      </c>
      <c r="O130" s="134"/>
      <c r="P130" s="169"/>
    </row>
    <row r="131" spans="1:16" s="285" customFormat="1" x14ac:dyDescent="0.25">
      <c r="A131" s="292"/>
      <c r="B131" s="216"/>
      <c r="C131" s="292"/>
      <c r="D131" s="292"/>
      <c r="E131" s="216"/>
      <c r="F131" s="292"/>
      <c r="G131" s="293"/>
      <c r="H131" s="294"/>
      <c r="I131" s="214"/>
      <c r="J131" s="294"/>
      <c r="K131" s="294"/>
      <c r="L131" s="293"/>
      <c r="M131" s="293"/>
      <c r="N131" s="265"/>
      <c r="O131" s="159"/>
      <c r="P131" s="294"/>
    </row>
    <row r="132" spans="1:16" s="285" customFormat="1" x14ac:dyDescent="0.25">
      <c r="A132" s="292"/>
      <c r="B132" s="216"/>
      <c r="C132" s="292"/>
      <c r="D132" s="292"/>
      <c r="E132" s="216"/>
      <c r="F132" s="292"/>
      <c r="G132" s="293"/>
      <c r="H132" s="294"/>
      <c r="I132" s="214"/>
      <c r="J132" s="294"/>
      <c r="K132" s="294"/>
      <c r="L132" s="293"/>
      <c r="M132" s="293"/>
      <c r="N132" s="265"/>
      <c r="O132" s="159"/>
      <c r="P132" s="294"/>
    </row>
    <row r="133" spans="1:16" s="166" customFormat="1" x14ac:dyDescent="0.25">
      <c r="A133" s="292"/>
      <c r="B133" s="216"/>
      <c r="C133" s="229" t="s">
        <v>2881</v>
      </c>
      <c r="D133" s="292" t="s">
        <v>302</v>
      </c>
      <c r="E133" s="216">
        <v>7707275474081</v>
      </c>
      <c r="F133" s="292" t="s">
        <v>1515</v>
      </c>
      <c r="G133" s="293">
        <v>227.3</v>
      </c>
      <c r="H133" s="113"/>
      <c r="I133" s="214" t="s">
        <v>2748</v>
      </c>
      <c r="J133" s="294" t="s">
        <v>2561</v>
      </c>
      <c r="K133" s="294"/>
      <c r="L133" s="293"/>
      <c r="M133" s="293"/>
      <c r="N133" s="265"/>
      <c r="O133" s="159"/>
      <c r="P133" s="294"/>
    </row>
    <row r="134" spans="1:16" s="166" customFormat="1" x14ac:dyDescent="0.25">
      <c r="A134" s="292"/>
      <c r="B134" s="216"/>
      <c r="C134" s="229" t="s">
        <v>2885</v>
      </c>
      <c r="D134" s="292" t="s">
        <v>63</v>
      </c>
      <c r="E134" s="216">
        <v>8904020749086</v>
      </c>
      <c r="F134" s="292" t="s">
        <v>2886</v>
      </c>
      <c r="G134" s="293">
        <v>235.7</v>
      </c>
      <c r="H134" s="113"/>
      <c r="I134" s="214" t="s">
        <v>2748</v>
      </c>
      <c r="J134" s="113" t="s">
        <v>2561</v>
      </c>
      <c r="K134" s="294"/>
      <c r="L134" s="293"/>
      <c r="M134" s="293">
        <f t="shared" ref="M134:M144" si="12">SUM(G134*30)/100</f>
        <v>70.709999999999994</v>
      </c>
      <c r="N134" s="265"/>
      <c r="O134" s="159"/>
      <c r="P134" s="294"/>
    </row>
    <row r="135" spans="1:16" s="166" customFormat="1" x14ac:dyDescent="0.25">
      <c r="A135" s="292"/>
      <c r="B135" s="216"/>
      <c r="C135" s="229" t="s">
        <v>3153</v>
      </c>
      <c r="D135" s="292" t="s">
        <v>3154</v>
      </c>
      <c r="E135" s="216">
        <v>8211111151085</v>
      </c>
      <c r="F135" s="292"/>
      <c r="G135" s="293">
        <v>96.2</v>
      </c>
      <c r="H135" s="113"/>
      <c r="I135" s="214" t="s">
        <v>2748</v>
      </c>
      <c r="J135" s="113" t="s">
        <v>2561</v>
      </c>
      <c r="K135" s="294"/>
      <c r="L135" s="293"/>
      <c r="M135" s="293">
        <f t="shared" si="12"/>
        <v>28.86</v>
      </c>
      <c r="N135" s="265"/>
      <c r="O135" s="159"/>
      <c r="P135" s="294"/>
    </row>
    <row r="136" spans="1:16" s="166" customFormat="1" x14ac:dyDescent="0.25">
      <c r="A136" s="299"/>
      <c r="B136" s="216"/>
      <c r="C136" s="230" t="s">
        <v>2960</v>
      </c>
      <c r="D136" s="300" t="s">
        <v>331</v>
      </c>
      <c r="E136" s="216"/>
      <c r="F136" s="300" t="s">
        <v>2961</v>
      </c>
      <c r="G136" s="293">
        <v>324.2</v>
      </c>
      <c r="H136" s="113"/>
      <c r="I136" s="214" t="s">
        <v>2748</v>
      </c>
      <c r="J136" s="294" t="s">
        <v>2561</v>
      </c>
      <c r="K136" s="300"/>
      <c r="L136" s="293">
        <f>SUM(G136*27.5)/100</f>
        <v>89.155000000000001</v>
      </c>
      <c r="M136" s="293">
        <f t="shared" si="12"/>
        <v>97.26</v>
      </c>
      <c r="N136" s="265"/>
      <c r="O136" s="159"/>
      <c r="P136" s="298"/>
    </row>
    <row r="137" spans="1:16" s="166" customFormat="1" x14ac:dyDescent="0.25">
      <c r="A137" s="299"/>
      <c r="B137" s="216"/>
      <c r="C137" s="230" t="s">
        <v>3156</v>
      </c>
      <c r="D137" s="300" t="s">
        <v>3157</v>
      </c>
      <c r="E137" s="216"/>
      <c r="F137" s="300" t="s">
        <v>2198</v>
      </c>
      <c r="G137" s="293">
        <v>570.9</v>
      </c>
      <c r="H137" s="113"/>
      <c r="I137" s="214" t="s">
        <v>2748</v>
      </c>
      <c r="J137" s="113" t="s">
        <v>2561</v>
      </c>
      <c r="K137" s="300"/>
      <c r="L137" s="293"/>
      <c r="M137" s="293">
        <f t="shared" si="12"/>
        <v>171.27</v>
      </c>
      <c r="N137" s="265"/>
      <c r="O137" s="159"/>
      <c r="P137" s="160"/>
    </row>
    <row r="138" spans="1:16" s="166" customFormat="1" x14ac:dyDescent="0.25">
      <c r="A138" s="299"/>
      <c r="B138" s="216">
        <v>70544042</v>
      </c>
      <c r="C138" s="230" t="s">
        <v>2957</v>
      </c>
      <c r="D138" s="300" t="s">
        <v>831</v>
      </c>
      <c r="E138" s="216">
        <v>7510310585089</v>
      </c>
      <c r="F138" s="300"/>
      <c r="G138" s="293">
        <v>360.2</v>
      </c>
      <c r="H138" s="113"/>
      <c r="I138" s="294"/>
      <c r="J138" s="113"/>
      <c r="K138" s="300"/>
      <c r="L138" s="293">
        <f t="shared" ref="L138:L144" si="13">SUM(G138*27.5)/100</f>
        <v>99.055000000000007</v>
      </c>
      <c r="M138" s="293">
        <f t="shared" si="12"/>
        <v>108.06</v>
      </c>
      <c r="N138" s="265"/>
      <c r="O138" s="159"/>
      <c r="P138" s="160"/>
    </row>
    <row r="139" spans="1:16" s="166" customFormat="1" x14ac:dyDescent="0.25">
      <c r="A139" s="299"/>
      <c r="B139" s="216"/>
      <c r="C139" s="230" t="s">
        <v>2942</v>
      </c>
      <c r="D139" s="300" t="s">
        <v>611</v>
      </c>
      <c r="E139" s="216"/>
      <c r="F139" s="300" t="s">
        <v>2943</v>
      </c>
      <c r="G139" s="293">
        <v>456.2</v>
      </c>
      <c r="H139" s="294"/>
      <c r="I139" s="214" t="s">
        <v>2748</v>
      </c>
      <c r="J139" s="294" t="s">
        <v>2561</v>
      </c>
      <c r="K139" s="300"/>
      <c r="L139" s="293">
        <f t="shared" si="13"/>
        <v>125.455</v>
      </c>
      <c r="M139" s="293">
        <f t="shared" si="12"/>
        <v>136.86000000000001</v>
      </c>
      <c r="N139" s="265"/>
      <c r="O139" s="159"/>
      <c r="P139" s="298"/>
    </row>
    <row r="140" spans="1:16" s="166" customFormat="1" x14ac:dyDescent="0.25">
      <c r="A140" s="299"/>
      <c r="B140" s="216"/>
      <c r="C140" s="230" t="s">
        <v>2945</v>
      </c>
      <c r="D140" s="300" t="s">
        <v>2946</v>
      </c>
      <c r="E140" s="216"/>
      <c r="F140" s="300" t="s">
        <v>2947</v>
      </c>
      <c r="G140" s="293">
        <v>227.3</v>
      </c>
      <c r="H140" s="294"/>
      <c r="I140" s="214" t="s">
        <v>2748</v>
      </c>
      <c r="J140" s="294" t="s">
        <v>2561</v>
      </c>
      <c r="K140" s="300"/>
      <c r="L140" s="293">
        <f t="shared" si="13"/>
        <v>62.5075</v>
      </c>
      <c r="M140" s="293">
        <f t="shared" si="12"/>
        <v>68.19</v>
      </c>
      <c r="N140" s="265"/>
      <c r="O140" s="159"/>
      <c r="P140" s="298"/>
    </row>
    <row r="141" spans="1:16" x14ac:dyDescent="0.25">
      <c r="A141" s="299"/>
      <c r="B141" s="216"/>
      <c r="C141" s="137" t="s">
        <v>2812</v>
      </c>
      <c r="D141" s="300" t="s">
        <v>243</v>
      </c>
      <c r="E141" s="216">
        <v>8007230415082</v>
      </c>
      <c r="F141" s="300" t="s">
        <v>2813</v>
      </c>
      <c r="G141" s="293">
        <v>951.6</v>
      </c>
      <c r="H141" s="113"/>
      <c r="I141" s="214" t="s">
        <v>2741</v>
      </c>
      <c r="J141" s="113" t="s">
        <v>2547</v>
      </c>
      <c r="K141" s="300"/>
      <c r="L141" s="293">
        <f t="shared" si="13"/>
        <v>261.69</v>
      </c>
      <c r="M141" s="293">
        <f t="shared" si="12"/>
        <v>285.48</v>
      </c>
      <c r="N141" s="265"/>
      <c r="O141" s="159"/>
      <c r="P141" s="298"/>
    </row>
    <row r="142" spans="1:16" x14ac:dyDescent="0.25">
      <c r="A142" s="299"/>
      <c r="B142" s="216" t="s">
        <v>654</v>
      </c>
      <c r="C142" s="300" t="s">
        <v>2773</v>
      </c>
      <c r="D142" s="300" t="s">
        <v>11</v>
      </c>
      <c r="E142" s="216">
        <v>7907180332081</v>
      </c>
      <c r="F142" s="300" t="s">
        <v>2774</v>
      </c>
      <c r="G142" s="293">
        <v>458.65</v>
      </c>
      <c r="H142" s="113"/>
      <c r="I142" s="214" t="s">
        <v>2748</v>
      </c>
      <c r="J142" s="294" t="s">
        <v>2547</v>
      </c>
      <c r="K142" s="300"/>
      <c r="L142" s="293">
        <f t="shared" si="13"/>
        <v>126.12875</v>
      </c>
      <c r="M142" s="293">
        <f t="shared" si="12"/>
        <v>137.595</v>
      </c>
      <c r="N142" s="265"/>
      <c r="O142" s="159"/>
      <c r="P142" s="160"/>
    </row>
    <row r="143" spans="1:16" x14ac:dyDescent="0.25">
      <c r="A143" s="299"/>
      <c r="B143" s="216"/>
      <c r="C143" s="230" t="s">
        <v>3144</v>
      </c>
      <c r="D143" s="300" t="s">
        <v>99</v>
      </c>
      <c r="E143" s="216"/>
      <c r="F143" s="300" t="s">
        <v>3145</v>
      </c>
      <c r="G143" s="293">
        <v>273.60000000000002</v>
      </c>
      <c r="H143" s="113"/>
      <c r="I143" s="214" t="s">
        <v>2748</v>
      </c>
      <c r="J143" s="294" t="s">
        <v>2561</v>
      </c>
      <c r="K143" s="300"/>
      <c r="L143" s="293">
        <f t="shared" si="13"/>
        <v>75.240000000000009</v>
      </c>
      <c r="M143" s="293">
        <f t="shared" si="12"/>
        <v>82.08</v>
      </c>
      <c r="N143" s="265"/>
      <c r="O143" s="159"/>
      <c r="P143" s="298"/>
    </row>
    <row r="144" spans="1:16" x14ac:dyDescent="0.25">
      <c r="A144" s="296"/>
      <c r="B144" s="217"/>
      <c r="C144" s="171" t="s">
        <v>2924</v>
      </c>
      <c r="D144" s="294" t="s">
        <v>270</v>
      </c>
      <c r="E144" s="217">
        <v>8406200079086</v>
      </c>
      <c r="F144" s="297"/>
      <c r="G144" s="184">
        <v>240</v>
      </c>
      <c r="H144" s="294"/>
      <c r="I144" s="214" t="s">
        <v>2748</v>
      </c>
      <c r="J144" s="113" t="s">
        <v>2561</v>
      </c>
      <c r="K144" s="297"/>
      <c r="L144" s="293">
        <f t="shared" si="13"/>
        <v>66</v>
      </c>
      <c r="M144" s="293">
        <f t="shared" si="12"/>
        <v>72</v>
      </c>
      <c r="N144" s="265"/>
      <c r="O144" s="158"/>
      <c r="P144" s="302"/>
    </row>
    <row r="145" spans="1:16" x14ac:dyDescent="0.25">
      <c r="A145" s="296"/>
      <c r="B145" s="217">
        <v>24102491</v>
      </c>
      <c r="C145" s="171" t="s">
        <v>2914</v>
      </c>
      <c r="D145" s="294" t="s">
        <v>357</v>
      </c>
      <c r="E145" s="217">
        <v>8510030759088</v>
      </c>
      <c r="F145" s="297" t="s">
        <v>2915</v>
      </c>
      <c r="G145" s="184"/>
      <c r="H145" s="294"/>
      <c r="I145" s="214" t="s">
        <v>2741</v>
      </c>
      <c r="J145" s="113" t="s">
        <v>2561</v>
      </c>
      <c r="K145" s="297"/>
      <c r="L145" s="293"/>
      <c r="M145" s="293"/>
      <c r="N145" s="265"/>
      <c r="O145" s="158"/>
      <c r="P145" s="302"/>
    </row>
    <row r="146" spans="1:16" x14ac:dyDescent="0.25">
      <c r="A146" s="296"/>
      <c r="B146" s="217">
        <v>71858903</v>
      </c>
      <c r="C146" s="297" t="s">
        <v>2777</v>
      </c>
      <c r="D146" s="294" t="s">
        <v>2778</v>
      </c>
      <c r="E146" s="217">
        <v>8605085468088</v>
      </c>
      <c r="F146" s="297" t="s">
        <v>2779</v>
      </c>
      <c r="G146" s="184">
        <v>390</v>
      </c>
      <c r="H146" s="294"/>
      <c r="I146" s="214" t="s">
        <v>2748</v>
      </c>
      <c r="J146" s="294" t="s">
        <v>2547</v>
      </c>
      <c r="K146" s="297"/>
      <c r="L146" s="293">
        <f>SUM(G146*27.5)/100</f>
        <v>107.25</v>
      </c>
      <c r="M146" s="293">
        <f t="shared" ref="M146:M158" si="14">SUM(G146*30)/100</f>
        <v>117</v>
      </c>
      <c r="N146" s="265"/>
      <c r="O146" s="158"/>
      <c r="P146" s="302"/>
    </row>
    <row r="147" spans="1:16" x14ac:dyDescent="0.25">
      <c r="A147" s="292"/>
      <c r="B147" s="216"/>
      <c r="C147" s="292" t="s">
        <v>2829</v>
      </c>
      <c r="D147" s="292" t="s">
        <v>159</v>
      </c>
      <c r="E147" s="216" t="s">
        <v>1540</v>
      </c>
      <c r="F147" s="292" t="s">
        <v>2830</v>
      </c>
      <c r="G147" s="293">
        <v>207.25</v>
      </c>
      <c r="H147" s="113"/>
      <c r="I147" s="214" t="s">
        <v>2748</v>
      </c>
      <c r="J147" s="113" t="s">
        <v>2547</v>
      </c>
      <c r="K147" s="113"/>
      <c r="L147" s="210">
        <f>SUM(G147*30)/100</f>
        <v>62.174999999999997</v>
      </c>
      <c r="M147" s="210">
        <f t="shared" si="14"/>
        <v>62.174999999999997</v>
      </c>
      <c r="N147" s="265"/>
      <c r="O147" s="159"/>
      <c r="P147" s="294"/>
    </row>
    <row r="148" spans="1:16" x14ac:dyDescent="0.25">
      <c r="A148" s="296"/>
      <c r="B148" s="217"/>
      <c r="C148" s="231" t="s">
        <v>3171</v>
      </c>
      <c r="D148" s="294" t="s">
        <v>63</v>
      </c>
      <c r="E148" s="217"/>
      <c r="F148" s="297" t="s">
        <v>3172</v>
      </c>
      <c r="G148" s="184">
        <v>220.7</v>
      </c>
      <c r="H148" s="113"/>
      <c r="I148" s="214" t="s">
        <v>2748</v>
      </c>
      <c r="J148" s="113" t="s">
        <v>2561</v>
      </c>
      <c r="K148" s="297"/>
      <c r="L148" s="293"/>
      <c r="M148" s="293">
        <f t="shared" si="14"/>
        <v>66.209999999999994</v>
      </c>
      <c r="N148" s="265"/>
      <c r="O148" s="159"/>
      <c r="P148" s="298"/>
    </row>
    <row r="149" spans="1:16" x14ac:dyDescent="0.25">
      <c r="A149" s="296"/>
      <c r="B149" s="217">
        <v>20190701</v>
      </c>
      <c r="C149" s="297" t="s">
        <v>2763</v>
      </c>
      <c r="D149" s="294" t="s">
        <v>1393</v>
      </c>
      <c r="E149" s="217">
        <v>8907110964087</v>
      </c>
      <c r="F149" s="297" t="s">
        <v>1705</v>
      </c>
      <c r="G149" s="184">
        <v>582.29999999999995</v>
      </c>
      <c r="H149" s="113"/>
      <c r="I149" s="214" t="s">
        <v>2748</v>
      </c>
      <c r="J149" s="294" t="s">
        <v>2547</v>
      </c>
      <c r="K149" s="300"/>
      <c r="L149" s="293">
        <f>SUM(G149*27.5)/100</f>
        <v>160.13249999999999</v>
      </c>
      <c r="M149" s="293">
        <f t="shared" si="14"/>
        <v>174.69</v>
      </c>
      <c r="N149" s="265"/>
      <c r="O149" s="159"/>
      <c r="P149" s="298"/>
    </row>
    <row r="150" spans="1:16" x14ac:dyDescent="0.25">
      <c r="A150" s="296"/>
      <c r="B150" s="217">
        <v>71944214</v>
      </c>
      <c r="C150" s="297" t="s">
        <v>2776</v>
      </c>
      <c r="D150" s="294" t="s">
        <v>260</v>
      </c>
      <c r="E150" s="217">
        <v>8302021410081</v>
      </c>
      <c r="F150" s="297" t="s">
        <v>1707</v>
      </c>
      <c r="G150" s="184">
        <v>242.4</v>
      </c>
      <c r="H150" s="301"/>
      <c r="I150" s="214" t="s">
        <v>2748</v>
      </c>
      <c r="J150" s="113" t="s">
        <v>2547</v>
      </c>
      <c r="K150" s="297"/>
      <c r="L150" s="210">
        <f>SUM(G150*27.5)/100</f>
        <v>66.66</v>
      </c>
      <c r="M150" s="210">
        <f t="shared" si="14"/>
        <v>72.72</v>
      </c>
      <c r="N150" s="265"/>
      <c r="O150" s="159"/>
      <c r="P150" s="298"/>
    </row>
    <row r="151" spans="1:16" x14ac:dyDescent="0.25">
      <c r="A151" s="296"/>
      <c r="B151" s="217"/>
      <c r="C151" s="171" t="s">
        <v>3102</v>
      </c>
      <c r="D151" s="294" t="s">
        <v>2619</v>
      </c>
      <c r="E151" s="217"/>
      <c r="F151" s="297" t="s">
        <v>2835</v>
      </c>
      <c r="G151" s="184">
        <v>330.2</v>
      </c>
      <c r="H151" s="301"/>
      <c r="I151" s="214" t="s">
        <v>2748</v>
      </c>
      <c r="J151" s="113" t="s">
        <v>2561</v>
      </c>
      <c r="K151" s="297"/>
      <c r="L151" s="293">
        <f>SUM(G151*27.5)/100</f>
        <v>90.805000000000007</v>
      </c>
      <c r="M151" s="293">
        <f t="shared" si="14"/>
        <v>99.06</v>
      </c>
      <c r="N151" s="265"/>
      <c r="O151" s="159"/>
      <c r="P151" s="298"/>
    </row>
    <row r="152" spans="1:16" x14ac:dyDescent="0.25">
      <c r="A152" s="292" t="s">
        <v>2831</v>
      </c>
      <c r="B152" s="216" t="s">
        <v>2832</v>
      </c>
      <c r="C152" s="292" t="s">
        <v>2833</v>
      </c>
      <c r="D152" s="208" t="s">
        <v>722</v>
      </c>
      <c r="E152" s="216" t="s">
        <v>2834</v>
      </c>
      <c r="F152" s="208" t="s">
        <v>2835</v>
      </c>
      <c r="G152" s="293">
        <v>330.2</v>
      </c>
      <c r="H152" s="113"/>
      <c r="I152" s="214" t="s">
        <v>2748</v>
      </c>
      <c r="J152" s="113" t="s">
        <v>2547</v>
      </c>
      <c r="K152" s="294"/>
      <c r="L152" s="210">
        <f>SUM(G152*30)/100</f>
        <v>99.06</v>
      </c>
      <c r="M152" s="210">
        <f t="shared" si="14"/>
        <v>99.06</v>
      </c>
      <c r="N152" s="265"/>
      <c r="O152" s="159"/>
      <c r="P152" s="294"/>
    </row>
    <row r="153" spans="1:16" ht="13.5" customHeight="1" x14ac:dyDescent="0.25">
      <c r="A153" s="296" t="s">
        <v>2860</v>
      </c>
      <c r="B153" s="217"/>
      <c r="C153" s="297" t="s">
        <v>2863</v>
      </c>
      <c r="D153" s="294" t="s">
        <v>2864</v>
      </c>
      <c r="E153" s="217">
        <v>7206225630082</v>
      </c>
      <c r="F153" s="297" t="s">
        <v>2865</v>
      </c>
      <c r="G153" s="184">
        <v>240.8</v>
      </c>
      <c r="H153" s="113"/>
      <c r="I153" s="214" t="s">
        <v>2748</v>
      </c>
      <c r="J153" s="294" t="s">
        <v>2547</v>
      </c>
      <c r="K153" s="297"/>
      <c r="L153" s="293">
        <f t="shared" ref="L153:L158" si="15">SUM(G153*27.5)/100</f>
        <v>66.22</v>
      </c>
      <c r="M153" s="293">
        <f t="shared" si="14"/>
        <v>72.239999999999995</v>
      </c>
      <c r="N153" s="265"/>
      <c r="O153" s="159"/>
      <c r="P153" s="298"/>
    </row>
    <row r="154" spans="1:16" x14ac:dyDescent="0.25">
      <c r="A154" s="299"/>
      <c r="B154" s="216">
        <v>70271151</v>
      </c>
      <c r="C154" s="137" t="s">
        <v>2768</v>
      </c>
      <c r="D154" s="300" t="s">
        <v>873</v>
      </c>
      <c r="E154" s="216">
        <v>7812040726082</v>
      </c>
      <c r="F154" s="300" t="s">
        <v>2769</v>
      </c>
      <c r="G154" s="210">
        <v>375.2</v>
      </c>
      <c r="H154" s="113"/>
      <c r="I154" s="214" t="s">
        <v>2741</v>
      </c>
      <c r="J154" s="113" t="s">
        <v>2547</v>
      </c>
      <c r="K154" s="300"/>
      <c r="L154" s="210">
        <f t="shared" si="15"/>
        <v>103.18</v>
      </c>
      <c r="M154" s="210">
        <f t="shared" si="14"/>
        <v>112.56</v>
      </c>
      <c r="N154" s="265"/>
      <c r="O154" s="159"/>
      <c r="P154" s="298"/>
    </row>
    <row r="155" spans="1:16" x14ac:dyDescent="0.25">
      <c r="A155" s="296"/>
      <c r="B155" s="217"/>
      <c r="C155" s="171" t="s">
        <v>3166</v>
      </c>
      <c r="D155" s="294" t="s">
        <v>512</v>
      </c>
      <c r="E155" s="217"/>
      <c r="F155" s="297" t="s">
        <v>1559</v>
      </c>
      <c r="G155" s="184">
        <v>161.30000000000001</v>
      </c>
      <c r="H155" s="301"/>
      <c r="I155" s="214" t="s">
        <v>2748</v>
      </c>
      <c r="J155" s="113" t="s">
        <v>2561</v>
      </c>
      <c r="K155" s="297"/>
      <c r="L155" s="293">
        <f t="shared" si="15"/>
        <v>44.357500000000002</v>
      </c>
      <c r="M155" s="293">
        <f t="shared" si="14"/>
        <v>48.39</v>
      </c>
      <c r="N155" s="265"/>
      <c r="O155" s="159"/>
      <c r="P155" s="298"/>
    </row>
    <row r="156" spans="1:16" x14ac:dyDescent="0.25">
      <c r="A156" s="296"/>
      <c r="B156" s="217"/>
      <c r="C156" s="171" t="s">
        <v>3133</v>
      </c>
      <c r="D156" s="294" t="s">
        <v>331</v>
      </c>
      <c r="E156" s="217"/>
      <c r="F156" s="297" t="s">
        <v>607</v>
      </c>
      <c r="G156" s="184">
        <v>980.3</v>
      </c>
      <c r="H156" s="301"/>
      <c r="I156" s="214" t="s">
        <v>2748</v>
      </c>
      <c r="J156" s="294" t="s">
        <v>2561</v>
      </c>
      <c r="K156" s="297"/>
      <c r="L156" s="293">
        <f t="shared" si="15"/>
        <v>269.58249999999998</v>
      </c>
      <c r="M156" s="293">
        <f t="shared" si="14"/>
        <v>294.08999999999997</v>
      </c>
      <c r="N156" s="265"/>
      <c r="O156" s="159"/>
      <c r="P156" s="298"/>
    </row>
    <row r="157" spans="1:16" x14ac:dyDescent="0.25">
      <c r="A157" s="296"/>
      <c r="B157" s="217"/>
      <c r="C157" s="171" t="s">
        <v>3042</v>
      </c>
      <c r="D157" s="294" t="s">
        <v>1176</v>
      </c>
      <c r="E157" s="217"/>
      <c r="F157" s="297" t="s">
        <v>3043</v>
      </c>
      <c r="G157" s="184">
        <v>240</v>
      </c>
      <c r="H157" s="301"/>
      <c r="I157" s="214" t="s">
        <v>2748</v>
      </c>
      <c r="J157" s="113" t="s">
        <v>2561</v>
      </c>
      <c r="K157" s="297"/>
      <c r="L157" s="210">
        <f t="shared" si="15"/>
        <v>66</v>
      </c>
      <c r="M157" s="210">
        <f t="shared" si="14"/>
        <v>72</v>
      </c>
      <c r="N157" s="265"/>
      <c r="O157" s="159"/>
      <c r="P157" s="298"/>
    </row>
    <row r="158" spans="1:16" x14ac:dyDescent="0.25">
      <c r="A158" s="296"/>
      <c r="B158" s="217">
        <v>70801762</v>
      </c>
      <c r="C158" s="297" t="s">
        <v>2758</v>
      </c>
      <c r="D158" s="294" t="s">
        <v>89</v>
      </c>
      <c r="E158" s="217">
        <v>7704110455086</v>
      </c>
      <c r="F158" s="297" t="s">
        <v>2759</v>
      </c>
      <c r="G158" s="184">
        <v>1269</v>
      </c>
      <c r="H158" s="113"/>
      <c r="I158" s="214" t="s">
        <v>2748</v>
      </c>
      <c r="J158" s="113" t="s">
        <v>2547</v>
      </c>
      <c r="K158" s="294"/>
      <c r="L158" s="293">
        <f t="shared" si="15"/>
        <v>348.97500000000002</v>
      </c>
      <c r="M158" s="293">
        <f t="shared" si="14"/>
        <v>380.7</v>
      </c>
      <c r="N158" s="265"/>
      <c r="O158" s="159"/>
      <c r="P158" s="259" t="s">
        <v>3190</v>
      </c>
    </row>
    <row r="159" spans="1:16" x14ac:dyDescent="0.25">
      <c r="A159" s="292"/>
      <c r="B159" s="216"/>
      <c r="C159" s="229" t="s">
        <v>3163</v>
      </c>
      <c r="D159" s="292"/>
      <c r="E159" s="218"/>
      <c r="F159" s="292"/>
      <c r="G159" s="293"/>
      <c r="H159" s="113"/>
      <c r="I159" s="294"/>
      <c r="J159" s="294"/>
      <c r="K159" s="294"/>
      <c r="L159" s="293"/>
      <c r="M159" s="293"/>
      <c r="N159" s="265"/>
      <c r="O159" s="159"/>
      <c r="P159" s="294"/>
    </row>
    <row r="160" spans="1:16" x14ac:dyDescent="0.25">
      <c r="A160" s="292"/>
      <c r="B160" s="216"/>
      <c r="C160" s="229" t="s">
        <v>2993</v>
      </c>
      <c r="D160" s="292" t="s">
        <v>265</v>
      </c>
      <c r="E160" s="216"/>
      <c r="F160" s="292" t="s">
        <v>1716</v>
      </c>
      <c r="G160" s="293">
        <v>244.7</v>
      </c>
      <c r="H160" s="113"/>
      <c r="I160" s="214" t="s">
        <v>2748</v>
      </c>
      <c r="J160" s="294" t="s">
        <v>2561</v>
      </c>
      <c r="K160" s="294"/>
      <c r="L160" s="293">
        <f t="shared" ref="L160:L174" si="16">SUM(G160*27.5)/100</f>
        <v>67.292500000000004</v>
      </c>
      <c r="M160" s="293">
        <f t="shared" ref="M160:M174" si="17">SUM(G160*30)/100</f>
        <v>73.41</v>
      </c>
      <c r="N160" s="265"/>
      <c r="O160" s="159"/>
      <c r="P160" s="294"/>
    </row>
    <row r="161" spans="1:18" x14ac:dyDescent="0.25">
      <c r="A161" s="292"/>
      <c r="B161" s="216"/>
      <c r="C161" s="229" t="s">
        <v>2987</v>
      </c>
      <c r="D161" s="292" t="s">
        <v>633</v>
      </c>
      <c r="E161" s="218"/>
      <c r="F161" s="292" t="s">
        <v>1721</v>
      </c>
      <c r="G161" s="293">
        <v>172.7</v>
      </c>
      <c r="H161" s="294"/>
      <c r="I161" s="214" t="s">
        <v>2748</v>
      </c>
      <c r="J161" s="113" t="s">
        <v>2561</v>
      </c>
      <c r="K161" s="294"/>
      <c r="L161" s="293">
        <f t="shared" si="16"/>
        <v>47.4925</v>
      </c>
      <c r="M161" s="293">
        <f t="shared" si="17"/>
        <v>51.81</v>
      </c>
      <c r="N161" s="265"/>
      <c r="O161" s="159"/>
      <c r="P161" s="294"/>
    </row>
    <row r="162" spans="1:18" x14ac:dyDescent="0.25">
      <c r="A162" s="292"/>
      <c r="B162" s="216"/>
      <c r="C162" s="229" t="s">
        <v>3129</v>
      </c>
      <c r="D162" s="292" t="s">
        <v>215</v>
      </c>
      <c r="E162" s="218">
        <v>8412130595084</v>
      </c>
      <c r="F162" s="292"/>
      <c r="G162" s="293">
        <v>672.8</v>
      </c>
      <c r="H162" s="294"/>
      <c r="I162" s="214" t="s">
        <v>2748</v>
      </c>
      <c r="J162" s="294" t="s">
        <v>2561</v>
      </c>
      <c r="K162" s="294"/>
      <c r="L162" s="293">
        <f t="shared" si="16"/>
        <v>185.02</v>
      </c>
      <c r="M162" s="293">
        <f t="shared" si="17"/>
        <v>201.84</v>
      </c>
      <c r="N162" s="265"/>
      <c r="O162" s="159"/>
      <c r="P162" s="294"/>
    </row>
    <row r="163" spans="1:18" x14ac:dyDescent="0.25">
      <c r="A163" s="299" t="s">
        <v>2853</v>
      </c>
      <c r="B163" s="216">
        <v>71926836</v>
      </c>
      <c r="C163" s="137" t="s">
        <v>2858</v>
      </c>
      <c r="D163" s="300" t="s">
        <v>11</v>
      </c>
      <c r="E163" s="216">
        <v>7607090590089</v>
      </c>
      <c r="F163" s="300" t="s">
        <v>2859</v>
      </c>
      <c r="G163" s="293">
        <v>560.29999999999995</v>
      </c>
      <c r="H163" s="113"/>
      <c r="I163" s="214" t="s">
        <v>2741</v>
      </c>
      <c r="J163" s="113" t="s">
        <v>2547</v>
      </c>
      <c r="K163" s="300"/>
      <c r="L163" s="210">
        <f t="shared" si="16"/>
        <v>154.08249999999998</v>
      </c>
      <c r="M163" s="210">
        <f t="shared" si="17"/>
        <v>168.09</v>
      </c>
      <c r="N163" s="265"/>
      <c r="O163" s="159"/>
      <c r="P163" s="298"/>
    </row>
    <row r="164" spans="1:18" x14ac:dyDescent="0.25">
      <c r="A164" s="292"/>
      <c r="B164" s="216" t="s">
        <v>2030</v>
      </c>
      <c r="C164" s="292" t="s">
        <v>2794</v>
      </c>
      <c r="D164" s="292" t="s">
        <v>302</v>
      </c>
      <c r="E164" s="216" t="s">
        <v>1919</v>
      </c>
      <c r="F164" s="292" t="s">
        <v>1728</v>
      </c>
      <c r="G164" s="293">
        <v>905.3</v>
      </c>
      <c r="H164" s="294"/>
      <c r="I164" s="214" t="s">
        <v>2741</v>
      </c>
      <c r="J164" s="113" t="s">
        <v>2547</v>
      </c>
      <c r="K164" s="294"/>
      <c r="L164" s="210">
        <f t="shared" si="16"/>
        <v>248.95750000000001</v>
      </c>
      <c r="M164" s="210">
        <f t="shared" si="17"/>
        <v>271.58999999999997</v>
      </c>
      <c r="N164" s="265"/>
      <c r="O164" s="159"/>
      <c r="P164" s="294"/>
    </row>
    <row r="165" spans="1:18" x14ac:dyDescent="0.25">
      <c r="A165" s="292"/>
      <c r="B165" s="216" t="s">
        <v>2527</v>
      </c>
      <c r="C165" s="130" t="s">
        <v>2528</v>
      </c>
      <c r="D165" s="208" t="s">
        <v>32</v>
      </c>
      <c r="E165" s="234" t="s">
        <v>2529</v>
      </c>
      <c r="F165" s="223" t="s">
        <v>2530</v>
      </c>
      <c r="G165" s="293">
        <v>275.85000000000002</v>
      </c>
      <c r="H165" s="113" t="s">
        <v>444</v>
      </c>
      <c r="I165" s="214" t="s">
        <v>2748</v>
      </c>
      <c r="J165" s="113" t="s">
        <v>2561</v>
      </c>
      <c r="K165" s="294"/>
      <c r="L165" s="293">
        <f t="shared" si="16"/>
        <v>75.858750000000015</v>
      </c>
      <c r="M165" s="293">
        <f t="shared" si="17"/>
        <v>82.754999999999995</v>
      </c>
      <c r="N165" s="265"/>
      <c r="O165" s="159"/>
      <c r="P165" s="294"/>
    </row>
    <row r="166" spans="1:18" x14ac:dyDescent="0.25">
      <c r="A166" s="296"/>
      <c r="B166" s="216" t="s">
        <v>2549</v>
      </c>
      <c r="C166" s="292" t="s">
        <v>2550</v>
      </c>
      <c r="D166" s="292" t="s">
        <v>343</v>
      </c>
      <c r="E166" s="234" t="s">
        <v>2551</v>
      </c>
      <c r="F166" s="223" t="s">
        <v>2552</v>
      </c>
      <c r="G166" s="184">
        <v>604.35</v>
      </c>
      <c r="H166" s="113" t="s">
        <v>444</v>
      </c>
      <c r="I166" s="214" t="s">
        <v>2748</v>
      </c>
      <c r="J166" s="294" t="s">
        <v>2561</v>
      </c>
      <c r="K166" s="297"/>
      <c r="L166" s="293">
        <f t="shared" si="16"/>
        <v>166.19624999999999</v>
      </c>
      <c r="M166" s="293">
        <f t="shared" si="17"/>
        <v>181.30500000000001</v>
      </c>
      <c r="N166" s="265"/>
      <c r="O166" s="159"/>
      <c r="P166" s="302"/>
    </row>
    <row r="167" spans="1:18" x14ac:dyDescent="0.25">
      <c r="A167" s="296"/>
      <c r="B167" s="216"/>
      <c r="C167" s="229" t="s">
        <v>3026</v>
      </c>
      <c r="D167" s="292" t="s">
        <v>1140</v>
      </c>
      <c r="E167" s="234"/>
      <c r="F167" s="223" t="s">
        <v>3027</v>
      </c>
      <c r="G167" s="184">
        <v>1377</v>
      </c>
      <c r="H167" s="294"/>
      <c r="I167" s="214" t="s">
        <v>2748</v>
      </c>
      <c r="J167" s="113" t="s">
        <v>2561</v>
      </c>
      <c r="K167" s="297"/>
      <c r="L167" s="293">
        <f t="shared" si="16"/>
        <v>378.67500000000001</v>
      </c>
      <c r="M167" s="293">
        <f t="shared" si="17"/>
        <v>413.1</v>
      </c>
      <c r="N167" s="265"/>
      <c r="O167" s="159"/>
      <c r="P167" s="302"/>
    </row>
    <row r="168" spans="1:18" x14ac:dyDescent="0.25">
      <c r="A168" s="296"/>
      <c r="B168" s="221" t="s">
        <v>2553</v>
      </c>
      <c r="C168" s="222" t="s">
        <v>2554</v>
      </c>
      <c r="D168" s="222" t="s">
        <v>2555</v>
      </c>
      <c r="E168" s="235" t="s">
        <v>2556</v>
      </c>
      <c r="F168" s="223" t="s">
        <v>2557</v>
      </c>
      <c r="G168" s="184">
        <v>612.79999999999995</v>
      </c>
      <c r="H168" s="113" t="s">
        <v>444</v>
      </c>
      <c r="I168" s="214" t="s">
        <v>2748</v>
      </c>
      <c r="J168" s="113" t="s">
        <v>2561</v>
      </c>
      <c r="K168" s="297"/>
      <c r="L168" s="210">
        <f t="shared" si="16"/>
        <v>168.52</v>
      </c>
      <c r="M168" s="210">
        <f t="shared" si="17"/>
        <v>183.84</v>
      </c>
      <c r="N168" s="265"/>
      <c r="O168" s="159"/>
      <c r="P168" s="298"/>
    </row>
    <row r="169" spans="1:18" x14ac:dyDescent="0.25">
      <c r="A169" s="292"/>
      <c r="B169" s="216"/>
      <c r="C169" s="229" t="s">
        <v>3158</v>
      </c>
      <c r="D169" s="292" t="s">
        <v>1657</v>
      </c>
      <c r="E169" s="234" t="s">
        <v>1583</v>
      </c>
      <c r="F169" s="292"/>
      <c r="G169" s="293">
        <v>96.2</v>
      </c>
      <c r="H169" s="113"/>
      <c r="I169" s="214" t="s">
        <v>2748</v>
      </c>
      <c r="J169" s="294" t="s">
        <v>2561</v>
      </c>
      <c r="K169" s="294"/>
      <c r="L169" s="210">
        <f t="shared" si="16"/>
        <v>26.454999999999998</v>
      </c>
      <c r="M169" s="210">
        <f t="shared" si="17"/>
        <v>28.86</v>
      </c>
      <c r="N169" s="265"/>
      <c r="O169" s="159"/>
      <c r="P169" s="298"/>
    </row>
    <row r="170" spans="1:18" x14ac:dyDescent="0.25">
      <c r="A170" s="296"/>
      <c r="B170" s="216" t="s">
        <v>1580</v>
      </c>
      <c r="C170" s="292" t="s">
        <v>2435</v>
      </c>
      <c r="D170" s="292" t="s">
        <v>1657</v>
      </c>
      <c r="E170" s="234" t="s">
        <v>1583</v>
      </c>
      <c r="F170" s="292" t="s">
        <v>1581</v>
      </c>
      <c r="G170" s="184">
        <v>96.2</v>
      </c>
      <c r="H170" s="294" t="s">
        <v>444</v>
      </c>
      <c r="I170" s="214" t="s">
        <v>2748</v>
      </c>
      <c r="J170" s="113" t="s">
        <v>2561</v>
      </c>
      <c r="K170" s="300"/>
      <c r="L170" s="293">
        <f t="shared" si="16"/>
        <v>26.454999999999998</v>
      </c>
      <c r="M170" s="293">
        <f t="shared" si="17"/>
        <v>28.86</v>
      </c>
      <c r="N170" s="265"/>
      <c r="O170" s="159"/>
      <c r="P170" s="228"/>
    </row>
    <row r="171" spans="1:18" x14ac:dyDescent="0.25">
      <c r="A171" s="296"/>
      <c r="B171" s="216" t="s">
        <v>2558</v>
      </c>
      <c r="C171" s="130" t="s">
        <v>472</v>
      </c>
      <c r="D171" s="208" t="s">
        <v>2510</v>
      </c>
      <c r="E171" s="234" t="s">
        <v>2559</v>
      </c>
      <c r="F171" s="292"/>
      <c r="G171" s="184">
        <v>444.8</v>
      </c>
      <c r="H171" s="113" t="s">
        <v>470</v>
      </c>
      <c r="I171" s="214" t="s">
        <v>2741</v>
      </c>
      <c r="J171" s="113" t="s">
        <v>2547</v>
      </c>
      <c r="K171" s="297"/>
      <c r="L171" s="293">
        <f t="shared" si="16"/>
        <v>122.32</v>
      </c>
      <c r="M171" s="293">
        <f t="shared" si="17"/>
        <v>133.44</v>
      </c>
      <c r="N171" s="265"/>
      <c r="O171" s="159"/>
      <c r="P171" s="298" t="s">
        <v>2548</v>
      </c>
    </row>
    <row r="172" spans="1:18" x14ac:dyDescent="0.25">
      <c r="A172" s="292"/>
      <c r="B172" s="216" t="s">
        <v>471</v>
      </c>
      <c r="C172" s="292" t="s">
        <v>472</v>
      </c>
      <c r="D172" s="292" t="s">
        <v>270</v>
      </c>
      <c r="E172" s="234" t="s">
        <v>473</v>
      </c>
      <c r="F172" s="292" t="s">
        <v>474</v>
      </c>
      <c r="G172" s="293">
        <v>397.7</v>
      </c>
      <c r="H172" s="113" t="s">
        <v>470</v>
      </c>
      <c r="I172" s="214" t="s">
        <v>2748</v>
      </c>
      <c r="J172" s="294"/>
      <c r="K172" s="294"/>
      <c r="L172" s="293">
        <f t="shared" si="16"/>
        <v>109.36750000000001</v>
      </c>
      <c r="M172" s="293">
        <f t="shared" si="17"/>
        <v>119.31</v>
      </c>
      <c r="N172" s="265"/>
      <c r="O172" s="159"/>
      <c r="P172" s="294"/>
      <c r="R172" s="54" t="s">
        <v>2826</v>
      </c>
    </row>
    <row r="173" spans="1:18" x14ac:dyDescent="0.25">
      <c r="A173" s="292"/>
      <c r="B173" s="216"/>
      <c r="C173" s="229" t="s">
        <v>3167</v>
      </c>
      <c r="D173" s="292" t="s">
        <v>63</v>
      </c>
      <c r="E173" s="234" t="s">
        <v>3168</v>
      </c>
      <c r="F173" s="223"/>
      <c r="G173" s="293">
        <v>107.25</v>
      </c>
      <c r="H173" s="113"/>
      <c r="I173" s="214" t="s">
        <v>2748</v>
      </c>
      <c r="J173" s="113" t="s">
        <v>2561</v>
      </c>
      <c r="K173" s="294"/>
      <c r="L173" s="293">
        <f t="shared" si="16"/>
        <v>29.493749999999999</v>
      </c>
      <c r="M173" s="293">
        <f t="shared" si="17"/>
        <v>32.174999999999997</v>
      </c>
      <c r="N173" s="265"/>
      <c r="O173" s="159"/>
      <c r="P173" s="294"/>
    </row>
    <row r="174" spans="1:18" x14ac:dyDescent="0.25">
      <c r="A174" s="292"/>
      <c r="B174" s="216"/>
      <c r="C174" s="229" t="s">
        <v>3044</v>
      </c>
      <c r="D174" s="292" t="s">
        <v>343</v>
      </c>
      <c r="E174" s="234"/>
      <c r="F174" s="223" t="s">
        <v>3045</v>
      </c>
      <c r="G174" s="293">
        <v>358.05</v>
      </c>
      <c r="H174" s="294"/>
      <c r="I174" s="214" t="s">
        <v>2748</v>
      </c>
      <c r="J174" s="113" t="s">
        <v>2561</v>
      </c>
      <c r="K174" s="294"/>
      <c r="L174" s="210">
        <f t="shared" si="16"/>
        <v>98.463750000000005</v>
      </c>
      <c r="M174" s="210">
        <f t="shared" si="17"/>
        <v>107.41500000000001</v>
      </c>
      <c r="N174" s="265"/>
      <c r="O174" s="159"/>
      <c r="P174" s="294"/>
    </row>
    <row r="175" spans="1:18" x14ac:dyDescent="0.25">
      <c r="A175" s="299"/>
      <c r="B175" s="216"/>
      <c r="C175" s="229" t="s">
        <v>3103</v>
      </c>
      <c r="D175" s="292" t="s">
        <v>2751</v>
      </c>
      <c r="E175" s="234"/>
      <c r="F175" s="292"/>
      <c r="G175" s="293"/>
      <c r="H175" s="294"/>
      <c r="I175" s="214"/>
      <c r="J175" s="300"/>
      <c r="K175" s="300"/>
      <c r="L175" s="293"/>
      <c r="M175" s="293"/>
      <c r="N175" s="265"/>
      <c r="O175" s="159"/>
      <c r="P175" s="298"/>
    </row>
    <row r="176" spans="1:18" x14ac:dyDescent="0.25">
      <c r="A176" s="292" t="s">
        <v>2836</v>
      </c>
      <c r="B176" s="216" t="s">
        <v>2837</v>
      </c>
      <c r="C176" s="292" t="s">
        <v>2838</v>
      </c>
      <c r="D176" s="292" t="s">
        <v>2839</v>
      </c>
      <c r="E176" s="216" t="s">
        <v>2840</v>
      </c>
      <c r="F176" s="292" t="s">
        <v>2841</v>
      </c>
      <c r="G176" s="293">
        <v>738.2</v>
      </c>
      <c r="H176" s="294"/>
      <c r="I176" s="214" t="s">
        <v>2748</v>
      </c>
      <c r="J176" s="294" t="s">
        <v>2547</v>
      </c>
      <c r="K176" s="294"/>
      <c r="L176" s="293">
        <f>SUM(G176*30)/100</f>
        <v>221.46</v>
      </c>
      <c r="M176" s="293">
        <f>SUM(G176*30)/100</f>
        <v>221.46</v>
      </c>
      <c r="N176" s="265"/>
      <c r="O176" s="159"/>
      <c r="P176" s="294"/>
    </row>
    <row r="177" spans="1:16" x14ac:dyDescent="0.25">
      <c r="A177" s="292"/>
      <c r="B177" s="221" t="s">
        <v>2570</v>
      </c>
      <c r="C177" s="222" t="s">
        <v>168</v>
      </c>
      <c r="D177" s="222" t="s">
        <v>331</v>
      </c>
      <c r="E177" s="235" t="s">
        <v>2571</v>
      </c>
      <c r="F177" s="223" t="s">
        <v>2572</v>
      </c>
      <c r="G177" s="293">
        <v>458.3</v>
      </c>
      <c r="H177" s="113" t="s">
        <v>444</v>
      </c>
      <c r="I177" s="214" t="s">
        <v>2748</v>
      </c>
      <c r="J177" s="113" t="s">
        <v>2561</v>
      </c>
      <c r="K177" s="294"/>
      <c r="L177" s="293">
        <f>SUM(G177*30)/100</f>
        <v>137.49</v>
      </c>
      <c r="M177" s="293">
        <f>SUM(G177*30)/100</f>
        <v>137.49</v>
      </c>
      <c r="N177" s="265"/>
      <c r="O177" s="159"/>
      <c r="P177" s="294"/>
    </row>
    <row r="178" spans="1:16" x14ac:dyDescent="0.25">
      <c r="A178" s="292" t="s">
        <v>2836</v>
      </c>
      <c r="B178" s="216" t="s">
        <v>2849</v>
      </c>
      <c r="C178" s="130" t="s">
        <v>2850</v>
      </c>
      <c r="D178" s="292" t="s">
        <v>452</v>
      </c>
      <c r="E178" s="216" t="s">
        <v>2851</v>
      </c>
      <c r="F178" s="292" t="s">
        <v>2852</v>
      </c>
      <c r="G178" s="213">
        <v>1189.5</v>
      </c>
      <c r="H178" s="301"/>
      <c r="I178" s="214" t="s">
        <v>2741</v>
      </c>
      <c r="J178" s="113" t="s">
        <v>2547</v>
      </c>
      <c r="K178" s="301"/>
      <c r="L178" s="293">
        <f>SUM(G178*27.5)/100</f>
        <v>327.11250000000001</v>
      </c>
      <c r="M178" s="293">
        <f>SUM(G178*30)/100</f>
        <v>356.85</v>
      </c>
      <c r="N178" s="265"/>
      <c r="O178" s="159"/>
      <c r="P178" s="294"/>
    </row>
    <row r="179" spans="1:16" ht="27" x14ac:dyDescent="0.3">
      <c r="A179" s="306"/>
      <c r="B179" s="110" t="s">
        <v>2104</v>
      </c>
      <c r="C179" s="112" t="s">
        <v>2142</v>
      </c>
      <c r="D179" s="306"/>
      <c r="E179" s="110" t="s">
        <v>811</v>
      </c>
      <c r="F179" s="110" t="s">
        <v>812</v>
      </c>
      <c r="G179" s="110">
        <v>187.4</v>
      </c>
      <c r="H179" s="306"/>
      <c r="I179" s="214" t="s">
        <v>2741</v>
      </c>
      <c r="J179" s="294" t="s">
        <v>2561</v>
      </c>
      <c r="K179" s="307"/>
      <c r="L179" s="306"/>
      <c r="M179" s="307"/>
      <c r="N179" s="267"/>
      <c r="O179" s="268"/>
      <c r="P179" s="109"/>
    </row>
    <row r="180" spans="1:16" x14ac:dyDescent="0.25">
      <c r="A180" s="296"/>
      <c r="B180" s="224" t="s">
        <v>2575</v>
      </c>
      <c r="C180" s="130" t="s">
        <v>2576</v>
      </c>
      <c r="D180" s="124" t="s">
        <v>253</v>
      </c>
      <c r="E180" s="236" t="s">
        <v>2577</v>
      </c>
      <c r="F180" s="124" t="s">
        <v>2578</v>
      </c>
      <c r="G180" s="184">
        <v>293.3</v>
      </c>
      <c r="H180" s="113" t="s">
        <v>444</v>
      </c>
      <c r="I180" s="214" t="s">
        <v>2741</v>
      </c>
      <c r="J180" s="113" t="s">
        <v>2561</v>
      </c>
      <c r="K180" s="297"/>
      <c r="L180" s="293">
        <f t="shared" ref="L180:L193" si="18">SUM(G180*27.5)/100</f>
        <v>80.657499999999999</v>
      </c>
      <c r="M180" s="293">
        <f t="shared" ref="M180:M211" si="19">SUM(G180*30)/100</f>
        <v>87.99</v>
      </c>
      <c r="N180" s="265"/>
      <c r="O180" s="159"/>
      <c r="P180" s="160"/>
    </row>
    <row r="181" spans="1:16" x14ac:dyDescent="0.25">
      <c r="A181" s="299"/>
      <c r="B181" s="216"/>
      <c r="C181" s="229" t="s">
        <v>3028</v>
      </c>
      <c r="D181" s="292" t="s">
        <v>3029</v>
      </c>
      <c r="E181" s="234"/>
      <c r="F181" s="292" t="s">
        <v>3030</v>
      </c>
      <c r="G181" s="293">
        <v>975.45</v>
      </c>
      <c r="H181" s="113"/>
      <c r="I181" s="214" t="s">
        <v>2748</v>
      </c>
      <c r="J181" s="113" t="s">
        <v>2561</v>
      </c>
      <c r="K181" s="300"/>
      <c r="L181" s="293">
        <f t="shared" si="18"/>
        <v>268.24874999999997</v>
      </c>
      <c r="M181" s="293">
        <f t="shared" si="19"/>
        <v>292.63499999999999</v>
      </c>
      <c r="N181" s="265"/>
      <c r="O181" s="159"/>
      <c r="P181" s="298"/>
    </row>
    <row r="182" spans="1:16" s="27" customFormat="1" x14ac:dyDescent="0.25">
      <c r="A182" s="296"/>
      <c r="B182" s="217">
        <v>6394931</v>
      </c>
      <c r="C182" s="297" t="s">
        <v>2765</v>
      </c>
      <c r="D182" s="294" t="s">
        <v>2766</v>
      </c>
      <c r="E182" s="217">
        <v>6611240566081</v>
      </c>
      <c r="F182" s="297" t="s">
        <v>2767</v>
      </c>
      <c r="G182" s="184">
        <v>1062.2</v>
      </c>
      <c r="H182" s="113"/>
      <c r="I182" s="214" t="s">
        <v>2748</v>
      </c>
      <c r="J182" s="294" t="s">
        <v>2547</v>
      </c>
      <c r="K182" s="300"/>
      <c r="L182" s="293">
        <f t="shared" si="18"/>
        <v>292.10500000000002</v>
      </c>
      <c r="M182" s="293">
        <f t="shared" si="19"/>
        <v>318.66000000000003</v>
      </c>
      <c r="N182" s="265"/>
      <c r="O182" s="159"/>
      <c r="P182" s="160"/>
    </row>
    <row r="183" spans="1:16" x14ac:dyDescent="0.25">
      <c r="A183" s="296"/>
      <c r="B183" s="224"/>
      <c r="C183" s="124" t="s">
        <v>2991</v>
      </c>
      <c r="D183" s="124" t="s">
        <v>331</v>
      </c>
      <c r="E183" s="236"/>
      <c r="F183" s="124" t="s">
        <v>2992</v>
      </c>
      <c r="G183" s="184">
        <v>181.55</v>
      </c>
      <c r="H183" s="113"/>
      <c r="I183" s="214" t="s">
        <v>2748</v>
      </c>
      <c r="J183" s="113" t="s">
        <v>2561</v>
      </c>
      <c r="K183" s="294"/>
      <c r="L183" s="210">
        <f t="shared" si="18"/>
        <v>49.926250000000003</v>
      </c>
      <c r="M183" s="210">
        <f t="shared" si="19"/>
        <v>54.465000000000003</v>
      </c>
      <c r="N183" s="265"/>
      <c r="O183" s="159"/>
      <c r="P183" s="160"/>
    </row>
    <row r="184" spans="1:16" x14ac:dyDescent="0.25">
      <c r="A184" s="299"/>
      <c r="B184" s="216"/>
      <c r="C184" s="229" t="s">
        <v>3023</v>
      </c>
      <c r="D184" s="208" t="s">
        <v>549</v>
      </c>
      <c r="E184" s="234"/>
      <c r="F184" s="208" t="s">
        <v>1743</v>
      </c>
      <c r="G184" s="293">
        <v>471.2</v>
      </c>
      <c r="H184" s="113"/>
      <c r="I184" s="214" t="s">
        <v>2748</v>
      </c>
      <c r="J184" s="294" t="s">
        <v>2561</v>
      </c>
      <c r="K184" s="300"/>
      <c r="L184" s="293">
        <f t="shared" si="18"/>
        <v>129.58000000000001</v>
      </c>
      <c r="M184" s="293">
        <f t="shared" si="19"/>
        <v>141.36000000000001</v>
      </c>
      <c r="N184" s="265"/>
      <c r="O184" s="159"/>
      <c r="P184" s="160"/>
    </row>
    <row r="185" spans="1:16" x14ac:dyDescent="0.25">
      <c r="A185" s="299"/>
      <c r="B185" s="216"/>
      <c r="C185" s="229" t="s">
        <v>3017</v>
      </c>
      <c r="D185" s="208" t="s">
        <v>3018</v>
      </c>
      <c r="E185" s="234"/>
      <c r="F185" s="208" t="s">
        <v>3019</v>
      </c>
      <c r="G185" s="293">
        <v>527.29999999999995</v>
      </c>
      <c r="H185" s="113"/>
      <c r="I185" s="214" t="s">
        <v>2748</v>
      </c>
      <c r="J185" s="113" t="s">
        <v>2561</v>
      </c>
      <c r="K185" s="300"/>
      <c r="L185" s="293">
        <f t="shared" si="18"/>
        <v>145.00749999999999</v>
      </c>
      <c r="M185" s="293">
        <f t="shared" si="19"/>
        <v>158.18999999999997</v>
      </c>
      <c r="N185" s="265"/>
      <c r="O185" s="159"/>
      <c r="P185" s="298"/>
    </row>
    <row r="186" spans="1:16" x14ac:dyDescent="0.25">
      <c r="A186" s="299"/>
      <c r="B186" s="216"/>
      <c r="C186" s="229" t="s">
        <v>3177</v>
      </c>
      <c r="D186" s="292" t="s">
        <v>1010</v>
      </c>
      <c r="E186" s="234" t="s">
        <v>3178</v>
      </c>
      <c r="F186" s="292"/>
      <c r="G186" s="293">
        <v>1156.7</v>
      </c>
      <c r="H186" s="113"/>
      <c r="I186" s="214" t="s">
        <v>2748</v>
      </c>
      <c r="J186" s="113" t="s">
        <v>2561</v>
      </c>
      <c r="K186" s="300"/>
      <c r="L186" s="210">
        <f t="shared" si="18"/>
        <v>318.09249999999997</v>
      </c>
      <c r="M186" s="210">
        <f t="shared" si="19"/>
        <v>347.01</v>
      </c>
      <c r="N186" s="265"/>
      <c r="O186" s="159"/>
      <c r="P186" s="298"/>
    </row>
    <row r="187" spans="1:16" x14ac:dyDescent="0.25">
      <c r="A187" s="299"/>
      <c r="B187" s="216"/>
      <c r="C187" s="229" t="s">
        <v>3011</v>
      </c>
      <c r="D187" s="208" t="s">
        <v>22</v>
      </c>
      <c r="E187" s="234"/>
      <c r="F187" s="208" t="s">
        <v>3012</v>
      </c>
      <c r="G187" s="293">
        <v>974.85</v>
      </c>
      <c r="H187" s="113"/>
      <c r="I187" s="214" t="s">
        <v>2741</v>
      </c>
      <c r="J187" s="113" t="s">
        <v>2561</v>
      </c>
      <c r="K187" s="300"/>
      <c r="L187" s="293">
        <f t="shared" si="18"/>
        <v>268.08375000000001</v>
      </c>
      <c r="M187" s="293">
        <f t="shared" si="19"/>
        <v>292.45499999999998</v>
      </c>
      <c r="N187" s="265"/>
      <c r="O187" s="159"/>
      <c r="P187" s="298"/>
    </row>
    <row r="188" spans="1:16" x14ac:dyDescent="0.25">
      <c r="A188" s="292"/>
      <c r="B188" s="221" t="s">
        <v>2586</v>
      </c>
      <c r="C188" s="222" t="s">
        <v>2587</v>
      </c>
      <c r="D188" s="222" t="s">
        <v>2588</v>
      </c>
      <c r="E188" s="235" t="s">
        <v>2589</v>
      </c>
      <c r="F188" s="223" t="s">
        <v>2590</v>
      </c>
      <c r="G188" s="293">
        <v>452.9</v>
      </c>
      <c r="H188" s="113" t="s">
        <v>444</v>
      </c>
      <c r="I188" s="214" t="s">
        <v>2748</v>
      </c>
      <c r="J188" s="113" t="s">
        <v>2561</v>
      </c>
      <c r="K188" s="294"/>
      <c r="L188" s="210">
        <f t="shared" si="18"/>
        <v>124.5475</v>
      </c>
      <c r="M188" s="210">
        <f t="shared" si="19"/>
        <v>135.87</v>
      </c>
      <c r="N188" s="265"/>
      <c r="O188" s="159"/>
      <c r="P188" s="294"/>
    </row>
    <row r="189" spans="1:16" x14ac:dyDescent="0.25">
      <c r="A189" s="299"/>
      <c r="B189" s="224" t="s">
        <v>2591</v>
      </c>
      <c r="C189" s="124" t="s">
        <v>2592</v>
      </c>
      <c r="D189" s="124" t="s">
        <v>2482</v>
      </c>
      <c r="E189" s="236" t="s">
        <v>1937</v>
      </c>
      <c r="F189" s="124" t="s">
        <v>1746</v>
      </c>
      <c r="G189" s="293">
        <v>773.25</v>
      </c>
      <c r="H189" s="113" t="s">
        <v>444</v>
      </c>
      <c r="I189" s="214" t="s">
        <v>2748</v>
      </c>
      <c r="J189" s="113" t="s">
        <v>2561</v>
      </c>
      <c r="K189" s="297"/>
      <c r="L189" s="293">
        <f t="shared" si="18"/>
        <v>212.64375000000001</v>
      </c>
      <c r="M189" s="293">
        <f t="shared" si="19"/>
        <v>231.97499999999999</v>
      </c>
      <c r="N189" s="265"/>
      <c r="O189" s="159"/>
      <c r="P189" s="298"/>
    </row>
    <row r="190" spans="1:16" x14ac:dyDescent="0.25">
      <c r="A190" s="211"/>
      <c r="B190" s="216">
        <v>70176477</v>
      </c>
      <c r="C190" s="229" t="s">
        <v>3155</v>
      </c>
      <c r="D190" s="292" t="s">
        <v>831</v>
      </c>
      <c r="E190" s="234"/>
      <c r="F190" s="292"/>
      <c r="G190" s="184">
        <v>401.3</v>
      </c>
      <c r="H190" s="113"/>
      <c r="I190" s="214" t="s">
        <v>2748</v>
      </c>
      <c r="J190" s="113" t="s">
        <v>2561</v>
      </c>
      <c r="K190" s="297"/>
      <c r="L190" s="293">
        <f t="shared" si="18"/>
        <v>110.3575</v>
      </c>
      <c r="M190" s="293">
        <f t="shared" si="19"/>
        <v>120.39</v>
      </c>
      <c r="N190" s="265"/>
      <c r="O190" s="159"/>
      <c r="P190" s="160"/>
    </row>
    <row r="191" spans="1:16" x14ac:dyDescent="0.25">
      <c r="A191" s="296"/>
      <c r="B191" s="216" t="s">
        <v>2107</v>
      </c>
      <c r="C191" s="130" t="s">
        <v>2437</v>
      </c>
      <c r="D191" s="208" t="s">
        <v>2438</v>
      </c>
      <c r="E191" s="234" t="s">
        <v>2180</v>
      </c>
      <c r="F191" s="292" t="s">
        <v>2214</v>
      </c>
      <c r="G191" s="184">
        <v>340.2</v>
      </c>
      <c r="H191" s="113" t="s">
        <v>470</v>
      </c>
      <c r="I191" s="214" t="s">
        <v>2748</v>
      </c>
      <c r="J191" s="113"/>
      <c r="K191" s="297"/>
      <c r="L191" s="293">
        <f t="shared" si="18"/>
        <v>93.555000000000007</v>
      </c>
      <c r="M191" s="293">
        <f t="shared" si="19"/>
        <v>102.06</v>
      </c>
      <c r="N191" s="265"/>
      <c r="O191" s="159"/>
      <c r="P191" s="298"/>
    </row>
    <row r="192" spans="1:16" x14ac:dyDescent="0.25">
      <c r="A192" s="299"/>
      <c r="B192" s="216"/>
      <c r="C192" s="300" t="s">
        <v>2801</v>
      </c>
      <c r="D192" s="300" t="s">
        <v>169</v>
      </c>
      <c r="E192" s="216">
        <v>7904095998080</v>
      </c>
      <c r="F192" s="300" t="s">
        <v>2802</v>
      </c>
      <c r="G192" s="293">
        <v>860.3</v>
      </c>
      <c r="H192" s="113"/>
      <c r="I192" s="214" t="s">
        <v>2748</v>
      </c>
      <c r="J192" s="113" t="s">
        <v>2547</v>
      </c>
      <c r="K192" s="300"/>
      <c r="L192" s="293">
        <f t="shared" si="18"/>
        <v>236.58250000000001</v>
      </c>
      <c r="M192" s="293">
        <f t="shared" si="19"/>
        <v>258.08999999999997</v>
      </c>
      <c r="N192" s="265"/>
      <c r="O192" s="159"/>
      <c r="P192" s="160"/>
    </row>
    <row r="193" spans="1:16" x14ac:dyDescent="0.25">
      <c r="A193" s="292"/>
      <c r="B193" s="216" t="s">
        <v>2814</v>
      </c>
      <c r="C193" s="130" t="s">
        <v>3104</v>
      </c>
      <c r="D193" s="208" t="s">
        <v>1010</v>
      </c>
      <c r="E193" s="216" t="s">
        <v>2815</v>
      </c>
      <c r="F193" s="208" t="s">
        <v>2816</v>
      </c>
      <c r="G193" s="293">
        <v>744.2</v>
      </c>
      <c r="H193" s="113"/>
      <c r="I193" s="214" t="s">
        <v>2748</v>
      </c>
      <c r="J193" s="113" t="s">
        <v>2547</v>
      </c>
      <c r="K193" s="294"/>
      <c r="L193" s="210">
        <f t="shared" si="18"/>
        <v>204.655</v>
      </c>
      <c r="M193" s="210">
        <f t="shared" si="19"/>
        <v>223.26</v>
      </c>
      <c r="N193" s="265"/>
      <c r="O193" s="159"/>
      <c r="P193" s="294"/>
    </row>
    <row r="194" spans="1:16" x14ac:dyDescent="0.25">
      <c r="A194" s="292"/>
      <c r="B194" s="221" t="s">
        <v>2603</v>
      </c>
      <c r="C194" s="222" t="s">
        <v>2604</v>
      </c>
      <c r="D194" s="222" t="s">
        <v>2605</v>
      </c>
      <c r="E194" s="235" t="s">
        <v>2606</v>
      </c>
      <c r="F194" s="223" t="s">
        <v>2607</v>
      </c>
      <c r="G194" s="293">
        <v>96.2</v>
      </c>
      <c r="H194" s="113" t="s">
        <v>444</v>
      </c>
      <c r="I194" s="214" t="s">
        <v>2748</v>
      </c>
      <c r="J194" s="113" t="s">
        <v>2561</v>
      </c>
      <c r="K194" s="294"/>
      <c r="L194" s="293">
        <f>SUM(G194*30)/100</f>
        <v>28.86</v>
      </c>
      <c r="M194" s="293">
        <f t="shared" si="19"/>
        <v>28.86</v>
      </c>
      <c r="N194" s="265"/>
      <c r="O194" s="159"/>
      <c r="P194" s="294"/>
    </row>
    <row r="195" spans="1:16" x14ac:dyDescent="0.25">
      <c r="A195" s="299" t="s">
        <v>2784</v>
      </c>
      <c r="B195" s="216">
        <v>70882088</v>
      </c>
      <c r="C195" s="137" t="s">
        <v>2770</v>
      </c>
      <c r="D195" s="300" t="s">
        <v>2785</v>
      </c>
      <c r="E195" s="216">
        <v>7811010588088</v>
      </c>
      <c r="F195" s="300" t="s">
        <v>2786</v>
      </c>
      <c r="G195" s="210">
        <v>348.75</v>
      </c>
      <c r="H195" s="113"/>
      <c r="I195" s="214" t="s">
        <v>2748</v>
      </c>
      <c r="J195" s="294" t="s">
        <v>2547</v>
      </c>
      <c r="K195" s="297"/>
      <c r="L195" s="293">
        <f t="shared" ref="L195:L231" si="20">SUM(G195*27.5)/100</f>
        <v>95.90625</v>
      </c>
      <c r="M195" s="293">
        <f t="shared" si="19"/>
        <v>104.625</v>
      </c>
      <c r="N195" s="265"/>
      <c r="O195" s="159"/>
      <c r="P195" s="298"/>
    </row>
    <row r="196" spans="1:16" x14ac:dyDescent="0.25">
      <c r="A196" s="292"/>
      <c r="B196" s="216" t="s">
        <v>2614</v>
      </c>
      <c r="C196" s="130" t="s">
        <v>721</v>
      </c>
      <c r="D196" s="208" t="s">
        <v>1663</v>
      </c>
      <c r="E196" s="234" t="s">
        <v>2615</v>
      </c>
      <c r="F196" s="223" t="s">
        <v>2616</v>
      </c>
      <c r="G196" s="293">
        <v>197.15</v>
      </c>
      <c r="H196" s="113" t="s">
        <v>444</v>
      </c>
      <c r="I196" s="214" t="s">
        <v>2748</v>
      </c>
      <c r="J196" s="113" t="s">
        <v>2561</v>
      </c>
      <c r="K196" s="294"/>
      <c r="L196" s="293">
        <f t="shared" si="20"/>
        <v>54.216250000000002</v>
      </c>
      <c r="M196" s="293">
        <f t="shared" si="19"/>
        <v>59.145000000000003</v>
      </c>
      <c r="N196" s="265"/>
      <c r="O196" s="159"/>
      <c r="P196" s="294"/>
    </row>
    <row r="197" spans="1:16" x14ac:dyDescent="0.25">
      <c r="A197" s="296"/>
      <c r="B197" s="216"/>
      <c r="C197" s="229" t="s">
        <v>3120</v>
      </c>
      <c r="D197" s="292" t="s">
        <v>831</v>
      </c>
      <c r="E197" s="234"/>
      <c r="F197" s="292" t="s">
        <v>1759</v>
      </c>
      <c r="G197" s="184">
        <v>365.9</v>
      </c>
      <c r="H197" s="113"/>
      <c r="I197" s="214" t="s">
        <v>2748</v>
      </c>
      <c r="J197" s="294" t="s">
        <v>2561</v>
      </c>
      <c r="K197" s="297"/>
      <c r="L197" s="293">
        <f t="shared" si="20"/>
        <v>100.6225</v>
      </c>
      <c r="M197" s="293">
        <f t="shared" si="19"/>
        <v>109.77</v>
      </c>
      <c r="N197" s="265"/>
      <c r="O197" s="159"/>
      <c r="P197" s="298"/>
    </row>
    <row r="198" spans="1:16" x14ac:dyDescent="0.25">
      <c r="A198" s="292"/>
      <c r="B198" s="216" t="s">
        <v>2621</v>
      </c>
      <c r="C198" s="292" t="s">
        <v>2622</v>
      </c>
      <c r="D198" s="292" t="s">
        <v>302</v>
      </c>
      <c r="E198" s="234" t="s">
        <v>2623</v>
      </c>
      <c r="F198" s="292" t="s">
        <v>2624</v>
      </c>
      <c r="G198" s="293">
        <v>444.3</v>
      </c>
      <c r="H198" s="113" t="s">
        <v>444</v>
      </c>
      <c r="I198" s="214" t="s">
        <v>2748</v>
      </c>
      <c r="J198" s="294" t="s">
        <v>2561</v>
      </c>
      <c r="K198" s="294"/>
      <c r="L198" s="293">
        <f t="shared" si="20"/>
        <v>122.1825</v>
      </c>
      <c r="M198" s="293">
        <f t="shared" si="19"/>
        <v>133.29</v>
      </c>
      <c r="N198" s="265"/>
      <c r="O198" s="159"/>
      <c r="P198" s="294"/>
    </row>
    <row r="199" spans="1:16" x14ac:dyDescent="0.25">
      <c r="A199" s="292"/>
      <c r="B199" s="216" t="s">
        <v>2630</v>
      </c>
      <c r="C199" s="130" t="s">
        <v>2631</v>
      </c>
      <c r="D199" s="292" t="s">
        <v>1660</v>
      </c>
      <c r="E199" s="234" t="s">
        <v>2632</v>
      </c>
      <c r="F199" s="292" t="s">
        <v>2633</v>
      </c>
      <c r="G199" s="293">
        <v>483.45</v>
      </c>
      <c r="H199" s="294" t="s">
        <v>444</v>
      </c>
      <c r="I199" s="214" t="s">
        <v>2748</v>
      </c>
      <c r="J199" s="113" t="s">
        <v>2561</v>
      </c>
      <c r="K199" s="294"/>
      <c r="L199" s="293">
        <f t="shared" si="20"/>
        <v>132.94874999999999</v>
      </c>
      <c r="M199" s="293">
        <f t="shared" si="19"/>
        <v>145.035</v>
      </c>
      <c r="N199" s="265"/>
      <c r="O199" s="159"/>
      <c r="P199" s="294"/>
    </row>
    <row r="200" spans="1:16" x14ac:dyDescent="0.25">
      <c r="A200" s="296"/>
      <c r="B200" s="216"/>
      <c r="C200" s="229" t="s">
        <v>3082</v>
      </c>
      <c r="D200" s="208" t="s">
        <v>3083</v>
      </c>
      <c r="E200" s="234"/>
      <c r="F200" s="208" t="s">
        <v>3084</v>
      </c>
      <c r="G200" s="184">
        <v>119</v>
      </c>
      <c r="H200" s="113"/>
      <c r="I200" s="214" t="s">
        <v>2748</v>
      </c>
      <c r="J200" s="113" t="s">
        <v>2561</v>
      </c>
      <c r="K200" s="297"/>
      <c r="L200" s="293">
        <f t="shared" si="20"/>
        <v>32.725000000000001</v>
      </c>
      <c r="M200" s="293">
        <f t="shared" si="19"/>
        <v>35.700000000000003</v>
      </c>
      <c r="N200" s="265"/>
      <c r="O200" s="159"/>
      <c r="P200" s="298"/>
    </row>
    <row r="201" spans="1:16" x14ac:dyDescent="0.25">
      <c r="A201" s="296"/>
      <c r="B201" s="217">
        <v>71865063</v>
      </c>
      <c r="C201" s="297" t="s">
        <v>2797</v>
      </c>
      <c r="D201" s="294" t="s">
        <v>2798</v>
      </c>
      <c r="E201" s="217">
        <v>8406071233085</v>
      </c>
      <c r="F201" s="297" t="s">
        <v>2220</v>
      </c>
      <c r="G201" s="184">
        <v>363.2</v>
      </c>
      <c r="H201" s="113"/>
      <c r="I201" s="214" t="s">
        <v>2748</v>
      </c>
      <c r="J201" s="113" t="s">
        <v>2547</v>
      </c>
      <c r="K201" s="294"/>
      <c r="L201" s="293">
        <f t="shared" si="20"/>
        <v>99.88</v>
      </c>
      <c r="M201" s="293">
        <f t="shared" si="19"/>
        <v>108.96</v>
      </c>
      <c r="N201" s="265"/>
      <c r="O201" s="159"/>
      <c r="P201" s="260" t="s">
        <v>3191</v>
      </c>
    </row>
    <row r="202" spans="1:16" x14ac:dyDescent="0.25">
      <c r="A202" s="296"/>
      <c r="B202" s="217">
        <v>71777300</v>
      </c>
      <c r="C202" s="111" t="s">
        <v>2775</v>
      </c>
      <c r="D202" s="294" t="s">
        <v>441</v>
      </c>
      <c r="E202" s="217">
        <v>8209231154088</v>
      </c>
      <c r="F202" s="297" t="s">
        <v>1766</v>
      </c>
      <c r="G202" s="184">
        <v>1187.25</v>
      </c>
      <c r="H202" s="301"/>
      <c r="I202" s="214" t="s">
        <v>2741</v>
      </c>
      <c r="J202" s="294" t="s">
        <v>2547</v>
      </c>
      <c r="K202" s="297"/>
      <c r="L202" s="293">
        <f t="shared" si="20"/>
        <v>326.49374999999998</v>
      </c>
      <c r="M202" s="293">
        <f t="shared" si="19"/>
        <v>356.17500000000001</v>
      </c>
      <c r="N202" s="265"/>
      <c r="O202" s="159"/>
      <c r="P202" s="298"/>
    </row>
    <row r="203" spans="1:16" x14ac:dyDescent="0.25">
      <c r="A203" s="292" t="s">
        <v>2853</v>
      </c>
      <c r="B203" s="216" t="s">
        <v>2854</v>
      </c>
      <c r="C203" s="130" t="s">
        <v>2855</v>
      </c>
      <c r="D203" s="292" t="s">
        <v>1336</v>
      </c>
      <c r="E203" s="216" t="s">
        <v>2856</v>
      </c>
      <c r="F203" s="292" t="s">
        <v>2857</v>
      </c>
      <c r="G203" s="210">
        <v>396.6</v>
      </c>
      <c r="H203" s="113"/>
      <c r="I203" s="214" t="s">
        <v>2741</v>
      </c>
      <c r="J203" s="113" t="s">
        <v>2547</v>
      </c>
      <c r="K203" s="294"/>
      <c r="L203" s="293">
        <f t="shared" si="20"/>
        <v>109.065</v>
      </c>
      <c r="M203" s="293">
        <f t="shared" si="19"/>
        <v>118.98</v>
      </c>
      <c r="N203" s="265"/>
      <c r="O203" s="159"/>
      <c r="P203" s="294"/>
    </row>
    <row r="204" spans="1:16" x14ac:dyDescent="0.25">
      <c r="A204" s="296"/>
      <c r="B204" s="216"/>
      <c r="C204" s="229" t="s">
        <v>3074</v>
      </c>
      <c r="D204" s="292" t="s">
        <v>276</v>
      </c>
      <c r="E204" s="234"/>
      <c r="F204" s="292" t="s">
        <v>3075</v>
      </c>
      <c r="G204" s="184">
        <v>701.3</v>
      </c>
      <c r="H204" s="113"/>
      <c r="I204" s="214" t="s">
        <v>2748</v>
      </c>
      <c r="J204" s="113" t="s">
        <v>2561</v>
      </c>
      <c r="K204" s="297"/>
      <c r="L204" s="293">
        <f t="shared" si="20"/>
        <v>192.85749999999999</v>
      </c>
      <c r="M204" s="293">
        <f t="shared" si="19"/>
        <v>210.39</v>
      </c>
      <c r="N204" s="265"/>
      <c r="O204" s="159"/>
      <c r="P204" s="160"/>
    </row>
    <row r="205" spans="1:16" x14ac:dyDescent="0.25">
      <c r="A205" s="299"/>
      <c r="B205" s="216" t="s">
        <v>1605</v>
      </c>
      <c r="C205" s="292" t="s">
        <v>1607</v>
      </c>
      <c r="D205" s="292" t="s">
        <v>1661</v>
      </c>
      <c r="E205" s="234" t="s">
        <v>1608</v>
      </c>
      <c r="F205" s="292" t="s">
        <v>1606</v>
      </c>
      <c r="G205" s="293">
        <v>460.1</v>
      </c>
      <c r="H205" s="113" t="s">
        <v>444</v>
      </c>
      <c r="I205" s="214" t="s">
        <v>2748</v>
      </c>
      <c r="J205" s="294" t="s">
        <v>2561</v>
      </c>
      <c r="K205" s="300"/>
      <c r="L205" s="293">
        <f t="shared" si="20"/>
        <v>126.5275</v>
      </c>
      <c r="M205" s="293">
        <f t="shared" si="19"/>
        <v>138.03</v>
      </c>
      <c r="N205" s="265"/>
      <c r="O205" s="159"/>
      <c r="P205" s="298"/>
    </row>
    <row r="206" spans="1:16" x14ac:dyDescent="0.25">
      <c r="A206" s="296"/>
      <c r="B206" s="216" t="s">
        <v>2648</v>
      </c>
      <c r="C206" s="292" t="s">
        <v>2649</v>
      </c>
      <c r="D206" s="208" t="s">
        <v>2650</v>
      </c>
      <c r="E206" s="234" t="s">
        <v>2651</v>
      </c>
      <c r="F206" s="292"/>
      <c r="G206" s="184">
        <v>317.95</v>
      </c>
      <c r="H206" s="113" t="s">
        <v>470</v>
      </c>
      <c r="I206" s="214" t="s">
        <v>2748</v>
      </c>
      <c r="J206" s="113"/>
      <c r="K206" s="297"/>
      <c r="L206" s="293">
        <f t="shared" si="20"/>
        <v>87.436250000000001</v>
      </c>
      <c r="M206" s="293">
        <f t="shared" si="19"/>
        <v>95.385000000000005</v>
      </c>
      <c r="N206" s="265"/>
      <c r="O206" s="159"/>
      <c r="P206" s="298"/>
    </row>
    <row r="207" spans="1:16" x14ac:dyDescent="0.25">
      <c r="A207" s="299"/>
      <c r="B207" s="221"/>
      <c r="C207" s="240" t="s">
        <v>3068</v>
      </c>
      <c r="D207" s="222" t="s">
        <v>3069</v>
      </c>
      <c r="E207" s="235"/>
      <c r="F207" s="223" t="s">
        <v>3070</v>
      </c>
      <c r="G207" s="293">
        <v>529</v>
      </c>
      <c r="H207" s="113"/>
      <c r="I207" s="214" t="s">
        <v>2748</v>
      </c>
      <c r="J207" s="294" t="s">
        <v>2561</v>
      </c>
      <c r="K207" s="300"/>
      <c r="L207" s="293">
        <f t="shared" si="20"/>
        <v>145.47499999999999</v>
      </c>
      <c r="M207" s="293">
        <f t="shared" si="19"/>
        <v>158.69999999999999</v>
      </c>
      <c r="N207" s="265"/>
      <c r="O207" s="159"/>
      <c r="P207" s="298"/>
    </row>
    <row r="208" spans="1:16" x14ac:dyDescent="0.25">
      <c r="A208" s="299"/>
      <c r="B208" s="221" t="s">
        <v>2659</v>
      </c>
      <c r="C208" s="222" t="s">
        <v>2465</v>
      </c>
      <c r="D208" s="222" t="s">
        <v>352</v>
      </c>
      <c r="E208" s="235" t="s">
        <v>2660</v>
      </c>
      <c r="F208" s="223" t="s">
        <v>2661</v>
      </c>
      <c r="G208" s="293">
        <v>261.2</v>
      </c>
      <c r="H208" s="113" t="s">
        <v>444</v>
      </c>
      <c r="I208" s="214" t="s">
        <v>2748</v>
      </c>
      <c r="J208" s="113" t="s">
        <v>2561</v>
      </c>
      <c r="K208" s="300"/>
      <c r="L208" s="293">
        <f t="shared" si="20"/>
        <v>71.83</v>
      </c>
      <c r="M208" s="293">
        <f t="shared" si="19"/>
        <v>78.36</v>
      </c>
      <c r="N208" s="265"/>
      <c r="O208" s="159"/>
      <c r="P208" s="298"/>
    </row>
    <row r="209" spans="1:16" x14ac:dyDescent="0.25">
      <c r="A209" s="296"/>
      <c r="B209" s="216"/>
      <c r="C209" s="229" t="s">
        <v>3046</v>
      </c>
      <c r="D209" s="292" t="s">
        <v>48</v>
      </c>
      <c r="E209" s="234"/>
      <c r="F209" s="292" t="s">
        <v>3047</v>
      </c>
      <c r="G209" s="184">
        <v>201.6</v>
      </c>
      <c r="H209" s="113"/>
      <c r="I209" s="214" t="s">
        <v>2748</v>
      </c>
      <c r="J209" s="113" t="s">
        <v>2561</v>
      </c>
      <c r="K209" s="297"/>
      <c r="L209" s="210">
        <f t="shared" si="20"/>
        <v>55.44</v>
      </c>
      <c r="M209" s="210">
        <f t="shared" si="19"/>
        <v>60.48</v>
      </c>
      <c r="N209" s="265"/>
      <c r="O209" s="159"/>
      <c r="P209" s="298"/>
    </row>
    <row r="210" spans="1:16" x14ac:dyDescent="0.25">
      <c r="A210" s="296"/>
      <c r="B210" s="216"/>
      <c r="C210" s="229" t="s">
        <v>3164</v>
      </c>
      <c r="D210" s="292" t="s">
        <v>816</v>
      </c>
      <c r="E210" s="234" t="s">
        <v>817</v>
      </c>
      <c r="F210" s="292"/>
      <c r="G210" s="184">
        <v>393.2</v>
      </c>
      <c r="H210" s="113"/>
      <c r="I210" s="214" t="s">
        <v>2748</v>
      </c>
      <c r="J210" s="113" t="s">
        <v>2561</v>
      </c>
      <c r="K210" s="297"/>
      <c r="L210" s="293">
        <f t="shared" si="20"/>
        <v>108.13</v>
      </c>
      <c r="M210" s="293">
        <f t="shared" si="19"/>
        <v>117.96</v>
      </c>
      <c r="N210" s="265"/>
      <c r="O210" s="159"/>
      <c r="P210" s="298"/>
    </row>
    <row r="211" spans="1:16" x14ac:dyDescent="0.25">
      <c r="A211" s="295"/>
      <c r="B211" s="216"/>
      <c r="C211" s="229" t="s">
        <v>3060</v>
      </c>
      <c r="D211" s="292" t="s">
        <v>716</v>
      </c>
      <c r="E211" s="234"/>
      <c r="F211" s="292" t="s">
        <v>1775</v>
      </c>
      <c r="G211" s="184">
        <v>80.25</v>
      </c>
      <c r="H211" s="113"/>
      <c r="I211" s="214" t="s">
        <v>2748</v>
      </c>
      <c r="J211" s="294" t="s">
        <v>2561</v>
      </c>
      <c r="K211" s="300"/>
      <c r="L211" s="293">
        <f t="shared" si="20"/>
        <v>22.068750000000001</v>
      </c>
      <c r="M211" s="293">
        <f t="shared" si="19"/>
        <v>24.074999999999999</v>
      </c>
      <c r="N211" s="265"/>
      <c r="O211" s="159"/>
      <c r="P211" s="294"/>
    </row>
    <row r="212" spans="1:16" x14ac:dyDescent="0.25">
      <c r="A212" s="295"/>
      <c r="B212" s="216"/>
      <c r="C212" s="229" t="s">
        <v>3061</v>
      </c>
      <c r="D212" s="292" t="s">
        <v>3062</v>
      </c>
      <c r="E212" s="234"/>
      <c r="F212" s="292" t="s">
        <v>3063</v>
      </c>
      <c r="G212" s="184">
        <v>126</v>
      </c>
      <c r="H212" s="294"/>
      <c r="I212" s="214" t="s">
        <v>2741</v>
      </c>
      <c r="J212" s="113" t="s">
        <v>2561</v>
      </c>
      <c r="K212" s="300"/>
      <c r="L212" s="293">
        <f t="shared" si="20"/>
        <v>34.65</v>
      </c>
      <c r="M212" s="293">
        <f t="shared" ref="M212:M231" si="21">SUM(G212*30)/100</f>
        <v>37.799999999999997</v>
      </c>
      <c r="N212" s="265"/>
      <c r="O212" s="159"/>
      <c r="P212" s="294"/>
    </row>
    <row r="213" spans="1:16" x14ac:dyDescent="0.25">
      <c r="A213" s="296"/>
      <c r="B213" s="227" t="s">
        <v>2668</v>
      </c>
      <c r="C213" s="202" t="s">
        <v>2669</v>
      </c>
      <c r="D213" s="202" t="s">
        <v>738</v>
      </c>
      <c r="E213" s="237" t="s">
        <v>2670</v>
      </c>
      <c r="F213" s="202" t="s">
        <v>2671</v>
      </c>
      <c r="G213" s="184">
        <v>600.20000000000005</v>
      </c>
      <c r="H213" s="113" t="s">
        <v>444</v>
      </c>
      <c r="I213" s="214" t="s">
        <v>2748</v>
      </c>
      <c r="J213" s="113" t="s">
        <v>2561</v>
      </c>
      <c r="K213" s="300"/>
      <c r="L213" s="210">
        <f t="shared" si="20"/>
        <v>165.05500000000001</v>
      </c>
      <c r="M213" s="210">
        <f t="shared" si="21"/>
        <v>180.06</v>
      </c>
      <c r="N213" s="265"/>
      <c r="O213" s="159"/>
      <c r="P213" s="298"/>
    </row>
    <row r="214" spans="1:16" x14ac:dyDescent="0.25">
      <c r="A214" s="295"/>
      <c r="B214" s="216"/>
      <c r="C214" s="229" t="s">
        <v>3052</v>
      </c>
      <c r="D214" s="208" t="s">
        <v>3053</v>
      </c>
      <c r="E214" s="234"/>
      <c r="F214" s="292" t="s">
        <v>3054</v>
      </c>
      <c r="G214" s="184">
        <v>492.2</v>
      </c>
      <c r="H214" s="113"/>
      <c r="I214" s="214" t="s">
        <v>2741</v>
      </c>
      <c r="J214" s="294" t="s">
        <v>2561</v>
      </c>
      <c r="K214" s="300"/>
      <c r="L214" s="293">
        <f t="shared" si="20"/>
        <v>135.35499999999999</v>
      </c>
      <c r="M214" s="293">
        <f t="shared" si="21"/>
        <v>147.66</v>
      </c>
      <c r="N214" s="265"/>
      <c r="O214" s="159"/>
      <c r="P214" s="294"/>
    </row>
    <row r="215" spans="1:16" x14ac:dyDescent="0.25">
      <c r="A215" s="296"/>
      <c r="B215" s="216" t="s">
        <v>1634</v>
      </c>
      <c r="C215" s="292" t="s">
        <v>2675</v>
      </c>
      <c r="D215" s="292" t="s">
        <v>1664</v>
      </c>
      <c r="E215" s="234" t="s">
        <v>1637</v>
      </c>
      <c r="F215" s="292" t="s">
        <v>1635</v>
      </c>
      <c r="G215" s="184">
        <v>211.7</v>
      </c>
      <c r="H215" s="113" t="s">
        <v>444</v>
      </c>
      <c r="I215" s="214" t="s">
        <v>2748</v>
      </c>
      <c r="J215" s="113" t="s">
        <v>2561</v>
      </c>
      <c r="K215" s="297"/>
      <c r="L215" s="210">
        <f t="shared" si="20"/>
        <v>58.217500000000001</v>
      </c>
      <c r="M215" s="210">
        <f t="shared" si="21"/>
        <v>63.51</v>
      </c>
      <c r="N215" s="265"/>
      <c r="O215" s="159"/>
      <c r="P215" s="298"/>
    </row>
    <row r="216" spans="1:16" x14ac:dyDescent="0.25">
      <c r="A216" s="299"/>
      <c r="B216" s="216" t="s">
        <v>2685</v>
      </c>
      <c r="C216" s="130" t="s">
        <v>2686</v>
      </c>
      <c r="D216" s="292" t="s">
        <v>1655</v>
      </c>
      <c r="E216" s="234" t="s">
        <v>2687</v>
      </c>
      <c r="F216" s="292" t="s">
        <v>2688</v>
      </c>
      <c r="G216" s="293">
        <v>322.2</v>
      </c>
      <c r="H216" s="294" t="s">
        <v>444</v>
      </c>
      <c r="I216" s="214" t="s">
        <v>2741</v>
      </c>
      <c r="J216" s="113" t="s">
        <v>2561</v>
      </c>
      <c r="K216" s="300"/>
      <c r="L216" s="293">
        <f t="shared" si="20"/>
        <v>88.605000000000004</v>
      </c>
      <c r="M216" s="293">
        <f t="shared" si="21"/>
        <v>96.66</v>
      </c>
      <c r="N216" s="265"/>
      <c r="O216" s="159"/>
      <c r="P216" s="298"/>
    </row>
    <row r="217" spans="1:16" x14ac:dyDescent="0.25">
      <c r="A217" s="299"/>
      <c r="B217" s="224" t="s">
        <v>2693</v>
      </c>
      <c r="C217" s="124" t="s">
        <v>2694</v>
      </c>
      <c r="D217" s="124" t="s">
        <v>2695</v>
      </c>
      <c r="E217" s="236" t="s">
        <v>2696</v>
      </c>
      <c r="F217" s="124" t="s">
        <v>2697</v>
      </c>
      <c r="G217" s="293">
        <v>219.25</v>
      </c>
      <c r="H217" s="113" t="s">
        <v>444</v>
      </c>
      <c r="I217" s="214" t="s">
        <v>2748</v>
      </c>
      <c r="J217" s="113" t="s">
        <v>2561</v>
      </c>
      <c r="K217" s="297"/>
      <c r="L217" s="210">
        <f t="shared" si="20"/>
        <v>60.293750000000003</v>
      </c>
      <c r="M217" s="210">
        <f t="shared" si="21"/>
        <v>65.775000000000006</v>
      </c>
      <c r="N217" s="265"/>
      <c r="O217" s="159"/>
      <c r="P217" s="160"/>
    </row>
    <row r="218" spans="1:16" x14ac:dyDescent="0.25">
      <c r="A218" s="296" t="s">
        <v>2740</v>
      </c>
      <c r="B218" s="217">
        <v>72292865</v>
      </c>
      <c r="C218" s="297" t="s">
        <v>2742</v>
      </c>
      <c r="D218" s="294" t="s">
        <v>762</v>
      </c>
      <c r="E218" s="217">
        <v>6605110646080</v>
      </c>
      <c r="F218" s="297" t="s">
        <v>1779</v>
      </c>
      <c r="G218" s="184">
        <v>910.8</v>
      </c>
      <c r="H218" s="113"/>
      <c r="I218" s="294"/>
      <c r="J218" s="113" t="s">
        <v>2547</v>
      </c>
      <c r="K218" s="297"/>
      <c r="L218" s="293">
        <f t="shared" si="20"/>
        <v>250.47</v>
      </c>
      <c r="M218" s="293">
        <f t="shared" si="21"/>
        <v>273.24</v>
      </c>
      <c r="N218" s="265"/>
      <c r="O218" s="159"/>
      <c r="P218" s="160"/>
    </row>
    <row r="219" spans="1:16" x14ac:dyDescent="0.25">
      <c r="A219" s="299" t="s">
        <v>2746</v>
      </c>
      <c r="B219" s="216">
        <v>2757</v>
      </c>
      <c r="C219" s="300" t="s">
        <v>2749</v>
      </c>
      <c r="D219" s="300" t="s">
        <v>169</v>
      </c>
      <c r="E219" s="216">
        <v>7803135589083</v>
      </c>
      <c r="F219" s="300" t="s">
        <v>2750</v>
      </c>
      <c r="G219" s="293">
        <v>207.25</v>
      </c>
      <c r="H219" s="113"/>
      <c r="I219" s="214" t="s">
        <v>2748</v>
      </c>
      <c r="J219" s="113" t="s">
        <v>2547</v>
      </c>
      <c r="K219" s="300"/>
      <c r="L219" s="210">
        <f t="shared" si="20"/>
        <v>56.993749999999999</v>
      </c>
      <c r="M219" s="210">
        <f t="shared" si="21"/>
        <v>62.174999999999997</v>
      </c>
      <c r="N219" s="265"/>
      <c r="O219" s="159"/>
      <c r="P219" s="298"/>
    </row>
    <row r="220" spans="1:16" x14ac:dyDescent="0.25">
      <c r="A220" s="292"/>
      <c r="B220" s="221" t="s">
        <v>2709</v>
      </c>
      <c r="C220" s="222" t="s">
        <v>897</v>
      </c>
      <c r="D220" s="222" t="s">
        <v>302</v>
      </c>
      <c r="E220" s="235" t="s">
        <v>898</v>
      </c>
      <c r="F220" s="226"/>
      <c r="G220" s="293">
        <v>887.85</v>
      </c>
      <c r="H220" s="113" t="s">
        <v>470</v>
      </c>
      <c r="I220" s="214" t="s">
        <v>2748</v>
      </c>
      <c r="J220" s="294"/>
      <c r="K220" s="294"/>
      <c r="L220" s="293">
        <f t="shared" si="20"/>
        <v>244.15875</v>
      </c>
      <c r="M220" s="293">
        <f t="shared" si="21"/>
        <v>266.35500000000002</v>
      </c>
      <c r="N220" s="265"/>
      <c r="O220" s="159"/>
      <c r="P220" s="294"/>
    </row>
    <row r="221" spans="1:16" x14ac:dyDescent="0.25">
      <c r="A221" s="299"/>
      <c r="B221" s="224"/>
      <c r="C221" s="229" t="s">
        <v>3094</v>
      </c>
      <c r="D221" s="124" t="s">
        <v>549</v>
      </c>
      <c r="E221" s="236"/>
      <c r="F221" s="124" t="s">
        <v>1643</v>
      </c>
      <c r="G221" s="293">
        <v>455.25</v>
      </c>
      <c r="H221" s="113"/>
      <c r="I221" s="214" t="s">
        <v>2748</v>
      </c>
      <c r="J221" s="113" t="s">
        <v>2561</v>
      </c>
      <c r="K221" s="297"/>
      <c r="L221" s="210">
        <f t="shared" si="20"/>
        <v>125.19374999999999</v>
      </c>
      <c r="M221" s="210">
        <f t="shared" si="21"/>
        <v>136.57499999999999</v>
      </c>
      <c r="N221" s="265"/>
      <c r="O221" s="159"/>
      <c r="P221" s="160"/>
    </row>
    <row r="222" spans="1:16" x14ac:dyDescent="0.25">
      <c r="A222" s="296"/>
      <c r="B222" s="216" t="s">
        <v>2713</v>
      </c>
      <c r="C222" s="292" t="s">
        <v>2714</v>
      </c>
      <c r="D222" s="292" t="s">
        <v>1219</v>
      </c>
      <c r="E222" s="234" t="s">
        <v>2715</v>
      </c>
      <c r="F222" s="223" t="s">
        <v>2716</v>
      </c>
      <c r="G222" s="184">
        <v>293.3</v>
      </c>
      <c r="H222" s="113" t="s">
        <v>444</v>
      </c>
      <c r="I222" s="214" t="s">
        <v>2748</v>
      </c>
      <c r="J222" s="294" t="s">
        <v>2561</v>
      </c>
      <c r="K222" s="297"/>
      <c r="L222" s="293">
        <f t="shared" si="20"/>
        <v>80.657499999999999</v>
      </c>
      <c r="M222" s="293">
        <f t="shared" si="21"/>
        <v>87.99</v>
      </c>
      <c r="N222" s="265"/>
      <c r="O222" s="159"/>
      <c r="P222" s="298"/>
    </row>
    <row r="223" spans="1:16" ht="26.4" x14ac:dyDescent="0.25">
      <c r="A223" s="296"/>
      <c r="B223" s="217">
        <v>72028751</v>
      </c>
      <c r="C223" s="297" t="s">
        <v>2799</v>
      </c>
      <c r="D223" s="294" t="s">
        <v>584</v>
      </c>
      <c r="E223" s="217">
        <v>84012190465089</v>
      </c>
      <c r="F223" s="297" t="s">
        <v>2800</v>
      </c>
      <c r="G223" s="184">
        <v>576.20000000000005</v>
      </c>
      <c r="H223" s="113"/>
      <c r="I223" s="214" t="s">
        <v>2748</v>
      </c>
      <c r="J223" s="294" t="s">
        <v>2547</v>
      </c>
      <c r="K223" s="297"/>
      <c r="L223" s="210">
        <f t="shared" si="20"/>
        <v>158.45500000000001</v>
      </c>
      <c r="M223" s="210">
        <f t="shared" si="21"/>
        <v>172.86</v>
      </c>
      <c r="N223" s="265"/>
      <c r="O223" s="159"/>
      <c r="P223" s="160"/>
    </row>
    <row r="224" spans="1:16" x14ac:dyDescent="0.25">
      <c r="A224" s="296"/>
      <c r="B224" s="224"/>
      <c r="C224" s="229" t="s">
        <v>3095</v>
      </c>
      <c r="D224" s="124" t="s">
        <v>285</v>
      </c>
      <c r="E224" s="236"/>
      <c r="F224" s="124" t="s">
        <v>3096</v>
      </c>
      <c r="G224" s="184">
        <v>1780.7</v>
      </c>
      <c r="H224" s="113"/>
      <c r="I224" s="214" t="s">
        <v>2748</v>
      </c>
      <c r="J224" s="113" t="s">
        <v>2561</v>
      </c>
      <c r="K224" s="294"/>
      <c r="L224" s="210">
        <f t="shared" si="20"/>
        <v>489.6925</v>
      </c>
      <c r="M224" s="210">
        <f t="shared" si="21"/>
        <v>534.21</v>
      </c>
      <c r="N224" s="265"/>
      <c r="O224" s="159"/>
      <c r="P224" s="160"/>
    </row>
    <row r="225" spans="1:16" x14ac:dyDescent="0.25">
      <c r="A225" s="296"/>
      <c r="B225" s="224"/>
      <c r="C225" s="229" t="s">
        <v>2958</v>
      </c>
      <c r="D225" s="124" t="s">
        <v>512</v>
      </c>
      <c r="E225" s="236"/>
      <c r="F225" s="124" t="s">
        <v>2959</v>
      </c>
      <c r="G225" s="184">
        <v>791.1</v>
      </c>
      <c r="H225" s="294"/>
      <c r="I225" s="214" t="s">
        <v>2748</v>
      </c>
      <c r="J225" s="294" t="s">
        <v>2561</v>
      </c>
      <c r="K225" s="294"/>
      <c r="L225" s="293">
        <f t="shared" si="20"/>
        <v>217.55250000000001</v>
      </c>
      <c r="M225" s="293">
        <f t="shared" si="21"/>
        <v>237.33</v>
      </c>
      <c r="N225" s="265"/>
      <c r="O225" s="159"/>
      <c r="P225" s="298"/>
    </row>
    <row r="226" spans="1:16" x14ac:dyDescent="0.25">
      <c r="A226" s="296"/>
      <c r="B226" s="224"/>
      <c r="C226" s="229" t="s">
        <v>3097</v>
      </c>
      <c r="D226" s="124" t="s">
        <v>1398</v>
      </c>
      <c r="E226" s="236"/>
      <c r="F226" s="124" t="s">
        <v>3098</v>
      </c>
      <c r="G226" s="184">
        <v>244.7</v>
      </c>
      <c r="H226" s="294"/>
      <c r="I226" s="214" t="s">
        <v>2748</v>
      </c>
      <c r="J226" s="294" t="s">
        <v>2561</v>
      </c>
      <c r="K226" s="294"/>
      <c r="L226" s="293">
        <f t="shared" si="20"/>
        <v>67.292500000000004</v>
      </c>
      <c r="M226" s="293">
        <f t="shared" si="21"/>
        <v>73.41</v>
      </c>
      <c r="N226" s="265"/>
      <c r="O226" s="159"/>
      <c r="P226" s="298"/>
    </row>
    <row r="227" spans="1:16" x14ac:dyDescent="0.25">
      <c r="A227" s="299"/>
      <c r="B227" s="216">
        <v>5340624</v>
      </c>
      <c r="C227" s="300" t="s">
        <v>2795</v>
      </c>
      <c r="D227" s="300" t="s">
        <v>584</v>
      </c>
      <c r="E227" s="216">
        <v>7709260199087</v>
      </c>
      <c r="F227" s="300" t="s">
        <v>2796</v>
      </c>
      <c r="G227" s="293">
        <v>320.39999999999998</v>
      </c>
      <c r="H227" s="294"/>
      <c r="I227" s="214" t="s">
        <v>2741</v>
      </c>
      <c r="J227" s="294" t="s">
        <v>2547</v>
      </c>
      <c r="K227" s="300"/>
      <c r="L227" s="293">
        <f t="shared" si="20"/>
        <v>88.11</v>
      </c>
      <c r="M227" s="293">
        <f t="shared" si="21"/>
        <v>96.12</v>
      </c>
      <c r="N227" s="265"/>
      <c r="O227" s="159"/>
      <c r="P227" s="298"/>
    </row>
    <row r="228" spans="1:16" x14ac:dyDescent="0.25">
      <c r="A228" s="296"/>
      <c r="B228" s="224"/>
      <c r="C228" s="229" t="s">
        <v>3090</v>
      </c>
      <c r="D228" s="124" t="s">
        <v>104</v>
      </c>
      <c r="E228" s="236"/>
      <c r="F228" s="124" t="s">
        <v>3091</v>
      </c>
      <c r="G228" s="184">
        <v>370.55</v>
      </c>
      <c r="H228" s="113"/>
      <c r="I228" s="214" t="s">
        <v>2748</v>
      </c>
      <c r="J228" s="113" t="s">
        <v>2561</v>
      </c>
      <c r="K228" s="294"/>
      <c r="L228" s="293">
        <f t="shared" si="20"/>
        <v>101.90125</v>
      </c>
      <c r="M228" s="293">
        <f t="shared" si="21"/>
        <v>111.16500000000001</v>
      </c>
      <c r="N228" s="265"/>
      <c r="O228" s="159"/>
      <c r="P228" s="298"/>
    </row>
    <row r="229" spans="1:16" x14ac:dyDescent="0.25">
      <c r="A229" s="296"/>
      <c r="B229" s="224" t="s">
        <v>2728</v>
      </c>
      <c r="C229" s="124" t="s">
        <v>2729</v>
      </c>
      <c r="D229" s="124" t="s">
        <v>265</v>
      </c>
      <c r="E229" s="236" t="s">
        <v>2730</v>
      </c>
      <c r="F229" s="124" t="s">
        <v>2731</v>
      </c>
      <c r="G229" s="184">
        <v>1720.5</v>
      </c>
      <c r="H229" s="113" t="s">
        <v>470</v>
      </c>
      <c r="I229" s="214" t="s">
        <v>2748</v>
      </c>
      <c r="J229" s="113"/>
      <c r="K229" s="297"/>
      <c r="L229" s="293">
        <f t="shared" si="20"/>
        <v>473.13749999999999</v>
      </c>
      <c r="M229" s="293">
        <f t="shared" si="21"/>
        <v>516.15</v>
      </c>
      <c r="N229" s="265"/>
      <c r="O229" s="159"/>
      <c r="P229" s="298"/>
    </row>
    <row r="230" spans="1:16" x14ac:dyDescent="0.25">
      <c r="A230" s="208"/>
      <c r="B230" s="216"/>
      <c r="C230" s="229" t="s">
        <v>3099</v>
      </c>
      <c r="D230" s="208" t="s">
        <v>63</v>
      </c>
      <c r="E230" s="234" t="s">
        <v>3100</v>
      </c>
      <c r="F230" s="223" t="s">
        <v>3101</v>
      </c>
      <c r="G230" s="210">
        <v>1056.1500000000001</v>
      </c>
      <c r="H230" s="113"/>
      <c r="I230" s="214" t="s">
        <v>2748</v>
      </c>
      <c r="J230" s="113" t="s">
        <v>2561</v>
      </c>
      <c r="K230" s="113"/>
      <c r="L230" s="210">
        <f t="shared" si="20"/>
        <v>290.44125000000003</v>
      </c>
      <c r="M230" s="210">
        <f t="shared" si="21"/>
        <v>316.84500000000003</v>
      </c>
      <c r="N230" s="265"/>
      <c r="O230" s="159"/>
      <c r="P230" s="113"/>
    </row>
    <row r="231" spans="1:16" x14ac:dyDescent="0.25">
      <c r="A231" s="296"/>
      <c r="B231" s="216" t="s">
        <v>2737</v>
      </c>
      <c r="C231" s="208" t="s">
        <v>2738</v>
      </c>
      <c r="D231" s="208" t="s">
        <v>939</v>
      </c>
      <c r="E231" s="234" t="s">
        <v>2739</v>
      </c>
      <c r="F231" s="208" t="s">
        <v>1698</v>
      </c>
      <c r="G231" s="184">
        <v>300.8</v>
      </c>
      <c r="H231" s="113" t="s">
        <v>444</v>
      </c>
      <c r="I231" s="214" t="s">
        <v>2748</v>
      </c>
      <c r="J231" s="113" t="s">
        <v>2561</v>
      </c>
      <c r="K231" s="300"/>
      <c r="L231" s="210">
        <f t="shared" si="20"/>
        <v>82.72</v>
      </c>
      <c r="M231" s="210">
        <f t="shared" si="21"/>
        <v>90.24</v>
      </c>
      <c r="N231" s="265"/>
      <c r="O231" s="159"/>
      <c r="P231" s="298"/>
    </row>
    <row r="232" spans="1:16" x14ac:dyDescent="0.25">
      <c r="J232" s="14"/>
      <c r="K232" s="14"/>
      <c r="L232" s="14"/>
      <c r="M232" s="14"/>
    </row>
    <row r="233" spans="1:16" ht="13.8" thickBot="1" x14ac:dyDescent="0.3">
      <c r="G233" s="59">
        <f>SUM(G3:G231)</f>
        <v>102139.80999999998</v>
      </c>
      <c r="J233" s="14"/>
      <c r="K233" s="14"/>
      <c r="L233" s="59">
        <f>SUM(L3:L231)</f>
        <v>27711.196500000009</v>
      </c>
      <c r="M233" s="59">
        <f>SUM(M3:M231)</f>
        <v>32943.817999999999</v>
      </c>
    </row>
    <row r="234" spans="1:16" ht="13.8" thickTop="1" x14ac:dyDescent="0.25">
      <c r="J234" s="14"/>
      <c r="K234" s="14"/>
      <c r="L234" s="14"/>
      <c r="M234" s="14"/>
    </row>
    <row r="235" spans="1:16" x14ac:dyDescent="0.25">
      <c r="J235" s="14"/>
      <c r="K235" s="14"/>
      <c r="L235" s="14"/>
      <c r="M235" s="14"/>
    </row>
    <row r="236" spans="1:16" x14ac:dyDescent="0.25">
      <c r="J236" s="14"/>
      <c r="K236" s="14"/>
      <c r="L236" s="14"/>
      <c r="M236" s="14"/>
    </row>
    <row r="237" spans="1:16" x14ac:dyDescent="0.25">
      <c r="J237" s="14"/>
      <c r="K237" s="14"/>
      <c r="L237" s="14"/>
      <c r="M237" s="14"/>
    </row>
    <row r="238" spans="1:16" x14ac:dyDescent="0.25">
      <c r="J238" s="14"/>
      <c r="K238" s="14"/>
      <c r="L238" s="14"/>
      <c r="M238" s="14"/>
    </row>
    <row r="239" spans="1:16" x14ac:dyDescent="0.25">
      <c r="J239" s="14"/>
      <c r="K239" s="14"/>
      <c r="L239" s="14"/>
      <c r="M239" s="14"/>
    </row>
    <row r="240" spans="1:16" x14ac:dyDescent="0.25">
      <c r="J240" s="14"/>
      <c r="K240" s="14"/>
      <c r="L240" s="14"/>
      <c r="M240" s="14"/>
    </row>
    <row r="241" spans="10:13" x14ac:dyDescent="0.25">
      <c r="J241" s="14"/>
      <c r="K241" s="14"/>
      <c r="L241" s="14"/>
      <c r="M241" s="14"/>
    </row>
    <row r="242" spans="10:13" x14ac:dyDescent="0.25">
      <c r="J242" s="14"/>
      <c r="K242" s="14"/>
      <c r="L242" s="14"/>
      <c r="M242" s="14"/>
    </row>
    <row r="243" spans="10:13" x14ac:dyDescent="0.25">
      <c r="J243" s="14"/>
      <c r="K243" s="14"/>
      <c r="L243" s="14"/>
      <c r="M243" s="14"/>
    </row>
    <row r="244" spans="10:13" x14ac:dyDescent="0.25">
      <c r="J244" s="14"/>
      <c r="K244" s="14"/>
      <c r="L244" s="14"/>
      <c r="M244" s="14"/>
    </row>
    <row r="245" spans="10:13" x14ac:dyDescent="0.25">
      <c r="J245" s="14"/>
      <c r="K245" s="14"/>
      <c r="L245" s="14"/>
      <c r="M245" s="14"/>
    </row>
    <row r="246" spans="10:13" x14ac:dyDescent="0.25">
      <c r="J246" s="14"/>
      <c r="K246" s="14"/>
      <c r="L246" s="14"/>
      <c r="M246" s="14"/>
    </row>
    <row r="247" spans="10:13" x14ac:dyDescent="0.25">
      <c r="J247" s="14"/>
      <c r="K247" s="14"/>
      <c r="L247" s="14"/>
      <c r="M247" s="14"/>
    </row>
    <row r="248" spans="10:13" x14ac:dyDescent="0.25">
      <c r="J248" s="14"/>
      <c r="K248" s="14"/>
      <c r="L248" s="14"/>
      <c r="M248" s="14"/>
    </row>
    <row r="249" spans="10:13" x14ac:dyDescent="0.25">
      <c r="J249" s="14"/>
      <c r="K249" s="14"/>
      <c r="L249" s="14"/>
      <c r="M249" s="14"/>
    </row>
    <row r="250" spans="10:13" x14ac:dyDescent="0.25">
      <c r="J250" s="14"/>
      <c r="K250" s="14"/>
      <c r="L250" s="14"/>
      <c r="M250" s="14"/>
    </row>
    <row r="251" spans="10:13" x14ac:dyDescent="0.25">
      <c r="J251" s="14"/>
      <c r="K251" s="14"/>
      <c r="L251" s="14"/>
      <c r="M251" s="14"/>
    </row>
    <row r="252" spans="10:13" x14ac:dyDescent="0.25">
      <c r="J252" s="14"/>
      <c r="K252" s="14"/>
      <c r="L252" s="14"/>
      <c r="M252" s="14"/>
    </row>
    <row r="253" spans="10:13" x14ac:dyDescent="0.25">
      <c r="J253" s="14"/>
      <c r="K253" s="14"/>
      <c r="L253" s="14"/>
      <c r="M253" s="14"/>
    </row>
    <row r="254" spans="10:13" x14ac:dyDescent="0.25">
      <c r="J254" s="14"/>
      <c r="K254" s="14"/>
      <c r="L254" s="14"/>
      <c r="M254" s="14"/>
    </row>
    <row r="255" spans="10:13" x14ac:dyDescent="0.25">
      <c r="J255" s="14"/>
      <c r="K255" s="14"/>
      <c r="L255" s="14"/>
      <c r="M255" s="14"/>
    </row>
    <row r="256" spans="10:13" x14ac:dyDescent="0.25">
      <c r="J256" s="14"/>
      <c r="K256" s="14"/>
      <c r="L256" s="14"/>
      <c r="M256" s="14"/>
    </row>
    <row r="257" spans="10:13" x14ac:dyDescent="0.25">
      <c r="J257" s="14"/>
      <c r="K257" s="14"/>
      <c r="L257" s="14"/>
      <c r="M257" s="14"/>
    </row>
    <row r="258" spans="10:13" x14ac:dyDescent="0.25">
      <c r="J258" s="14"/>
      <c r="K258" s="14"/>
      <c r="L258" s="14"/>
      <c r="M258" s="14"/>
    </row>
    <row r="259" spans="10:13" x14ac:dyDescent="0.25">
      <c r="J259" s="14"/>
      <c r="K259" s="14"/>
      <c r="L259" s="14"/>
      <c r="M259" s="14"/>
    </row>
    <row r="260" spans="10:13" x14ac:dyDescent="0.25">
      <c r="J260" s="14"/>
      <c r="K260" s="14"/>
      <c r="L260" s="14"/>
      <c r="M260" s="14"/>
    </row>
    <row r="261" spans="10:13" x14ac:dyDescent="0.25">
      <c r="J261" s="14"/>
      <c r="K261" s="14"/>
      <c r="L261" s="14"/>
      <c r="M261" s="14"/>
    </row>
    <row r="262" spans="10:13" x14ac:dyDescent="0.25">
      <c r="J262" s="14"/>
      <c r="K262" s="14"/>
      <c r="L262" s="14"/>
      <c r="M262" s="14"/>
    </row>
    <row r="263" spans="10:13" x14ac:dyDescent="0.25">
      <c r="J263" s="14"/>
      <c r="K263" s="14"/>
      <c r="L263" s="14"/>
      <c r="M263" s="14"/>
    </row>
    <row r="264" spans="10:13" x14ac:dyDescent="0.25">
      <c r="J264" s="14"/>
      <c r="K264" s="14"/>
      <c r="L264" s="14"/>
      <c r="M264" s="14"/>
    </row>
    <row r="265" spans="10:13" x14ac:dyDescent="0.25">
      <c r="J265" s="14"/>
      <c r="K265" s="14"/>
      <c r="L265" s="14"/>
      <c r="M265" s="14"/>
    </row>
    <row r="266" spans="10:13" x14ac:dyDescent="0.25">
      <c r="J266" s="14"/>
      <c r="K266" s="14"/>
      <c r="L266" s="14"/>
      <c r="M266" s="14"/>
    </row>
    <row r="267" spans="10:13" x14ac:dyDescent="0.25">
      <c r="J267" s="14"/>
      <c r="K267" s="14"/>
      <c r="L267" s="14"/>
      <c r="M267" s="14"/>
    </row>
    <row r="268" spans="10:13" x14ac:dyDescent="0.25">
      <c r="J268" s="14"/>
      <c r="K268" s="14"/>
      <c r="L268" s="14"/>
      <c r="M268" s="14"/>
    </row>
    <row r="269" spans="10:13" x14ac:dyDescent="0.25">
      <c r="J269" s="14"/>
      <c r="K269" s="14"/>
      <c r="L269" s="14"/>
      <c r="M269" s="14"/>
    </row>
    <row r="270" spans="10:13" x14ac:dyDescent="0.25">
      <c r="J270" s="14"/>
      <c r="K270" s="14"/>
      <c r="L270" s="14"/>
      <c r="M270" s="14"/>
    </row>
    <row r="271" spans="10:13" x14ac:dyDescent="0.25">
      <c r="J271" s="14"/>
      <c r="K271" s="14"/>
      <c r="L271" s="14"/>
      <c r="M271" s="14"/>
    </row>
    <row r="272" spans="10:13" x14ac:dyDescent="0.25">
      <c r="J272" s="14"/>
      <c r="K272" s="14"/>
      <c r="L272" s="14"/>
      <c r="M272" s="14"/>
    </row>
    <row r="273" spans="10:13" x14ac:dyDescent="0.25">
      <c r="J273" s="14"/>
      <c r="K273" s="14"/>
      <c r="L273" s="14"/>
      <c r="M273" s="14"/>
    </row>
    <row r="274" spans="10:13" x14ac:dyDescent="0.25">
      <c r="J274" s="14"/>
      <c r="K274" s="14"/>
      <c r="L274" s="14"/>
      <c r="M274" s="14"/>
    </row>
    <row r="275" spans="10:13" x14ac:dyDescent="0.25">
      <c r="J275" s="14"/>
      <c r="K275" s="14"/>
      <c r="L275" s="14"/>
      <c r="M275" s="14"/>
    </row>
    <row r="276" spans="10:13" x14ac:dyDescent="0.25">
      <c r="J276" s="14"/>
      <c r="K276" s="14"/>
      <c r="L276" s="14"/>
      <c r="M276" s="14"/>
    </row>
    <row r="277" spans="10:13" x14ac:dyDescent="0.25">
      <c r="J277" s="14"/>
      <c r="K277" s="14"/>
      <c r="L277" s="14"/>
      <c r="M277" s="14"/>
    </row>
    <row r="278" spans="10:13" x14ac:dyDescent="0.25">
      <c r="J278" s="14"/>
      <c r="K278" s="14"/>
      <c r="L278" s="14"/>
      <c r="M278" s="14"/>
    </row>
    <row r="279" spans="10:13" x14ac:dyDescent="0.25">
      <c r="J279" s="14"/>
      <c r="K279" s="14"/>
      <c r="L279" s="14"/>
      <c r="M279" s="14"/>
    </row>
    <row r="280" spans="10:13" x14ac:dyDescent="0.25">
      <c r="J280" s="14"/>
      <c r="K280" s="14"/>
      <c r="L280" s="14"/>
      <c r="M280" s="14"/>
    </row>
    <row r="281" spans="10:13" x14ac:dyDescent="0.25">
      <c r="J281" s="14"/>
      <c r="K281" s="14"/>
      <c r="L281" s="14"/>
      <c r="M281" s="14"/>
    </row>
    <row r="282" spans="10:13" x14ac:dyDescent="0.25">
      <c r="J282" s="14"/>
      <c r="K282" s="14"/>
      <c r="L282" s="14"/>
      <c r="M282" s="14"/>
    </row>
    <row r="283" spans="10:13" x14ac:dyDescent="0.25">
      <c r="J283" s="14"/>
      <c r="K283" s="14"/>
      <c r="L283" s="14"/>
      <c r="M283" s="14"/>
    </row>
    <row r="284" spans="10:13" x14ac:dyDescent="0.25">
      <c r="J284" s="14"/>
      <c r="K284" s="14"/>
      <c r="L284" s="14"/>
      <c r="M284" s="14"/>
    </row>
    <row r="285" spans="10:13" x14ac:dyDescent="0.25">
      <c r="J285" s="14"/>
      <c r="K285" s="14"/>
      <c r="L285" s="14"/>
      <c r="M285" s="14"/>
    </row>
    <row r="286" spans="10:13" x14ac:dyDescent="0.25">
      <c r="J286" s="14"/>
      <c r="K286" s="14"/>
      <c r="L286" s="14"/>
      <c r="M286" s="14"/>
    </row>
    <row r="287" spans="10:13" x14ac:dyDescent="0.25">
      <c r="J287" s="14"/>
      <c r="K287" s="14"/>
      <c r="L287" s="14"/>
      <c r="M287" s="14"/>
    </row>
    <row r="288" spans="10:13" x14ac:dyDescent="0.25">
      <c r="J288" s="14"/>
      <c r="K288" s="14"/>
      <c r="L288" s="14"/>
      <c r="M288" s="14"/>
    </row>
    <row r="289" spans="10:13" x14ac:dyDescent="0.25">
      <c r="J289" s="14"/>
      <c r="K289" s="14"/>
      <c r="L289" s="14"/>
      <c r="M289" s="14"/>
    </row>
    <row r="290" spans="10:13" x14ac:dyDescent="0.25">
      <c r="J290" s="14"/>
      <c r="K290" s="14"/>
      <c r="L290" s="14"/>
      <c r="M290" s="14"/>
    </row>
    <row r="291" spans="10:13" x14ac:dyDescent="0.25">
      <c r="J291" s="14"/>
      <c r="K291" s="14"/>
      <c r="L291" s="14"/>
      <c r="M291" s="14"/>
    </row>
    <row r="292" spans="10:13" x14ac:dyDescent="0.25">
      <c r="J292" s="14"/>
      <c r="K292" s="14"/>
      <c r="L292" s="14"/>
      <c r="M292" s="14"/>
    </row>
    <row r="293" spans="10:13" x14ac:dyDescent="0.25">
      <c r="J293" s="14"/>
      <c r="K293" s="14"/>
      <c r="L293" s="14"/>
      <c r="M293" s="14"/>
    </row>
    <row r="294" spans="10:13" x14ac:dyDescent="0.25">
      <c r="J294" s="14"/>
      <c r="K294" s="14"/>
      <c r="L294" s="14"/>
      <c r="M294" s="14"/>
    </row>
    <row r="295" spans="10:13" x14ac:dyDescent="0.25">
      <c r="J295" s="14"/>
      <c r="K295" s="14"/>
      <c r="L295" s="14"/>
      <c r="M295" s="14"/>
    </row>
    <row r="296" spans="10:13" x14ac:dyDescent="0.25">
      <c r="J296" s="14"/>
      <c r="K296" s="14"/>
      <c r="L296" s="14"/>
      <c r="M296" s="14"/>
    </row>
    <row r="297" spans="10:13" x14ac:dyDescent="0.25">
      <c r="J297" s="14"/>
      <c r="K297" s="14"/>
      <c r="L297" s="14"/>
      <c r="M297" s="14"/>
    </row>
    <row r="298" spans="10:13" x14ac:dyDescent="0.25">
      <c r="J298" s="14"/>
      <c r="K298" s="14"/>
      <c r="L298" s="14"/>
      <c r="M298" s="14"/>
    </row>
    <row r="299" spans="10:13" x14ac:dyDescent="0.25">
      <c r="J299" s="14"/>
      <c r="K299" s="14"/>
      <c r="L299" s="14"/>
      <c r="M299" s="14"/>
    </row>
    <row r="300" spans="10:13" x14ac:dyDescent="0.25">
      <c r="J300" s="14"/>
      <c r="K300" s="14"/>
      <c r="L300" s="14"/>
      <c r="M300" s="14"/>
    </row>
    <row r="301" spans="10:13" x14ac:dyDescent="0.25">
      <c r="J301" s="14"/>
      <c r="K301" s="14"/>
      <c r="L301" s="14"/>
      <c r="M301" s="14"/>
    </row>
    <row r="302" spans="10:13" x14ac:dyDescent="0.25">
      <c r="J302" s="14"/>
      <c r="K302" s="14"/>
      <c r="L302" s="14"/>
      <c r="M302" s="14"/>
    </row>
    <row r="303" spans="10:13" x14ac:dyDescent="0.25">
      <c r="J303" s="14"/>
      <c r="K303" s="14"/>
      <c r="L303" s="14"/>
      <c r="M303" s="14"/>
    </row>
    <row r="304" spans="10:13" x14ac:dyDescent="0.25">
      <c r="J304" s="14"/>
      <c r="K304" s="14"/>
      <c r="L304" s="14"/>
      <c r="M304" s="14"/>
    </row>
    <row r="305" spans="10:13" x14ac:dyDescent="0.25">
      <c r="J305" s="14"/>
      <c r="K305" s="14"/>
      <c r="L305" s="14"/>
      <c r="M305" s="14"/>
    </row>
    <row r="306" spans="10:13" x14ac:dyDescent="0.25">
      <c r="J306" s="14"/>
      <c r="K306" s="14"/>
      <c r="L306" s="14"/>
      <c r="M306" s="14"/>
    </row>
    <row r="307" spans="10:13" x14ac:dyDescent="0.25">
      <c r="J307" s="14"/>
      <c r="K307" s="14"/>
      <c r="L307" s="14"/>
      <c r="M307" s="14"/>
    </row>
    <row r="308" spans="10:13" x14ac:dyDescent="0.25">
      <c r="J308" s="14"/>
      <c r="K308" s="14"/>
      <c r="L308" s="14"/>
      <c r="M308" s="14"/>
    </row>
    <row r="309" spans="10:13" x14ac:dyDescent="0.25">
      <c r="J309" s="14"/>
      <c r="K309" s="14"/>
      <c r="L309" s="14"/>
      <c r="M309" s="14"/>
    </row>
    <row r="310" spans="10:13" x14ac:dyDescent="0.25">
      <c r="J310" s="14"/>
      <c r="K310" s="14"/>
      <c r="L310" s="14"/>
      <c r="M310" s="14"/>
    </row>
    <row r="311" spans="10:13" x14ac:dyDescent="0.25">
      <c r="J311" s="14"/>
      <c r="K311" s="14"/>
      <c r="L311" s="14"/>
      <c r="M311" s="14"/>
    </row>
    <row r="312" spans="10:13" x14ac:dyDescent="0.25">
      <c r="J312" s="14"/>
      <c r="K312" s="14"/>
      <c r="L312" s="14"/>
      <c r="M312" s="14"/>
    </row>
    <row r="313" spans="10:13" x14ac:dyDescent="0.25">
      <c r="J313" s="14"/>
      <c r="K313" s="14"/>
      <c r="L313" s="14"/>
      <c r="M313" s="14"/>
    </row>
    <row r="314" spans="10:13" x14ac:dyDescent="0.25">
      <c r="J314" s="14"/>
      <c r="K314" s="14"/>
      <c r="L314" s="14"/>
      <c r="M314" s="14"/>
    </row>
    <row r="315" spans="10:13" x14ac:dyDescent="0.25">
      <c r="J315" s="14"/>
      <c r="K315" s="14"/>
      <c r="L315" s="14"/>
      <c r="M315" s="14"/>
    </row>
    <row r="316" spans="10:13" x14ac:dyDescent="0.25">
      <c r="J316" s="14"/>
      <c r="K316" s="14"/>
      <c r="L316" s="14"/>
      <c r="M316" s="14"/>
    </row>
    <row r="317" spans="10:13" x14ac:dyDescent="0.25">
      <c r="J317" s="14"/>
      <c r="K317" s="14"/>
      <c r="L317" s="14"/>
      <c r="M317" s="14"/>
    </row>
    <row r="318" spans="10:13" x14ac:dyDescent="0.25">
      <c r="J318" s="14"/>
      <c r="K318" s="14"/>
      <c r="L318" s="14"/>
      <c r="M318" s="14"/>
    </row>
    <row r="319" spans="10:13" x14ac:dyDescent="0.25">
      <c r="J319" s="14"/>
      <c r="K319" s="14"/>
      <c r="L319" s="14"/>
      <c r="M319" s="14"/>
    </row>
    <row r="320" spans="10:13" x14ac:dyDescent="0.25">
      <c r="J320" s="14"/>
      <c r="K320" s="14"/>
      <c r="L320" s="14"/>
      <c r="M320" s="14"/>
    </row>
    <row r="321" spans="10:13" x14ac:dyDescent="0.25">
      <c r="J321" s="14"/>
      <c r="K321" s="14"/>
      <c r="L321" s="14"/>
      <c r="M321" s="14"/>
    </row>
    <row r="322" spans="10:13" x14ac:dyDescent="0.25">
      <c r="J322" s="14"/>
      <c r="K322" s="14"/>
      <c r="L322" s="14"/>
      <c r="M322" s="14"/>
    </row>
    <row r="323" spans="10:13" x14ac:dyDescent="0.25">
      <c r="J323" s="14"/>
      <c r="K323" s="14"/>
      <c r="L323" s="14"/>
      <c r="M323" s="14"/>
    </row>
    <row r="324" spans="10:13" x14ac:dyDescent="0.25">
      <c r="J324" s="14"/>
      <c r="K324" s="14"/>
      <c r="L324" s="14"/>
      <c r="M324" s="14"/>
    </row>
    <row r="325" spans="10:13" x14ac:dyDescent="0.25">
      <c r="J325" s="14"/>
      <c r="K325" s="14"/>
      <c r="L325" s="14"/>
      <c r="M325" s="14"/>
    </row>
    <row r="326" spans="10:13" x14ac:dyDescent="0.25">
      <c r="J326" s="14"/>
      <c r="K326" s="14"/>
      <c r="L326" s="14"/>
      <c r="M326" s="14"/>
    </row>
    <row r="327" spans="10:13" x14ac:dyDescent="0.25">
      <c r="J327" s="14"/>
      <c r="K327" s="14"/>
      <c r="L327" s="14"/>
      <c r="M327" s="14"/>
    </row>
    <row r="328" spans="10:13" x14ac:dyDescent="0.25">
      <c r="J328" s="14"/>
      <c r="K328" s="14"/>
      <c r="L328" s="14"/>
      <c r="M328" s="14"/>
    </row>
    <row r="329" spans="10:13" x14ac:dyDescent="0.25">
      <c r="J329" s="14"/>
      <c r="K329" s="14"/>
      <c r="L329" s="14"/>
      <c r="M329" s="14"/>
    </row>
    <row r="330" spans="10:13" x14ac:dyDescent="0.25">
      <c r="J330" s="14"/>
      <c r="K330" s="14"/>
      <c r="L330" s="14"/>
      <c r="M330" s="14"/>
    </row>
    <row r="331" spans="10:13" x14ac:dyDescent="0.25">
      <c r="J331" s="14"/>
      <c r="K331" s="14"/>
      <c r="L331" s="14"/>
      <c r="M331" s="14"/>
    </row>
    <row r="332" spans="10:13" x14ac:dyDescent="0.25">
      <c r="J332" s="14"/>
      <c r="K332" s="14"/>
      <c r="L332" s="14"/>
      <c r="M332" s="14"/>
    </row>
    <row r="333" spans="10:13" x14ac:dyDescent="0.25">
      <c r="J333" s="14"/>
      <c r="K333" s="14"/>
      <c r="L333" s="14"/>
      <c r="M333" s="14"/>
    </row>
    <row r="334" spans="10:13" x14ac:dyDescent="0.25">
      <c r="J334" s="14"/>
      <c r="K334" s="14"/>
      <c r="L334" s="14"/>
      <c r="M334" s="14"/>
    </row>
    <row r="335" spans="10:13" x14ac:dyDescent="0.25">
      <c r="J335" s="14"/>
      <c r="K335" s="14"/>
      <c r="L335" s="14"/>
      <c r="M335" s="14"/>
    </row>
    <row r="336" spans="10:13" x14ac:dyDescent="0.25">
      <c r="J336" s="14"/>
      <c r="K336" s="14"/>
      <c r="L336" s="14"/>
      <c r="M336" s="14"/>
    </row>
    <row r="337" spans="10:13" x14ac:dyDescent="0.25">
      <c r="J337" s="14"/>
      <c r="K337" s="14"/>
      <c r="L337" s="14"/>
      <c r="M337" s="14"/>
    </row>
    <row r="338" spans="10:13" x14ac:dyDescent="0.25">
      <c r="J338" s="14"/>
      <c r="K338" s="14"/>
      <c r="L338" s="14"/>
      <c r="M338" s="14"/>
    </row>
    <row r="339" spans="10:13" x14ac:dyDescent="0.25">
      <c r="J339" s="14"/>
      <c r="K339" s="14"/>
      <c r="L339" s="14"/>
      <c r="M339" s="14"/>
    </row>
    <row r="340" spans="10:13" x14ac:dyDescent="0.25">
      <c r="J340" s="14"/>
      <c r="K340" s="14"/>
      <c r="L340" s="14"/>
      <c r="M340" s="14"/>
    </row>
    <row r="341" spans="10:13" x14ac:dyDescent="0.25">
      <c r="J341" s="14"/>
      <c r="K341" s="14"/>
      <c r="L341" s="14"/>
      <c r="M341" s="14"/>
    </row>
    <row r="342" spans="10:13" x14ac:dyDescent="0.25">
      <c r="J342" s="14"/>
      <c r="K342" s="14"/>
      <c r="L342" s="14"/>
      <c r="M342" s="14"/>
    </row>
    <row r="343" spans="10:13" x14ac:dyDescent="0.25">
      <c r="J343" s="14"/>
      <c r="K343" s="14"/>
      <c r="L343" s="14"/>
      <c r="M343" s="14"/>
    </row>
    <row r="344" spans="10:13" x14ac:dyDescent="0.25">
      <c r="J344" s="14"/>
      <c r="K344" s="14"/>
      <c r="L344" s="14"/>
      <c r="M344" s="14"/>
    </row>
    <row r="345" spans="10:13" x14ac:dyDescent="0.25">
      <c r="J345" s="14"/>
      <c r="K345" s="14"/>
      <c r="L345" s="14"/>
      <c r="M345" s="14"/>
    </row>
    <row r="346" spans="10:13" x14ac:dyDescent="0.25">
      <c r="J346" s="14"/>
      <c r="K346" s="14"/>
      <c r="L346" s="14"/>
      <c r="M346" s="14"/>
    </row>
    <row r="347" spans="10:13" x14ac:dyDescent="0.25">
      <c r="J347" s="14"/>
      <c r="K347" s="14"/>
      <c r="L347" s="14"/>
      <c r="M347" s="14"/>
    </row>
    <row r="348" spans="10:13" x14ac:dyDescent="0.25">
      <c r="J348" s="14"/>
      <c r="K348" s="14"/>
      <c r="L348" s="14"/>
      <c r="M348" s="14"/>
    </row>
    <row r="349" spans="10:13" x14ac:dyDescent="0.25">
      <c r="J349" s="14"/>
      <c r="K349" s="14"/>
      <c r="L349" s="14"/>
      <c r="M349" s="14"/>
    </row>
    <row r="350" spans="10:13" x14ac:dyDescent="0.25">
      <c r="J350" s="14"/>
      <c r="K350" s="14"/>
      <c r="L350" s="14"/>
      <c r="M350" s="14"/>
    </row>
    <row r="351" spans="10:13" x14ac:dyDescent="0.25">
      <c r="J351" s="14"/>
      <c r="K351" s="14"/>
      <c r="L351" s="14"/>
      <c r="M351" s="14"/>
    </row>
    <row r="352" spans="10:13" x14ac:dyDescent="0.25">
      <c r="J352" s="14"/>
      <c r="K352" s="14"/>
      <c r="L352" s="14"/>
      <c r="M352" s="14"/>
    </row>
    <row r="353" spans="10:13" x14ac:dyDescent="0.25">
      <c r="J353" s="14"/>
      <c r="K353" s="14"/>
      <c r="L353" s="14"/>
      <c r="M353" s="14"/>
    </row>
    <row r="354" spans="10:13" x14ac:dyDescent="0.25">
      <c r="J354" s="14"/>
      <c r="K354" s="14"/>
      <c r="L354" s="14"/>
      <c r="M354" s="14"/>
    </row>
    <row r="355" spans="10:13" x14ac:dyDescent="0.25">
      <c r="J355" s="14"/>
      <c r="K355" s="14"/>
      <c r="L355" s="14"/>
      <c r="M355" s="14"/>
    </row>
    <row r="356" spans="10:13" x14ac:dyDescent="0.25">
      <c r="J356" s="14"/>
      <c r="K356" s="14"/>
      <c r="L356" s="14"/>
      <c r="M356" s="14"/>
    </row>
    <row r="357" spans="10:13" x14ac:dyDescent="0.25">
      <c r="J357" s="14"/>
      <c r="K357" s="14"/>
      <c r="L357" s="14"/>
      <c r="M357" s="14"/>
    </row>
    <row r="358" spans="10:13" x14ac:dyDescent="0.25">
      <c r="J358" s="14"/>
      <c r="K358" s="14"/>
      <c r="L358" s="14"/>
      <c r="M358" s="14"/>
    </row>
    <row r="359" spans="10:13" x14ac:dyDescent="0.25">
      <c r="J359" s="14"/>
      <c r="K359" s="14"/>
      <c r="L359" s="14"/>
      <c r="M359" s="14"/>
    </row>
    <row r="360" spans="10:13" x14ac:dyDescent="0.25">
      <c r="J360" s="14"/>
      <c r="K360" s="14"/>
      <c r="L360" s="14"/>
      <c r="M360" s="14"/>
    </row>
    <row r="361" spans="10:13" x14ac:dyDescent="0.25">
      <c r="J361" s="14"/>
      <c r="K361" s="14"/>
      <c r="L361" s="14"/>
      <c r="M361" s="14"/>
    </row>
    <row r="362" spans="10:13" x14ac:dyDescent="0.25">
      <c r="J362" s="14"/>
      <c r="K362" s="14"/>
      <c r="L362" s="14"/>
      <c r="M362" s="14"/>
    </row>
    <row r="363" spans="10:13" x14ac:dyDescent="0.25">
      <c r="J363" s="14"/>
      <c r="K363" s="14"/>
      <c r="L363" s="14"/>
      <c r="M363" s="14"/>
    </row>
    <row r="364" spans="10:13" x14ac:dyDescent="0.25">
      <c r="J364" s="14"/>
      <c r="K364" s="14"/>
      <c r="L364" s="14"/>
      <c r="M364" s="14"/>
    </row>
    <row r="365" spans="10:13" x14ac:dyDescent="0.25">
      <c r="J365" s="14"/>
      <c r="K365" s="14"/>
      <c r="L365" s="14"/>
      <c r="M365" s="14"/>
    </row>
    <row r="366" spans="10:13" x14ac:dyDescent="0.25">
      <c r="J366" s="14"/>
      <c r="K366" s="14"/>
      <c r="L366" s="14"/>
      <c r="M366" s="14"/>
    </row>
    <row r="367" spans="10:13" x14ac:dyDescent="0.25">
      <c r="J367" s="14"/>
      <c r="K367" s="14"/>
      <c r="L367" s="14"/>
      <c r="M367" s="14"/>
    </row>
  </sheetData>
  <sortState ref="A132:P189">
    <sortCondition ref="K132:K189"/>
    <sortCondition ref="C132:C189"/>
  </sortState>
  <pageMargins left="0.25" right="0.25" top="0.75" bottom="0.75" header="0.3" footer="0.3"/>
  <pageSetup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zoomScale="90" zoomScaleNormal="90" workbookViewId="0">
      <pane ySplit="2" topLeftCell="A26" activePane="bottomLeft" state="frozen"/>
      <selection pane="bottomLeft" activeCell="J45" sqref="J45"/>
    </sheetView>
  </sheetViews>
  <sheetFormatPr defaultColWidth="9.109375" defaultRowHeight="13.2" x14ac:dyDescent="0.25"/>
  <cols>
    <col min="1" max="1" width="10.5546875" style="285" bestFit="1" customWidth="1"/>
    <col min="2" max="2" width="10" style="219" bestFit="1" customWidth="1"/>
    <col min="3" max="3" width="15.6640625" style="285" bestFit="1" customWidth="1"/>
    <col min="4" max="4" width="4.33203125" style="285" customWidth="1"/>
    <col min="5" max="5" width="16.88671875" style="232" bestFit="1" customWidth="1"/>
    <col min="6" max="6" width="11.6640625" style="285" bestFit="1" customWidth="1"/>
    <col min="7" max="7" width="13.5546875" style="286" bestFit="1" customWidth="1"/>
    <col min="8" max="8" width="14.88671875" style="286" bestFit="1" customWidth="1"/>
    <col min="9" max="9" width="6.33203125" style="285" customWidth="1"/>
    <col min="10" max="10" width="8.44140625" style="287" bestFit="1" customWidth="1"/>
    <col min="11" max="11" width="27" style="287" bestFit="1" customWidth="1"/>
    <col min="12" max="12" width="12.5546875" style="167" bestFit="1" customWidth="1"/>
    <col min="13" max="13" width="12.5546875" style="288" bestFit="1" customWidth="1"/>
    <col min="14" max="14" width="11.5546875" style="263" bestFit="1" customWidth="1"/>
    <col min="15" max="15" width="32.33203125" style="285" customWidth="1"/>
    <col min="16" max="16384" width="9.109375" style="285"/>
  </cols>
  <sheetData>
    <row r="1" spans="1:15" x14ac:dyDescent="0.25">
      <c r="A1" s="310" t="s">
        <v>3829</v>
      </c>
      <c r="L1" s="283"/>
      <c r="M1" s="288" t="s">
        <v>3221</v>
      </c>
    </row>
    <row r="2" spans="1:15" s="318" customFormat="1" ht="39.6" x14ac:dyDescent="0.25">
      <c r="A2" s="314" t="s">
        <v>2484</v>
      </c>
      <c r="B2" s="315" t="s">
        <v>1</v>
      </c>
      <c r="C2" s="289" t="s">
        <v>2</v>
      </c>
      <c r="D2" s="289" t="s">
        <v>3</v>
      </c>
      <c r="E2" s="316" t="s">
        <v>4</v>
      </c>
      <c r="F2" s="289" t="s">
        <v>5</v>
      </c>
      <c r="G2" s="317" t="s">
        <v>6</v>
      </c>
      <c r="H2" s="289" t="s">
        <v>7</v>
      </c>
      <c r="I2" s="289" t="s">
        <v>1483</v>
      </c>
      <c r="J2" s="289" t="s">
        <v>1494</v>
      </c>
      <c r="K2" s="291" t="s">
        <v>398</v>
      </c>
      <c r="L2" s="290" t="s">
        <v>2087</v>
      </c>
      <c r="M2" s="290" t="s">
        <v>2088</v>
      </c>
      <c r="N2" s="264" t="s">
        <v>400</v>
      </c>
      <c r="O2" s="291" t="s">
        <v>438</v>
      </c>
    </row>
    <row r="3" spans="1:15" x14ac:dyDescent="0.25">
      <c r="A3" s="299">
        <v>43738</v>
      </c>
      <c r="B3" s="236"/>
      <c r="C3" s="229" t="s">
        <v>3760</v>
      </c>
      <c r="D3" s="229" t="s">
        <v>3761</v>
      </c>
      <c r="E3" s="236" t="s">
        <v>3762</v>
      </c>
      <c r="F3" s="124" t="s">
        <v>3763</v>
      </c>
      <c r="G3" s="293">
        <v>326.3</v>
      </c>
      <c r="H3" s="294"/>
      <c r="I3" s="294" t="s">
        <v>3242</v>
      </c>
      <c r="J3" s="300" t="s">
        <v>3222</v>
      </c>
      <c r="K3" s="137" t="s">
        <v>3764</v>
      </c>
      <c r="L3" s="132">
        <f t="shared" ref="L3:L34" si="0">SUM(G3*27.5)/100</f>
        <v>89.732500000000002</v>
      </c>
      <c r="M3" s="132">
        <f>SUM(G3*30)/100</f>
        <v>97.89</v>
      </c>
      <c r="N3" s="133">
        <v>43815</v>
      </c>
      <c r="O3" s="183"/>
    </row>
    <row r="4" spans="1:15" ht="39.6" x14ac:dyDescent="0.25">
      <c r="A4" s="296"/>
      <c r="B4" s="234"/>
      <c r="C4" s="170" t="s">
        <v>3948</v>
      </c>
      <c r="D4" s="229" t="s">
        <v>1661</v>
      </c>
      <c r="E4" s="234" t="s">
        <v>3949</v>
      </c>
      <c r="F4" s="292" t="s">
        <v>3950</v>
      </c>
      <c r="G4" s="293">
        <v>435.75</v>
      </c>
      <c r="H4" s="294"/>
      <c r="I4" s="294" t="s">
        <v>302</v>
      </c>
      <c r="J4" s="294" t="s">
        <v>3222</v>
      </c>
      <c r="K4" s="111" t="s">
        <v>3967</v>
      </c>
      <c r="L4" s="132">
        <f t="shared" si="0"/>
        <v>119.83125</v>
      </c>
      <c r="M4" s="179">
        <f>SUM(G4*40)/100</f>
        <v>174.3</v>
      </c>
      <c r="N4" s="133">
        <v>43753</v>
      </c>
      <c r="O4" s="298"/>
    </row>
    <row r="5" spans="1:15" x14ac:dyDescent="0.25">
      <c r="A5" s="296"/>
      <c r="B5" s="234"/>
      <c r="C5" s="170" t="s">
        <v>3952</v>
      </c>
      <c r="D5" s="229" t="s">
        <v>276</v>
      </c>
      <c r="E5" s="234" t="s">
        <v>3953</v>
      </c>
      <c r="F5" s="292" t="s">
        <v>3954</v>
      </c>
      <c r="G5" s="293">
        <v>441.8</v>
      </c>
      <c r="H5" s="294"/>
      <c r="I5" s="294" t="s">
        <v>3242</v>
      </c>
      <c r="J5" s="294" t="s">
        <v>3222</v>
      </c>
      <c r="K5" s="111" t="s">
        <v>3688</v>
      </c>
      <c r="L5" s="132">
        <f t="shared" si="0"/>
        <v>121.495</v>
      </c>
      <c r="M5" s="132">
        <f>SUM(G5*30)/100</f>
        <v>132.54</v>
      </c>
      <c r="N5" s="133">
        <v>43753</v>
      </c>
      <c r="O5" s="298"/>
    </row>
    <row r="6" spans="1:15" x14ac:dyDescent="0.25">
      <c r="A6" s="299" t="s">
        <v>3618</v>
      </c>
      <c r="B6" s="234">
        <v>71817921</v>
      </c>
      <c r="C6" s="323" t="s">
        <v>3628</v>
      </c>
      <c r="D6" s="323" t="s">
        <v>549</v>
      </c>
      <c r="E6" s="224">
        <v>7912310251086</v>
      </c>
      <c r="F6" s="300" t="s">
        <v>3629</v>
      </c>
      <c r="G6" s="293">
        <v>521.29999999999995</v>
      </c>
      <c r="H6" s="294"/>
      <c r="I6" s="294" t="s">
        <v>3621</v>
      </c>
      <c r="J6" s="300" t="s">
        <v>93</v>
      </c>
      <c r="K6" s="111" t="s">
        <v>3681</v>
      </c>
      <c r="L6" s="132">
        <f t="shared" si="0"/>
        <v>143.35749999999999</v>
      </c>
      <c r="M6" s="179">
        <f>SUM(G6*40)/100</f>
        <v>208.52</v>
      </c>
      <c r="N6" s="133">
        <v>43753</v>
      </c>
      <c r="O6" s="298"/>
    </row>
    <row r="7" spans="1:15" x14ac:dyDescent="0.25">
      <c r="A7" s="292"/>
      <c r="B7" s="234"/>
      <c r="C7" s="292" t="s">
        <v>3747</v>
      </c>
      <c r="D7" s="292" t="s">
        <v>3748</v>
      </c>
      <c r="E7" s="234" t="s">
        <v>3750</v>
      </c>
      <c r="F7" s="292" t="s">
        <v>3749</v>
      </c>
      <c r="G7" s="293">
        <v>359.3</v>
      </c>
      <c r="H7" s="294"/>
      <c r="I7" s="294" t="s">
        <v>3621</v>
      </c>
      <c r="J7" s="294" t="s">
        <v>3222</v>
      </c>
      <c r="K7" s="169" t="s">
        <v>3681</v>
      </c>
      <c r="L7" s="132">
        <f t="shared" si="0"/>
        <v>98.807500000000005</v>
      </c>
      <c r="M7" s="179">
        <f>SUM(G7*40)/100</f>
        <v>143.72</v>
      </c>
      <c r="N7" s="133">
        <v>43753</v>
      </c>
      <c r="O7" s="294"/>
    </row>
    <row r="8" spans="1:15" x14ac:dyDescent="0.25">
      <c r="A8" s="296"/>
      <c r="B8" s="234"/>
      <c r="C8" s="229" t="s">
        <v>3821</v>
      </c>
      <c r="D8" s="229" t="s">
        <v>3693</v>
      </c>
      <c r="E8" s="234" t="s">
        <v>3822</v>
      </c>
      <c r="F8" s="292" t="s">
        <v>3823</v>
      </c>
      <c r="G8" s="293">
        <v>96.2</v>
      </c>
      <c r="H8" s="294"/>
      <c r="I8" s="294" t="s">
        <v>302</v>
      </c>
      <c r="J8" s="294" t="s">
        <v>3222</v>
      </c>
      <c r="K8" s="137" t="s">
        <v>3681</v>
      </c>
      <c r="L8" s="132">
        <f t="shared" si="0"/>
        <v>26.454999999999998</v>
      </c>
      <c r="M8" s="179">
        <f>SUM(G8*40)/100</f>
        <v>38.479999999999997</v>
      </c>
      <c r="N8" s="133">
        <v>43753</v>
      </c>
      <c r="O8" s="298"/>
    </row>
    <row r="9" spans="1:15" x14ac:dyDescent="0.25">
      <c r="A9" s="296"/>
      <c r="B9" s="236"/>
      <c r="C9" s="124" t="s">
        <v>3861</v>
      </c>
      <c r="D9" s="124" t="s">
        <v>3862</v>
      </c>
      <c r="E9" s="236" t="s">
        <v>3863</v>
      </c>
      <c r="F9" s="124" t="s">
        <v>3864</v>
      </c>
      <c r="G9" s="293">
        <v>525.20000000000005</v>
      </c>
      <c r="H9" s="294"/>
      <c r="I9" s="294" t="s">
        <v>302</v>
      </c>
      <c r="J9" s="294" t="s">
        <v>3222</v>
      </c>
      <c r="K9" s="169" t="s">
        <v>3681</v>
      </c>
      <c r="L9" s="132">
        <f t="shared" si="0"/>
        <v>144.43</v>
      </c>
      <c r="M9" s="179">
        <f>SUM(G9*40)/100</f>
        <v>210.08</v>
      </c>
      <c r="N9" s="133">
        <v>43753</v>
      </c>
      <c r="O9" s="298"/>
    </row>
    <row r="10" spans="1:15" x14ac:dyDescent="0.25">
      <c r="A10" s="296" t="s">
        <v>3606</v>
      </c>
      <c r="B10" s="234">
        <v>70221260</v>
      </c>
      <c r="C10" s="319" t="s">
        <v>3676</v>
      </c>
      <c r="D10" s="320" t="s">
        <v>3677</v>
      </c>
      <c r="E10" s="224">
        <v>8110045574083</v>
      </c>
      <c r="F10" s="297" t="s">
        <v>3678</v>
      </c>
      <c r="G10" s="293">
        <v>972.2</v>
      </c>
      <c r="H10" s="294"/>
      <c r="I10" s="294" t="s">
        <v>3621</v>
      </c>
      <c r="J10" s="294" t="s">
        <v>93</v>
      </c>
      <c r="K10" s="111" t="s">
        <v>3681</v>
      </c>
      <c r="L10" s="132">
        <f t="shared" si="0"/>
        <v>267.35500000000002</v>
      </c>
      <c r="M10" s="179">
        <f>SUM(G10*40)/100</f>
        <v>388.88</v>
      </c>
      <c r="N10" s="133">
        <v>43753</v>
      </c>
      <c r="O10" s="298"/>
    </row>
    <row r="11" spans="1:15" x14ac:dyDescent="0.25">
      <c r="A11" s="296"/>
      <c r="B11" s="234"/>
      <c r="C11" s="229" t="s">
        <v>3958</v>
      </c>
      <c r="D11" s="229" t="s">
        <v>270</v>
      </c>
      <c r="E11" s="234" t="s">
        <v>1914</v>
      </c>
      <c r="F11" s="292" t="s">
        <v>3955</v>
      </c>
      <c r="G11" s="293">
        <v>527.85</v>
      </c>
      <c r="H11" s="294"/>
      <c r="I11" s="294" t="s">
        <v>3242</v>
      </c>
      <c r="J11" s="294" t="s">
        <v>93</v>
      </c>
      <c r="K11" s="137" t="s">
        <v>3968</v>
      </c>
      <c r="L11" s="132">
        <f t="shared" si="0"/>
        <v>145.15875</v>
      </c>
      <c r="M11" s="132">
        <f>SUM(G11*30)/100</f>
        <v>158.35499999999999</v>
      </c>
      <c r="N11" s="133">
        <v>43753</v>
      </c>
      <c r="O11" s="298"/>
    </row>
    <row r="12" spans="1:15" x14ac:dyDescent="0.25">
      <c r="A12" s="296"/>
      <c r="B12" s="234"/>
      <c r="C12" s="170" t="s">
        <v>3944</v>
      </c>
      <c r="D12" s="229" t="s">
        <v>3945</v>
      </c>
      <c r="E12" s="234" t="s">
        <v>3946</v>
      </c>
      <c r="F12" s="292" t="s">
        <v>3947</v>
      </c>
      <c r="G12" s="293">
        <v>96.2</v>
      </c>
      <c r="H12" s="294"/>
      <c r="I12" s="294" t="s">
        <v>302</v>
      </c>
      <c r="J12" s="294" t="s">
        <v>3222</v>
      </c>
      <c r="K12" s="137" t="s">
        <v>3968</v>
      </c>
      <c r="L12" s="132">
        <f t="shared" si="0"/>
        <v>26.454999999999998</v>
      </c>
      <c r="M12" s="132">
        <f>SUM(G12*30)/100</f>
        <v>28.86</v>
      </c>
      <c r="N12" s="133">
        <v>43753</v>
      </c>
      <c r="O12" s="298"/>
    </row>
    <row r="13" spans="1:15" x14ac:dyDescent="0.25">
      <c r="A13" s="299"/>
      <c r="B13" s="236" t="s">
        <v>246</v>
      </c>
      <c r="C13" s="124" t="s">
        <v>247</v>
      </c>
      <c r="D13" s="124" t="s">
        <v>248</v>
      </c>
      <c r="E13" s="236" t="s">
        <v>249</v>
      </c>
      <c r="F13" s="124" t="s">
        <v>250</v>
      </c>
      <c r="G13" s="293">
        <v>359.3</v>
      </c>
      <c r="H13" s="294" t="s">
        <v>470</v>
      </c>
      <c r="I13" s="294" t="s">
        <v>302</v>
      </c>
      <c r="J13" s="300"/>
      <c r="K13" s="137" t="s">
        <v>3969</v>
      </c>
      <c r="L13" s="132">
        <f t="shared" si="0"/>
        <v>98.807500000000005</v>
      </c>
      <c r="M13" s="132">
        <f>SUM(G13*30)/100</f>
        <v>107.79</v>
      </c>
      <c r="N13" s="133">
        <v>43753</v>
      </c>
      <c r="O13" s="298"/>
    </row>
    <row r="14" spans="1:15" x14ac:dyDescent="0.25">
      <c r="A14" s="292"/>
      <c r="B14" s="234" t="s">
        <v>3247</v>
      </c>
      <c r="C14" s="292" t="s">
        <v>3248</v>
      </c>
      <c r="D14" s="292" t="s">
        <v>11</v>
      </c>
      <c r="E14" s="234" t="s">
        <v>3249</v>
      </c>
      <c r="F14" s="292" t="s">
        <v>3250</v>
      </c>
      <c r="G14" s="293">
        <v>195.2</v>
      </c>
      <c r="H14" s="294" t="s">
        <v>444</v>
      </c>
      <c r="I14" s="294" t="s">
        <v>302</v>
      </c>
      <c r="J14" s="294" t="s">
        <v>3222</v>
      </c>
      <c r="K14" s="169" t="s">
        <v>3977</v>
      </c>
      <c r="L14" s="132">
        <f t="shared" si="0"/>
        <v>53.68</v>
      </c>
      <c r="M14" s="179">
        <f>SUM(G14*40)/100</f>
        <v>78.08</v>
      </c>
      <c r="N14" s="133">
        <v>43753</v>
      </c>
      <c r="O14" s="294"/>
    </row>
    <row r="15" spans="1:15" x14ac:dyDescent="0.25">
      <c r="A15" s="296"/>
      <c r="B15" s="236" t="s">
        <v>3383</v>
      </c>
      <c r="C15" s="124" t="s">
        <v>3384</v>
      </c>
      <c r="D15" s="124" t="s">
        <v>270</v>
      </c>
      <c r="E15" s="236" t="s">
        <v>3385</v>
      </c>
      <c r="F15" s="124" t="s">
        <v>3386</v>
      </c>
      <c r="G15" s="293">
        <v>195.2</v>
      </c>
      <c r="H15" s="294" t="s">
        <v>444</v>
      </c>
      <c r="I15" s="294" t="s">
        <v>302</v>
      </c>
      <c r="J15" s="294" t="s">
        <v>3222</v>
      </c>
      <c r="K15" s="169" t="s">
        <v>3977</v>
      </c>
      <c r="L15" s="132">
        <f t="shared" si="0"/>
        <v>53.68</v>
      </c>
      <c r="M15" s="179">
        <f>SUM(G15*40)/100</f>
        <v>78.08</v>
      </c>
      <c r="N15" s="133">
        <v>43753</v>
      </c>
      <c r="O15" s="298"/>
    </row>
    <row r="16" spans="1:15" x14ac:dyDescent="0.25">
      <c r="A16" s="299"/>
      <c r="B16" s="236" t="s">
        <v>3502</v>
      </c>
      <c r="C16" s="124" t="s">
        <v>3503</v>
      </c>
      <c r="D16" s="124" t="s">
        <v>534</v>
      </c>
      <c r="E16" s="236" t="s">
        <v>3504</v>
      </c>
      <c r="F16" s="124" t="s">
        <v>3112</v>
      </c>
      <c r="G16" s="293">
        <v>255.3</v>
      </c>
      <c r="H16" s="294" t="s">
        <v>470</v>
      </c>
      <c r="I16" s="294" t="s">
        <v>302</v>
      </c>
      <c r="J16" s="300"/>
      <c r="K16" s="169" t="s">
        <v>3977</v>
      </c>
      <c r="L16" s="132">
        <f t="shared" si="0"/>
        <v>70.207499999999996</v>
      </c>
      <c r="M16" s="179">
        <f>SUM(G16*40)/100</f>
        <v>102.12</v>
      </c>
      <c r="N16" s="133">
        <v>43753</v>
      </c>
      <c r="O16" s="298"/>
    </row>
    <row r="17" spans="1:15" x14ac:dyDescent="0.25">
      <c r="A17" s="296"/>
      <c r="B17" s="234"/>
      <c r="C17" s="229" t="s">
        <v>1551</v>
      </c>
      <c r="D17" s="229" t="s">
        <v>3739</v>
      </c>
      <c r="E17" s="234" t="s">
        <v>1552</v>
      </c>
      <c r="F17" s="292" t="s">
        <v>1550</v>
      </c>
      <c r="G17" s="293">
        <v>370.3</v>
      </c>
      <c r="H17" s="294"/>
      <c r="I17" s="294" t="s">
        <v>302</v>
      </c>
      <c r="J17" s="294" t="s">
        <v>3222</v>
      </c>
      <c r="K17" s="111" t="s">
        <v>3970</v>
      </c>
      <c r="L17" s="132">
        <f t="shared" si="0"/>
        <v>101.8325</v>
      </c>
      <c r="M17" s="132">
        <f t="shared" ref="M17:M27" si="1">SUM(G17*30)/100</f>
        <v>111.09</v>
      </c>
      <c r="N17" s="133">
        <v>43753</v>
      </c>
      <c r="O17" s="298"/>
    </row>
    <row r="18" spans="1:15" x14ac:dyDescent="0.25">
      <c r="A18" s="296" t="s">
        <v>3630</v>
      </c>
      <c r="B18" s="234">
        <v>19461160</v>
      </c>
      <c r="C18" s="319" t="s">
        <v>1667</v>
      </c>
      <c r="D18" s="320" t="s">
        <v>1653</v>
      </c>
      <c r="E18" s="224">
        <v>7703225434085</v>
      </c>
      <c r="F18" s="297" t="s">
        <v>2745</v>
      </c>
      <c r="G18" s="293">
        <v>395.3</v>
      </c>
      <c r="H18" s="294"/>
      <c r="I18" s="294" t="s">
        <v>3597</v>
      </c>
      <c r="J18" s="294" t="s">
        <v>93</v>
      </c>
      <c r="K18" s="137" t="s">
        <v>933</v>
      </c>
      <c r="L18" s="132">
        <f t="shared" si="0"/>
        <v>108.7075</v>
      </c>
      <c r="M18" s="132">
        <f t="shared" si="1"/>
        <v>118.59</v>
      </c>
      <c r="N18" s="133">
        <v>43753</v>
      </c>
      <c r="O18" s="298"/>
    </row>
    <row r="19" spans="1:15" x14ac:dyDescent="0.25">
      <c r="A19" s="296"/>
      <c r="B19" s="234"/>
      <c r="C19" s="229" t="s">
        <v>88</v>
      </c>
      <c r="D19" s="229" t="s">
        <v>195</v>
      </c>
      <c r="E19" s="234" t="s">
        <v>3802</v>
      </c>
      <c r="F19" s="292" t="s">
        <v>3803</v>
      </c>
      <c r="G19" s="293">
        <v>279.60000000000002</v>
      </c>
      <c r="H19" s="294"/>
      <c r="I19" s="294" t="s">
        <v>302</v>
      </c>
      <c r="J19" s="294" t="s">
        <v>3222</v>
      </c>
      <c r="K19" s="137" t="s">
        <v>933</v>
      </c>
      <c r="L19" s="132">
        <f t="shared" si="0"/>
        <v>76.890000000000015</v>
      </c>
      <c r="M19" s="132">
        <f t="shared" si="1"/>
        <v>83.88</v>
      </c>
      <c r="N19" s="133">
        <v>43753</v>
      </c>
      <c r="O19" s="298"/>
    </row>
    <row r="20" spans="1:15" x14ac:dyDescent="0.25">
      <c r="A20" s="296"/>
      <c r="B20" s="234"/>
      <c r="C20" s="229" t="s">
        <v>963</v>
      </c>
      <c r="D20" s="229" t="s">
        <v>1661</v>
      </c>
      <c r="E20" s="234" t="s">
        <v>1948</v>
      </c>
      <c r="F20" s="292" t="s">
        <v>1757</v>
      </c>
      <c r="G20" s="293">
        <v>201.3</v>
      </c>
      <c r="H20" s="294"/>
      <c r="I20" s="294" t="s">
        <v>302</v>
      </c>
      <c r="J20" s="294" t="s">
        <v>3222</v>
      </c>
      <c r="K20" s="137" t="s">
        <v>933</v>
      </c>
      <c r="L20" s="132">
        <f t="shared" si="0"/>
        <v>55.357500000000002</v>
      </c>
      <c r="M20" s="132">
        <f t="shared" si="1"/>
        <v>60.39</v>
      </c>
      <c r="N20" s="133">
        <v>43753</v>
      </c>
      <c r="O20" s="298"/>
    </row>
    <row r="21" spans="1:15" x14ac:dyDescent="0.25">
      <c r="A21" s="296"/>
      <c r="B21" s="234"/>
      <c r="C21" s="170" t="s">
        <v>1620</v>
      </c>
      <c r="D21" s="229" t="s">
        <v>517</v>
      </c>
      <c r="E21" s="234" t="s">
        <v>1621</v>
      </c>
      <c r="F21" s="292" t="s">
        <v>1619</v>
      </c>
      <c r="G21" s="293">
        <v>369.2</v>
      </c>
      <c r="H21" s="294"/>
      <c r="I21" s="294" t="s">
        <v>302</v>
      </c>
      <c r="J21" s="294" t="s">
        <v>3222</v>
      </c>
      <c r="K21" s="137" t="s">
        <v>933</v>
      </c>
      <c r="L21" s="132">
        <f t="shared" si="0"/>
        <v>101.53</v>
      </c>
      <c r="M21" s="132">
        <f t="shared" si="1"/>
        <v>110.76</v>
      </c>
      <c r="N21" s="133">
        <v>43753</v>
      </c>
      <c r="O21" s="298"/>
    </row>
    <row r="22" spans="1:15" x14ac:dyDescent="0.25">
      <c r="A22" s="294" t="s">
        <v>3634</v>
      </c>
      <c r="B22" s="234">
        <v>5401887</v>
      </c>
      <c r="C22" s="294" t="s">
        <v>3637</v>
      </c>
      <c r="D22" s="294" t="s">
        <v>63</v>
      </c>
      <c r="E22" s="224">
        <v>680505675080</v>
      </c>
      <c r="F22" s="294" t="s">
        <v>977</v>
      </c>
      <c r="G22" s="293">
        <v>464.3</v>
      </c>
      <c r="H22" s="294"/>
      <c r="I22" s="294" t="s">
        <v>3597</v>
      </c>
      <c r="J22" s="294" t="s">
        <v>93</v>
      </c>
      <c r="K22" s="137" t="s">
        <v>933</v>
      </c>
      <c r="L22" s="132">
        <f t="shared" si="0"/>
        <v>127.6825</v>
      </c>
      <c r="M22" s="132">
        <f t="shared" si="1"/>
        <v>139.29</v>
      </c>
      <c r="N22" s="133">
        <v>43753</v>
      </c>
      <c r="O22" s="298"/>
    </row>
    <row r="23" spans="1:15" x14ac:dyDescent="0.25">
      <c r="A23" s="299"/>
      <c r="B23" s="234"/>
      <c r="C23" s="229" t="s">
        <v>3589</v>
      </c>
      <c r="D23" s="229" t="s">
        <v>3901</v>
      </c>
      <c r="E23" s="234" t="s">
        <v>1676</v>
      </c>
      <c r="F23" s="292" t="s">
        <v>1674</v>
      </c>
      <c r="G23" s="293">
        <v>668.3</v>
      </c>
      <c r="H23" s="294"/>
      <c r="I23" s="294" t="s">
        <v>302</v>
      </c>
      <c r="J23" s="300" t="s">
        <v>3222</v>
      </c>
      <c r="K23" s="137" t="s">
        <v>933</v>
      </c>
      <c r="L23" s="132">
        <f t="shared" si="0"/>
        <v>183.7825</v>
      </c>
      <c r="M23" s="132">
        <f t="shared" si="1"/>
        <v>200.49</v>
      </c>
      <c r="N23" s="133">
        <v>43753</v>
      </c>
      <c r="O23" s="298"/>
    </row>
    <row r="24" spans="1:15" x14ac:dyDescent="0.25">
      <c r="A24" s="299"/>
      <c r="B24" s="236" t="s">
        <v>1339</v>
      </c>
      <c r="C24" s="124" t="s">
        <v>558</v>
      </c>
      <c r="D24" s="124" t="s">
        <v>559</v>
      </c>
      <c r="E24" s="236" t="s">
        <v>560</v>
      </c>
      <c r="F24" s="124" t="s">
        <v>561</v>
      </c>
      <c r="G24" s="293">
        <v>515.85</v>
      </c>
      <c r="H24" s="294" t="s">
        <v>444</v>
      </c>
      <c r="I24" s="294" t="s">
        <v>3242</v>
      </c>
      <c r="J24" s="300" t="s">
        <v>3222</v>
      </c>
      <c r="K24" s="137" t="s">
        <v>651</v>
      </c>
      <c r="L24" s="132">
        <f t="shared" si="0"/>
        <v>141.85874999999999</v>
      </c>
      <c r="M24" s="132">
        <f t="shared" si="1"/>
        <v>154.755</v>
      </c>
      <c r="N24" s="133">
        <v>43753</v>
      </c>
      <c r="O24" s="298"/>
    </row>
    <row r="25" spans="1:15" x14ac:dyDescent="0.25">
      <c r="A25" s="296"/>
      <c r="B25" s="234"/>
      <c r="C25" s="229" t="s">
        <v>3811</v>
      </c>
      <c r="D25" s="229" t="s">
        <v>3604</v>
      </c>
      <c r="E25" s="234" t="s">
        <v>3812</v>
      </c>
      <c r="F25" s="292" t="s">
        <v>3813</v>
      </c>
      <c r="G25" s="293">
        <v>388.5</v>
      </c>
      <c r="H25" s="294"/>
      <c r="I25" s="294" t="s">
        <v>302</v>
      </c>
      <c r="J25" s="294" t="s">
        <v>3222</v>
      </c>
      <c r="K25" s="111" t="s">
        <v>651</v>
      </c>
      <c r="L25" s="132">
        <f t="shared" si="0"/>
        <v>106.83750000000001</v>
      </c>
      <c r="M25" s="132">
        <f t="shared" si="1"/>
        <v>116.55</v>
      </c>
      <c r="N25" s="133">
        <v>43753</v>
      </c>
      <c r="O25" s="298"/>
    </row>
    <row r="26" spans="1:15" x14ac:dyDescent="0.25">
      <c r="A26" s="296"/>
      <c r="B26" s="234"/>
      <c r="C26" s="229" t="s">
        <v>3804</v>
      </c>
      <c r="D26" s="229" t="s">
        <v>1661</v>
      </c>
      <c r="E26" s="234" t="s">
        <v>3805</v>
      </c>
      <c r="F26" s="292" t="s">
        <v>3806</v>
      </c>
      <c r="G26" s="293">
        <v>186.8</v>
      </c>
      <c r="H26" s="294"/>
      <c r="I26" s="294" t="s">
        <v>302</v>
      </c>
      <c r="J26" s="294" t="s">
        <v>3222</v>
      </c>
      <c r="K26" s="137" t="s">
        <v>651</v>
      </c>
      <c r="L26" s="132">
        <f t="shared" si="0"/>
        <v>51.37</v>
      </c>
      <c r="M26" s="132">
        <f t="shared" si="1"/>
        <v>56.04</v>
      </c>
      <c r="N26" s="133">
        <v>43753</v>
      </c>
      <c r="O26" s="298"/>
    </row>
    <row r="27" spans="1:15" x14ac:dyDescent="0.25">
      <c r="A27" s="292"/>
      <c r="B27" s="234"/>
      <c r="C27" s="229" t="s">
        <v>2532</v>
      </c>
      <c r="D27" s="229" t="s">
        <v>1659</v>
      </c>
      <c r="E27" s="234" t="s">
        <v>3835</v>
      </c>
      <c r="F27" s="292" t="s">
        <v>3836</v>
      </c>
      <c r="G27" s="293">
        <v>240</v>
      </c>
      <c r="H27" s="294"/>
      <c r="I27" s="294" t="s">
        <v>302</v>
      </c>
      <c r="J27" s="294" t="s">
        <v>3222</v>
      </c>
      <c r="K27" s="169" t="s">
        <v>3966</v>
      </c>
      <c r="L27" s="132">
        <f t="shared" si="0"/>
        <v>66</v>
      </c>
      <c r="M27" s="132">
        <f t="shared" si="1"/>
        <v>72</v>
      </c>
      <c r="N27" s="133">
        <v>43753</v>
      </c>
      <c r="O27" s="294"/>
    </row>
    <row r="28" spans="1:15" x14ac:dyDescent="0.25">
      <c r="A28" s="299"/>
      <c r="B28" s="236" t="s">
        <v>3703</v>
      </c>
      <c r="C28" s="229" t="s">
        <v>3700</v>
      </c>
      <c r="D28" s="229" t="s">
        <v>584</v>
      </c>
      <c r="E28" s="236" t="s">
        <v>3701</v>
      </c>
      <c r="F28" s="124" t="s">
        <v>3702</v>
      </c>
      <c r="G28" s="293">
        <v>232.15</v>
      </c>
      <c r="H28" s="294"/>
      <c r="I28" s="294" t="s">
        <v>302</v>
      </c>
      <c r="J28" s="300" t="s">
        <v>3222</v>
      </c>
      <c r="K28" s="137" t="s">
        <v>432</v>
      </c>
      <c r="L28" s="132">
        <f t="shared" si="0"/>
        <v>63.841250000000002</v>
      </c>
      <c r="M28" s="179">
        <f>SUM(G28*40)/100</f>
        <v>92.86</v>
      </c>
      <c r="N28" s="133">
        <v>43753</v>
      </c>
      <c r="O28" s="298"/>
    </row>
    <row r="29" spans="1:15" x14ac:dyDescent="0.25">
      <c r="A29" s="296" t="s">
        <v>3638</v>
      </c>
      <c r="B29" s="234"/>
      <c r="C29" s="320" t="s">
        <v>3639</v>
      </c>
      <c r="D29" s="320" t="s">
        <v>11</v>
      </c>
      <c r="E29" s="224">
        <v>7006110491081</v>
      </c>
      <c r="F29" s="294" t="s">
        <v>3640</v>
      </c>
      <c r="G29" s="293">
        <v>378.05</v>
      </c>
      <c r="H29" s="294"/>
      <c r="I29" s="294" t="s">
        <v>3597</v>
      </c>
      <c r="J29" s="294" t="s">
        <v>93</v>
      </c>
      <c r="K29" s="169" t="s">
        <v>432</v>
      </c>
      <c r="L29" s="132">
        <f t="shared" si="0"/>
        <v>103.96375</v>
      </c>
      <c r="M29" s="179">
        <f>SUM(G29*40)/100</f>
        <v>151.22</v>
      </c>
      <c r="N29" s="133">
        <v>43753</v>
      </c>
      <c r="O29" s="298"/>
    </row>
    <row r="30" spans="1:15" x14ac:dyDescent="0.25">
      <c r="A30" s="296"/>
      <c r="B30" s="234" t="s">
        <v>3528</v>
      </c>
      <c r="C30" s="292" t="s">
        <v>3529</v>
      </c>
      <c r="D30" s="292" t="s">
        <v>2419</v>
      </c>
      <c r="E30" s="234" t="s">
        <v>3530</v>
      </c>
      <c r="F30" s="292" t="s">
        <v>3067</v>
      </c>
      <c r="G30" s="293">
        <v>188.3</v>
      </c>
      <c r="H30" s="294" t="s">
        <v>470</v>
      </c>
      <c r="I30" s="294" t="s">
        <v>302</v>
      </c>
      <c r="J30" s="294"/>
      <c r="K30" s="111" t="s">
        <v>432</v>
      </c>
      <c r="L30" s="132">
        <f t="shared" si="0"/>
        <v>51.782499999999999</v>
      </c>
      <c r="M30" s="179">
        <f>SUM(G30*40)/100</f>
        <v>75.319999999999993</v>
      </c>
      <c r="N30" s="133">
        <v>43753</v>
      </c>
      <c r="O30" s="298"/>
    </row>
    <row r="31" spans="1:15" x14ac:dyDescent="0.25">
      <c r="A31" s="292"/>
      <c r="B31" s="234"/>
      <c r="C31" s="229" t="s">
        <v>2390</v>
      </c>
      <c r="D31" s="229" t="s">
        <v>93</v>
      </c>
      <c r="E31" s="234" t="s">
        <v>3918</v>
      </c>
      <c r="F31" s="292" t="s">
        <v>3919</v>
      </c>
      <c r="G31" s="293">
        <v>429.5</v>
      </c>
      <c r="H31" s="294"/>
      <c r="I31" s="294" t="s">
        <v>302</v>
      </c>
      <c r="J31" s="294" t="s">
        <v>3222</v>
      </c>
      <c r="K31" s="137" t="s">
        <v>432</v>
      </c>
      <c r="L31" s="132">
        <f t="shared" si="0"/>
        <v>118.1125</v>
      </c>
      <c r="M31" s="179">
        <f>SUM(G31*40)/100</f>
        <v>171.8</v>
      </c>
      <c r="N31" s="133">
        <v>43753</v>
      </c>
      <c r="O31" s="294"/>
    </row>
    <row r="32" spans="1:15" x14ac:dyDescent="0.25">
      <c r="A32" s="296"/>
      <c r="B32" s="234"/>
      <c r="C32" s="170" t="s">
        <v>1632</v>
      </c>
      <c r="D32" s="229" t="s">
        <v>1663</v>
      </c>
      <c r="E32" s="234" t="s">
        <v>1633</v>
      </c>
      <c r="F32" s="292" t="s">
        <v>1631</v>
      </c>
      <c r="G32" s="293">
        <v>345.15</v>
      </c>
      <c r="H32" s="294"/>
      <c r="I32" s="294" t="s">
        <v>302</v>
      </c>
      <c r="J32" s="294" t="s">
        <v>3222</v>
      </c>
      <c r="K32" s="111" t="s">
        <v>3965</v>
      </c>
      <c r="L32" s="132">
        <f t="shared" si="0"/>
        <v>94.916250000000005</v>
      </c>
      <c r="M32" s="132">
        <f>SUM(G32*30)/100</f>
        <v>103.545</v>
      </c>
      <c r="N32" s="133">
        <v>43753</v>
      </c>
      <c r="O32" s="298"/>
    </row>
    <row r="33" spans="1:15" x14ac:dyDescent="0.25">
      <c r="A33" s="296" t="s">
        <v>3618</v>
      </c>
      <c r="B33" s="234">
        <v>71827915</v>
      </c>
      <c r="C33" s="319" t="s">
        <v>3625</v>
      </c>
      <c r="D33" s="320" t="s">
        <v>831</v>
      </c>
      <c r="E33" s="224">
        <v>8305255846086</v>
      </c>
      <c r="F33" s="297" t="s">
        <v>3622</v>
      </c>
      <c r="G33" s="293">
        <v>398.2</v>
      </c>
      <c r="H33" s="294"/>
      <c r="I33" s="294" t="s">
        <v>3597</v>
      </c>
      <c r="J33" s="294" t="s">
        <v>93</v>
      </c>
      <c r="K33" s="137" t="s">
        <v>3964</v>
      </c>
      <c r="L33" s="132">
        <f t="shared" si="0"/>
        <v>109.505</v>
      </c>
      <c r="M33" s="179">
        <f>SUM(G33*40)/100</f>
        <v>159.28</v>
      </c>
      <c r="N33" s="133">
        <v>43753</v>
      </c>
      <c r="O33" s="298"/>
    </row>
    <row r="34" spans="1:15" x14ac:dyDescent="0.25">
      <c r="A34" s="308" t="s">
        <v>3606</v>
      </c>
      <c r="B34" s="234">
        <v>71864539</v>
      </c>
      <c r="C34" s="320" t="s">
        <v>3611</v>
      </c>
      <c r="D34" s="320" t="s">
        <v>343</v>
      </c>
      <c r="E34" s="224">
        <v>830790159089</v>
      </c>
      <c r="F34" s="294" t="s">
        <v>3612</v>
      </c>
      <c r="G34" s="293">
        <v>294.2</v>
      </c>
      <c r="H34" s="294"/>
      <c r="I34" s="294" t="s">
        <v>3597</v>
      </c>
      <c r="J34" s="294" t="s">
        <v>93</v>
      </c>
      <c r="K34" s="137" t="s">
        <v>3964</v>
      </c>
      <c r="L34" s="132">
        <f t="shared" si="0"/>
        <v>80.905000000000001</v>
      </c>
      <c r="M34" s="179">
        <f>SUM(G34*40)/100</f>
        <v>117.68</v>
      </c>
      <c r="N34" s="133">
        <v>43753</v>
      </c>
      <c r="O34" s="298"/>
    </row>
    <row r="35" spans="1:15" x14ac:dyDescent="0.25">
      <c r="A35" s="299"/>
      <c r="B35" s="234"/>
      <c r="C35" s="229" t="s">
        <v>3736</v>
      </c>
      <c r="D35" s="229" t="s">
        <v>150</v>
      </c>
      <c r="E35" s="234" t="s">
        <v>3737</v>
      </c>
      <c r="F35" s="292" t="s">
        <v>3738</v>
      </c>
      <c r="G35" s="293">
        <v>735</v>
      </c>
      <c r="H35" s="294"/>
      <c r="I35" s="294" t="s">
        <v>302</v>
      </c>
      <c r="J35" s="300" t="s">
        <v>3222</v>
      </c>
      <c r="K35" s="137" t="s">
        <v>3963</v>
      </c>
      <c r="L35" s="132">
        <f t="shared" ref="L35:L66" si="2">SUM(G35*27.5)/100</f>
        <v>202.125</v>
      </c>
      <c r="M35" s="132">
        <f t="shared" ref="M35:M46" si="3">SUM(G35*30)/100</f>
        <v>220.5</v>
      </c>
      <c r="N35" s="133">
        <v>43753</v>
      </c>
      <c r="O35" s="298"/>
    </row>
    <row r="36" spans="1:15" x14ac:dyDescent="0.25">
      <c r="A36" s="292" t="s">
        <v>3591</v>
      </c>
      <c r="B36" s="234" t="s">
        <v>3592</v>
      </c>
      <c r="C36" s="321" t="s">
        <v>3593</v>
      </c>
      <c r="D36" s="321" t="s">
        <v>3594</v>
      </c>
      <c r="E36" s="234" t="s">
        <v>3595</v>
      </c>
      <c r="F36" s="292" t="s">
        <v>3596</v>
      </c>
      <c r="G36" s="293">
        <v>385.7</v>
      </c>
      <c r="H36" s="294"/>
      <c r="I36" s="294" t="s">
        <v>3597</v>
      </c>
      <c r="J36" s="294" t="s">
        <v>93</v>
      </c>
      <c r="K36" s="169" t="s">
        <v>645</v>
      </c>
      <c r="L36" s="132">
        <f t="shared" si="2"/>
        <v>106.0675</v>
      </c>
      <c r="M36" s="132">
        <f t="shared" si="3"/>
        <v>115.71</v>
      </c>
      <c r="N36" s="133">
        <v>43753</v>
      </c>
      <c r="O36" s="294"/>
    </row>
    <row r="37" spans="1:15" x14ac:dyDescent="0.25">
      <c r="A37" s="292"/>
      <c r="B37" s="234" t="s">
        <v>3427</v>
      </c>
      <c r="C37" s="292" t="s">
        <v>3428</v>
      </c>
      <c r="D37" s="292" t="s">
        <v>584</v>
      </c>
      <c r="E37" s="234" t="s">
        <v>3429</v>
      </c>
      <c r="F37" s="292" t="s">
        <v>3037</v>
      </c>
      <c r="G37" s="293">
        <v>327.2</v>
      </c>
      <c r="H37" s="294" t="s">
        <v>470</v>
      </c>
      <c r="I37" s="294" t="s">
        <v>302</v>
      </c>
      <c r="J37" s="294"/>
      <c r="K37" s="169" t="s">
        <v>645</v>
      </c>
      <c r="L37" s="132">
        <f t="shared" si="2"/>
        <v>89.98</v>
      </c>
      <c r="M37" s="132">
        <f t="shared" si="3"/>
        <v>98.16</v>
      </c>
      <c r="N37" s="133">
        <v>43753</v>
      </c>
      <c r="O37" s="294"/>
    </row>
    <row r="38" spans="1:15" x14ac:dyDescent="0.25">
      <c r="A38" s="296"/>
      <c r="B38" s="234"/>
      <c r="C38" s="170" t="s">
        <v>3799</v>
      </c>
      <c r="D38" s="170" t="s">
        <v>307</v>
      </c>
      <c r="E38" s="224">
        <v>7506110564084</v>
      </c>
      <c r="F38" s="294" t="s">
        <v>3800</v>
      </c>
      <c r="G38" s="293">
        <v>592.5</v>
      </c>
      <c r="H38" s="294"/>
      <c r="I38" s="294" t="s">
        <v>3621</v>
      </c>
      <c r="J38" s="294" t="s">
        <v>3222</v>
      </c>
      <c r="K38" s="169" t="s">
        <v>3801</v>
      </c>
      <c r="L38" s="132">
        <f t="shared" si="2"/>
        <v>162.9375</v>
      </c>
      <c r="M38" s="132">
        <f t="shared" si="3"/>
        <v>177.75</v>
      </c>
      <c r="N38" s="133">
        <v>43753</v>
      </c>
      <c r="O38" s="298"/>
    </row>
    <row r="39" spans="1:15" x14ac:dyDescent="0.25">
      <c r="A39" s="296"/>
      <c r="B39" s="234"/>
      <c r="C39" s="230" t="s">
        <v>3849</v>
      </c>
      <c r="D39" s="230" t="s">
        <v>3850</v>
      </c>
      <c r="E39" s="224">
        <v>7702190475081</v>
      </c>
      <c r="F39" s="297" t="s">
        <v>3851</v>
      </c>
      <c r="G39" s="293">
        <v>955.65</v>
      </c>
      <c r="H39" s="294"/>
      <c r="I39" s="294" t="s">
        <v>302</v>
      </c>
      <c r="J39" s="300" t="s">
        <v>3222</v>
      </c>
      <c r="K39" s="137" t="s">
        <v>3689</v>
      </c>
      <c r="L39" s="132">
        <f t="shared" si="2"/>
        <v>262.80374999999998</v>
      </c>
      <c r="M39" s="132">
        <f t="shared" si="3"/>
        <v>286.69499999999999</v>
      </c>
      <c r="N39" s="133">
        <v>43753</v>
      </c>
      <c r="O39" s="298"/>
    </row>
    <row r="40" spans="1:15" x14ac:dyDescent="0.25">
      <c r="A40" s="296"/>
      <c r="B40" s="236" t="s">
        <v>3291</v>
      </c>
      <c r="C40" s="124" t="s">
        <v>3292</v>
      </c>
      <c r="D40" s="124" t="s">
        <v>693</v>
      </c>
      <c r="E40" s="236" t="s">
        <v>3293</v>
      </c>
      <c r="F40" s="124" t="s">
        <v>2516</v>
      </c>
      <c r="G40" s="293">
        <v>425.3</v>
      </c>
      <c r="H40" s="294" t="s">
        <v>444</v>
      </c>
      <c r="I40" s="294" t="s">
        <v>302</v>
      </c>
      <c r="J40" s="294" t="s">
        <v>3222</v>
      </c>
      <c r="K40" s="137" t="s">
        <v>3682</v>
      </c>
      <c r="L40" s="132">
        <f t="shared" si="2"/>
        <v>116.9575</v>
      </c>
      <c r="M40" s="132">
        <f t="shared" si="3"/>
        <v>127.59</v>
      </c>
      <c r="N40" s="133">
        <v>43753</v>
      </c>
      <c r="O40" s="298"/>
    </row>
    <row r="41" spans="1:15" x14ac:dyDescent="0.25">
      <c r="A41" s="299"/>
      <c r="B41" s="236"/>
      <c r="C41" s="229" t="s">
        <v>3781</v>
      </c>
      <c r="D41" s="229" t="s">
        <v>276</v>
      </c>
      <c r="E41" s="236" t="s">
        <v>3783</v>
      </c>
      <c r="F41" s="124" t="s">
        <v>3782</v>
      </c>
      <c r="G41" s="293">
        <v>195.2</v>
      </c>
      <c r="H41" s="294"/>
      <c r="I41" s="294" t="s">
        <v>302</v>
      </c>
      <c r="J41" s="300" t="s">
        <v>3222</v>
      </c>
      <c r="K41" s="137" t="s">
        <v>3682</v>
      </c>
      <c r="L41" s="132">
        <f t="shared" si="2"/>
        <v>53.68</v>
      </c>
      <c r="M41" s="132">
        <f t="shared" si="3"/>
        <v>58.56</v>
      </c>
      <c r="N41" s="133">
        <v>43753</v>
      </c>
      <c r="O41" s="298"/>
    </row>
    <row r="42" spans="1:15" x14ac:dyDescent="0.25">
      <c r="A42" s="296"/>
      <c r="B42" s="234"/>
      <c r="C42" s="229" t="s">
        <v>3776</v>
      </c>
      <c r="D42" s="229" t="s">
        <v>3775</v>
      </c>
      <c r="E42" s="234" t="s">
        <v>3777</v>
      </c>
      <c r="F42" s="292" t="s">
        <v>3778</v>
      </c>
      <c r="G42" s="293">
        <v>403.7</v>
      </c>
      <c r="H42" s="294"/>
      <c r="I42" s="294" t="s">
        <v>302</v>
      </c>
      <c r="J42" s="294" t="s">
        <v>3222</v>
      </c>
      <c r="K42" s="137" t="s">
        <v>3682</v>
      </c>
      <c r="L42" s="132">
        <f t="shared" si="2"/>
        <v>111.0175</v>
      </c>
      <c r="M42" s="132">
        <f t="shared" si="3"/>
        <v>121.11</v>
      </c>
      <c r="N42" s="133">
        <v>43753</v>
      </c>
      <c r="O42" s="298"/>
    </row>
    <row r="43" spans="1:15" x14ac:dyDescent="0.25">
      <c r="A43" s="299"/>
      <c r="B43" s="236" t="s">
        <v>3392</v>
      </c>
      <c r="C43" s="124" t="s">
        <v>3393</v>
      </c>
      <c r="D43" s="124" t="s">
        <v>22</v>
      </c>
      <c r="E43" s="236" t="s">
        <v>3394</v>
      </c>
      <c r="F43" s="124" t="s">
        <v>2976</v>
      </c>
      <c r="G43" s="293">
        <v>235.8</v>
      </c>
      <c r="H43" s="294" t="s">
        <v>444</v>
      </c>
      <c r="I43" s="294" t="s">
        <v>302</v>
      </c>
      <c r="J43" s="300" t="s">
        <v>3222</v>
      </c>
      <c r="K43" s="137" t="s">
        <v>3682</v>
      </c>
      <c r="L43" s="132">
        <f t="shared" si="2"/>
        <v>64.844999999999999</v>
      </c>
      <c r="M43" s="132">
        <f t="shared" si="3"/>
        <v>70.739999999999995</v>
      </c>
      <c r="N43" s="133">
        <v>43753</v>
      </c>
      <c r="O43" s="298"/>
    </row>
    <row r="44" spans="1:15" x14ac:dyDescent="0.25">
      <c r="A44" s="299"/>
      <c r="B44" s="236"/>
      <c r="C44" s="229" t="s">
        <v>3795</v>
      </c>
      <c r="D44" s="229" t="s">
        <v>32</v>
      </c>
      <c r="E44" s="236" t="s">
        <v>3796</v>
      </c>
      <c r="F44" s="124" t="s">
        <v>3797</v>
      </c>
      <c r="G44" s="293">
        <v>587.29999999999995</v>
      </c>
      <c r="H44" s="294"/>
      <c r="I44" s="294" t="s">
        <v>302</v>
      </c>
      <c r="J44" s="300" t="s">
        <v>3222</v>
      </c>
      <c r="K44" s="137" t="s">
        <v>3682</v>
      </c>
      <c r="L44" s="132">
        <f t="shared" si="2"/>
        <v>161.50749999999999</v>
      </c>
      <c r="M44" s="132">
        <f t="shared" si="3"/>
        <v>176.19</v>
      </c>
      <c r="N44" s="133">
        <v>43753</v>
      </c>
      <c r="O44" s="298"/>
    </row>
    <row r="45" spans="1:15" x14ac:dyDescent="0.25">
      <c r="A45" s="299"/>
      <c r="B45" s="236"/>
      <c r="C45" s="229" t="s">
        <v>3892</v>
      </c>
      <c r="D45" s="229" t="s">
        <v>260</v>
      </c>
      <c r="E45" s="236" t="s">
        <v>3893</v>
      </c>
      <c r="F45" s="124" t="s">
        <v>3894</v>
      </c>
      <c r="G45" s="293">
        <v>779.8</v>
      </c>
      <c r="H45" s="294"/>
      <c r="I45" s="294" t="s">
        <v>302</v>
      </c>
      <c r="J45" s="300" t="s">
        <v>3222</v>
      </c>
      <c r="K45" s="137" t="s">
        <v>3682</v>
      </c>
      <c r="L45" s="132">
        <f t="shared" si="2"/>
        <v>214.44499999999999</v>
      </c>
      <c r="M45" s="132">
        <f t="shared" si="3"/>
        <v>233.94</v>
      </c>
      <c r="N45" s="133">
        <v>43753</v>
      </c>
      <c r="O45" s="298"/>
    </row>
    <row r="46" spans="1:15" x14ac:dyDescent="0.25">
      <c r="A46" s="296"/>
      <c r="B46" s="234"/>
      <c r="C46" s="170" t="s">
        <v>3939</v>
      </c>
      <c r="D46" s="229" t="s">
        <v>3940</v>
      </c>
      <c r="E46" s="234" t="s">
        <v>3941</v>
      </c>
      <c r="F46" s="292" t="s">
        <v>3942</v>
      </c>
      <c r="G46" s="293">
        <v>161.30000000000001</v>
      </c>
      <c r="H46" s="294"/>
      <c r="I46" s="294" t="s">
        <v>302</v>
      </c>
      <c r="J46" s="294" t="s">
        <v>3222</v>
      </c>
      <c r="K46" s="111" t="s">
        <v>3943</v>
      </c>
      <c r="L46" s="132">
        <f t="shared" si="2"/>
        <v>44.357500000000002</v>
      </c>
      <c r="M46" s="132">
        <f t="shared" si="3"/>
        <v>48.39</v>
      </c>
      <c r="N46" s="133">
        <v>43753</v>
      </c>
      <c r="O46" s="298"/>
    </row>
    <row r="47" spans="1:15" x14ac:dyDescent="0.25">
      <c r="A47" s="296" t="s">
        <v>3666</v>
      </c>
      <c r="B47" s="234">
        <v>72132761</v>
      </c>
      <c r="C47" s="319" t="s">
        <v>3672</v>
      </c>
      <c r="D47" s="320" t="s">
        <v>816</v>
      </c>
      <c r="E47" s="224">
        <v>7608140266084</v>
      </c>
      <c r="F47" s="297" t="s">
        <v>3673</v>
      </c>
      <c r="G47" s="293">
        <v>588.79999999999995</v>
      </c>
      <c r="H47" s="294"/>
      <c r="I47" s="294" t="s">
        <v>3621</v>
      </c>
      <c r="J47" s="294" t="s">
        <v>93</v>
      </c>
      <c r="K47" s="169" t="s">
        <v>3686</v>
      </c>
      <c r="L47" s="132">
        <f t="shared" si="2"/>
        <v>161.91999999999999</v>
      </c>
      <c r="M47" s="179">
        <f t="shared" ref="M47:M52" si="4">SUM(G47*40)/100</f>
        <v>235.52</v>
      </c>
      <c r="N47" s="133">
        <v>43753</v>
      </c>
      <c r="O47" s="298"/>
    </row>
    <row r="48" spans="1:15" x14ac:dyDescent="0.25">
      <c r="A48" s="296"/>
      <c r="B48" s="234"/>
      <c r="C48" s="292" t="s">
        <v>3733</v>
      </c>
      <c r="D48" s="292" t="s">
        <v>873</v>
      </c>
      <c r="E48" s="234" t="s">
        <v>3734</v>
      </c>
      <c r="F48" s="292" t="s">
        <v>3735</v>
      </c>
      <c r="G48" s="293">
        <v>227.3</v>
      </c>
      <c r="H48" s="301"/>
      <c r="I48" s="294" t="s">
        <v>3242</v>
      </c>
      <c r="J48" s="294" t="s">
        <v>3222</v>
      </c>
      <c r="K48" s="111" t="s">
        <v>3686</v>
      </c>
      <c r="L48" s="132">
        <f t="shared" si="2"/>
        <v>62.5075</v>
      </c>
      <c r="M48" s="179">
        <f t="shared" si="4"/>
        <v>90.92</v>
      </c>
      <c r="N48" s="133">
        <v>43753</v>
      </c>
      <c r="O48" s="298"/>
    </row>
    <row r="49" spans="1:15" x14ac:dyDescent="0.25">
      <c r="A49" s="292"/>
      <c r="B49" s="236" t="s">
        <v>3462</v>
      </c>
      <c r="C49" s="124" t="s">
        <v>3463</v>
      </c>
      <c r="D49" s="124" t="s">
        <v>395</v>
      </c>
      <c r="E49" s="236" t="s">
        <v>3464</v>
      </c>
      <c r="F49" s="124" t="s">
        <v>3032</v>
      </c>
      <c r="G49" s="293">
        <v>301.7</v>
      </c>
      <c r="H49" s="294" t="s">
        <v>444</v>
      </c>
      <c r="I49" s="294" t="s">
        <v>302</v>
      </c>
      <c r="J49" s="294" t="s">
        <v>3222</v>
      </c>
      <c r="K49" s="169" t="s">
        <v>3686</v>
      </c>
      <c r="L49" s="132">
        <f t="shared" si="2"/>
        <v>82.967500000000001</v>
      </c>
      <c r="M49" s="179">
        <f t="shared" si="4"/>
        <v>120.68</v>
      </c>
      <c r="N49" s="133">
        <v>43753</v>
      </c>
      <c r="O49" s="294"/>
    </row>
    <row r="50" spans="1:15" ht="26.4" x14ac:dyDescent="0.25">
      <c r="A50" s="296" t="s">
        <v>3651</v>
      </c>
      <c r="B50" s="234">
        <v>72132728</v>
      </c>
      <c r="C50" s="319" t="s">
        <v>3653</v>
      </c>
      <c r="D50" s="320" t="s">
        <v>190</v>
      </c>
      <c r="E50" s="224">
        <v>8108271025085</v>
      </c>
      <c r="F50" s="297" t="s">
        <v>3654</v>
      </c>
      <c r="G50" s="293">
        <v>315.2</v>
      </c>
      <c r="H50" s="294"/>
      <c r="I50" s="294" t="s">
        <v>3621</v>
      </c>
      <c r="J50" s="294" t="s">
        <v>93</v>
      </c>
      <c r="K50" s="169" t="s">
        <v>3686</v>
      </c>
      <c r="L50" s="132">
        <f t="shared" si="2"/>
        <v>86.68</v>
      </c>
      <c r="M50" s="179">
        <f t="shared" si="4"/>
        <v>126.08</v>
      </c>
      <c r="N50" s="133">
        <v>43753</v>
      </c>
      <c r="O50" s="298"/>
    </row>
    <row r="51" spans="1:15" x14ac:dyDescent="0.25">
      <c r="A51" s="299" t="s">
        <v>3666</v>
      </c>
      <c r="B51" s="234">
        <v>71923551</v>
      </c>
      <c r="C51" s="323" t="s">
        <v>682</v>
      </c>
      <c r="D51" s="323" t="s">
        <v>3674</v>
      </c>
      <c r="E51" s="224">
        <v>6406110511089</v>
      </c>
      <c r="F51" s="300" t="s">
        <v>3675</v>
      </c>
      <c r="G51" s="293">
        <v>785.3</v>
      </c>
      <c r="H51" s="294"/>
      <c r="I51" s="294" t="s">
        <v>3621</v>
      </c>
      <c r="J51" s="300" t="s">
        <v>93</v>
      </c>
      <c r="K51" s="169" t="s">
        <v>3686</v>
      </c>
      <c r="L51" s="132">
        <f t="shared" si="2"/>
        <v>215.95750000000001</v>
      </c>
      <c r="M51" s="179">
        <f t="shared" si="4"/>
        <v>314.12</v>
      </c>
      <c r="N51" s="133">
        <v>43753</v>
      </c>
      <c r="O51" s="298"/>
    </row>
    <row r="52" spans="1:15" x14ac:dyDescent="0.25">
      <c r="A52" s="292"/>
      <c r="B52" s="234"/>
      <c r="C52" s="229" t="s">
        <v>3935</v>
      </c>
      <c r="D52" s="229" t="s">
        <v>238</v>
      </c>
      <c r="E52" s="234" t="s">
        <v>3936</v>
      </c>
      <c r="F52" s="292" t="s">
        <v>3937</v>
      </c>
      <c r="G52" s="293">
        <v>717.33</v>
      </c>
      <c r="H52" s="294"/>
      <c r="I52" s="294" t="s">
        <v>302</v>
      </c>
      <c r="J52" s="294" t="s">
        <v>3222</v>
      </c>
      <c r="K52" s="137" t="s">
        <v>3686</v>
      </c>
      <c r="L52" s="132">
        <f t="shared" si="2"/>
        <v>197.26575</v>
      </c>
      <c r="M52" s="179">
        <f t="shared" si="4"/>
        <v>286.93200000000002</v>
      </c>
      <c r="N52" s="133">
        <v>43753</v>
      </c>
      <c r="O52" s="294"/>
    </row>
    <row r="53" spans="1:15" x14ac:dyDescent="0.25">
      <c r="A53" s="296"/>
      <c r="B53" s="234"/>
      <c r="C53" s="229" t="s">
        <v>3740</v>
      </c>
      <c r="D53" s="229" t="s">
        <v>3741</v>
      </c>
      <c r="E53" s="234" t="s">
        <v>3742</v>
      </c>
      <c r="F53" s="292" t="s">
        <v>3743</v>
      </c>
      <c r="G53" s="293">
        <v>392.3</v>
      </c>
      <c r="H53" s="294"/>
      <c r="I53" s="294" t="s">
        <v>302</v>
      </c>
      <c r="J53" s="294" t="s">
        <v>3222</v>
      </c>
      <c r="K53" s="137" t="s">
        <v>3971</v>
      </c>
      <c r="L53" s="132">
        <f t="shared" si="2"/>
        <v>107.88249999999999</v>
      </c>
      <c r="M53" s="132">
        <f>SUM(G53*30)/100</f>
        <v>117.69</v>
      </c>
      <c r="N53" s="133">
        <v>43753</v>
      </c>
      <c r="O53" s="298"/>
    </row>
    <row r="54" spans="1:15" x14ac:dyDescent="0.25">
      <c r="A54" s="299"/>
      <c r="B54" s="236"/>
      <c r="C54" s="229" t="s">
        <v>558</v>
      </c>
      <c r="D54" s="229" t="s">
        <v>1453</v>
      </c>
      <c r="E54" s="236" t="s">
        <v>3766</v>
      </c>
      <c r="F54" s="124" t="s">
        <v>3767</v>
      </c>
      <c r="G54" s="293">
        <v>774</v>
      </c>
      <c r="H54" s="294"/>
      <c r="I54" s="294" t="s">
        <v>302</v>
      </c>
      <c r="J54" s="300" t="s">
        <v>3222</v>
      </c>
      <c r="K54" s="137" t="s">
        <v>3971</v>
      </c>
      <c r="L54" s="132">
        <f t="shared" si="2"/>
        <v>212.85</v>
      </c>
      <c r="M54" s="132">
        <f>SUM(G54*30)/100</f>
        <v>232.2</v>
      </c>
      <c r="N54" s="133">
        <v>43753</v>
      </c>
      <c r="O54" s="298"/>
    </row>
    <row r="55" spans="1:15" x14ac:dyDescent="0.25">
      <c r="A55" s="296"/>
      <c r="B55" s="234" t="s">
        <v>3424</v>
      </c>
      <c r="C55" s="292" t="s">
        <v>3425</v>
      </c>
      <c r="D55" s="292" t="s">
        <v>467</v>
      </c>
      <c r="E55" s="234" t="s">
        <v>3426</v>
      </c>
      <c r="F55" s="292" t="s">
        <v>3038</v>
      </c>
      <c r="G55" s="293">
        <v>91.1</v>
      </c>
      <c r="H55" s="294" t="s">
        <v>444</v>
      </c>
      <c r="I55" s="294" t="s">
        <v>302</v>
      </c>
      <c r="J55" s="294" t="s">
        <v>3222</v>
      </c>
      <c r="K55" s="137" t="s">
        <v>3683</v>
      </c>
      <c r="L55" s="132">
        <f t="shared" si="2"/>
        <v>25.052499999999998</v>
      </c>
      <c r="M55" s="179">
        <f>SUM(G55*40)/100</f>
        <v>36.44</v>
      </c>
      <c r="N55" s="133">
        <v>43753</v>
      </c>
      <c r="O55" s="298"/>
    </row>
    <row r="56" spans="1:15" x14ac:dyDescent="0.25">
      <c r="A56" s="296"/>
      <c r="B56" s="234" t="s">
        <v>3536</v>
      </c>
      <c r="C56" s="292" t="s">
        <v>3537</v>
      </c>
      <c r="D56" s="292" t="s">
        <v>592</v>
      </c>
      <c r="E56" s="234" t="s">
        <v>3538</v>
      </c>
      <c r="F56" s="292" t="s">
        <v>3055</v>
      </c>
      <c r="G56" s="293">
        <v>309.2</v>
      </c>
      <c r="H56" s="294" t="s">
        <v>444</v>
      </c>
      <c r="I56" s="294" t="s">
        <v>3242</v>
      </c>
      <c r="J56" s="294" t="s">
        <v>3222</v>
      </c>
      <c r="K56" s="137" t="s">
        <v>3683</v>
      </c>
      <c r="L56" s="132">
        <f t="shared" si="2"/>
        <v>85.03</v>
      </c>
      <c r="M56" s="179">
        <f>SUM(G56*40)/100</f>
        <v>123.68</v>
      </c>
      <c r="N56" s="133">
        <v>43753</v>
      </c>
      <c r="O56" s="302"/>
    </row>
    <row r="57" spans="1:15" x14ac:dyDescent="0.25">
      <c r="A57" s="292"/>
      <c r="B57" s="234"/>
      <c r="C57" s="229" t="s">
        <v>3930</v>
      </c>
      <c r="D57" s="229" t="s">
        <v>331</v>
      </c>
      <c r="E57" s="234" t="s">
        <v>2193</v>
      </c>
      <c r="F57" s="292" t="s">
        <v>2227</v>
      </c>
      <c r="G57" s="293">
        <v>659.3</v>
      </c>
      <c r="H57" s="294"/>
      <c r="I57" s="294" t="s">
        <v>3242</v>
      </c>
      <c r="J57" s="294" t="s">
        <v>3222</v>
      </c>
      <c r="K57" s="137" t="s">
        <v>3683</v>
      </c>
      <c r="L57" s="132">
        <f t="shared" si="2"/>
        <v>181.3075</v>
      </c>
      <c r="M57" s="179">
        <f>SUM(G57*40)/100</f>
        <v>263.72000000000003</v>
      </c>
      <c r="N57" s="133">
        <v>43753</v>
      </c>
      <c r="O57" s="294"/>
    </row>
    <row r="58" spans="1:15" x14ac:dyDescent="0.25">
      <c r="A58" s="299"/>
      <c r="B58" s="234" t="s">
        <v>3588</v>
      </c>
      <c r="C58" s="292" t="s">
        <v>3589</v>
      </c>
      <c r="D58" s="292" t="s">
        <v>3049</v>
      </c>
      <c r="E58" s="234" t="s">
        <v>3590</v>
      </c>
      <c r="F58" s="292" t="s">
        <v>3093</v>
      </c>
      <c r="G58" s="293">
        <v>131.25</v>
      </c>
      <c r="H58" s="294" t="s">
        <v>444</v>
      </c>
      <c r="I58" s="294" t="s">
        <v>302</v>
      </c>
      <c r="J58" s="300" t="s">
        <v>3222</v>
      </c>
      <c r="K58" s="137" t="s">
        <v>3683</v>
      </c>
      <c r="L58" s="132">
        <f t="shared" si="2"/>
        <v>36.09375</v>
      </c>
      <c r="M58" s="179">
        <f>SUM(G58*40)/100</f>
        <v>52.5</v>
      </c>
      <c r="N58" s="133">
        <v>43753</v>
      </c>
      <c r="O58" s="298"/>
    </row>
    <row r="59" spans="1:15" x14ac:dyDescent="0.25">
      <c r="A59" s="292"/>
      <c r="B59" s="234"/>
      <c r="C59" s="229" t="s">
        <v>3837</v>
      </c>
      <c r="D59" s="229" t="s">
        <v>17</v>
      </c>
      <c r="E59" s="234" t="s">
        <v>3838</v>
      </c>
      <c r="F59" s="292" t="s">
        <v>3839</v>
      </c>
      <c r="G59" s="293">
        <v>378</v>
      </c>
      <c r="H59" s="294"/>
      <c r="I59" s="294" t="s">
        <v>302</v>
      </c>
      <c r="J59" s="294" t="s">
        <v>3222</v>
      </c>
      <c r="K59" s="169" t="s">
        <v>3690</v>
      </c>
      <c r="L59" s="132">
        <f t="shared" si="2"/>
        <v>103.95</v>
      </c>
      <c r="M59" s="132">
        <f>SUM(G59*30)/100</f>
        <v>113.4</v>
      </c>
      <c r="N59" s="133">
        <v>43753</v>
      </c>
      <c r="O59" s="294"/>
    </row>
    <row r="60" spans="1:15" x14ac:dyDescent="0.25">
      <c r="A60" s="292"/>
      <c r="B60" s="234"/>
      <c r="C60" s="229" t="s">
        <v>3852</v>
      </c>
      <c r="D60" s="229" t="s">
        <v>2683</v>
      </c>
      <c r="E60" s="234" t="s">
        <v>3853</v>
      </c>
      <c r="F60" s="292" t="s">
        <v>3854</v>
      </c>
      <c r="G60" s="293">
        <v>229.05</v>
      </c>
      <c r="H60" s="294"/>
      <c r="I60" s="294" t="s">
        <v>302</v>
      </c>
      <c r="J60" s="294" t="s">
        <v>3222</v>
      </c>
      <c r="K60" s="169" t="s">
        <v>3687</v>
      </c>
      <c r="L60" s="132">
        <f t="shared" si="2"/>
        <v>62.988750000000003</v>
      </c>
      <c r="M60" s="179">
        <f>SUM(G60*40)/100</f>
        <v>91.62</v>
      </c>
      <c r="N60" s="133">
        <v>43753</v>
      </c>
      <c r="O60" s="294"/>
    </row>
    <row r="61" spans="1:15" x14ac:dyDescent="0.25">
      <c r="A61" s="296"/>
      <c r="B61" s="234"/>
      <c r="C61" s="171" t="s">
        <v>3708</v>
      </c>
      <c r="D61" s="170" t="s">
        <v>992</v>
      </c>
      <c r="E61" s="224">
        <v>900512</v>
      </c>
      <c r="F61" s="297" t="s">
        <v>3709</v>
      </c>
      <c r="G61" s="293">
        <v>117.8</v>
      </c>
      <c r="H61" s="294"/>
      <c r="I61" s="294" t="s">
        <v>302</v>
      </c>
      <c r="J61" s="294" t="s">
        <v>3222</v>
      </c>
      <c r="K61" s="111" t="s">
        <v>793</v>
      </c>
      <c r="L61" s="132">
        <f t="shared" si="2"/>
        <v>32.395000000000003</v>
      </c>
      <c r="M61" s="132">
        <f t="shared" ref="M61:M88" si="5">SUM(G61*30)/100</f>
        <v>35.340000000000003</v>
      </c>
      <c r="N61" s="133">
        <v>43753</v>
      </c>
      <c r="O61" s="298"/>
    </row>
    <row r="62" spans="1:15" x14ac:dyDescent="0.25">
      <c r="A62" s="296" t="s">
        <v>3606</v>
      </c>
      <c r="B62" s="234">
        <v>71596305</v>
      </c>
      <c r="C62" s="319" t="s">
        <v>3613</v>
      </c>
      <c r="D62" s="320" t="s">
        <v>806</v>
      </c>
      <c r="E62" s="224">
        <v>8503250544082</v>
      </c>
      <c r="F62" s="297" t="s">
        <v>3614</v>
      </c>
      <c r="G62" s="293">
        <v>420.95</v>
      </c>
      <c r="H62" s="294"/>
      <c r="I62" s="294" t="s">
        <v>3597</v>
      </c>
      <c r="J62" s="294" t="s">
        <v>93</v>
      </c>
      <c r="K62" s="111" t="s">
        <v>793</v>
      </c>
      <c r="L62" s="132">
        <f t="shared" si="2"/>
        <v>115.76125</v>
      </c>
      <c r="M62" s="132">
        <f t="shared" si="5"/>
        <v>126.285</v>
      </c>
      <c r="N62" s="133">
        <v>43753</v>
      </c>
      <c r="O62" s="298"/>
    </row>
    <row r="63" spans="1:15" x14ac:dyDescent="0.25">
      <c r="A63" s="299"/>
      <c r="B63" s="236" t="s">
        <v>2866</v>
      </c>
      <c r="C63" s="321" t="s">
        <v>628</v>
      </c>
      <c r="D63" s="321" t="s">
        <v>68</v>
      </c>
      <c r="E63" s="236" t="s">
        <v>2868</v>
      </c>
      <c r="F63" s="124" t="s">
        <v>2869</v>
      </c>
      <c r="G63" s="293">
        <v>294.3</v>
      </c>
      <c r="H63" s="294" t="s">
        <v>470</v>
      </c>
      <c r="I63" s="294" t="s">
        <v>3242</v>
      </c>
      <c r="J63" s="300" t="s">
        <v>497</v>
      </c>
      <c r="K63" s="137" t="s">
        <v>793</v>
      </c>
      <c r="L63" s="132">
        <f t="shared" si="2"/>
        <v>80.932500000000005</v>
      </c>
      <c r="M63" s="132">
        <f t="shared" si="5"/>
        <v>88.29</v>
      </c>
      <c r="N63" s="133">
        <v>43753</v>
      </c>
      <c r="O63" s="298"/>
    </row>
    <row r="64" spans="1:15" x14ac:dyDescent="0.25">
      <c r="A64" s="299"/>
      <c r="B64" s="236" t="s">
        <v>3524</v>
      </c>
      <c r="C64" s="124" t="s">
        <v>682</v>
      </c>
      <c r="D64" s="124" t="s">
        <v>215</v>
      </c>
      <c r="E64" s="236" t="s">
        <v>3525</v>
      </c>
      <c r="F64" s="124" t="s">
        <v>3526</v>
      </c>
      <c r="G64" s="293">
        <v>293.3</v>
      </c>
      <c r="H64" s="294" t="s">
        <v>444</v>
      </c>
      <c r="I64" s="294" t="s">
        <v>302</v>
      </c>
      <c r="J64" s="300" t="s">
        <v>3222</v>
      </c>
      <c r="K64" s="169" t="s">
        <v>793</v>
      </c>
      <c r="L64" s="132">
        <f t="shared" si="2"/>
        <v>80.657499999999999</v>
      </c>
      <c r="M64" s="132">
        <f t="shared" si="5"/>
        <v>87.99</v>
      </c>
      <c r="N64" s="133">
        <v>43753</v>
      </c>
      <c r="O64" s="298"/>
    </row>
    <row r="65" spans="1:15" x14ac:dyDescent="0.25">
      <c r="A65" s="299"/>
      <c r="B65" s="328"/>
      <c r="C65" s="229" t="s">
        <v>3898</v>
      </c>
      <c r="D65" s="229" t="s">
        <v>2451</v>
      </c>
      <c r="E65" s="236" t="s">
        <v>3899</v>
      </c>
      <c r="F65" s="124" t="s">
        <v>3900</v>
      </c>
      <c r="G65" s="293">
        <v>146.25</v>
      </c>
      <c r="H65" s="294"/>
      <c r="I65" s="294" t="s">
        <v>302</v>
      </c>
      <c r="J65" s="300" t="s">
        <v>3222</v>
      </c>
      <c r="K65" s="137" t="s">
        <v>793</v>
      </c>
      <c r="L65" s="132">
        <f t="shared" si="2"/>
        <v>40.21875</v>
      </c>
      <c r="M65" s="132">
        <f t="shared" si="5"/>
        <v>43.875</v>
      </c>
      <c r="N65" s="133">
        <v>43753</v>
      </c>
      <c r="O65" s="298"/>
    </row>
    <row r="66" spans="1:15" x14ac:dyDescent="0.25">
      <c r="A66" s="292"/>
      <c r="B66" s="234"/>
      <c r="C66" s="229" t="s">
        <v>3731</v>
      </c>
      <c r="D66" s="229" t="s">
        <v>265</v>
      </c>
      <c r="E66" s="224">
        <v>7405243802081</v>
      </c>
      <c r="F66" s="292" t="s">
        <v>3732</v>
      </c>
      <c r="G66" s="293">
        <v>326.3</v>
      </c>
      <c r="H66" s="294"/>
      <c r="I66" s="294" t="s">
        <v>302</v>
      </c>
      <c r="J66" s="294" t="s">
        <v>3222</v>
      </c>
      <c r="K66" s="169" t="s">
        <v>3691</v>
      </c>
      <c r="L66" s="132">
        <f t="shared" si="2"/>
        <v>89.732500000000002</v>
      </c>
      <c r="M66" s="132">
        <f t="shared" si="5"/>
        <v>97.89</v>
      </c>
      <c r="N66" s="133">
        <v>43753</v>
      </c>
      <c r="O66" s="294"/>
    </row>
    <row r="67" spans="1:15" x14ac:dyDescent="0.25">
      <c r="A67" s="296"/>
      <c r="B67" s="234" t="s">
        <v>3334</v>
      </c>
      <c r="C67" s="292" t="s">
        <v>3335</v>
      </c>
      <c r="D67" s="292" t="s">
        <v>265</v>
      </c>
      <c r="E67" s="234" t="s">
        <v>3336</v>
      </c>
      <c r="F67" s="292" t="s">
        <v>3337</v>
      </c>
      <c r="G67" s="293">
        <v>416.6</v>
      </c>
      <c r="H67" s="294" t="s">
        <v>444</v>
      </c>
      <c r="I67" s="294" t="s">
        <v>302</v>
      </c>
      <c r="J67" s="294" t="s">
        <v>3222</v>
      </c>
      <c r="K67" s="137" t="s">
        <v>3691</v>
      </c>
      <c r="L67" s="132">
        <f t="shared" ref="L67:L87" si="6">SUM(G67*27.5)/100</f>
        <v>114.565</v>
      </c>
      <c r="M67" s="132">
        <f t="shared" si="5"/>
        <v>124.98</v>
      </c>
      <c r="N67" s="133">
        <v>43753</v>
      </c>
      <c r="O67" s="298"/>
    </row>
    <row r="68" spans="1:15" x14ac:dyDescent="0.25">
      <c r="A68" s="299"/>
      <c r="B68" s="236"/>
      <c r="C68" s="229" t="s">
        <v>3832</v>
      </c>
      <c r="D68" s="229" t="s">
        <v>549</v>
      </c>
      <c r="E68" s="236" t="s">
        <v>3833</v>
      </c>
      <c r="F68" s="124" t="s">
        <v>3834</v>
      </c>
      <c r="G68" s="293">
        <v>626.29999999999995</v>
      </c>
      <c r="H68" s="294"/>
      <c r="I68" s="294" t="s">
        <v>302</v>
      </c>
      <c r="J68" s="300" t="s">
        <v>3222</v>
      </c>
      <c r="K68" s="137" t="s">
        <v>3691</v>
      </c>
      <c r="L68" s="132">
        <f t="shared" si="6"/>
        <v>172.23249999999999</v>
      </c>
      <c r="M68" s="132">
        <f t="shared" si="5"/>
        <v>187.89</v>
      </c>
      <c r="N68" s="133">
        <v>43753</v>
      </c>
      <c r="O68" s="298"/>
    </row>
    <row r="69" spans="1:15" x14ac:dyDescent="0.25">
      <c r="A69" s="296"/>
      <c r="B69" s="234"/>
      <c r="C69" s="292" t="s">
        <v>805</v>
      </c>
      <c r="D69" s="292" t="s">
        <v>806</v>
      </c>
      <c r="E69" s="234" t="s">
        <v>3934</v>
      </c>
      <c r="F69" s="292" t="s">
        <v>808</v>
      </c>
      <c r="G69" s="293">
        <v>486.7</v>
      </c>
      <c r="H69" s="294"/>
      <c r="I69" s="294" t="s">
        <v>302</v>
      </c>
      <c r="J69" s="294" t="s">
        <v>3222</v>
      </c>
      <c r="K69" s="111" t="s">
        <v>803</v>
      </c>
      <c r="L69" s="132">
        <f t="shared" si="6"/>
        <v>133.8425</v>
      </c>
      <c r="M69" s="132">
        <f t="shared" si="5"/>
        <v>146.01</v>
      </c>
      <c r="N69" s="133">
        <v>43753</v>
      </c>
      <c r="O69" s="298"/>
    </row>
    <row r="70" spans="1:15" x14ac:dyDescent="0.25">
      <c r="A70" s="296" t="s">
        <v>3618</v>
      </c>
      <c r="B70" s="234">
        <v>70776504</v>
      </c>
      <c r="C70" s="319" t="s">
        <v>3619</v>
      </c>
      <c r="D70" s="320" t="s">
        <v>3239</v>
      </c>
      <c r="E70" s="224">
        <v>7204130377089</v>
      </c>
      <c r="F70" s="297" t="s">
        <v>3620</v>
      </c>
      <c r="G70" s="293">
        <v>1172.1500000000001</v>
      </c>
      <c r="H70" s="294"/>
      <c r="I70" s="294" t="s">
        <v>3621</v>
      </c>
      <c r="J70" s="294" t="s">
        <v>93</v>
      </c>
      <c r="K70" s="137" t="s">
        <v>3972</v>
      </c>
      <c r="L70" s="132">
        <f t="shared" si="6"/>
        <v>322.34125000000006</v>
      </c>
      <c r="M70" s="132">
        <f t="shared" si="5"/>
        <v>351.64499999999998</v>
      </c>
      <c r="N70" s="133">
        <v>43753</v>
      </c>
      <c r="O70" s="298"/>
    </row>
    <row r="71" spans="1:15" x14ac:dyDescent="0.25">
      <c r="A71" s="299"/>
      <c r="B71" s="236" t="s">
        <v>3470</v>
      </c>
      <c r="C71" s="124" t="s">
        <v>3468</v>
      </c>
      <c r="D71" s="124" t="s">
        <v>1140</v>
      </c>
      <c r="E71" s="236" t="s">
        <v>3471</v>
      </c>
      <c r="F71" s="124" t="s">
        <v>3027</v>
      </c>
      <c r="G71" s="293">
        <v>1377</v>
      </c>
      <c r="H71" s="294" t="s">
        <v>470</v>
      </c>
      <c r="I71" s="294" t="s">
        <v>3242</v>
      </c>
      <c r="J71" s="300"/>
      <c r="K71" s="137" t="s">
        <v>3972</v>
      </c>
      <c r="L71" s="132">
        <f t="shared" si="6"/>
        <v>378.67500000000001</v>
      </c>
      <c r="M71" s="132">
        <f t="shared" si="5"/>
        <v>413.1</v>
      </c>
      <c r="N71" s="133">
        <v>43753</v>
      </c>
      <c r="O71" s="298"/>
    </row>
    <row r="72" spans="1:15" x14ac:dyDescent="0.25">
      <c r="A72" s="296"/>
      <c r="B72" s="234" t="s">
        <v>3706</v>
      </c>
      <c r="C72" s="229" t="s">
        <v>2410</v>
      </c>
      <c r="D72" s="229" t="s">
        <v>2798</v>
      </c>
      <c r="E72" s="234" t="s">
        <v>3704</v>
      </c>
      <c r="F72" s="292" t="s">
        <v>3705</v>
      </c>
      <c r="G72" s="293">
        <v>260.3</v>
      </c>
      <c r="H72" s="294"/>
      <c r="I72" s="294" t="s">
        <v>302</v>
      </c>
      <c r="J72" s="294" t="s">
        <v>3222</v>
      </c>
      <c r="K72" s="111" t="s">
        <v>3981</v>
      </c>
      <c r="L72" s="132">
        <f t="shared" si="6"/>
        <v>71.582499999999996</v>
      </c>
      <c r="M72" s="132">
        <f t="shared" si="5"/>
        <v>78.09</v>
      </c>
      <c r="N72" s="133">
        <v>43753</v>
      </c>
      <c r="O72" s="298"/>
    </row>
    <row r="73" spans="1:15" x14ac:dyDescent="0.25">
      <c r="A73" s="292"/>
      <c r="B73" s="234"/>
      <c r="C73" s="229" t="s">
        <v>3912</v>
      </c>
      <c r="D73" s="229" t="s">
        <v>200</v>
      </c>
      <c r="E73" s="234" t="s">
        <v>3913</v>
      </c>
      <c r="F73" s="292" t="s">
        <v>3914</v>
      </c>
      <c r="G73" s="293">
        <v>117.8</v>
      </c>
      <c r="H73" s="294"/>
      <c r="I73" s="294" t="s">
        <v>302</v>
      </c>
      <c r="J73" s="294" t="s">
        <v>3222</v>
      </c>
      <c r="K73" s="111" t="s">
        <v>3981</v>
      </c>
      <c r="L73" s="132">
        <f t="shared" si="6"/>
        <v>32.395000000000003</v>
      </c>
      <c r="M73" s="132">
        <f t="shared" si="5"/>
        <v>35.340000000000003</v>
      </c>
      <c r="N73" s="133">
        <v>43753</v>
      </c>
      <c r="O73" s="294"/>
    </row>
    <row r="74" spans="1:15" x14ac:dyDescent="0.25">
      <c r="A74" s="299"/>
      <c r="B74" s="236"/>
      <c r="C74" s="229" t="s">
        <v>3902</v>
      </c>
      <c r="D74" s="229" t="s">
        <v>1270</v>
      </c>
      <c r="E74" s="236" t="s">
        <v>3903</v>
      </c>
      <c r="F74" s="124" t="s">
        <v>3904</v>
      </c>
      <c r="G74" s="293">
        <v>879.3</v>
      </c>
      <c r="H74" s="294"/>
      <c r="I74" s="294" t="s">
        <v>302</v>
      </c>
      <c r="J74" s="300" t="s">
        <v>3222</v>
      </c>
      <c r="K74" s="137" t="s">
        <v>3905</v>
      </c>
      <c r="L74" s="132">
        <f t="shared" si="6"/>
        <v>241.8075</v>
      </c>
      <c r="M74" s="132">
        <f t="shared" si="5"/>
        <v>263.79000000000002</v>
      </c>
      <c r="N74" s="133">
        <v>43753</v>
      </c>
      <c r="O74" s="298"/>
    </row>
    <row r="75" spans="1:15" x14ac:dyDescent="0.25">
      <c r="A75" s="299"/>
      <c r="B75" s="236"/>
      <c r="C75" s="229" t="s">
        <v>3807</v>
      </c>
      <c r="D75" s="229" t="s">
        <v>195</v>
      </c>
      <c r="E75" s="236" t="s">
        <v>3808</v>
      </c>
      <c r="F75" s="124" t="s">
        <v>3809</v>
      </c>
      <c r="G75" s="293">
        <v>294.2</v>
      </c>
      <c r="H75" s="294"/>
      <c r="I75" s="294" t="s">
        <v>302</v>
      </c>
      <c r="J75" s="300" t="s">
        <v>3222</v>
      </c>
      <c r="K75" s="137" t="s">
        <v>3810</v>
      </c>
      <c r="L75" s="132">
        <f t="shared" si="6"/>
        <v>80.905000000000001</v>
      </c>
      <c r="M75" s="132">
        <f t="shared" si="5"/>
        <v>88.26</v>
      </c>
      <c r="N75" s="133">
        <v>43753</v>
      </c>
      <c r="O75" s="298"/>
    </row>
    <row r="76" spans="1:15" x14ac:dyDescent="0.25">
      <c r="A76" s="292"/>
      <c r="B76" s="234" t="s">
        <v>2004</v>
      </c>
      <c r="C76" s="292" t="s">
        <v>3317</v>
      </c>
      <c r="D76" s="292" t="s">
        <v>951</v>
      </c>
      <c r="E76" s="234" t="s">
        <v>1891</v>
      </c>
      <c r="F76" s="292" t="s">
        <v>1700</v>
      </c>
      <c r="G76" s="293">
        <v>396.25</v>
      </c>
      <c r="H76" s="294" t="s">
        <v>444</v>
      </c>
      <c r="I76" s="294" t="s">
        <v>3242</v>
      </c>
      <c r="J76" s="294" t="s">
        <v>3222</v>
      </c>
      <c r="K76" s="169" t="s">
        <v>3692</v>
      </c>
      <c r="L76" s="132">
        <f t="shared" si="6"/>
        <v>108.96875</v>
      </c>
      <c r="M76" s="132">
        <f t="shared" si="5"/>
        <v>118.875</v>
      </c>
      <c r="N76" s="133">
        <v>43753</v>
      </c>
      <c r="O76" s="294"/>
    </row>
    <row r="77" spans="1:15" x14ac:dyDescent="0.25">
      <c r="A77" s="292"/>
      <c r="B77" s="234" t="s">
        <v>2042</v>
      </c>
      <c r="C77" s="292" t="s">
        <v>3461</v>
      </c>
      <c r="D77" s="292" t="s">
        <v>2902</v>
      </c>
      <c r="E77" s="234" t="s">
        <v>1931</v>
      </c>
      <c r="F77" s="292" t="s">
        <v>1740</v>
      </c>
      <c r="G77" s="293">
        <v>370.75</v>
      </c>
      <c r="H77" s="294" t="s">
        <v>444</v>
      </c>
      <c r="I77" s="294" t="s">
        <v>3242</v>
      </c>
      <c r="J77" s="294" t="s">
        <v>3222</v>
      </c>
      <c r="K77" s="169" t="s">
        <v>3692</v>
      </c>
      <c r="L77" s="132">
        <f t="shared" si="6"/>
        <v>101.95625</v>
      </c>
      <c r="M77" s="132">
        <f t="shared" si="5"/>
        <v>111.22499999999999</v>
      </c>
      <c r="N77" s="133">
        <v>43753</v>
      </c>
      <c r="O77" s="294"/>
    </row>
    <row r="78" spans="1:15" x14ac:dyDescent="0.25">
      <c r="A78" s="296" t="s">
        <v>3599</v>
      </c>
      <c r="B78" s="234"/>
      <c r="C78" s="320" t="s">
        <v>3600</v>
      </c>
      <c r="D78" s="320" t="s">
        <v>357</v>
      </c>
      <c r="E78" s="224">
        <v>8901240382086</v>
      </c>
      <c r="F78" s="294" t="s">
        <v>3601</v>
      </c>
      <c r="G78" s="293">
        <v>513.20000000000005</v>
      </c>
      <c r="H78" s="294"/>
      <c r="I78" s="294" t="s">
        <v>3597</v>
      </c>
      <c r="J78" s="294" t="s">
        <v>93</v>
      </c>
      <c r="K78" s="169" t="s">
        <v>3973</v>
      </c>
      <c r="L78" s="132">
        <f t="shared" si="6"/>
        <v>141.13000000000002</v>
      </c>
      <c r="M78" s="132">
        <f t="shared" si="5"/>
        <v>153.96</v>
      </c>
      <c r="N78" s="133">
        <v>43753</v>
      </c>
      <c r="O78" s="298"/>
    </row>
    <row r="79" spans="1:15" x14ac:dyDescent="0.25">
      <c r="A79" s="299"/>
      <c r="B79" s="234"/>
      <c r="C79" s="230" t="s">
        <v>3726</v>
      </c>
      <c r="D79" s="230" t="s">
        <v>377</v>
      </c>
      <c r="E79" s="224">
        <v>7503240272089</v>
      </c>
      <c r="F79" s="300" t="s">
        <v>3727</v>
      </c>
      <c r="G79" s="293">
        <v>354.95</v>
      </c>
      <c r="H79" s="294"/>
      <c r="I79" s="294" t="s">
        <v>3597</v>
      </c>
      <c r="J79" s="300"/>
      <c r="K79" s="111" t="s">
        <v>3684</v>
      </c>
      <c r="L79" s="132">
        <f t="shared" si="6"/>
        <v>97.611249999999998</v>
      </c>
      <c r="M79" s="132">
        <f t="shared" si="5"/>
        <v>106.485</v>
      </c>
      <c r="N79" s="133">
        <v>43753</v>
      </c>
      <c r="O79" s="298"/>
    </row>
    <row r="80" spans="1:15" x14ac:dyDescent="0.25">
      <c r="A80" s="292"/>
      <c r="B80" s="236" t="s">
        <v>3710</v>
      </c>
      <c r="C80" s="229" t="s">
        <v>3711</v>
      </c>
      <c r="D80" s="229" t="s">
        <v>2663</v>
      </c>
      <c r="E80" s="236" t="s">
        <v>3712</v>
      </c>
      <c r="F80" s="124" t="s">
        <v>3713</v>
      </c>
      <c r="G80" s="293">
        <v>587.79999999999995</v>
      </c>
      <c r="H80" s="294"/>
      <c r="I80" s="294" t="s">
        <v>302</v>
      </c>
      <c r="J80" s="294" t="s">
        <v>3222</v>
      </c>
      <c r="K80" s="169" t="s">
        <v>3684</v>
      </c>
      <c r="L80" s="132">
        <f t="shared" si="6"/>
        <v>161.64499999999998</v>
      </c>
      <c r="M80" s="132">
        <f t="shared" si="5"/>
        <v>176.34</v>
      </c>
      <c r="N80" s="133">
        <v>43753</v>
      </c>
      <c r="O80" s="294"/>
    </row>
    <row r="81" spans="1:15" x14ac:dyDescent="0.25">
      <c r="A81" s="292"/>
      <c r="B81" s="236"/>
      <c r="C81" s="229" t="s">
        <v>3711</v>
      </c>
      <c r="D81" s="229" t="s">
        <v>302</v>
      </c>
      <c r="E81" s="236" t="s">
        <v>3957</v>
      </c>
      <c r="F81" s="124" t="s">
        <v>2862</v>
      </c>
      <c r="G81" s="293">
        <v>380.3</v>
      </c>
      <c r="H81" s="294"/>
      <c r="I81" s="294" t="s">
        <v>302</v>
      </c>
      <c r="J81" s="294" t="s">
        <v>93</v>
      </c>
      <c r="K81" s="169" t="s">
        <v>3684</v>
      </c>
      <c r="L81" s="132">
        <f t="shared" si="6"/>
        <v>104.5825</v>
      </c>
      <c r="M81" s="132">
        <f t="shared" si="5"/>
        <v>114.09</v>
      </c>
      <c r="N81" s="133">
        <v>43753</v>
      </c>
      <c r="O81" s="294"/>
    </row>
    <row r="82" spans="1:15" x14ac:dyDescent="0.25">
      <c r="A82" s="292"/>
      <c r="B82" s="234" t="s">
        <v>3454</v>
      </c>
      <c r="C82" s="292" t="s">
        <v>3455</v>
      </c>
      <c r="D82" s="292" t="s">
        <v>939</v>
      </c>
      <c r="E82" s="234" t="s">
        <v>3456</v>
      </c>
      <c r="F82" s="292" t="s">
        <v>2808</v>
      </c>
      <c r="G82" s="293">
        <v>1099.3499999999999</v>
      </c>
      <c r="H82" s="294" t="s">
        <v>470</v>
      </c>
      <c r="I82" s="294" t="s">
        <v>302</v>
      </c>
      <c r="J82" s="294" t="s">
        <v>497</v>
      </c>
      <c r="K82" s="169" t="s">
        <v>3684</v>
      </c>
      <c r="L82" s="132">
        <f t="shared" si="6"/>
        <v>302.32124999999996</v>
      </c>
      <c r="M82" s="132">
        <f t="shared" si="5"/>
        <v>329.80500000000001</v>
      </c>
      <c r="N82" s="133">
        <v>43753</v>
      </c>
      <c r="O82" s="294"/>
    </row>
    <row r="83" spans="1:15" x14ac:dyDescent="0.25">
      <c r="A83" s="296"/>
      <c r="B83" s="234" t="s">
        <v>2061</v>
      </c>
      <c r="C83" s="292" t="s">
        <v>3505</v>
      </c>
      <c r="D83" s="292" t="s">
        <v>2443</v>
      </c>
      <c r="E83" s="234" t="s">
        <v>3506</v>
      </c>
      <c r="F83" s="292" t="s">
        <v>1761</v>
      </c>
      <c r="G83" s="293">
        <v>129.19999999999999</v>
      </c>
      <c r="H83" s="294" t="s">
        <v>470</v>
      </c>
      <c r="I83" s="294" t="s">
        <v>302</v>
      </c>
      <c r="J83" s="294" t="s">
        <v>3222</v>
      </c>
      <c r="K83" s="169" t="s">
        <v>3684</v>
      </c>
      <c r="L83" s="132">
        <f t="shared" si="6"/>
        <v>35.529999999999994</v>
      </c>
      <c r="M83" s="132">
        <f t="shared" si="5"/>
        <v>38.76</v>
      </c>
      <c r="N83" s="133">
        <v>43753</v>
      </c>
      <c r="O83" s="298"/>
    </row>
    <row r="84" spans="1:15" x14ac:dyDescent="0.25">
      <c r="A84" s="299"/>
      <c r="B84" s="236"/>
      <c r="C84" s="124" t="s">
        <v>3723</v>
      </c>
      <c r="D84" s="124" t="s">
        <v>3724</v>
      </c>
      <c r="E84" s="236" t="s">
        <v>3725</v>
      </c>
      <c r="F84" s="124" t="s">
        <v>3976</v>
      </c>
      <c r="G84" s="293">
        <v>96.2</v>
      </c>
      <c r="H84" s="294"/>
      <c r="I84" s="294" t="s">
        <v>302</v>
      </c>
      <c r="J84" s="300" t="s">
        <v>3222</v>
      </c>
      <c r="K84" s="137" t="s">
        <v>3716</v>
      </c>
      <c r="L84" s="132">
        <f t="shared" si="6"/>
        <v>26.454999999999998</v>
      </c>
      <c r="M84" s="132">
        <f t="shared" si="5"/>
        <v>28.86</v>
      </c>
      <c r="N84" s="133">
        <v>43753</v>
      </c>
      <c r="O84" s="298"/>
    </row>
    <row r="85" spans="1:15" x14ac:dyDescent="0.25">
      <c r="A85" s="296"/>
      <c r="B85" s="234" t="s">
        <v>3717</v>
      </c>
      <c r="C85" s="229" t="s">
        <v>882</v>
      </c>
      <c r="D85" s="229" t="s">
        <v>38</v>
      </c>
      <c r="E85" s="234" t="s">
        <v>3714</v>
      </c>
      <c r="F85" s="292" t="s">
        <v>3715</v>
      </c>
      <c r="G85" s="293">
        <v>210.75</v>
      </c>
      <c r="H85" s="294"/>
      <c r="I85" s="294" t="s">
        <v>302</v>
      </c>
      <c r="J85" s="294" t="s">
        <v>3222</v>
      </c>
      <c r="K85" s="111" t="s">
        <v>3716</v>
      </c>
      <c r="L85" s="132">
        <f t="shared" si="6"/>
        <v>57.956249999999997</v>
      </c>
      <c r="M85" s="132">
        <f t="shared" si="5"/>
        <v>63.225000000000001</v>
      </c>
      <c r="N85" s="133">
        <v>43753</v>
      </c>
      <c r="O85" s="298"/>
    </row>
    <row r="86" spans="1:15" x14ac:dyDescent="0.25">
      <c r="A86" s="296"/>
      <c r="B86" s="234" t="s">
        <v>3719</v>
      </c>
      <c r="C86" s="229" t="s">
        <v>882</v>
      </c>
      <c r="D86" s="229" t="s">
        <v>3718</v>
      </c>
      <c r="E86" s="234" t="s">
        <v>3720</v>
      </c>
      <c r="F86" s="292" t="s">
        <v>3721</v>
      </c>
      <c r="G86" s="293">
        <v>31.1</v>
      </c>
      <c r="H86" s="294"/>
      <c r="I86" s="294" t="s">
        <v>3242</v>
      </c>
      <c r="J86" s="294" t="s">
        <v>3222</v>
      </c>
      <c r="K86" s="111" t="s">
        <v>3716</v>
      </c>
      <c r="L86" s="132">
        <f t="shared" si="6"/>
        <v>8.5525000000000002</v>
      </c>
      <c r="M86" s="132">
        <f t="shared" si="5"/>
        <v>9.33</v>
      </c>
      <c r="N86" s="133">
        <v>43753</v>
      </c>
      <c r="O86" s="298"/>
    </row>
    <row r="87" spans="1:15" x14ac:dyDescent="0.25">
      <c r="A87" s="292"/>
      <c r="B87" s="234"/>
      <c r="C87" s="229" t="s">
        <v>3792</v>
      </c>
      <c r="D87" s="229" t="s">
        <v>3793</v>
      </c>
      <c r="E87" s="224">
        <v>7812175075085</v>
      </c>
      <c r="F87" s="292" t="s">
        <v>3794</v>
      </c>
      <c r="G87" s="293">
        <v>200</v>
      </c>
      <c r="H87" s="294"/>
      <c r="I87" s="294" t="s">
        <v>302</v>
      </c>
      <c r="J87" s="294" t="s">
        <v>3222</v>
      </c>
      <c r="K87" s="111" t="s">
        <v>3716</v>
      </c>
      <c r="L87" s="132">
        <f t="shared" si="6"/>
        <v>55</v>
      </c>
      <c r="M87" s="132">
        <f t="shared" si="5"/>
        <v>60</v>
      </c>
      <c r="N87" s="133">
        <v>43753</v>
      </c>
      <c r="O87" s="294"/>
    </row>
    <row r="88" spans="1:15" x14ac:dyDescent="0.25">
      <c r="A88" s="365"/>
      <c r="B88" s="236"/>
      <c r="C88" s="229" t="s">
        <v>3868</v>
      </c>
      <c r="D88" s="229" t="s">
        <v>3869</v>
      </c>
      <c r="E88" s="236" t="s">
        <v>3870</v>
      </c>
      <c r="F88" s="124" t="s">
        <v>3871</v>
      </c>
      <c r="G88" s="293">
        <v>342.2</v>
      </c>
      <c r="H88" s="294"/>
      <c r="I88" s="294" t="s">
        <v>302</v>
      </c>
      <c r="J88" s="300" t="s">
        <v>3222</v>
      </c>
      <c r="K88" s="169" t="s">
        <v>3716</v>
      </c>
      <c r="L88" s="132">
        <f t="shared" ref="L88:L130" si="7">SUM(G88*27.5)/100</f>
        <v>94.105000000000004</v>
      </c>
      <c r="M88" s="132">
        <f t="shared" si="5"/>
        <v>102.66</v>
      </c>
      <c r="N88" s="133">
        <v>43753</v>
      </c>
      <c r="O88" s="298"/>
    </row>
    <row r="89" spans="1:15" x14ac:dyDescent="0.25">
      <c r="A89" s="296"/>
      <c r="B89" s="234"/>
      <c r="C89" s="323" t="s">
        <v>3695</v>
      </c>
      <c r="D89" s="323" t="s">
        <v>316</v>
      </c>
      <c r="E89" s="224">
        <v>7812310344081</v>
      </c>
      <c r="F89" s="297" t="s">
        <v>3696</v>
      </c>
      <c r="G89" s="293">
        <v>297.60000000000002</v>
      </c>
      <c r="H89" s="294"/>
      <c r="I89" s="294"/>
      <c r="J89" s="300"/>
      <c r="K89" s="137" t="s">
        <v>3974</v>
      </c>
      <c r="L89" s="132">
        <f t="shared" si="7"/>
        <v>81.84</v>
      </c>
      <c r="M89" s="179">
        <f>SUM(G89*40)/100</f>
        <v>119.04</v>
      </c>
      <c r="N89" s="133">
        <v>43753</v>
      </c>
      <c r="O89" s="298"/>
    </row>
    <row r="90" spans="1:15" ht="13.5" customHeight="1" x14ac:dyDescent="0.25">
      <c r="A90" s="296"/>
      <c r="B90" s="234"/>
      <c r="C90" s="323" t="s">
        <v>3697</v>
      </c>
      <c r="D90" s="323" t="s">
        <v>3693</v>
      </c>
      <c r="E90" s="224">
        <v>8007260175085</v>
      </c>
      <c r="F90" s="297" t="s">
        <v>3694</v>
      </c>
      <c r="G90" s="293">
        <v>530.15</v>
      </c>
      <c r="H90" s="294"/>
      <c r="I90" s="294"/>
      <c r="J90" s="300"/>
      <c r="K90" s="137" t="s">
        <v>3974</v>
      </c>
      <c r="L90" s="132">
        <f t="shared" si="7"/>
        <v>145.79124999999999</v>
      </c>
      <c r="M90" s="179">
        <f>SUM(G90*40)/100</f>
        <v>212.06</v>
      </c>
      <c r="N90" s="133">
        <v>43753</v>
      </c>
      <c r="O90" s="298"/>
    </row>
    <row r="91" spans="1:15" ht="13.5" customHeight="1" x14ac:dyDescent="0.25">
      <c r="A91" s="296" t="s">
        <v>3606</v>
      </c>
      <c r="B91" s="234">
        <v>72137151</v>
      </c>
      <c r="C91" s="323" t="s">
        <v>3607</v>
      </c>
      <c r="D91" s="323" t="s">
        <v>302</v>
      </c>
      <c r="E91" s="224">
        <v>8608030363081</v>
      </c>
      <c r="F91" s="300" t="s">
        <v>3608</v>
      </c>
      <c r="G91" s="293">
        <v>735</v>
      </c>
      <c r="H91" s="294"/>
      <c r="I91" s="294" t="s">
        <v>3597</v>
      </c>
      <c r="J91" s="300" t="s">
        <v>93</v>
      </c>
      <c r="K91" s="137" t="s">
        <v>3974</v>
      </c>
      <c r="L91" s="132">
        <f t="shared" si="7"/>
        <v>202.125</v>
      </c>
      <c r="M91" s="179">
        <f>SUM(G91*40)/100</f>
        <v>294</v>
      </c>
      <c r="N91" s="133">
        <v>43753</v>
      </c>
      <c r="O91" s="298"/>
    </row>
    <row r="92" spans="1:15" ht="13.5" customHeight="1" x14ac:dyDescent="0.25">
      <c r="A92" s="296"/>
      <c r="B92" s="234"/>
      <c r="C92" s="170" t="s">
        <v>2666</v>
      </c>
      <c r="D92" s="229" t="s">
        <v>276</v>
      </c>
      <c r="E92" s="234" t="s">
        <v>2667</v>
      </c>
      <c r="F92" s="292" t="s">
        <v>3938</v>
      </c>
      <c r="G92" s="293">
        <v>928.9</v>
      </c>
      <c r="H92" s="294"/>
      <c r="I92" s="294" t="s">
        <v>302</v>
      </c>
      <c r="J92" s="294" t="s">
        <v>3222</v>
      </c>
      <c r="K92" s="111" t="s">
        <v>3975</v>
      </c>
      <c r="L92" s="132">
        <f t="shared" si="7"/>
        <v>255.44749999999999</v>
      </c>
      <c r="M92" s="179">
        <f>SUM(G92*40)/100</f>
        <v>371.56</v>
      </c>
      <c r="N92" s="133">
        <v>43753</v>
      </c>
      <c r="O92" s="298"/>
    </row>
    <row r="93" spans="1:15" ht="13.5" customHeight="1" x14ac:dyDescent="0.25">
      <c r="A93" s="299">
        <v>43738</v>
      </c>
      <c r="B93" s="234">
        <v>22273417</v>
      </c>
      <c r="C93" s="319" t="s">
        <v>3626</v>
      </c>
      <c r="D93" s="320" t="s">
        <v>3956</v>
      </c>
      <c r="E93" s="224">
        <v>7002015834087</v>
      </c>
      <c r="F93" s="297" t="s">
        <v>3627</v>
      </c>
      <c r="G93" s="293">
        <v>131.25</v>
      </c>
      <c r="H93" s="294"/>
      <c r="I93" s="294" t="s">
        <v>3597</v>
      </c>
      <c r="J93" s="294" t="s">
        <v>93</v>
      </c>
      <c r="K93" s="137" t="s">
        <v>4000</v>
      </c>
      <c r="L93" s="132">
        <f t="shared" si="7"/>
        <v>36.09375</v>
      </c>
      <c r="M93" s="132">
        <f t="shared" ref="M93:M102" si="8">SUM(G93*30)/100</f>
        <v>39.375</v>
      </c>
      <c r="N93" s="133">
        <v>43753</v>
      </c>
      <c r="O93" s="294"/>
    </row>
    <row r="94" spans="1:15" ht="13.5" customHeight="1" x14ac:dyDescent="0.25">
      <c r="A94" s="299" t="s">
        <v>3666</v>
      </c>
      <c r="B94" s="234"/>
      <c r="C94" s="323" t="s">
        <v>3669</v>
      </c>
      <c r="D94" s="323" t="s">
        <v>3670</v>
      </c>
      <c r="E94" s="224">
        <v>7607100559082</v>
      </c>
      <c r="F94" s="300" t="s">
        <v>3671</v>
      </c>
      <c r="G94" s="293">
        <v>599.29999999999995</v>
      </c>
      <c r="H94" s="294"/>
      <c r="I94" s="294" t="s">
        <v>3597</v>
      </c>
      <c r="J94" s="300"/>
      <c r="K94" s="111" t="s">
        <v>3680</v>
      </c>
      <c r="L94" s="132">
        <f t="shared" si="7"/>
        <v>164.8075</v>
      </c>
      <c r="M94" s="132">
        <f t="shared" si="8"/>
        <v>179.79</v>
      </c>
      <c r="N94" s="133">
        <v>43753</v>
      </c>
      <c r="O94" s="298"/>
    </row>
    <row r="95" spans="1:15" ht="13.5" customHeight="1" x14ac:dyDescent="0.25">
      <c r="A95" s="296"/>
      <c r="B95" s="234"/>
      <c r="C95" s="292" t="s">
        <v>3744</v>
      </c>
      <c r="D95" s="292" t="s">
        <v>2922</v>
      </c>
      <c r="E95" s="234" t="s">
        <v>3745</v>
      </c>
      <c r="F95" s="292" t="s">
        <v>3746</v>
      </c>
      <c r="G95" s="293">
        <v>348.2</v>
      </c>
      <c r="H95" s="294"/>
      <c r="I95" s="294" t="s">
        <v>302</v>
      </c>
      <c r="J95" s="294" t="s">
        <v>3222</v>
      </c>
      <c r="K95" s="137" t="s">
        <v>3680</v>
      </c>
      <c r="L95" s="132">
        <f t="shared" si="7"/>
        <v>95.754999999999995</v>
      </c>
      <c r="M95" s="132">
        <f t="shared" si="8"/>
        <v>104.46</v>
      </c>
      <c r="N95" s="133">
        <v>43753</v>
      </c>
      <c r="O95" s="298"/>
    </row>
    <row r="96" spans="1:15" ht="13.5" customHeight="1" x14ac:dyDescent="0.25">
      <c r="A96" s="296"/>
      <c r="B96" s="234" t="s">
        <v>3342</v>
      </c>
      <c r="C96" s="292" t="s">
        <v>3343</v>
      </c>
      <c r="D96" s="292" t="s">
        <v>549</v>
      </c>
      <c r="E96" s="234" t="s">
        <v>3344</v>
      </c>
      <c r="F96" s="292" t="s">
        <v>3345</v>
      </c>
      <c r="G96" s="293">
        <v>489.65</v>
      </c>
      <c r="H96" s="294" t="s">
        <v>444</v>
      </c>
      <c r="I96" s="294" t="s">
        <v>302</v>
      </c>
      <c r="J96" s="294" t="s">
        <v>3222</v>
      </c>
      <c r="K96" s="111" t="s">
        <v>3680</v>
      </c>
      <c r="L96" s="132">
        <f t="shared" si="7"/>
        <v>134.65375</v>
      </c>
      <c r="M96" s="132">
        <f t="shared" si="8"/>
        <v>146.89500000000001</v>
      </c>
      <c r="N96" s="133">
        <v>43753</v>
      </c>
      <c r="O96" s="298" t="s">
        <v>3346</v>
      </c>
    </row>
    <row r="97" spans="1:15" ht="13.5" customHeight="1" x14ac:dyDescent="0.25">
      <c r="A97" s="292" t="s">
        <v>3651</v>
      </c>
      <c r="B97" s="234" t="s">
        <v>3658</v>
      </c>
      <c r="C97" s="321" t="s">
        <v>3659</v>
      </c>
      <c r="D97" s="321" t="s">
        <v>265</v>
      </c>
      <c r="E97" s="224" t="s">
        <v>3660</v>
      </c>
      <c r="F97" s="292" t="s">
        <v>3661</v>
      </c>
      <c r="G97" s="293">
        <v>819</v>
      </c>
      <c r="H97" s="294"/>
      <c r="I97" s="294" t="s">
        <v>3597</v>
      </c>
      <c r="J97" s="294" t="s">
        <v>93</v>
      </c>
      <c r="K97" s="111" t="s">
        <v>3680</v>
      </c>
      <c r="L97" s="132">
        <f t="shared" si="7"/>
        <v>225.22499999999999</v>
      </c>
      <c r="M97" s="132">
        <f t="shared" si="8"/>
        <v>245.7</v>
      </c>
      <c r="N97" s="133">
        <v>43753</v>
      </c>
      <c r="O97" s="294"/>
    </row>
    <row r="98" spans="1:15" ht="13.5" customHeight="1" x14ac:dyDescent="0.25">
      <c r="A98" s="296" t="s">
        <v>3666</v>
      </c>
      <c r="B98" s="234">
        <v>71188568</v>
      </c>
      <c r="C98" s="319" t="s">
        <v>3667</v>
      </c>
      <c r="D98" s="320" t="s">
        <v>549</v>
      </c>
      <c r="E98" s="224">
        <v>7103165427084</v>
      </c>
      <c r="F98" s="297" t="s">
        <v>3668</v>
      </c>
      <c r="G98" s="293">
        <v>1468.3</v>
      </c>
      <c r="H98" s="294"/>
      <c r="I98" s="294" t="s">
        <v>3597</v>
      </c>
      <c r="J98" s="294" t="s">
        <v>93</v>
      </c>
      <c r="K98" s="111" t="s">
        <v>3680</v>
      </c>
      <c r="L98" s="132">
        <f t="shared" si="7"/>
        <v>403.78250000000003</v>
      </c>
      <c r="M98" s="132">
        <f t="shared" si="8"/>
        <v>440.49</v>
      </c>
      <c r="N98" s="133">
        <v>43753</v>
      </c>
      <c r="O98" s="298"/>
    </row>
    <row r="99" spans="1:15" ht="13.5" customHeight="1" x14ac:dyDescent="0.25">
      <c r="A99" s="296"/>
      <c r="B99" s="234"/>
      <c r="C99" s="229" t="s">
        <v>3786</v>
      </c>
      <c r="D99" s="229" t="s">
        <v>185</v>
      </c>
      <c r="E99" s="234" t="s">
        <v>3787</v>
      </c>
      <c r="F99" s="292" t="s">
        <v>3788</v>
      </c>
      <c r="G99" s="293">
        <v>308.3</v>
      </c>
      <c r="H99" s="294"/>
      <c r="I99" s="294" t="s">
        <v>302</v>
      </c>
      <c r="J99" s="294" t="s">
        <v>3222</v>
      </c>
      <c r="K99" s="111" t="s">
        <v>3685</v>
      </c>
      <c r="L99" s="132">
        <f t="shared" si="7"/>
        <v>84.782499999999999</v>
      </c>
      <c r="M99" s="132">
        <f t="shared" si="8"/>
        <v>92.49</v>
      </c>
      <c r="N99" s="133">
        <v>43753</v>
      </c>
      <c r="O99" s="298"/>
    </row>
    <row r="100" spans="1:15" ht="13.5" customHeight="1" x14ac:dyDescent="0.25">
      <c r="A100" s="296"/>
      <c r="B100" s="234"/>
      <c r="C100" s="229" t="s">
        <v>3865</v>
      </c>
      <c r="D100" s="229" t="s">
        <v>457</v>
      </c>
      <c r="E100" s="234" t="s">
        <v>3866</v>
      </c>
      <c r="F100" s="292" t="s">
        <v>3867</v>
      </c>
      <c r="G100" s="293">
        <v>177.3</v>
      </c>
      <c r="H100" s="294"/>
      <c r="I100" s="294" t="s">
        <v>302</v>
      </c>
      <c r="J100" s="294" t="s">
        <v>3222</v>
      </c>
      <c r="K100" s="111" t="s">
        <v>3685</v>
      </c>
      <c r="L100" s="132">
        <f t="shared" si="7"/>
        <v>48.7575</v>
      </c>
      <c r="M100" s="132">
        <f t="shared" si="8"/>
        <v>53.19</v>
      </c>
      <c r="N100" s="133">
        <v>43753</v>
      </c>
      <c r="O100" s="298"/>
    </row>
    <row r="101" spans="1:15" ht="13.5" customHeight="1" x14ac:dyDescent="0.25">
      <c r="A101" s="299"/>
      <c r="B101" s="236"/>
      <c r="C101" s="229" t="s">
        <v>3888</v>
      </c>
      <c r="D101" s="229" t="s">
        <v>367</v>
      </c>
      <c r="E101" s="236" t="s">
        <v>3889</v>
      </c>
      <c r="F101" s="124" t="s">
        <v>3890</v>
      </c>
      <c r="G101" s="293">
        <v>275.85000000000002</v>
      </c>
      <c r="H101" s="294"/>
      <c r="I101" s="294" t="s">
        <v>302</v>
      </c>
      <c r="J101" s="300" t="s">
        <v>3222</v>
      </c>
      <c r="K101" s="137" t="s">
        <v>3891</v>
      </c>
      <c r="L101" s="132">
        <f t="shared" si="7"/>
        <v>75.858750000000015</v>
      </c>
      <c r="M101" s="132">
        <f t="shared" si="8"/>
        <v>82.754999999999995</v>
      </c>
      <c r="N101" s="133">
        <v>43753</v>
      </c>
      <c r="O101" s="298"/>
    </row>
    <row r="102" spans="1:15" ht="13.5" customHeight="1" x14ac:dyDescent="0.25">
      <c r="A102" s="299"/>
      <c r="B102" s="236"/>
      <c r="C102" s="229" t="s">
        <v>628</v>
      </c>
      <c r="D102" s="229" t="s">
        <v>3053</v>
      </c>
      <c r="E102" s="236" t="s">
        <v>3784</v>
      </c>
      <c r="F102" s="124" t="s">
        <v>3785</v>
      </c>
      <c r="G102" s="293">
        <v>162.19999999999999</v>
      </c>
      <c r="H102" s="294"/>
      <c r="I102" s="294" t="s">
        <v>302</v>
      </c>
      <c r="J102" s="300" t="s">
        <v>3222</v>
      </c>
      <c r="K102" s="137" t="s">
        <v>3978</v>
      </c>
      <c r="L102" s="132">
        <f t="shared" si="7"/>
        <v>44.604999999999997</v>
      </c>
      <c r="M102" s="132">
        <f t="shared" si="8"/>
        <v>48.66</v>
      </c>
      <c r="N102" s="133">
        <v>43753</v>
      </c>
      <c r="O102" s="298"/>
    </row>
    <row r="103" spans="1:15" ht="13.5" customHeight="1" x14ac:dyDescent="0.25">
      <c r="A103" s="292"/>
      <c r="B103" s="234"/>
      <c r="C103" s="229" t="s">
        <v>3926</v>
      </c>
      <c r="D103" s="229" t="s">
        <v>3927</v>
      </c>
      <c r="E103" s="234" t="s">
        <v>3928</v>
      </c>
      <c r="F103" s="292" t="s">
        <v>3929</v>
      </c>
      <c r="G103" s="293">
        <v>314.55</v>
      </c>
      <c r="H103" s="294"/>
      <c r="I103" s="294" t="s">
        <v>302</v>
      </c>
      <c r="J103" s="294" t="s">
        <v>3222</v>
      </c>
      <c r="K103" s="137" t="s">
        <v>1491</v>
      </c>
      <c r="L103" s="132">
        <f t="shared" si="7"/>
        <v>86.501249999999999</v>
      </c>
      <c r="M103" s="179">
        <f t="shared" ref="M103:M108" si="9">SUM(G103*40)/100</f>
        <v>125.82</v>
      </c>
      <c r="N103" s="133">
        <v>43753</v>
      </c>
      <c r="O103" s="294"/>
    </row>
    <row r="104" spans="1:15" ht="13.5" customHeight="1" x14ac:dyDescent="0.25">
      <c r="A104" s="299" t="s">
        <v>3642</v>
      </c>
      <c r="B104" s="234">
        <v>70032491</v>
      </c>
      <c r="C104" s="322" t="s">
        <v>3645</v>
      </c>
      <c r="D104" s="323" t="s">
        <v>757</v>
      </c>
      <c r="E104" s="224">
        <v>7102120620080</v>
      </c>
      <c r="F104" s="305" t="s">
        <v>3646</v>
      </c>
      <c r="G104" s="293">
        <v>347.3</v>
      </c>
      <c r="H104" s="293"/>
      <c r="I104" s="294" t="s">
        <v>3597</v>
      </c>
      <c r="J104" s="294" t="s">
        <v>93</v>
      </c>
      <c r="K104" s="137" t="s">
        <v>891</v>
      </c>
      <c r="L104" s="132">
        <f t="shared" si="7"/>
        <v>95.507499999999993</v>
      </c>
      <c r="M104" s="179">
        <f t="shared" si="9"/>
        <v>138.91999999999999</v>
      </c>
      <c r="N104" s="133">
        <v>43753</v>
      </c>
      <c r="O104" s="298"/>
    </row>
    <row r="105" spans="1:15" ht="13.5" customHeight="1" x14ac:dyDescent="0.25">
      <c r="A105" s="299"/>
      <c r="B105" s="234"/>
      <c r="C105" s="229" t="s">
        <v>548</v>
      </c>
      <c r="D105" s="229" t="s">
        <v>265</v>
      </c>
      <c r="E105" s="234" t="s">
        <v>3817</v>
      </c>
      <c r="F105" s="292" t="s">
        <v>3818</v>
      </c>
      <c r="G105" s="293">
        <v>521.29999999999995</v>
      </c>
      <c r="H105" s="294"/>
      <c r="I105" s="294" t="s">
        <v>302</v>
      </c>
      <c r="J105" s="367" t="s">
        <v>3222</v>
      </c>
      <c r="K105" s="137" t="s">
        <v>891</v>
      </c>
      <c r="L105" s="132">
        <f t="shared" si="7"/>
        <v>143.35749999999999</v>
      </c>
      <c r="M105" s="179">
        <f t="shared" si="9"/>
        <v>208.52</v>
      </c>
      <c r="N105" s="133">
        <v>43753</v>
      </c>
      <c r="O105" s="298"/>
    </row>
    <row r="106" spans="1:15" ht="13.5" customHeight="1" x14ac:dyDescent="0.25">
      <c r="A106" s="292"/>
      <c r="B106" s="236" t="s">
        <v>2385</v>
      </c>
      <c r="C106" s="124" t="s">
        <v>2386</v>
      </c>
      <c r="D106" s="124" t="s">
        <v>2387</v>
      </c>
      <c r="E106" s="236" t="s">
        <v>3418</v>
      </c>
      <c r="F106" s="124" t="s">
        <v>2389</v>
      </c>
      <c r="G106" s="293">
        <v>498.2</v>
      </c>
      <c r="H106" s="294" t="s">
        <v>470</v>
      </c>
      <c r="I106" s="294" t="s">
        <v>302</v>
      </c>
      <c r="J106" s="294"/>
      <c r="K106" s="137" t="s">
        <v>891</v>
      </c>
      <c r="L106" s="132">
        <f t="shared" si="7"/>
        <v>137.005</v>
      </c>
      <c r="M106" s="179">
        <f t="shared" si="9"/>
        <v>199.28</v>
      </c>
      <c r="N106" s="133">
        <v>43753</v>
      </c>
      <c r="O106" s="294"/>
    </row>
    <row r="107" spans="1:15" ht="13.5" customHeight="1" x14ac:dyDescent="0.25">
      <c r="A107" s="296"/>
      <c r="B107" s="234" t="s">
        <v>2233</v>
      </c>
      <c r="C107" s="292" t="s">
        <v>3434</v>
      </c>
      <c r="D107" s="292" t="s">
        <v>169</v>
      </c>
      <c r="E107" s="234" t="s">
        <v>2237</v>
      </c>
      <c r="F107" s="292" t="s">
        <v>2239</v>
      </c>
      <c r="G107" s="293">
        <v>296.89999999999998</v>
      </c>
      <c r="H107" s="294" t="s">
        <v>444</v>
      </c>
      <c r="I107" s="294" t="s">
        <v>302</v>
      </c>
      <c r="J107" s="294" t="s">
        <v>3222</v>
      </c>
      <c r="K107" s="137" t="s">
        <v>891</v>
      </c>
      <c r="L107" s="132">
        <f t="shared" si="7"/>
        <v>81.647499999999994</v>
      </c>
      <c r="M107" s="179">
        <f t="shared" si="9"/>
        <v>118.76</v>
      </c>
      <c r="N107" s="133">
        <v>43753</v>
      </c>
      <c r="O107" s="298"/>
    </row>
    <row r="108" spans="1:15" ht="13.5" customHeight="1" x14ac:dyDescent="0.25">
      <c r="A108" s="292"/>
      <c r="B108" s="234" t="s">
        <v>3575</v>
      </c>
      <c r="C108" s="292" t="s">
        <v>3576</v>
      </c>
      <c r="D108" s="292" t="s">
        <v>2922</v>
      </c>
      <c r="E108" s="234" t="s">
        <v>3577</v>
      </c>
      <c r="F108" s="292" t="s">
        <v>3578</v>
      </c>
      <c r="G108" s="293">
        <v>459.2</v>
      </c>
      <c r="H108" s="294" t="s">
        <v>444</v>
      </c>
      <c r="I108" s="294" t="s">
        <v>302</v>
      </c>
      <c r="J108" s="294" t="s">
        <v>3222</v>
      </c>
      <c r="K108" s="137" t="s">
        <v>891</v>
      </c>
      <c r="L108" s="132">
        <f t="shared" si="7"/>
        <v>126.28</v>
      </c>
      <c r="M108" s="179">
        <f t="shared" si="9"/>
        <v>183.68</v>
      </c>
      <c r="N108" s="133">
        <v>43753</v>
      </c>
      <c r="O108" s="294"/>
    </row>
    <row r="109" spans="1:15" ht="13.5" customHeight="1" x14ac:dyDescent="0.25">
      <c r="A109" s="296" t="s">
        <v>3651</v>
      </c>
      <c r="B109" s="234">
        <v>72054255</v>
      </c>
      <c r="C109" s="306" t="s">
        <v>3455</v>
      </c>
      <c r="D109" s="306" t="s">
        <v>2711</v>
      </c>
      <c r="E109" s="224">
        <v>8110050879088</v>
      </c>
      <c r="F109" s="306" t="s">
        <v>3652</v>
      </c>
      <c r="G109" s="293">
        <v>361.8</v>
      </c>
      <c r="H109" s="307"/>
      <c r="I109" s="306" t="s">
        <v>3597</v>
      </c>
      <c r="J109" s="294" t="s">
        <v>93</v>
      </c>
      <c r="K109" s="169" t="s">
        <v>3979</v>
      </c>
      <c r="L109" s="132">
        <f t="shared" si="7"/>
        <v>99.495000000000005</v>
      </c>
      <c r="M109" s="132">
        <f t="shared" ref="M109:M151" si="10">SUM(G109*30)/100</f>
        <v>108.54</v>
      </c>
      <c r="N109" s="133">
        <v>43753</v>
      </c>
      <c r="O109" s="298"/>
    </row>
    <row r="110" spans="1:15" ht="13.5" customHeight="1" x14ac:dyDescent="0.25">
      <c r="A110" s="292"/>
      <c r="B110" s="234"/>
      <c r="C110" s="229" t="s">
        <v>3879</v>
      </c>
      <c r="D110" s="229" t="s">
        <v>265</v>
      </c>
      <c r="E110" s="234" t="s">
        <v>3880</v>
      </c>
      <c r="F110" s="292" t="s">
        <v>3881</v>
      </c>
      <c r="G110" s="293">
        <v>570.1</v>
      </c>
      <c r="H110" s="294"/>
      <c r="I110" s="294" t="s">
        <v>302</v>
      </c>
      <c r="J110" s="294" t="s">
        <v>3222</v>
      </c>
      <c r="K110" s="169" t="s">
        <v>3979</v>
      </c>
      <c r="L110" s="132">
        <f t="shared" si="7"/>
        <v>156.7775</v>
      </c>
      <c r="M110" s="132">
        <f t="shared" si="10"/>
        <v>171.03</v>
      </c>
      <c r="N110" s="133">
        <v>43753</v>
      </c>
      <c r="O110" s="294"/>
    </row>
    <row r="111" spans="1:15" x14ac:dyDescent="0.25">
      <c r="A111" s="292"/>
      <c r="B111" s="234"/>
      <c r="C111" s="229" t="s">
        <v>3923</v>
      </c>
      <c r="D111" s="229" t="s">
        <v>1219</v>
      </c>
      <c r="E111" s="234" t="s">
        <v>3924</v>
      </c>
      <c r="F111" s="292" t="s">
        <v>3925</v>
      </c>
      <c r="G111" s="293">
        <v>333.45</v>
      </c>
      <c r="H111" s="294"/>
      <c r="I111" s="294" t="s">
        <v>302</v>
      </c>
      <c r="J111" s="294" t="s">
        <v>3222</v>
      </c>
      <c r="K111" s="169" t="s">
        <v>3979</v>
      </c>
      <c r="L111" s="132">
        <f t="shared" si="7"/>
        <v>91.698750000000004</v>
      </c>
      <c r="M111" s="132">
        <f t="shared" si="10"/>
        <v>100.035</v>
      </c>
      <c r="N111" s="133">
        <v>43753</v>
      </c>
      <c r="O111" s="294"/>
    </row>
    <row r="112" spans="1:15" x14ac:dyDescent="0.25">
      <c r="A112" s="299"/>
      <c r="B112" s="234"/>
      <c r="C112" s="229" t="s">
        <v>3855</v>
      </c>
      <c r="D112" s="229" t="s">
        <v>185</v>
      </c>
      <c r="E112" s="234" t="s">
        <v>3856</v>
      </c>
      <c r="F112" s="292" t="s">
        <v>3857</v>
      </c>
      <c r="G112" s="293">
        <v>461.3</v>
      </c>
      <c r="H112" s="294"/>
      <c r="I112" s="294" t="s">
        <v>302</v>
      </c>
      <c r="J112" s="300" t="s">
        <v>3222</v>
      </c>
      <c r="K112" s="137" t="s">
        <v>3980</v>
      </c>
      <c r="L112" s="132">
        <f t="shared" si="7"/>
        <v>126.8575</v>
      </c>
      <c r="M112" s="132">
        <f t="shared" si="10"/>
        <v>138.38999999999999</v>
      </c>
      <c r="N112" s="133">
        <v>43753</v>
      </c>
      <c r="O112" s="298"/>
    </row>
    <row r="113" spans="1:15" x14ac:dyDescent="0.25">
      <c r="A113" s="299"/>
      <c r="B113" s="236"/>
      <c r="C113" s="229" t="s">
        <v>3895</v>
      </c>
      <c r="D113" s="229" t="s">
        <v>3862</v>
      </c>
      <c r="E113" s="236" t="s">
        <v>3896</v>
      </c>
      <c r="F113" s="124" t="s">
        <v>3897</v>
      </c>
      <c r="G113" s="293">
        <v>482.3</v>
      </c>
      <c r="H113" s="294"/>
      <c r="I113" s="294" t="s">
        <v>302</v>
      </c>
      <c r="J113" s="300" t="s">
        <v>3222</v>
      </c>
      <c r="K113" s="137" t="s">
        <v>3980</v>
      </c>
      <c r="L113" s="132">
        <f t="shared" si="7"/>
        <v>132.63249999999999</v>
      </c>
      <c r="M113" s="132">
        <f t="shared" si="10"/>
        <v>144.69</v>
      </c>
      <c r="N113" s="133">
        <v>43753</v>
      </c>
      <c r="O113" s="298"/>
    </row>
    <row r="114" spans="1:15" x14ac:dyDescent="0.25">
      <c r="A114" s="299"/>
      <c r="B114" s="236"/>
      <c r="C114" s="229" t="s">
        <v>3884</v>
      </c>
      <c r="D114" s="229" t="s">
        <v>3885</v>
      </c>
      <c r="E114" s="236" t="s">
        <v>3886</v>
      </c>
      <c r="F114" s="124" t="s">
        <v>3887</v>
      </c>
      <c r="G114" s="293">
        <v>518.9</v>
      </c>
      <c r="H114" s="294"/>
      <c r="I114" s="294" t="s">
        <v>302</v>
      </c>
      <c r="J114" s="300" t="s">
        <v>3222</v>
      </c>
      <c r="K114" s="137" t="s">
        <v>3980</v>
      </c>
      <c r="L114" s="132">
        <f t="shared" si="7"/>
        <v>142.69749999999999</v>
      </c>
      <c r="M114" s="132">
        <f t="shared" si="10"/>
        <v>155.66999999999999</v>
      </c>
      <c r="N114" s="133">
        <v>43753</v>
      </c>
      <c r="O114" s="298"/>
    </row>
    <row r="115" spans="1:15" s="77" customFormat="1" ht="13.8" x14ac:dyDescent="0.3">
      <c r="A115" s="296" t="s">
        <v>3618</v>
      </c>
      <c r="B115" s="234">
        <v>5358663</v>
      </c>
      <c r="C115" s="319" t="s">
        <v>3623</v>
      </c>
      <c r="D115" s="320" t="s">
        <v>806</v>
      </c>
      <c r="E115" s="224">
        <v>7207160766089</v>
      </c>
      <c r="F115" s="297" t="s">
        <v>3624</v>
      </c>
      <c r="G115" s="293">
        <v>111.1</v>
      </c>
      <c r="H115" s="294"/>
      <c r="I115" s="294" t="s">
        <v>3597</v>
      </c>
      <c r="J115" s="294" t="s">
        <v>93</v>
      </c>
      <c r="K115" s="300" t="s">
        <v>654</v>
      </c>
      <c r="L115" s="293">
        <f t="shared" ref="L115:L125" si="11">SUM(G115*27.5)/100</f>
        <v>30.552499999999998</v>
      </c>
      <c r="M115" s="293">
        <f t="shared" ref="M115:M125" si="12">SUM(G115*30)/100</f>
        <v>33.33</v>
      </c>
      <c r="N115" s="295"/>
      <c r="O115" s="298"/>
    </row>
    <row r="116" spans="1:15" x14ac:dyDescent="0.25">
      <c r="A116" s="296" t="s">
        <v>3630</v>
      </c>
      <c r="B116" s="234">
        <v>70540489</v>
      </c>
      <c r="C116" s="297" t="s">
        <v>692</v>
      </c>
      <c r="D116" s="294" t="s">
        <v>185</v>
      </c>
      <c r="E116" s="224">
        <v>8305305638087</v>
      </c>
      <c r="F116" s="297" t="s">
        <v>3641</v>
      </c>
      <c r="G116" s="293">
        <v>578.1</v>
      </c>
      <c r="H116" s="294"/>
      <c r="I116" s="294" t="s">
        <v>3597</v>
      </c>
      <c r="J116" s="294" t="s">
        <v>93</v>
      </c>
      <c r="K116" s="297" t="s">
        <v>654</v>
      </c>
      <c r="L116" s="293">
        <f t="shared" si="11"/>
        <v>158.97749999999999</v>
      </c>
      <c r="M116" s="293">
        <f t="shared" si="12"/>
        <v>173.43</v>
      </c>
      <c r="N116" s="295"/>
      <c r="O116" s="298"/>
    </row>
    <row r="117" spans="1:15" x14ac:dyDescent="0.25">
      <c r="A117" s="292" t="s">
        <v>3638</v>
      </c>
      <c r="B117" s="234">
        <v>70411531</v>
      </c>
      <c r="C117" s="306" t="s">
        <v>3664</v>
      </c>
      <c r="D117" s="306" t="s">
        <v>584</v>
      </c>
      <c r="E117" s="224">
        <v>8012150550082</v>
      </c>
      <c r="F117" s="306" t="s">
        <v>3665</v>
      </c>
      <c r="G117" s="293">
        <v>728.4</v>
      </c>
      <c r="H117" s="307"/>
      <c r="I117" s="306" t="s">
        <v>3597</v>
      </c>
      <c r="J117" s="294" t="s">
        <v>93</v>
      </c>
      <c r="K117" s="294" t="s">
        <v>654</v>
      </c>
      <c r="L117" s="293">
        <f t="shared" si="11"/>
        <v>200.31</v>
      </c>
      <c r="M117" s="293">
        <f t="shared" si="12"/>
        <v>218.52</v>
      </c>
      <c r="N117" s="295"/>
      <c r="O117" s="294"/>
    </row>
    <row r="118" spans="1:15" x14ac:dyDescent="0.25">
      <c r="A118" s="292" t="s">
        <v>3651</v>
      </c>
      <c r="B118" s="234" t="s">
        <v>283</v>
      </c>
      <c r="C118" s="321" t="s">
        <v>284</v>
      </c>
      <c r="D118" s="321" t="s">
        <v>285</v>
      </c>
      <c r="E118" s="224" t="s">
        <v>286</v>
      </c>
      <c r="F118" s="292" t="s">
        <v>287</v>
      </c>
      <c r="G118" s="293">
        <v>127.5</v>
      </c>
      <c r="H118" s="294"/>
      <c r="I118" s="294" t="s">
        <v>3597</v>
      </c>
      <c r="J118" s="294" t="s">
        <v>93</v>
      </c>
      <c r="K118" s="294" t="s">
        <v>654</v>
      </c>
      <c r="L118" s="293">
        <f t="shared" si="11"/>
        <v>35.0625</v>
      </c>
      <c r="M118" s="293">
        <f t="shared" si="12"/>
        <v>38.25</v>
      </c>
      <c r="N118" s="295"/>
      <c r="O118" s="294"/>
    </row>
    <row r="119" spans="1:15" x14ac:dyDescent="0.25">
      <c r="A119" s="296" t="s">
        <v>3606</v>
      </c>
      <c r="B119" s="234">
        <v>71963766</v>
      </c>
      <c r="C119" s="319" t="s">
        <v>3609</v>
      </c>
      <c r="D119" s="320" t="s">
        <v>1661</v>
      </c>
      <c r="E119" s="224">
        <v>7907115486085</v>
      </c>
      <c r="F119" s="297" t="s">
        <v>3610</v>
      </c>
      <c r="G119" s="293">
        <v>161.30000000000001</v>
      </c>
      <c r="H119" s="294"/>
      <c r="I119" s="294" t="s">
        <v>3597</v>
      </c>
      <c r="J119" s="294" t="s">
        <v>93</v>
      </c>
      <c r="K119" s="305" t="s">
        <v>654</v>
      </c>
      <c r="L119" s="293">
        <f t="shared" si="11"/>
        <v>44.357500000000002</v>
      </c>
      <c r="M119" s="293">
        <f t="shared" si="12"/>
        <v>48.39</v>
      </c>
      <c r="N119" s="295"/>
      <c r="O119" s="298"/>
    </row>
    <row r="120" spans="1:15" x14ac:dyDescent="0.25">
      <c r="A120" s="299" t="s">
        <v>3634</v>
      </c>
      <c r="B120" s="234">
        <v>71318003</v>
      </c>
      <c r="C120" s="323" t="s">
        <v>3635</v>
      </c>
      <c r="D120" s="323" t="s">
        <v>265</v>
      </c>
      <c r="E120" s="224">
        <v>8510250904083</v>
      </c>
      <c r="F120" s="300" t="s">
        <v>3636</v>
      </c>
      <c r="G120" s="293">
        <v>456.2</v>
      </c>
      <c r="H120" s="294"/>
      <c r="I120" s="294" t="s">
        <v>3597</v>
      </c>
      <c r="J120" s="300" t="s">
        <v>93</v>
      </c>
      <c r="K120" s="300" t="s">
        <v>654</v>
      </c>
      <c r="L120" s="293">
        <f t="shared" si="11"/>
        <v>125.455</v>
      </c>
      <c r="M120" s="293">
        <f t="shared" si="12"/>
        <v>136.86000000000001</v>
      </c>
      <c r="N120" s="295"/>
      <c r="O120" s="298"/>
    </row>
    <row r="121" spans="1:15" x14ac:dyDescent="0.25">
      <c r="A121" s="299" t="s">
        <v>3630</v>
      </c>
      <c r="B121" s="234">
        <v>20425104</v>
      </c>
      <c r="C121" s="323" t="s">
        <v>3631</v>
      </c>
      <c r="D121" s="323" t="s">
        <v>3632</v>
      </c>
      <c r="E121" s="224">
        <v>8006060772083</v>
      </c>
      <c r="F121" s="300" t="s">
        <v>3633</v>
      </c>
      <c r="G121" s="293">
        <v>429.3</v>
      </c>
      <c r="H121" s="294"/>
      <c r="I121" s="294" t="s">
        <v>3621</v>
      </c>
      <c r="J121" s="300" t="s">
        <v>93</v>
      </c>
      <c r="K121" s="300" t="s">
        <v>654</v>
      </c>
      <c r="L121" s="293">
        <f t="shared" si="11"/>
        <v>118.0575</v>
      </c>
      <c r="M121" s="293">
        <f t="shared" si="12"/>
        <v>128.79</v>
      </c>
      <c r="N121" s="295"/>
      <c r="O121" s="298"/>
    </row>
    <row r="122" spans="1:15" x14ac:dyDescent="0.25">
      <c r="A122" s="296" t="s">
        <v>3606</v>
      </c>
      <c r="B122" s="234">
        <v>71285431</v>
      </c>
      <c r="C122" s="294" t="s">
        <v>3616</v>
      </c>
      <c r="D122" s="294" t="s">
        <v>276</v>
      </c>
      <c r="E122" s="224">
        <v>650230589088</v>
      </c>
      <c r="F122" s="294" t="s">
        <v>3617</v>
      </c>
      <c r="G122" s="293">
        <v>699.8</v>
      </c>
      <c r="H122" s="294"/>
      <c r="I122" s="294" t="s">
        <v>3597</v>
      </c>
      <c r="J122" s="294" t="s">
        <v>93</v>
      </c>
      <c r="K122" s="294" t="s">
        <v>654</v>
      </c>
      <c r="L122" s="293">
        <f t="shared" si="11"/>
        <v>192.44499999999999</v>
      </c>
      <c r="M122" s="293">
        <f t="shared" si="12"/>
        <v>209.94</v>
      </c>
      <c r="N122" s="295"/>
      <c r="O122" s="298"/>
    </row>
    <row r="123" spans="1:15" x14ac:dyDescent="0.25">
      <c r="A123" s="299" t="s">
        <v>3649</v>
      </c>
      <c r="B123" s="234">
        <v>719315126</v>
      </c>
      <c r="C123" s="319" t="s">
        <v>306</v>
      </c>
      <c r="D123" s="320" t="s">
        <v>307</v>
      </c>
      <c r="E123" s="224">
        <v>7409260405085</v>
      </c>
      <c r="F123" s="297" t="s">
        <v>3650</v>
      </c>
      <c r="G123" s="293">
        <v>269.8</v>
      </c>
      <c r="H123" s="301"/>
      <c r="I123" s="294" t="s">
        <v>3597</v>
      </c>
      <c r="J123" s="294" t="s">
        <v>93</v>
      </c>
      <c r="K123" s="297" t="s">
        <v>654</v>
      </c>
      <c r="L123" s="293">
        <f t="shared" si="11"/>
        <v>74.194999999999993</v>
      </c>
      <c r="M123" s="293">
        <f t="shared" si="12"/>
        <v>80.94</v>
      </c>
      <c r="N123" s="295"/>
      <c r="O123" s="298"/>
    </row>
    <row r="124" spans="1:15" x14ac:dyDescent="0.25">
      <c r="A124" s="296" t="s">
        <v>3649</v>
      </c>
      <c r="B124" s="234">
        <v>70344191</v>
      </c>
      <c r="C124" s="319" t="s">
        <v>311</v>
      </c>
      <c r="D124" s="320" t="s">
        <v>512</v>
      </c>
      <c r="E124" s="224">
        <v>7904240564084</v>
      </c>
      <c r="F124" s="297" t="s">
        <v>313</v>
      </c>
      <c r="G124" s="293">
        <v>167.3</v>
      </c>
      <c r="H124" s="294"/>
      <c r="I124" s="294" t="s">
        <v>3597</v>
      </c>
      <c r="J124" s="294" t="s">
        <v>93</v>
      </c>
      <c r="K124" s="297" t="s">
        <v>654</v>
      </c>
      <c r="L124" s="293">
        <f t="shared" si="11"/>
        <v>46.0075</v>
      </c>
      <c r="M124" s="293">
        <f t="shared" si="12"/>
        <v>50.19</v>
      </c>
      <c r="N124" s="295"/>
      <c r="O124" s="298"/>
    </row>
    <row r="125" spans="1:15" x14ac:dyDescent="0.25">
      <c r="A125" s="299" t="s">
        <v>3602</v>
      </c>
      <c r="B125" s="234">
        <v>72186895</v>
      </c>
      <c r="C125" s="323" t="s">
        <v>3603</v>
      </c>
      <c r="D125" s="323" t="s">
        <v>3604</v>
      </c>
      <c r="E125" s="224">
        <v>7809151158083</v>
      </c>
      <c r="F125" s="300" t="s">
        <v>3605</v>
      </c>
      <c r="G125" s="293">
        <v>300.3</v>
      </c>
      <c r="H125" s="294"/>
      <c r="I125" s="294" t="s">
        <v>3597</v>
      </c>
      <c r="J125" s="300" t="s">
        <v>93</v>
      </c>
      <c r="K125" s="300" t="s">
        <v>654</v>
      </c>
      <c r="L125" s="293">
        <f t="shared" si="11"/>
        <v>82.582499999999996</v>
      </c>
      <c r="M125" s="293">
        <f t="shared" si="12"/>
        <v>90.09</v>
      </c>
      <c r="N125" s="295"/>
      <c r="O125" s="298"/>
    </row>
    <row r="126" spans="1:15" x14ac:dyDescent="0.25">
      <c r="A126" s="306" t="s">
        <v>3598</v>
      </c>
      <c r="B126" s="234">
        <v>70246033</v>
      </c>
      <c r="C126" s="304" t="s">
        <v>3224</v>
      </c>
      <c r="D126" s="294" t="s">
        <v>265</v>
      </c>
      <c r="E126" s="224">
        <v>7609305537087</v>
      </c>
      <c r="F126" s="297" t="s">
        <v>3226</v>
      </c>
      <c r="G126" s="293">
        <v>410.25</v>
      </c>
      <c r="H126" s="294"/>
      <c r="I126" s="294" t="s">
        <v>3597</v>
      </c>
      <c r="J126" s="294" t="s">
        <v>93</v>
      </c>
      <c r="K126" s="297"/>
      <c r="L126" s="293">
        <f t="shared" si="7"/>
        <v>112.81874999999999</v>
      </c>
      <c r="M126" s="293">
        <f t="shared" si="10"/>
        <v>123.075</v>
      </c>
      <c r="N126" s="295"/>
      <c r="O126" s="298"/>
    </row>
    <row r="127" spans="1:15" x14ac:dyDescent="0.25">
      <c r="A127" s="306"/>
      <c r="B127" s="234"/>
      <c r="C127" s="231" t="s">
        <v>3728</v>
      </c>
      <c r="D127" s="170" t="s">
        <v>3729</v>
      </c>
      <c r="E127" s="224">
        <v>8111070506081</v>
      </c>
      <c r="F127" s="297" t="s">
        <v>3730</v>
      </c>
      <c r="G127" s="293">
        <v>327.2</v>
      </c>
      <c r="H127" s="294"/>
      <c r="I127" s="294" t="s">
        <v>3621</v>
      </c>
      <c r="J127" s="294" t="s">
        <v>3222</v>
      </c>
      <c r="K127" s="297"/>
      <c r="L127" s="293">
        <f t="shared" si="7"/>
        <v>89.98</v>
      </c>
      <c r="M127" s="293">
        <f t="shared" si="10"/>
        <v>98.16</v>
      </c>
      <c r="N127" s="295"/>
      <c r="O127" s="298"/>
    </row>
    <row r="128" spans="1:15" x14ac:dyDescent="0.25">
      <c r="A128" s="299"/>
      <c r="B128" s="234" t="s">
        <v>2063</v>
      </c>
      <c r="C128" s="292" t="s">
        <v>2421</v>
      </c>
      <c r="D128" s="292" t="s">
        <v>831</v>
      </c>
      <c r="E128" s="234" t="s">
        <v>1953</v>
      </c>
      <c r="F128" s="292" t="s">
        <v>1763</v>
      </c>
      <c r="G128" s="293">
        <v>527.20000000000005</v>
      </c>
      <c r="H128" s="294" t="s">
        <v>470</v>
      </c>
      <c r="I128" s="294" t="s">
        <v>302</v>
      </c>
      <c r="J128" s="300"/>
      <c r="K128" s="300"/>
      <c r="L128" s="293">
        <f t="shared" si="7"/>
        <v>144.98000000000002</v>
      </c>
      <c r="M128" s="293">
        <f t="shared" si="10"/>
        <v>158.16000000000003</v>
      </c>
      <c r="N128" s="295"/>
      <c r="O128" s="298"/>
    </row>
    <row r="129" spans="1:15" x14ac:dyDescent="0.25">
      <c r="A129" s="299"/>
      <c r="B129" s="236" t="s">
        <v>3263</v>
      </c>
      <c r="C129" s="124" t="s">
        <v>3264</v>
      </c>
      <c r="D129" s="124" t="s">
        <v>584</v>
      </c>
      <c r="E129" s="236" t="s">
        <v>3265</v>
      </c>
      <c r="F129" s="124" t="s">
        <v>3266</v>
      </c>
      <c r="G129" s="293">
        <v>171.8</v>
      </c>
      <c r="H129" s="294" t="s">
        <v>444</v>
      </c>
      <c r="I129" s="294" t="s">
        <v>302</v>
      </c>
      <c r="J129" s="300" t="s">
        <v>3222</v>
      </c>
      <c r="K129" s="300"/>
      <c r="L129" s="293">
        <f t="shared" si="7"/>
        <v>47.244999999999997</v>
      </c>
      <c r="M129" s="293">
        <f t="shared" si="10"/>
        <v>51.54</v>
      </c>
      <c r="N129" s="295"/>
      <c r="O129" s="298"/>
    </row>
    <row r="130" spans="1:15" x14ac:dyDescent="0.25">
      <c r="A130" s="296"/>
      <c r="B130" s="234" t="s">
        <v>1525</v>
      </c>
      <c r="C130" s="229" t="s">
        <v>3707</v>
      </c>
      <c r="D130" s="229"/>
      <c r="E130" s="234" t="s">
        <v>1527</v>
      </c>
      <c r="F130" s="292" t="s">
        <v>1526</v>
      </c>
      <c r="G130" s="293">
        <v>171.8</v>
      </c>
      <c r="H130" s="294"/>
      <c r="I130" s="294" t="s">
        <v>302</v>
      </c>
      <c r="J130" s="294" t="s">
        <v>3222</v>
      </c>
      <c r="K130" s="297"/>
      <c r="L130" s="293">
        <f t="shared" si="7"/>
        <v>47.244999999999997</v>
      </c>
      <c r="M130" s="293">
        <f t="shared" si="10"/>
        <v>51.54</v>
      </c>
      <c r="N130" s="295"/>
      <c r="O130" s="298"/>
    </row>
    <row r="131" spans="1:15" x14ac:dyDescent="0.25">
      <c r="A131" s="292"/>
      <c r="B131" s="234" t="s">
        <v>2093</v>
      </c>
      <c r="C131" s="321" t="s">
        <v>2432</v>
      </c>
      <c r="D131" s="321" t="s">
        <v>757</v>
      </c>
      <c r="E131" s="234" t="s">
        <v>2166</v>
      </c>
      <c r="F131" s="292" t="s">
        <v>2199</v>
      </c>
      <c r="G131" s="293">
        <v>294.2</v>
      </c>
      <c r="H131" s="294" t="s">
        <v>470</v>
      </c>
      <c r="I131" s="294" t="s">
        <v>3242</v>
      </c>
      <c r="J131" s="294" t="s">
        <v>3222</v>
      </c>
      <c r="K131" s="294"/>
      <c r="L131" s="293">
        <f t="shared" ref="L131:L162" si="13">SUM(G131*27.5)/100</f>
        <v>80.905000000000001</v>
      </c>
      <c r="M131" s="293">
        <f t="shared" si="10"/>
        <v>88.26</v>
      </c>
      <c r="N131" s="295"/>
      <c r="O131" s="294" t="s">
        <v>3282</v>
      </c>
    </row>
    <row r="132" spans="1:15" x14ac:dyDescent="0.25">
      <c r="A132" s="299"/>
      <c r="B132" s="236" t="s">
        <v>3283</v>
      </c>
      <c r="C132" s="124" t="s">
        <v>3284</v>
      </c>
      <c r="D132" s="124" t="s">
        <v>260</v>
      </c>
      <c r="E132" s="236" t="s">
        <v>3285</v>
      </c>
      <c r="F132" s="124" t="s">
        <v>3286</v>
      </c>
      <c r="G132" s="293">
        <v>351.25</v>
      </c>
      <c r="H132" s="294" t="s">
        <v>470</v>
      </c>
      <c r="I132" s="294" t="s">
        <v>302</v>
      </c>
      <c r="J132" s="300"/>
      <c r="K132" s="300"/>
      <c r="L132" s="293">
        <f t="shared" si="13"/>
        <v>96.59375</v>
      </c>
      <c r="M132" s="293">
        <f t="shared" si="10"/>
        <v>105.375</v>
      </c>
      <c r="N132" s="295"/>
      <c r="O132" s="298"/>
    </row>
    <row r="133" spans="1:15" x14ac:dyDescent="0.25">
      <c r="A133" s="296"/>
      <c r="B133" s="236" t="s">
        <v>3300</v>
      </c>
      <c r="C133" s="124" t="s">
        <v>3301</v>
      </c>
      <c r="D133" s="124" t="s">
        <v>128</v>
      </c>
      <c r="E133" s="236" t="s">
        <v>3302</v>
      </c>
      <c r="F133" s="124" t="s">
        <v>3303</v>
      </c>
      <c r="G133" s="293">
        <v>341.55</v>
      </c>
      <c r="H133" s="301" t="s">
        <v>444</v>
      </c>
      <c r="I133" s="294" t="s">
        <v>302</v>
      </c>
      <c r="J133" s="294" t="s">
        <v>3222</v>
      </c>
      <c r="K133" s="297"/>
      <c r="L133" s="293">
        <f t="shared" si="13"/>
        <v>93.926249999999996</v>
      </c>
      <c r="M133" s="293">
        <f t="shared" si="10"/>
        <v>102.465</v>
      </c>
      <c r="N133" s="295"/>
      <c r="O133" s="298"/>
    </row>
    <row r="134" spans="1:15" x14ac:dyDescent="0.25">
      <c r="A134" s="299"/>
      <c r="B134" s="236" t="s">
        <v>3304</v>
      </c>
      <c r="C134" s="202" t="s">
        <v>3305</v>
      </c>
      <c r="D134" s="202" t="s">
        <v>2438</v>
      </c>
      <c r="E134" s="237" t="s">
        <v>3306</v>
      </c>
      <c r="F134" s="202" t="s">
        <v>2816</v>
      </c>
      <c r="G134" s="293">
        <v>447.2</v>
      </c>
      <c r="H134" s="301" t="s">
        <v>470</v>
      </c>
      <c r="I134" s="301" t="s">
        <v>3242</v>
      </c>
      <c r="J134" s="300"/>
      <c r="K134" s="300"/>
      <c r="L134" s="293">
        <f t="shared" si="13"/>
        <v>122.98</v>
      </c>
      <c r="M134" s="293">
        <f t="shared" si="10"/>
        <v>134.16</v>
      </c>
      <c r="N134" s="295"/>
      <c r="O134" s="298"/>
    </row>
    <row r="135" spans="1:15" x14ac:dyDescent="0.25">
      <c r="A135" s="299"/>
      <c r="B135" s="236"/>
      <c r="C135" s="229" t="s">
        <v>3754</v>
      </c>
      <c r="D135" s="229" t="s">
        <v>89</v>
      </c>
      <c r="E135" s="236" t="s">
        <v>3755</v>
      </c>
      <c r="F135" s="124" t="s">
        <v>3756</v>
      </c>
      <c r="G135" s="293">
        <v>504.2</v>
      </c>
      <c r="H135" s="294"/>
      <c r="I135" s="294" t="s">
        <v>3621</v>
      </c>
      <c r="J135" s="300" t="s">
        <v>3222</v>
      </c>
      <c r="K135" s="300"/>
      <c r="L135" s="293">
        <f t="shared" si="13"/>
        <v>138.655</v>
      </c>
      <c r="M135" s="293">
        <f t="shared" si="10"/>
        <v>151.26</v>
      </c>
      <c r="N135" s="295"/>
      <c r="O135" s="298"/>
    </row>
    <row r="136" spans="1:15" x14ac:dyDescent="0.25">
      <c r="A136" s="292"/>
      <c r="B136" s="234" t="s">
        <v>3322</v>
      </c>
      <c r="C136" s="292" t="s">
        <v>1091</v>
      </c>
      <c r="D136" s="292" t="s">
        <v>357</v>
      </c>
      <c r="E136" s="234" t="s">
        <v>3323</v>
      </c>
      <c r="F136" s="292" t="s">
        <v>2915</v>
      </c>
      <c r="G136" s="293">
        <v>164.25</v>
      </c>
      <c r="H136" s="294" t="s">
        <v>470</v>
      </c>
      <c r="I136" s="294" t="s">
        <v>302</v>
      </c>
      <c r="J136" s="294"/>
      <c r="K136" s="294"/>
      <c r="L136" s="293">
        <f t="shared" si="13"/>
        <v>45.168750000000003</v>
      </c>
      <c r="M136" s="293">
        <f t="shared" si="10"/>
        <v>49.274999999999999</v>
      </c>
      <c r="N136" s="295"/>
      <c r="O136" s="294"/>
    </row>
    <row r="137" spans="1:15" x14ac:dyDescent="0.25">
      <c r="A137" s="292"/>
      <c r="B137" s="234"/>
      <c r="C137" s="229" t="s">
        <v>3789</v>
      </c>
      <c r="D137" s="229" t="s">
        <v>3790</v>
      </c>
      <c r="E137" s="224"/>
      <c r="F137" s="292" t="s">
        <v>3791</v>
      </c>
      <c r="G137" s="293">
        <v>920.85</v>
      </c>
      <c r="H137" s="294"/>
      <c r="I137" s="294" t="s">
        <v>302</v>
      </c>
      <c r="J137" s="294" t="s">
        <v>3222</v>
      </c>
      <c r="K137" s="297"/>
      <c r="L137" s="293">
        <f t="shared" si="13"/>
        <v>253.23374999999999</v>
      </c>
      <c r="M137" s="293">
        <f t="shared" si="10"/>
        <v>276.255</v>
      </c>
      <c r="N137" s="295"/>
      <c r="O137" s="294"/>
    </row>
    <row r="138" spans="1:15" x14ac:dyDescent="0.25">
      <c r="A138" s="299"/>
      <c r="B138" s="236"/>
      <c r="C138" s="229" t="s">
        <v>3771</v>
      </c>
      <c r="D138" s="229" t="s">
        <v>3772</v>
      </c>
      <c r="E138" s="236" t="s">
        <v>3773</v>
      </c>
      <c r="F138" s="124" t="s">
        <v>3774</v>
      </c>
      <c r="G138" s="293">
        <v>511.3</v>
      </c>
      <c r="H138" s="294"/>
      <c r="I138" s="294" t="s">
        <v>302</v>
      </c>
      <c r="J138" s="300" t="s">
        <v>3222</v>
      </c>
      <c r="K138" s="300"/>
      <c r="L138" s="293">
        <f t="shared" si="13"/>
        <v>140.60749999999999</v>
      </c>
      <c r="M138" s="293">
        <f t="shared" si="10"/>
        <v>153.38999999999999</v>
      </c>
      <c r="N138" s="295"/>
      <c r="O138" s="298"/>
    </row>
    <row r="139" spans="1:15" x14ac:dyDescent="0.25">
      <c r="A139" s="292"/>
      <c r="B139" s="236" t="s">
        <v>3369</v>
      </c>
      <c r="C139" s="124" t="s">
        <v>3370</v>
      </c>
      <c r="D139" s="124" t="s">
        <v>63</v>
      </c>
      <c r="E139" s="236" t="s">
        <v>3371</v>
      </c>
      <c r="F139" s="124" t="s">
        <v>3372</v>
      </c>
      <c r="G139" s="293">
        <v>287.2</v>
      </c>
      <c r="H139" s="294" t="s">
        <v>470</v>
      </c>
      <c r="I139" s="294" t="s">
        <v>302</v>
      </c>
      <c r="J139" s="294"/>
      <c r="K139" s="294"/>
      <c r="L139" s="293">
        <f t="shared" si="13"/>
        <v>78.98</v>
      </c>
      <c r="M139" s="293">
        <f t="shared" si="10"/>
        <v>86.16</v>
      </c>
      <c r="N139" s="295"/>
      <c r="O139" s="294"/>
    </row>
    <row r="140" spans="1:15" x14ac:dyDescent="0.25">
      <c r="A140" s="292"/>
      <c r="B140" s="234" t="s">
        <v>2024</v>
      </c>
      <c r="C140" s="292" t="s">
        <v>3373</v>
      </c>
      <c r="D140" s="292" t="s">
        <v>343</v>
      </c>
      <c r="E140" s="234" t="s">
        <v>3374</v>
      </c>
      <c r="F140" s="292" t="s">
        <v>1721</v>
      </c>
      <c r="G140" s="293">
        <v>172.7</v>
      </c>
      <c r="H140" s="294" t="s">
        <v>470</v>
      </c>
      <c r="I140" s="294" t="s">
        <v>302</v>
      </c>
      <c r="J140" s="294"/>
      <c r="K140" s="294"/>
      <c r="L140" s="293">
        <f t="shared" si="13"/>
        <v>47.4925</v>
      </c>
      <c r="M140" s="293">
        <f t="shared" si="10"/>
        <v>51.81</v>
      </c>
      <c r="N140" s="295"/>
      <c r="O140" s="294"/>
    </row>
    <row r="141" spans="1:15" x14ac:dyDescent="0.25">
      <c r="A141" s="292"/>
      <c r="B141" s="234" t="s">
        <v>3375</v>
      </c>
      <c r="C141" s="292" t="s">
        <v>3376</v>
      </c>
      <c r="D141" s="292" t="s">
        <v>549</v>
      </c>
      <c r="E141" s="234" t="s">
        <v>3377</v>
      </c>
      <c r="F141" s="292" t="s">
        <v>3378</v>
      </c>
      <c r="G141" s="293">
        <v>209.2</v>
      </c>
      <c r="H141" s="301" t="s">
        <v>444</v>
      </c>
      <c r="I141" s="294" t="s">
        <v>302</v>
      </c>
      <c r="J141" s="294" t="s">
        <v>3222</v>
      </c>
      <c r="K141" s="301"/>
      <c r="L141" s="293">
        <f t="shared" si="13"/>
        <v>57.53</v>
      </c>
      <c r="M141" s="293">
        <f t="shared" si="10"/>
        <v>62.76</v>
      </c>
      <c r="N141" s="295"/>
      <c r="O141" s="294"/>
    </row>
    <row r="142" spans="1:15" x14ac:dyDescent="0.25">
      <c r="A142" s="292"/>
      <c r="B142" s="234"/>
      <c r="C142" s="292" t="s">
        <v>3765</v>
      </c>
      <c r="D142" s="292" t="s">
        <v>2522</v>
      </c>
      <c r="E142" s="234" t="s">
        <v>770</v>
      </c>
      <c r="F142" s="292" t="s">
        <v>771</v>
      </c>
      <c r="G142" s="293">
        <v>161.30000000000001</v>
      </c>
      <c r="H142" s="294"/>
      <c r="I142" s="294" t="s">
        <v>3242</v>
      </c>
      <c r="J142" s="294" t="s">
        <v>3222</v>
      </c>
      <c r="K142" s="294"/>
      <c r="L142" s="293">
        <f t="shared" si="13"/>
        <v>44.357500000000002</v>
      </c>
      <c r="M142" s="293">
        <f t="shared" si="10"/>
        <v>48.39</v>
      </c>
      <c r="N142" s="295"/>
      <c r="O142" s="294"/>
    </row>
    <row r="143" spans="1:15" x14ac:dyDescent="0.25">
      <c r="A143" s="292"/>
      <c r="B143" s="234"/>
      <c r="C143" s="366" t="s">
        <v>3757</v>
      </c>
      <c r="D143" s="229" t="s">
        <v>738</v>
      </c>
      <c r="E143" s="234" t="s">
        <v>3758</v>
      </c>
      <c r="F143" s="292" t="s">
        <v>3759</v>
      </c>
      <c r="G143" s="293">
        <v>222.95</v>
      </c>
      <c r="H143" s="294"/>
      <c r="I143" s="294" t="s">
        <v>302</v>
      </c>
      <c r="J143" s="294" t="s">
        <v>3222</v>
      </c>
      <c r="K143" s="294"/>
      <c r="L143" s="293">
        <f t="shared" si="13"/>
        <v>61.311250000000001</v>
      </c>
      <c r="M143" s="293">
        <f t="shared" si="10"/>
        <v>66.885000000000005</v>
      </c>
      <c r="N143" s="295"/>
      <c r="O143" s="294"/>
    </row>
    <row r="144" spans="1:15" x14ac:dyDescent="0.25">
      <c r="A144" s="299"/>
      <c r="B144" s="234" t="s">
        <v>3402</v>
      </c>
      <c r="C144" s="292" t="s">
        <v>906</v>
      </c>
      <c r="D144" s="292" t="s">
        <v>3403</v>
      </c>
      <c r="E144" s="234" t="s">
        <v>907</v>
      </c>
      <c r="F144" s="292" t="s">
        <v>908</v>
      </c>
      <c r="G144" s="293">
        <v>334.5</v>
      </c>
      <c r="H144" s="294" t="s">
        <v>470</v>
      </c>
      <c r="I144" s="294" t="s">
        <v>302</v>
      </c>
      <c r="J144" s="300" t="s">
        <v>3222</v>
      </c>
      <c r="K144" s="300"/>
      <c r="L144" s="293">
        <f t="shared" si="13"/>
        <v>91.987499999999997</v>
      </c>
      <c r="M144" s="293">
        <f t="shared" si="10"/>
        <v>100.35</v>
      </c>
      <c r="N144" s="295"/>
      <c r="O144" s="298"/>
    </row>
    <row r="145" spans="1:15" x14ac:dyDescent="0.25">
      <c r="A145" s="299"/>
      <c r="B145" s="306"/>
      <c r="C145" s="229" t="s">
        <v>3768</v>
      </c>
      <c r="D145" s="229" t="s">
        <v>1407</v>
      </c>
      <c r="E145" s="234" t="s">
        <v>3769</v>
      </c>
      <c r="F145" s="292" t="s">
        <v>3770</v>
      </c>
      <c r="G145" s="293">
        <v>195.2</v>
      </c>
      <c r="H145" s="294"/>
      <c r="I145" s="294" t="s">
        <v>302</v>
      </c>
      <c r="J145" s="300" t="s">
        <v>3222</v>
      </c>
      <c r="K145" s="300"/>
      <c r="L145" s="293">
        <f t="shared" si="13"/>
        <v>53.68</v>
      </c>
      <c r="M145" s="293">
        <f t="shared" si="10"/>
        <v>58.56</v>
      </c>
      <c r="N145" s="295"/>
      <c r="O145" s="298"/>
    </row>
    <row r="146" spans="1:15" x14ac:dyDescent="0.25">
      <c r="A146" s="296"/>
      <c r="B146" s="234"/>
      <c r="C146" s="170" t="s">
        <v>3830</v>
      </c>
      <c r="D146" s="170" t="s">
        <v>549</v>
      </c>
      <c r="E146" s="224">
        <v>7512100791083</v>
      </c>
      <c r="F146" s="294" t="s">
        <v>3831</v>
      </c>
      <c r="G146" s="293">
        <v>228.2</v>
      </c>
      <c r="H146" s="294"/>
      <c r="I146" s="294" t="s">
        <v>302</v>
      </c>
      <c r="J146" s="294" t="s">
        <v>3222</v>
      </c>
      <c r="K146" s="294"/>
      <c r="L146" s="293">
        <f t="shared" si="13"/>
        <v>62.755000000000003</v>
      </c>
      <c r="M146" s="293">
        <f t="shared" si="10"/>
        <v>68.459999999999994</v>
      </c>
      <c r="N146" s="295"/>
      <c r="O146" s="298"/>
    </row>
    <row r="147" spans="1:15" x14ac:dyDescent="0.25">
      <c r="A147" s="299"/>
      <c r="B147" s="234" t="s">
        <v>3404</v>
      </c>
      <c r="C147" s="292" t="s">
        <v>3405</v>
      </c>
      <c r="D147" s="292" t="s">
        <v>559</v>
      </c>
      <c r="E147" s="234" t="s">
        <v>3406</v>
      </c>
      <c r="F147" s="292" t="s">
        <v>3407</v>
      </c>
      <c r="G147" s="293">
        <v>395.75</v>
      </c>
      <c r="H147" s="294" t="s">
        <v>444</v>
      </c>
      <c r="I147" s="294" t="s">
        <v>302</v>
      </c>
      <c r="J147" s="300" t="s">
        <v>3222</v>
      </c>
      <c r="K147" s="300"/>
      <c r="L147" s="293">
        <f t="shared" si="13"/>
        <v>108.83125</v>
      </c>
      <c r="M147" s="293">
        <f t="shared" si="10"/>
        <v>118.72499999999999</v>
      </c>
      <c r="N147" s="295"/>
      <c r="O147" s="298"/>
    </row>
    <row r="148" spans="1:15" x14ac:dyDescent="0.25">
      <c r="A148" s="292"/>
      <c r="B148" s="234"/>
      <c r="C148" s="229" t="s">
        <v>3840</v>
      </c>
      <c r="D148" s="229" t="s">
        <v>38</v>
      </c>
      <c r="E148" s="234" t="s">
        <v>3841</v>
      </c>
      <c r="F148" s="292" t="s">
        <v>3842</v>
      </c>
      <c r="G148" s="293">
        <v>294.2</v>
      </c>
      <c r="H148" s="294"/>
      <c r="I148" s="294" t="s">
        <v>302</v>
      </c>
      <c r="J148" s="294" t="s">
        <v>3222</v>
      </c>
      <c r="K148" s="294"/>
      <c r="L148" s="293">
        <f t="shared" si="13"/>
        <v>80.905000000000001</v>
      </c>
      <c r="M148" s="293">
        <f t="shared" si="10"/>
        <v>88.26</v>
      </c>
      <c r="N148" s="295"/>
      <c r="O148" s="294"/>
    </row>
    <row r="149" spans="1:15" x14ac:dyDescent="0.25">
      <c r="A149" s="292"/>
      <c r="B149" s="234"/>
      <c r="C149" s="229" t="s">
        <v>2532</v>
      </c>
      <c r="D149" s="229" t="s">
        <v>385</v>
      </c>
      <c r="E149" s="234" t="s">
        <v>3843</v>
      </c>
      <c r="F149" s="292" t="s">
        <v>3844</v>
      </c>
      <c r="G149" s="293">
        <v>320.39999999999998</v>
      </c>
      <c r="H149" s="294"/>
      <c r="I149" s="294" t="s">
        <v>302</v>
      </c>
      <c r="J149" s="294" t="s">
        <v>3222</v>
      </c>
      <c r="K149" s="294"/>
      <c r="L149" s="293">
        <f t="shared" si="13"/>
        <v>88.11</v>
      </c>
      <c r="M149" s="293">
        <f t="shared" si="10"/>
        <v>96.12</v>
      </c>
      <c r="N149" s="295"/>
      <c r="O149" s="294"/>
    </row>
    <row r="150" spans="1:15" x14ac:dyDescent="0.25">
      <c r="A150" s="299"/>
      <c r="B150" s="234"/>
      <c r="C150" s="229" t="s">
        <v>335</v>
      </c>
      <c r="D150" s="229" t="s">
        <v>68</v>
      </c>
      <c r="E150" s="234" t="s">
        <v>3819</v>
      </c>
      <c r="F150" s="292" t="s">
        <v>3820</v>
      </c>
      <c r="G150" s="293">
        <v>348.2</v>
      </c>
      <c r="H150" s="294"/>
      <c r="I150" s="294" t="s">
        <v>3242</v>
      </c>
      <c r="J150" s="300" t="s">
        <v>3222</v>
      </c>
      <c r="K150" s="300"/>
      <c r="L150" s="293">
        <f t="shared" si="13"/>
        <v>95.754999999999995</v>
      </c>
      <c r="M150" s="293">
        <f t="shared" si="10"/>
        <v>104.46</v>
      </c>
      <c r="N150" s="295"/>
      <c r="O150" s="298"/>
    </row>
    <row r="151" spans="1:15" x14ac:dyDescent="0.25">
      <c r="A151" s="299"/>
      <c r="B151" s="234"/>
      <c r="C151" s="229" t="s">
        <v>335</v>
      </c>
      <c r="D151" s="229" t="s">
        <v>3581</v>
      </c>
      <c r="E151" s="234" t="s">
        <v>3845</v>
      </c>
      <c r="F151" s="292" t="s">
        <v>3846</v>
      </c>
      <c r="G151" s="293">
        <v>391.6</v>
      </c>
      <c r="H151" s="294"/>
      <c r="I151" s="294" t="s">
        <v>302</v>
      </c>
      <c r="J151" s="300" t="s">
        <v>3222</v>
      </c>
      <c r="K151" s="300"/>
      <c r="L151" s="293">
        <f t="shared" si="13"/>
        <v>107.69</v>
      </c>
      <c r="M151" s="293">
        <f t="shared" si="10"/>
        <v>117.48</v>
      </c>
      <c r="N151" s="295"/>
      <c r="O151" s="298"/>
    </row>
    <row r="152" spans="1:15" x14ac:dyDescent="0.25">
      <c r="A152" s="299"/>
      <c r="B152" s="236" t="s">
        <v>3431</v>
      </c>
      <c r="C152" s="124" t="s">
        <v>3432</v>
      </c>
      <c r="D152" s="124" t="s">
        <v>1176</v>
      </c>
      <c r="E152" s="236" t="s">
        <v>3433</v>
      </c>
      <c r="F152" s="124" t="s">
        <v>3043</v>
      </c>
      <c r="G152" s="293">
        <v>240</v>
      </c>
      <c r="H152" s="294" t="s">
        <v>444</v>
      </c>
      <c r="I152" s="294" t="s">
        <v>302</v>
      </c>
      <c r="J152" s="300" t="s">
        <v>3222</v>
      </c>
      <c r="K152" s="300"/>
      <c r="L152" s="293">
        <f t="shared" si="13"/>
        <v>66</v>
      </c>
      <c r="M152" s="293">
        <f t="shared" ref="M152:M169" si="14">SUM(G152*30)/100</f>
        <v>72</v>
      </c>
      <c r="N152" s="295"/>
      <c r="O152" s="298"/>
    </row>
    <row r="153" spans="1:15" x14ac:dyDescent="0.25">
      <c r="A153" s="296"/>
      <c r="B153" s="234"/>
      <c r="C153" s="170" t="s">
        <v>389</v>
      </c>
      <c r="D153" s="170" t="s">
        <v>1058</v>
      </c>
      <c r="E153" s="224">
        <v>7504060059080</v>
      </c>
      <c r="F153" s="294" t="s">
        <v>3798</v>
      </c>
      <c r="G153" s="293">
        <v>277.8</v>
      </c>
      <c r="H153" s="294"/>
      <c r="I153" s="294" t="s">
        <v>302</v>
      </c>
      <c r="J153" s="294" t="s">
        <v>3222</v>
      </c>
      <c r="K153" s="294"/>
      <c r="L153" s="293">
        <f t="shared" si="13"/>
        <v>76.394999999999996</v>
      </c>
      <c r="M153" s="293">
        <f t="shared" si="14"/>
        <v>83.34</v>
      </c>
      <c r="N153" s="295"/>
      <c r="O153" s="298"/>
    </row>
    <row r="154" spans="1:15" x14ac:dyDescent="0.25">
      <c r="A154" s="296"/>
      <c r="B154" s="234" t="s">
        <v>3467</v>
      </c>
      <c r="C154" s="292" t="s">
        <v>3468</v>
      </c>
      <c r="D154" s="292" t="s">
        <v>2473</v>
      </c>
      <c r="E154" s="234" t="s">
        <v>3469</v>
      </c>
      <c r="F154" s="292" t="s">
        <v>3030</v>
      </c>
      <c r="G154" s="293">
        <v>975.45</v>
      </c>
      <c r="H154" s="294" t="s">
        <v>470</v>
      </c>
      <c r="I154" s="294" t="s">
        <v>302</v>
      </c>
      <c r="J154" s="294"/>
      <c r="K154" s="297"/>
      <c r="L154" s="293">
        <f t="shared" si="13"/>
        <v>268.24874999999997</v>
      </c>
      <c r="M154" s="293">
        <f t="shared" si="14"/>
        <v>292.63499999999999</v>
      </c>
      <c r="N154" s="295"/>
      <c r="O154" s="298"/>
    </row>
    <row r="155" spans="1:15" x14ac:dyDescent="0.25">
      <c r="A155" s="299"/>
      <c r="B155" s="236" t="s">
        <v>3472</v>
      </c>
      <c r="C155" s="124" t="s">
        <v>3473</v>
      </c>
      <c r="D155" s="124" t="s">
        <v>3062</v>
      </c>
      <c r="E155" s="236" t="s">
        <v>3474</v>
      </c>
      <c r="F155" s="124" t="s">
        <v>3475</v>
      </c>
      <c r="G155" s="293">
        <v>213.2</v>
      </c>
      <c r="H155" s="294" t="s">
        <v>444</v>
      </c>
      <c r="I155" s="294" t="s">
        <v>302</v>
      </c>
      <c r="J155" s="300" t="s">
        <v>3222</v>
      </c>
      <c r="K155" s="300"/>
      <c r="L155" s="293">
        <f t="shared" si="13"/>
        <v>58.63</v>
      </c>
      <c r="M155" s="293">
        <f t="shared" si="14"/>
        <v>63.96</v>
      </c>
      <c r="N155" s="295"/>
      <c r="O155" s="298"/>
    </row>
    <row r="156" spans="1:15" x14ac:dyDescent="0.25">
      <c r="A156" s="296"/>
      <c r="B156" s="234"/>
      <c r="C156" s="170" t="s">
        <v>3882</v>
      </c>
      <c r="D156" s="170" t="s">
        <v>573</v>
      </c>
      <c r="E156" s="224">
        <v>8508040566089</v>
      </c>
      <c r="F156" s="294" t="s">
        <v>3883</v>
      </c>
      <c r="G156" s="293">
        <v>175.25</v>
      </c>
      <c r="H156" s="294"/>
      <c r="I156" s="294" t="s">
        <v>302</v>
      </c>
      <c r="J156" s="294" t="s">
        <v>3222</v>
      </c>
      <c r="K156" s="294"/>
      <c r="L156" s="293">
        <f t="shared" si="13"/>
        <v>48.193750000000001</v>
      </c>
      <c r="M156" s="293">
        <f t="shared" si="14"/>
        <v>52.575000000000003</v>
      </c>
      <c r="N156" s="295"/>
      <c r="O156" s="298"/>
    </row>
    <row r="157" spans="1:15" x14ac:dyDescent="0.25">
      <c r="A157" s="292"/>
      <c r="B157" s="234"/>
      <c r="C157" s="229" t="s">
        <v>3876</v>
      </c>
      <c r="D157" s="229" t="s">
        <v>89</v>
      </c>
      <c r="E157" s="234" t="s">
        <v>3877</v>
      </c>
      <c r="F157" s="292" t="s">
        <v>3878</v>
      </c>
      <c r="G157" s="293">
        <v>594.79999999999995</v>
      </c>
      <c r="H157" s="294"/>
      <c r="I157" s="294" t="s">
        <v>302</v>
      </c>
      <c r="J157" s="294" t="s">
        <v>3222</v>
      </c>
      <c r="K157" s="294"/>
      <c r="L157" s="293">
        <f t="shared" si="13"/>
        <v>163.57</v>
      </c>
      <c r="M157" s="293">
        <f t="shared" si="14"/>
        <v>178.44</v>
      </c>
      <c r="N157" s="295"/>
      <c r="O157" s="294"/>
    </row>
    <row r="158" spans="1:15" x14ac:dyDescent="0.25">
      <c r="A158" s="292"/>
      <c r="B158" s="234"/>
      <c r="C158" s="229" t="s">
        <v>1397</v>
      </c>
      <c r="D158" s="229" t="s">
        <v>3874</v>
      </c>
      <c r="E158" s="234"/>
      <c r="F158" s="292" t="s">
        <v>1400</v>
      </c>
      <c r="G158" s="293">
        <v>252.45</v>
      </c>
      <c r="H158" s="294"/>
      <c r="I158" s="294" t="s">
        <v>302</v>
      </c>
      <c r="J158" s="294" t="s">
        <v>3222</v>
      </c>
      <c r="K158" s="294"/>
      <c r="L158" s="293">
        <f t="shared" si="13"/>
        <v>69.423749999999998</v>
      </c>
      <c r="M158" s="293">
        <f t="shared" si="14"/>
        <v>75.734999999999999</v>
      </c>
      <c r="N158" s="295"/>
      <c r="O158" s="294"/>
    </row>
    <row r="159" spans="1:15" x14ac:dyDescent="0.25">
      <c r="A159" s="292"/>
      <c r="B159" s="236" t="s">
        <v>2062</v>
      </c>
      <c r="C159" s="321" t="s">
        <v>2414</v>
      </c>
      <c r="D159" s="321" t="s">
        <v>2415</v>
      </c>
      <c r="E159" s="236" t="s">
        <v>1952</v>
      </c>
      <c r="F159" s="124" t="s">
        <v>1762</v>
      </c>
      <c r="G159" s="293">
        <v>1505.55</v>
      </c>
      <c r="H159" s="294" t="s">
        <v>470</v>
      </c>
      <c r="I159" s="294" t="s">
        <v>3242</v>
      </c>
      <c r="J159" s="294"/>
      <c r="K159" s="294"/>
      <c r="L159" s="293">
        <f t="shared" si="13"/>
        <v>414.02625</v>
      </c>
      <c r="M159" s="293">
        <f t="shared" si="14"/>
        <v>451.66500000000002</v>
      </c>
      <c r="N159" s="295"/>
      <c r="O159" s="294" t="s">
        <v>3512</v>
      </c>
    </row>
    <row r="160" spans="1:15" x14ac:dyDescent="0.25">
      <c r="A160" s="292"/>
      <c r="B160" s="234"/>
      <c r="C160" s="229" t="s">
        <v>3858</v>
      </c>
      <c r="D160" s="229" t="s">
        <v>2593</v>
      </c>
      <c r="E160" s="234" t="s">
        <v>3860</v>
      </c>
      <c r="F160" s="292" t="s">
        <v>3859</v>
      </c>
      <c r="G160" s="293">
        <v>717.2</v>
      </c>
      <c r="H160" s="294"/>
      <c r="I160" s="294" t="s">
        <v>302</v>
      </c>
      <c r="J160" s="294" t="s">
        <v>3222</v>
      </c>
      <c r="K160" s="294"/>
      <c r="L160" s="293">
        <f t="shared" si="13"/>
        <v>197.23</v>
      </c>
      <c r="M160" s="293">
        <f t="shared" si="14"/>
        <v>215.16</v>
      </c>
      <c r="N160" s="295"/>
      <c r="O160" s="294"/>
    </row>
    <row r="161" spans="1:15" x14ac:dyDescent="0.25">
      <c r="A161" s="292"/>
      <c r="B161" s="234" t="s">
        <v>1206</v>
      </c>
      <c r="C161" s="292" t="s">
        <v>682</v>
      </c>
      <c r="D161" s="292" t="s">
        <v>1123</v>
      </c>
      <c r="E161" s="234" t="s">
        <v>3522</v>
      </c>
      <c r="F161" s="292" t="s">
        <v>3523</v>
      </c>
      <c r="G161" s="293">
        <v>329.25</v>
      </c>
      <c r="H161" s="294" t="s">
        <v>444</v>
      </c>
      <c r="I161" s="294" t="s">
        <v>302</v>
      </c>
      <c r="J161" s="294" t="s">
        <v>3222</v>
      </c>
      <c r="K161" s="294"/>
      <c r="L161" s="293">
        <f t="shared" si="13"/>
        <v>90.543750000000003</v>
      </c>
      <c r="M161" s="293">
        <f t="shared" si="14"/>
        <v>98.775000000000006</v>
      </c>
      <c r="N161" s="295"/>
      <c r="O161" s="292" t="s">
        <v>3522</v>
      </c>
    </row>
    <row r="162" spans="1:15" x14ac:dyDescent="0.25">
      <c r="A162" s="292"/>
      <c r="B162" s="236" t="s">
        <v>2074</v>
      </c>
      <c r="C162" s="124" t="s">
        <v>3531</v>
      </c>
      <c r="D162" s="124" t="s">
        <v>716</v>
      </c>
      <c r="E162" s="236" t="s">
        <v>1964</v>
      </c>
      <c r="F162" s="124" t="s">
        <v>1775</v>
      </c>
      <c r="G162" s="293">
        <v>80.25</v>
      </c>
      <c r="H162" s="294" t="s">
        <v>444</v>
      </c>
      <c r="I162" s="294" t="s">
        <v>302</v>
      </c>
      <c r="J162" s="294" t="s">
        <v>3222</v>
      </c>
      <c r="K162" s="294"/>
      <c r="L162" s="293">
        <f t="shared" si="13"/>
        <v>22.068750000000001</v>
      </c>
      <c r="M162" s="293">
        <f t="shared" si="14"/>
        <v>24.074999999999999</v>
      </c>
      <c r="N162" s="295"/>
      <c r="O162" s="294"/>
    </row>
    <row r="163" spans="1:15" x14ac:dyDescent="0.25">
      <c r="A163" s="296"/>
      <c r="B163" s="234"/>
      <c r="C163" s="170" t="s">
        <v>3951</v>
      </c>
      <c r="D163" s="229" t="s">
        <v>11</v>
      </c>
      <c r="E163" s="234" t="s">
        <v>1967</v>
      </c>
      <c r="F163" s="292" t="s">
        <v>1778</v>
      </c>
      <c r="G163" s="293">
        <v>1428.4</v>
      </c>
      <c r="H163" s="294"/>
      <c r="I163" s="294"/>
      <c r="J163" s="294"/>
      <c r="K163" s="297"/>
      <c r="L163" s="293">
        <f t="shared" ref="L163:L169" si="15">SUM(G163*27.5)/100</f>
        <v>392.81</v>
      </c>
      <c r="M163" s="293">
        <f t="shared" si="14"/>
        <v>428.52</v>
      </c>
      <c r="N163" s="295"/>
      <c r="O163" s="298"/>
    </row>
    <row r="164" spans="1:15" x14ac:dyDescent="0.25">
      <c r="A164" s="292"/>
      <c r="B164" s="236" t="s">
        <v>3539</v>
      </c>
      <c r="C164" s="124" t="s">
        <v>3540</v>
      </c>
      <c r="D164" s="124" t="s">
        <v>270</v>
      </c>
      <c r="E164" s="236" t="s">
        <v>3541</v>
      </c>
      <c r="F164" s="124" t="s">
        <v>3542</v>
      </c>
      <c r="G164" s="293">
        <v>1755.15</v>
      </c>
      <c r="H164" s="294" t="s">
        <v>444</v>
      </c>
      <c r="I164" s="294" t="s">
        <v>302</v>
      </c>
      <c r="J164" s="294" t="s">
        <v>497</v>
      </c>
      <c r="K164" s="294"/>
      <c r="L164" s="293">
        <f t="shared" si="15"/>
        <v>482.66624999999999</v>
      </c>
      <c r="M164" s="293">
        <f t="shared" si="14"/>
        <v>526.54499999999996</v>
      </c>
      <c r="N164" s="295"/>
      <c r="O164" s="294"/>
    </row>
    <row r="165" spans="1:15" x14ac:dyDescent="0.25">
      <c r="A165" s="299"/>
      <c r="B165" s="236" t="s">
        <v>3548</v>
      </c>
      <c r="C165" s="124" t="s">
        <v>3549</v>
      </c>
      <c r="D165" s="124" t="s">
        <v>48</v>
      </c>
      <c r="E165" s="236" t="s">
        <v>3550</v>
      </c>
      <c r="F165" s="124" t="s">
        <v>3047</v>
      </c>
      <c r="G165" s="293">
        <v>201.6</v>
      </c>
      <c r="H165" s="294" t="s">
        <v>444</v>
      </c>
      <c r="I165" s="294" t="s">
        <v>302</v>
      </c>
      <c r="J165" s="300" t="s">
        <v>3222</v>
      </c>
      <c r="K165" s="300"/>
      <c r="L165" s="293">
        <f t="shared" si="15"/>
        <v>55.44</v>
      </c>
      <c r="M165" s="293">
        <f t="shared" si="14"/>
        <v>60.48</v>
      </c>
      <c r="N165" s="295"/>
      <c r="O165" s="298"/>
    </row>
    <row r="166" spans="1:15" x14ac:dyDescent="0.25">
      <c r="A166" s="292"/>
      <c r="B166" s="234"/>
      <c r="C166" s="229" t="s">
        <v>3931</v>
      </c>
      <c r="D166" s="229" t="s">
        <v>385</v>
      </c>
      <c r="E166" s="234" t="s">
        <v>3932</v>
      </c>
      <c r="F166" s="292" t="s">
        <v>3933</v>
      </c>
      <c r="G166" s="293">
        <v>47.25</v>
      </c>
      <c r="H166" s="294"/>
      <c r="I166" s="294" t="s">
        <v>302</v>
      </c>
      <c r="J166" s="294" t="s">
        <v>3222</v>
      </c>
      <c r="K166" s="300"/>
      <c r="L166" s="293">
        <f t="shared" si="15"/>
        <v>12.99375</v>
      </c>
      <c r="M166" s="293">
        <f t="shared" si="14"/>
        <v>14.175000000000001</v>
      </c>
      <c r="N166" s="295"/>
      <c r="O166" s="294"/>
    </row>
    <row r="167" spans="1:15" x14ac:dyDescent="0.25">
      <c r="A167" s="292"/>
      <c r="B167" s="234"/>
      <c r="C167" s="229" t="s">
        <v>3906</v>
      </c>
      <c r="D167" s="229" t="s">
        <v>243</v>
      </c>
      <c r="E167" s="234" t="s">
        <v>3907</v>
      </c>
      <c r="F167" s="292" t="s">
        <v>3908</v>
      </c>
      <c r="G167" s="293">
        <v>159.30000000000001</v>
      </c>
      <c r="H167" s="294"/>
      <c r="I167" s="294" t="s">
        <v>302</v>
      </c>
      <c r="J167" s="294" t="s">
        <v>3222</v>
      </c>
      <c r="K167" s="300"/>
      <c r="L167" s="293">
        <f t="shared" si="15"/>
        <v>43.807499999999997</v>
      </c>
      <c r="M167" s="293">
        <f t="shared" si="14"/>
        <v>47.79</v>
      </c>
      <c r="N167" s="295"/>
      <c r="O167" s="294"/>
    </row>
    <row r="168" spans="1:15" x14ac:dyDescent="0.25">
      <c r="A168" s="292"/>
      <c r="B168" s="234"/>
      <c r="C168" s="229" t="s">
        <v>3915</v>
      </c>
      <c r="D168" s="229" t="s">
        <v>1419</v>
      </c>
      <c r="E168" s="234" t="s">
        <v>3916</v>
      </c>
      <c r="F168" s="292" t="s">
        <v>3917</v>
      </c>
      <c r="G168" s="293">
        <v>349.9</v>
      </c>
      <c r="H168" s="294"/>
      <c r="I168" s="294" t="s">
        <v>302</v>
      </c>
      <c r="J168" s="294" t="s">
        <v>3222</v>
      </c>
      <c r="K168" s="300"/>
      <c r="L168" s="293">
        <f t="shared" si="15"/>
        <v>96.222499999999997</v>
      </c>
      <c r="M168" s="293">
        <f t="shared" si="14"/>
        <v>104.97</v>
      </c>
      <c r="N168" s="295"/>
      <c r="O168" s="294"/>
    </row>
    <row r="169" spans="1:15" x14ac:dyDescent="0.25">
      <c r="A169" s="292"/>
      <c r="B169" s="234"/>
      <c r="C169" s="229" t="s">
        <v>3909</v>
      </c>
      <c r="D169" s="229" t="s">
        <v>63</v>
      </c>
      <c r="E169" s="234" t="s">
        <v>3910</v>
      </c>
      <c r="F169" s="292" t="s">
        <v>3911</v>
      </c>
      <c r="G169" s="293">
        <v>294.2</v>
      </c>
      <c r="H169" s="294"/>
      <c r="I169" s="294" t="s">
        <v>302</v>
      </c>
      <c r="J169" s="294" t="s">
        <v>3222</v>
      </c>
      <c r="K169" s="300"/>
      <c r="L169" s="293">
        <f t="shared" si="15"/>
        <v>80.905000000000001</v>
      </c>
      <c r="M169" s="293">
        <f t="shared" si="14"/>
        <v>88.26</v>
      </c>
      <c r="N169" s="295"/>
      <c r="O169" s="294"/>
    </row>
    <row r="170" spans="1:15" x14ac:dyDescent="0.25">
      <c r="A170" s="296"/>
      <c r="B170" s="234"/>
      <c r="C170" s="297"/>
      <c r="D170" s="294"/>
      <c r="E170" s="216"/>
      <c r="F170" s="297"/>
      <c r="G170" s="293"/>
      <c r="H170" s="294"/>
      <c r="I170" s="294"/>
      <c r="J170" s="294"/>
      <c r="K170" s="297"/>
      <c r="L170" s="293"/>
      <c r="M170" s="293"/>
      <c r="N170" s="295"/>
      <c r="O170" s="298"/>
    </row>
    <row r="171" spans="1:15" x14ac:dyDescent="0.25">
      <c r="A171" s="296"/>
      <c r="B171" s="234"/>
      <c r="C171" s="297"/>
      <c r="D171" s="294"/>
      <c r="E171" s="216"/>
      <c r="F171" s="297"/>
      <c r="G171" s="293"/>
      <c r="H171" s="294"/>
      <c r="I171" s="294"/>
      <c r="J171" s="294"/>
      <c r="K171" s="297"/>
      <c r="L171" s="293"/>
      <c r="M171" s="293"/>
      <c r="N171" s="295"/>
      <c r="O171" s="298"/>
    </row>
    <row r="172" spans="1:15" x14ac:dyDescent="0.25">
      <c r="A172" s="299"/>
      <c r="B172" s="234"/>
      <c r="C172" s="292"/>
      <c r="D172" s="292"/>
      <c r="E172" s="234"/>
      <c r="F172" s="292"/>
      <c r="G172" s="293"/>
      <c r="H172" s="294"/>
      <c r="I172" s="294"/>
      <c r="J172" s="300"/>
      <c r="K172" s="300"/>
      <c r="L172" s="293"/>
      <c r="M172" s="293"/>
      <c r="N172" s="295"/>
      <c r="O172" s="298"/>
    </row>
    <row r="173" spans="1:15" x14ac:dyDescent="0.25">
      <c r="A173" s="299"/>
      <c r="B173" s="234"/>
      <c r="C173" s="292"/>
      <c r="D173" s="292"/>
      <c r="E173" s="234"/>
      <c r="F173" s="292"/>
      <c r="G173" s="293"/>
      <c r="H173" s="294"/>
      <c r="I173" s="294"/>
      <c r="J173" s="300"/>
      <c r="K173" s="300"/>
      <c r="L173" s="293"/>
      <c r="M173" s="293"/>
      <c r="N173" s="295"/>
      <c r="O173" s="298"/>
    </row>
    <row r="181" spans="1:15" x14ac:dyDescent="0.25">
      <c r="D181" s="309" t="s">
        <v>3679</v>
      </c>
    </row>
    <row r="182" spans="1:15" x14ac:dyDescent="0.25">
      <c r="A182" s="299"/>
      <c r="B182" s="236" t="s">
        <v>3223</v>
      </c>
      <c r="C182" s="124" t="s">
        <v>3224</v>
      </c>
      <c r="D182" s="124" t="s">
        <v>738</v>
      </c>
      <c r="E182" s="236" t="s">
        <v>3225</v>
      </c>
      <c r="F182" s="124" t="s">
        <v>3226</v>
      </c>
      <c r="G182" s="293">
        <v>410.25</v>
      </c>
      <c r="H182" s="294" t="s">
        <v>470</v>
      </c>
      <c r="I182" s="294" t="s">
        <v>302</v>
      </c>
      <c r="J182" s="300" t="s">
        <v>3222</v>
      </c>
      <c r="K182" s="300"/>
      <c r="L182" s="293">
        <f t="shared" ref="L182:L213" si="16">SUM(G182*27.5)/100</f>
        <v>112.81874999999999</v>
      </c>
      <c r="M182" s="293">
        <f t="shared" ref="M182:M213" si="17">SUM(G182*30)/100</f>
        <v>123.075</v>
      </c>
      <c r="N182" s="295"/>
      <c r="O182" s="298" t="s">
        <v>3227</v>
      </c>
    </row>
    <row r="183" spans="1:15" x14ac:dyDescent="0.25">
      <c r="A183" s="296"/>
      <c r="B183" s="234" t="s">
        <v>3228</v>
      </c>
      <c r="C183" s="292" t="s">
        <v>330</v>
      </c>
      <c r="D183" s="292" t="s">
        <v>3229</v>
      </c>
      <c r="E183" s="234" t="s">
        <v>3230</v>
      </c>
      <c r="F183" s="292" t="s">
        <v>3231</v>
      </c>
      <c r="G183" s="293">
        <v>402.2</v>
      </c>
      <c r="H183" s="294" t="s">
        <v>444</v>
      </c>
      <c r="I183" s="294" t="s">
        <v>302</v>
      </c>
      <c r="J183" s="294" t="s">
        <v>3222</v>
      </c>
      <c r="K183" s="297"/>
      <c r="L183" s="293">
        <f t="shared" si="16"/>
        <v>110.605</v>
      </c>
      <c r="M183" s="293">
        <f t="shared" si="17"/>
        <v>120.66</v>
      </c>
      <c r="N183" s="295"/>
      <c r="O183" s="298" t="s">
        <v>3227</v>
      </c>
    </row>
    <row r="184" spans="1:15" x14ac:dyDescent="0.25">
      <c r="A184" s="292"/>
      <c r="B184" s="236" t="s">
        <v>3232</v>
      </c>
      <c r="C184" s="124" t="s">
        <v>3233</v>
      </c>
      <c r="D184" s="124" t="s">
        <v>3234</v>
      </c>
      <c r="E184" s="236" t="s">
        <v>3235</v>
      </c>
      <c r="F184" s="124" t="s">
        <v>3236</v>
      </c>
      <c r="G184" s="293">
        <v>351.2</v>
      </c>
      <c r="H184" s="294" t="s">
        <v>444</v>
      </c>
      <c r="I184" s="294" t="s">
        <v>302</v>
      </c>
      <c r="J184" s="294" t="s">
        <v>3222</v>
      </c>
      <c r="K184" s="294"/>
      <c r="L184" s="293">
        <f t="shared" si="16"/>
        <v>96.58</v>
      </c>
      <c r="M184" s="293">
        <f t="shared" si="17"/>
        <v>105.36</v>
      </c>
      <c r="N184" s="295"/>
      <c r="O184" s="294" t="s">
        <v>3227</v>
      </c>
    </row>
    <row r="185" spans="1:15" x14ac:dyDescent="0.25">
      <c r="A185" s="299"/>
      <c r="B185" s="236" t="s">
        <v>688</v>
      </c>
      <c r="C185" s="124" t="s">
        <v>362</v>
      </c>
      <c r="D185" s="124" t="s">
        <v>195</v>
      </c>
      <c r="E185" s="236" t="s">
        <v>689</v>
      </c>
      <c r="F185" s="124" t="s">
        <v>690</v>
      </c>
      <c r="G185" s="293">
        <v>594.20000000000005</v>
      </c>
      <c r="H185" s="294" t="s">
        <v>470</v>
      </c>
      <c r="I185" s="294" t="s">
        <v>302</v>
      </c>
      <c r="J185" s="300" t="s">
        <v>3222</v>
      </c>
      <c r="K185" s="300"/>
      <c r="L185" s="293">
        <f t="shared" si="16"/>
        <v>163.40500000000003</v>
      </c>
      <c r="M185" s="293">
        <f t="shared" si="17"/>
        <v>178.26</v>
      </c>
      <c r="N185" s="295"/>
      <c r="O185" s="298" t="s">
        <v>3227</v>
      </c>
    </row>
    <row r="186" spans="1:15" x14ac:dyDescent="0.25">
      <c r="A186" s="292"/>
      <c r="B186" s="236" t="s">
        <v>3237</v>
      </c>
      <c r="C186" s="124" t="s">
        <v>3238</v>
      </c>
      <c r="D186" s="124" t="s">
        <v>3239</v>
      </c>
      <c r="E186" s="236" t="s">
        <v>3240</v>
      </c>
      <c r="F186" s="124" t="s">
        <v>3241</v>
      </c>
      <c r="G186" s="293">
        <v>352</v>
      </c>
      <c r="H186" s="294" t="s">
        <v>444</v>
      </c>
      <c r="I186" s="294" t="s">
        <v>302</v>
      </c>
      <c r="J186" s="294" t="s">
        <v>3222</v>
      </c>
      <c r="K186" s="294"/>
      <c r="L186" s="293">
        <f t="shared" si="16"/>
        <v>96.8</v>
      </c>
      <c r="M186" s="293">
        <f t="shared" si="17"/>
        <v>105.6</v>
      </c>
      <c r="N186" s="295"/>
      <c r="O186" s="294" t="s">
        <v>3227</v>
      </c>
    </row>
    <row r="187" spans="1:15" x14ac:dyDescent="0.25">
      <c r="A187" s="292"/>
      <c r="B187" s="236" t="s">
        <v>3243</v>
      </c>
      <c r="C187" s="124" t="s">
        <v>3244</v>
      </c>
      <c r="D187" s="124" t="s">
        <v>2510</v>
      </c>
      <c r="E187" s="236" t="s">
        <v>3245</v>
      </c>
      <c r="F187" s="124" t="s">
        <v>3246</v>
      </c>
      <c r="G187" s="293">
        <v>861.6</v>
      </c>
      <c r="H187" s="294" t="s">
        <v>444</v>
      </c>
      <c r="I187" s="294" t="s">
        <v>302</v>
      </c>
      <c r="J187" s="294" t="s">
        <v>3222</v>
      </c>
      <c r="K187" s="294"/>
      <c r="L187" s="293">
        <f t="shared" si="16"/>
        <v>236.94</v>
      </c>
      <c r="M187" s="293">
        <f t="shared" si="17"/>
        <v>258.48</v>
      </c>
      <c r="N187" s="295"/>
      <c r="O187" s="294" t="s">
        <v>3227</v>
      </c>
    </row>
    <row r="188" spans="1:15" x14ac:dyDescent="0.25">
      <c r="A188" s="299"/>
      <c r="B188" s="236" t="s">
        <v>3251</v>
      </c>
      <c r="C188" s="124" t="s">
        <v>3252</v>
      </c>
      <c r="D188" s="124" t="s">
        <v>3253</v>
      </c>
      <c r="E188" s="236" t="s">
        <v>3254</v>
      </c>
      <c r="F188" s="124" t="s">
        <v>3255</v>
      </c>
      <c r="G188" s="293">
        <v>1266.2</v>
      </c>
      <c r="H188" s="294" t="s">
        <v>444</v>
      </c>
      <c r="I188" s="294" t="s">
        <v>3242</v>
      </c>
      <c r="J188" s="300" t="s">
        <v>3222</v>
      </c>
      <c r="K188" s="300"/>
      <c r="L188" s="293">
        <f t="shared" si="16"/>
        <v>348.20499999999998</v>
      </c>
      <c r="M188" s="293">
        <f t="shared" si="17"/>
        <v>379.86</v>
      </c>
      <c r="N188" s="295"/>
      <c r="O188" s="298" t="s">
        <v>3227</v>
      </c>
    </row>
    <row r="189" spans="1:15" x14ac:dyDescent="0.25">
      <c r="A189" s="296"/>
      <c r="B189" s="236" t="s">
        <v>2817</v>
      </c>
      <c r="C189" s="124" t="s">
        <v>3256</v>
      </c>
      <c r="D189" s="124" t="s">
        <v>780</v>
      </c>
      <c r="E189" s="236" t="s">
        <v>3257</v>
      </c>
      <c r="F189" s="124" t="s">
        <v>2820</v>
      </c>
      <c r="G189" s="293">
        <v>621.79999999999995</v>
      </c>
      <c r="H189" s="294" t="s">
        <v>444</v>
      </c>
      <c r="I189" s="294" t="s">
        <v>302</v>
      </c>
      <c r="J189" s="294" t="s">
        <v>3222</v>
      </c>
      <c r="K189" s="297"/>
      <c r="L189" s="293">
        <f t="shared" si="16"/>
        <v>170.995</v>
      </c>
      <c r="M189" s="293">
        <f t="shared" si="17"/>
        <v>186.54</v>
      </c>
      <c r="N189" s="295"/>
      <c r="O189" s="298" t="s">
        <v>3227</v>
      </c>
    </row>
    <row r="190" spans="1:15" x14ac:dyDescent="0.25">
      <c r="A190" s="299"/>
      <c r="B190" s="236" t="s">
        <v>925</v>
      </c>
      <c r="C190" s="124" t="s">
        <v>926</v>
      </c>
      <c r="D190" s="124" t="s">
        <v>1327</v>
      </c>
      <c r="E190" s="236" t="s">
        <v>927</v>
      </c>
      <c r="F190" s="124" t="s">
        <v>928</v>
      </c>
      <c r="G190" s="293">
        <v>585.29999999999995</v>
      </c>
      <c r="H190" s="294" t="s">
        <v>470</v>
      </c>
      <c r="I190" s="294" t="s">
        <v>302</v>
      </c>
      <c r="J190" s="300" t="s">
        <v>3222</v>
      </c>
      <c r="K190" s="300"/>
      <c r="L190" s="293">
        <f t="shared" si="16"/>
        <v>160.95749999999998</v>
      </c>
      <c r="M190" s="293">
        <f t="shared" si="17"/>
        <v>175.59</v>
      </c>
      <c r="N190" s="295"/>
      <c r="O190" s="298" t="s">
        <v>3227</v>
      </c>
    </row>
    <row r="191" spans="1:15" x14ac:dyDescent="0.25">
      <c r="A191" s="299"/>
      <c r="B191" s="234" t="s">
        <v>1259</v>
      </c>
      <c r="C191" s="292" t="s">
        <v>1260</v>
      </c>
      <c r="D191" s="292" t="s">
        <v>243</v>
      </c>
      <c r="E191" s="234" t="s">
        <v>3258</v>
      </c>
      <c r="F191" s="292" t="s">
        <v>1262</v>
      </c>
      <c r="G191" s="293">
        <v>1293.2</v>
      </c>
      <c r="H191" s="294" t="s">
        <v>470</v>
      </c>
      <c r="I191" s="294" t="s">
        <v>302</v>
      </c>
      <c r="J191" s="300" t="s">
        <v>3222</v>
      </c>
      <c r="K191" s="300"/>
      <c r="L191" s="293">
        <f t="shared" si="16"/>
        <v>355.63</v>
      </c>
      <c r="M191" s="293">
        <f t="shared" si="17"/>
        <v>387.96</v>
      </c>
      <c r="N191" s="295"/>
      <c r="O191" s="298" t="s">
        <v>3227</v>
      </c>
    </row>
    <row r="192" spans="1:15" x14ac:dyDescent="0.25">
      <c r="A192" s="299"/>
      <c r="B192" s="236" t="s">
        <v>3259</v>
      </c>
      <c r="C192" s="124" t="s">
        <v>3260</v>
      </c>
      <c r="D192" s="124" t="s">
        <v>63</v>
      </c>
      <c r="E192" s="236" t="s">
        <v>3261</v>
      </c>
      <c r="F192" s="124" t="s">
        <v>3262</v>
      </c>
      <c r="G192" s="293">
        <v>588.20000000000005</v>
      </c>
      <c r="H192" s="294" t="s">
        <v>444</v>
      </c>
      <c r="I192" s="294" t="s">
        <v>302</v>
      </c>
      <c r="J192" s="300" t="s">
        <v>3222</v>
      </c>
      <c r="K192" s="300"/>
      <c r="L192" s="293">
        <f t="shared" si="16"/>
        <v>161.75500000000002</v>
      </c>
      <c r="M192" s="293">
        <f t="shared" si="17"/>
        <v>176.46</v>
      </c>
      <c r="N192" s="295"/>
      <c r="O192" s="298" t="s">
        <v>3227</v>
      </c>
    </row>
    <row r="193" spans="1:15" x14ac:dyDescent="0.25">
      <c r="A193" s="299"/>
      <c r="B193" s="236" t="s">
        <v>3267</v>
      </c>
      <c r="C193" s="124" t="s">
        <v>3268</v>
      </c>
      <c r="D193" s="124" t="s">
        <v>343</v>
      </c>
      <c r="E193" s="236" t="s">
        <v>3269</v>
      </c>
      <c r="F193" s="124" t="s">
        <v>3270</v>
      </c>
      <c r="G193" s="293">
        <v>141.19999999999999</v>
      </c>
      <c r="H193" s="294" t="s">
        <v>444</v>
      </c>
      <c r="I193" s="294" t="s">
        <v>302</v>
      </c>
      <c r="J193" s="300" t="s">
        <v>3222</v>
      </c>
      <c r="K193" s="329"/>
      <c r="L193" s="293">
        <f t="shared" si="16"/>
        <v>38.83</v>
      </c>
      <c r="M193" s="293">
        <f t="shared" si="17"/>
        <v>42.36</v>
      </c>
      <c r="N193" s="295"/>
      <c r="O193" s="298" t="s">
        <v>3227</v>
      </c>
    </row>
    <row r="194" spans="1:15" x14ac:dyDescent="0.25">
      <c r="A194" s="299"/>
      <c r="B194" s="236" t="s">
        <v>3271</v>
      </c>
      <c r="C194" s="124" t="s">
        <v>3268</v>
      </c>
      <c r="D194" s="124" t="s">
        <v>270</v>
      </c>
      <c r="E194" s="236" t="s">
        <v>3272</v>
      </c>
      <c r="F194" s="124" t="s">
        <v>3273</v>
      </c>
      <c r="G194" s="293">
        <v>96.2</v>
      </c>
      <c r="H194" s="294" t="s">
        <v>470</v>
      </c>
      <c r="I194" s="294" t="s">
        <v>302</v>
      </c>
      <c r="J194" s="300"/>
      <c r="K194" s="300"/>
      <c r="L194" s="293">
        <f t="shared" si="16"/>
        <v>26.454999999999998</v>
      </c>
      <c r="M194" s="293">
        <f t="shared" si="17"/>
        <v>28.86</v>
      </c>
      <c r="N194" s="295"/>
      <c r="O194" s="298" t="s">
        <v>3274</v>
      </c>
    </row>
    <row r="195" spans="1:15" x14ac:dyDescent="0.25">
      <c r="A195" s="296"/>
      <c r="B195" s="236" t="s">
        <v>3275</v>
      </c>
      <c r="C195" s="124" t="s">
        <v>134</v>
      </c>
      <c r="D195" s="124" t="s">
        <v>888</v>
      </c>
      <c r="E195" s="236" t="s">
        <v>3276</v>
      </c>
      <c r="F195" s="124" t="s">
        <v>3277</v>
      </c>
      <c r="G195" s="293">
        <v>747</v>
      </c>
      <c r="H195" s="294" t="s">
        <v>444</v>
      </c>
      <c r="I195" s="294" t="s">
        <v>302</v>
      </c>
      <c r="J195" s="294" t="s">
        <v>3278</v>
      </c>
      <c r="K195" s="297"/>
      <c r="L195" s="293">
        <f t="shared" si="16"/>
        <v>205.42500000000001</v>
      </c>
      <c r="M195" s="293">
        <f t="shared" si="17"/>
        <v>224.1</v>
      </c>
      <c r="N195" s="295"/>
      <c r="O195" s="298" t="s">
        <v>3227</v>
      </c>
    </row>
    <row r="196" spans="1:15" x14ac:dyDescent="0.25">
      <c r="A196" s="299"/>
      <c r="B196" s="236" t="s">
        <v>3279</v>
      </c>
      <c r="C196" s="124" t="s">
        <v>790</v>
      </c>
      <c r="D196" s="124" t="s">
        <v>352</v>
      </c>
      <c r="E196" s="236" t="s">
        <v>3280</v>
      </c>
      <c r="F196" s="124" t="s">
        <v>3281</v>
      </c>
      <c r="G196" s="293">
        <v>837.65</v>
      </c>
      <c r="H196" s="294" t="s">
        <v>470</v>
      </c>
      <c r="I196" s="294" t="s">
        <v>302</v>
      </c>
      <c r="J196" s="300" t="s">
        <v>3222</v>
      </c>
      <c r="K196" s="300"/>
      <c r="L196" s="293">
        <f t="shared" si="16"/>
        <v>230.35374999999999</v>
      </c>
      <c r="M196" s="293">
        <f t="shared" si="17"/>
        <v>251.29499999999999</v>
      </c>
      <c r="N196" s="295"/>
      <c r="O196" s="298" t="s">
        <v>3227</v>
      </c>
    </row>
    <row r="197" spans="1:15" x14ac:dyDescent="0.25">
      <c r="A197" s="292"/>
      <c r="B197" s="234" t="s">
        <v>3287</v>
      </c>
      <c r="C197" s="292" t="s">
        <v>3288</v>
      </c>
      <c r="D197" s="292" t="s">
        <v>1140</v>
      </c>
      <c r="E197" s="234" t="s">
        <v>3289</v>
      </c>
      <c r="F197" s="292" t="s">
        <v>3290</v>
      </c>
      <c r="G197" s="293">
        <v>1221</v>
      </c>
      <c r="H197" s="294" t="s">
        <v>470</v>
      </c>
      <c r="I197" s="294" t="s">
        <v>302</v>
      </c>
      <c r="J197" s="294" t="s">
        <v>3222</v>
      </c>
      <c r="K197" s="294"/>
      <c r="L197" s="293">
        <f t="shared" si="16"/>
        <v>335.77499999999998</v>
      </c>
      <c r="M197" s="293">
        <f t="shared" si="17"/>
        <v>366.3</v>
      </c>
      <c r="N197" s="295"/>
      <c r="O197" s="294" t="s">
        <v>3227</v>
      </c>
    </row>
    <row r="198" spans="1:15" x14ac:dyDescent="0.25">
      <c r="A198" s="292"/>
      <c r="B198" s="236" t="s">
        <v>3294</v>
      </c>
      <c r="C198" s="124" t="s">
        <v>3295</v>
      </c>
      <c r="D198" s="124" t="s">
        <v>276</v>
      </c>
      <c r="E198" s="236" t="s">
        <v>3296</v>
      </c>
      <c r="F198" s="124" t="s">
        <v>3297</v>
      </c>
      <c r="G198" s="293">
        <v>461.25</v>
      </c>
      <c r="H198" s="294" t="s">
        <v>470</v>
      </c>
      <c r="I198" s="294" t="s">
        <v>302</v>
      </c>
      <c r="J198" s="294" t="s">
        <v>3222</v>
      </c>
      <c r="K198" s="294"/>
      <c r="L198" s="293">
        <f t="shared" si="16"/>
        <v>126.84375</v>
      </c>
      <c r="M198" s="293">
        <f t="shared" si="17"/>
        <v>138.375</v>
      </c>
      <c r="N198" s="295"/>
      <c r="O198" s="294" t="s">
        <v>3227</v>
      </c>
    </row>
    <row r="199" spans="1:15" x14ac:dyDescent="0.25">
      <c r="A199" s="292"/>
      <c r="B199" s="236" t="s">
        <v>3307</v>
      </c>
      <c r="C199" s="124" t="s">
        <v>3308</v>
      </c>
      <c r="D199" s="124" t="s">
        <v>3309</v>
      </c>
      <c r="E199" s="236" t="s">
        <v>3310</v>
      </c>
      <c r="F199" s="124" t="s">
        <v>3311</v>
      </c>
      <c r="G199" s="293">
        <v>261</v>
      </c>
      <c r="H199" s="301" t="s">
        <v>444</v>
      </c>
      <c r="I199" s="294" t="s">
        <v>302</v>
      </c>
      <c r="J199" s="294" t="s">
        <v>3222</v>
      </c>
      <c r="K199" s="301"/>
      <c r="L199" s="293">
        <f t="shared" si="16"/>
        <v>71.775000000000006</v>
      </c>
      <c r="M199" s="293">
        <f t="shared" si="17"/>
        <v>78.3</v>
      </c>
      <c r="N199" s="295"/>
      <c r="O199" s="294" t="s">
        <v>3227</v>
      </c>
    </row>
    <row r="200" spans="1:15" x14ac:dyDescent="0.25">
      <c r="A200" s="292"/>
      <c r="B200" s="234" t="s">
        <v>3312</v>
      </c>
      <c r="C200" s="292" t="s">
        <v>3313</v>
      </c>
      <c r="D200" s="292" t="s">
        <v>58</v>
      </c>
      <c r="E200" s="234" t="s">
        <v>3314</v>
      </c>
      <c r="F200" s="292" t="s">
        <v>3315</v>
      </c>
      <c r="G200" s="293">
        <v>589.54999999999995</v>
      </c>
      <c r="H200" s="294" t="s">
        <v>470</v>
      </c>
      <c r="I200" s="294" t="s">
        <v>302</v>
      </c>
      <c r="J200" s="294" t="s">
        <v>3222</v>
      </c>
      <c r="K200" s="294"/>
      <c r="L200" s="293">
        <f t="shared" si="16"/>
        <v>162.12624999999997</v>
      </c>
      <c r="M200" s="293">
        <f t="shared" si="17"/>
        <v>176.86500000000001</v>
      </c>
      <c r="N200" s="295"/>
      <c r="O200" s="294" t="s">
        <v>3227</v>
      </c>
    </row>
    <row r="201" spans="1:15" x14ac:dyDescent="0.25">
      <c r="A201" s="299"/>
      <c r="B201" s="234" t="s">
        <v>1158</v>
      </c>
      <c r="C201" s="292" t="s">
        <v>1159</v>
      </c>
      <c r="D201" s="292" t="s">
        <v>549</v>
      </c>
      <c r="E201" s="234" t="s">
        <v>1538</v>
      </c>
      <c r="F201" s="292" t="s">
        <v>1161</v>
      </c>
      <c r="G201" s="293">
        <v>192.2</v>
      </c>
      <c r="H201" s="294" t="s">
        <v>444</v>
      </c>
      <c r="I201" s="294" t="s">
        <v>302</v>
      </c>
      <c r="J201" s="300" t="s">
        <v>3222</v>
      </c>
      <c r="K201" s="300"/>
      <c r="L201" s="293">
        <f t="shared" si="16"/>
        <v>52.854999999999997</v>
      </c>
      <c r="M201" s="293">
        <f t="shared" si="17"/>
        <v>57.66</v>
      </c>
      <c r="N201" s="295"/>
      <c r="O201" s="298" t="s">
        <v>3316</v>
      </c>
    </row>
    <row r="202" spans="1:15" x14ac:dyDescent="0.25">
      <c r="A202" s="296"/>
      <c r="B202" s="234" t="s">
        <v>3318</v>
      </c>
      <c r="C202" s="292" t="s">
        <v>3319</v>
      </c>
      <c r="D202" s="292" t="s">
        <v>22</v>
      </c>
      <c r="E202" s="234" t="s">
        <v>3320</v>
      </c>
      <c r="F202" s="292" t="s">
        <v>3321</v>
      </c>
      <c r="G202" s="293">
        <v>140.30000000000001</v>
      </c>
      <c r="H202" s="294" t="s">
        <v>470</v>
      </c>
      <c r="I202" s="294" t="s">
        <v>302</v>
      </c>
      <c r="J202" s="294" t="s">
        <v>3222</v>
      </c>
      <c r="K202" s="297"/>
      <c r="L202" s="293">
        <f t="shared" si="16"/>
        <v>38.582500000000003</v>
      </c>
      <c r="M202" s="293">
        <f t="shared" si="17"/>
        <v>42.09</v>
      </c>
      <c r="N202" s="295"/>
      <c r="O202" s="298" t="s">
        <v>3316</v>
      </c>
    </row>
    <row r="203" spans="1:15" x14ac:dyDescent="0.25">
      <c r="A203" s="292"/>
      <c r="B203" s="236" t="s">
        <v>3324</v>
      </c>
      <c r="C203" s="124" t="s">
        <v>3325</v>
      </c>
      <c r="D203" s="124" t="s">
        <v>457</v>
      </c>
      <c r="E203" s="236" t="s">
        <v>3326</v>
      </c>
      <c r="F203" s="124" t="s">
        <v>3327</v>
      </c>
      <c r="G203" s="293">
        <v>525.20000000000005</v>
      </c>
      <c r="H203" s="294" t="s">
        <v>444</v>
      </c>
      <c r="I203" s="294" t="s">
        <v>302</v>
      </c>
      <c r="J203" s="294" t="s">
        <v>3222</v>
      </c>
      <c r="K203" s="294"/>
      <c r="L203" s="293">
        <f t="shared" si="16"/>
        <v>144.43</v>
      </c>
      <c r="M203" s="293">
        <f t="shared" si="17"/>
        <v>157.56000000000003</v>
      </c>
      <c r="N203" s="295"/>
      <c r="O203" s="294" t="s">
        <v>3227</v>
      </c>
    </row>
    <row r="204" spans="1:15" x14ac:dyDescent="0.25">
      <c r="A204" s="299"/>
      <c r="B204" s="236" t="s">
        <v>3328</v>
      </c>
      <c r="C204" s="124" t="s">
        <v>3329</v>
      </c>
      <c r="D204" s="124" t="s">
        <v>243</v>
      </c>
      <c r="E204" s="236" t="s">
        <v>3330</v>
      </c>
      <c r="F204" s="124" t="s">
        <v>3331</v>
      </c>
      <c r="G204" s="293">
        <v>235.25</v>
      </c>
      <c r="H204" s="294" t="s">
        <v>444</v>
      </c>
      <c r="I204" s="294" t="s">
        <v>302</v>
      </c>
      <c r="J204" s="300" t="s">
        <v>3222</v>
      </c>
      <c r="K204" s="300"/>
      <c r="L204" s="293">
        <f t="shared" si="16"/>
        <v>64.693749999999994</v>
      </c>
      <c r="M204" s="293">
        <f t="shared" si="17"/>
        <v>70.575000000000003</v>
      </c>
      <c r="N204" s="295"/>
      <c r="O204" s="298" t="s">
        <v>3227</v>
      </c>
    </row>
    <row r="205" spans="1:15" x14ac:dyDescent="0.25">
      <c r="A205" s="292"/>
      <c r="B205" s="311">
        <v>71722530</v>
      </c>
      <c r="C205" s="223" t="s">
        <v>3332</v>
      </c>
      <c r="D205" s="223" t="s">
        <v>1275</v>
      </c>
      <c r="E205" s="224">
        <v>8303270596083</v>
      </c>
      <c r="F205" s="223" t="s">
        <v>3333</v>
      </c>
      <c r="G205" s="293">
        <v>280.95</v>
      </c>
      <c r="H205" s="294" t="s">
        <v>444</v>
      </c>
      <c r="I205" s="294" t="s">
        <v>302</v>
      </c>
      <c r="J205" s="294" t="s">
        <v>3222</v>
      </c>
      <c r="K205" s="294"/>
      <c r="L205" s="293">
        <f t="shared" si="16"/>
        <v>77.261250000000004</v>
      </c>
      <c r="M205" s="293">
        <f t="shared" si="17"/>
        <v>84.284999999999997</v>
      </c>
      <c r="N205" s="295"/>
      <c r="O205" s="294" t="s">
        <v>3227</v>
      </c>
    </row>
    <row r="206" spans="1:15" x14ac:dyDescent="0.25">
      <c r="A206" s="292"/>
      <c r="B206" s="236" t="s">
        <v>3338</v>
      </c>
      <c r="C206" s="124" t="s">
        <v>3339</v>
      </c>
      <c r="D206" s="124" t="s">
        <v>3029</v>
      </c>
      <c r="E206" s="236" t="s">
        <v>3340</v>
      </c>
      <c r="F206" s="124" t="s">
        <v>3341</v>
      </c>
      <c r="G206" s="293">
        <v>317.45</v>
      </c>
      <c r="H206" s="294" t="s">
        <v>444</v>
      </c>
      <c r="I206" s="294" t="s">
        <v>302</v>
      </c>
      <c r="J206" s="294" t="s">
        <v>3222</v>
      </c>
      <c r="K206" s="294"/>
      <c r="L206" s="293">
        <f t="shared" si="16"/>
        <v>87.298749999999998</v>
      </c>
      <c r="M206" s="293">
        <f t="shared" si="17"/>
        <v>95.234999999999999</v>
      </c>
      <c r="N206" s="295"/>
      <c r="O206" s="294" t="s">
        <v>3227</v>
      </c>
    </row>
    <row r="207" spans="1:15" x14ac:dyDescent="0.25">
      <c r="A207" s="299"/>
      <c r="B207" s="236" t="s">
        <v>3348</v>
      </c>
      <c r="C207" s="124" t="s">
        <v>3349</v>
      </c>
      <c r="D207" s="124" t="s">
        <v>2798</v>
      </c>
      <c r="E207" s="236" t="s">
        <v>3350</v>
      </c>
      <c r="F207" s="124" t="s">
        <v>3351</v>
      </c>
      <c r="G207" s="293">
        <v>708.2</v>
      </c>
      <c r="H207" s="294" t="s">
        <v>444</v>
      </c>
      <c r="I207" s="294" t="s">
        <v>302</v>
      </c>
      <c r="J207" s="300" t="s">
        <v>3222</v>
      </c>
      <c r="K207" s="300"/>
      <c r="L207" s="293">
        <f t="shared" si="16"/>
        <v>194.755</v>
      </c>
      <c r="M207" s="293">
        <f t="shared" si="17"/>
        <v>212.46</v>
      </c>
      <c r="N207" s="295"/>
      <c r="O207" s="298" t="s">
        <v>3227</v>
      </c>
    </row>
    <row r="208" spans="1:15" x14ac:dyDescent="0.25">
      <c r="A208" s="296"/>
      <c r="B208" s="236" t="s">
        <v>3352</v>
      </c>
      <c r="C208" s="124" t="s">
        <v>3353</v>
      </c>
      <c r="D208" s="124" t="s">
        <v>2475</v>
      </c>
      <c r="E208" s="236" t="s">
        <v>3354</v>
      </c>
      <c r="F208" s="124" t="s">
        <v>3355</v>
      </c>
      <c r="G208" s="293">
        <v>563.29999999999995</v>
      </c>
      <c r="H208" s="294" t="s">
        <v>470</v>
      </c>
      <c r="I208" s="294" t="s">
        <v>302</v>
      </c>
      <c r="J208" s="294" t="s">
        <v>3222</v>
      </c>
      <c r="K208" s="300"/>
      <c r="L208" s="293">
        <f t="shared" si="16"/>
        <v>154.90749999999997</v>
      </c>
      <c r="M208" s="293">
        <f t="shared" si="17"/>
        <v>168.99</v>
      </c>
      <c r="N208" s="295"/>
      <c r="O208" s="298" t="s">
        <v>3227</v>
      </c>
    </row>
    <row r="209" spans="1:15" x14ac:dyDescent="0.25">
      <c r="A209" s="299"/>
      <c r="B209" s="236" t="s">
        <v>3357</v>
      </c>
      <c r="C209" s="124" t="s">
        <v>3356</v>
      </c>
      <c r="D209" s="124" t="s">
        <v>104</v>
      </c>
      <c r="E209" s="236" t="s">
        <v>3358</v>
      </c>
      <c r="F209" s="124" t="s">
        <v>3359</v>
      </c>
      <c r="G209" s="293">
        <v>411.2</v>
      </c>
      <c r="H209" s="294" t="s">
        <v>444</v>
      </c>
      <c r="I209" s="294" t="s">
        <v>302</v>
      </c>
      <c r="J209" s="300" t="s">
        <v>3222</v>
      </c>
      <c r="K209" s="300"/>
      <c r="L209" s="293">
        <f t="shared" si="16"/>
        <v>113.08</v>
      </c>
      <c r="M209" s="293">
        <f t="shared" si="17"/>
        <v>123.36</v>
      </c>
      <c r="N209" s="295"/>
      <c r="O209" s="298" t="s">
        <v>3227</v>
      </c>
    </row>
    <row r="210" spans="1:15" x14ac:dyDescent="0.25">
      <c r="A210" s="299"/>
      <c r="B210" s="236" t="s">
        <v>3360</v>
      </c>
      <c r="C210" s="124" t="s">
        <v>3361</v>
      </c>
      <c r="D210" s="124" t="s">
        <v>3362</v>
      </c>
      <c r="E210" s="236" t="s">
        <v>3363</v>
      </c>
      <c r="F210" s="124" t="s">
        <v>3364</v>
      </c>
      <c r="G210" s="293">
        <v>395.3</v>
      </c>
      <c r="H210" s="294" t="s">
        <v>470</v>
      </c>
      <c r="I210" s="294" t="s">
        <v>302</v>
      </c>
      <c r="J210" s="300" t="s">
        <v>3222</v>
      </c>
      <c r="K210" s="300"/>
      <c r="L210" s="293">
        <f t="shared" si="16"/>
        <v>108.7075</v>
      </c>
      <c r="M210" s="293">
        <f t="shared" si="17"/>
        <v>118.59</v>
      </c>
      <c r="N210" s="295"/>
      <c r="O210" s="298" t="s">
        <v>3227</v>
      </c>
    </row>
    <row r="211" spans="1:15" x14ac:dyDescent="0.25">
      <c r="A211" s="299"/>
      <c r="B211" s="236" t="s">
        <v>3365</v>
      </c>
      <c r="C211" s="124" t="s">
        <v>3366</v>
      </c>
      <c r="D211" s="124" t="s">
        <v>722</v>
      </c>
      <c r="E211" s="236" t="s">
        <v>3367</v>
      </c>
      <c r="F211" s="124" t="s">
        <v>3368</v>
      </c>
      <c r="G211" s="293">
        <v>31.1</v>
      </c>
      <c r="H211" s="294" t="s">
        <v>470</v>
      </c>
      <c r="I211" s="294" t="s">
        <v>302</v>
      </c>
      <c r="J211" s="230"/>
      <c r="K211" s="300"/>
      <c r="L211" s="293">
        <f t="shared" si="16"/>
        <v>8.5525000000000002</v>
      </c>
      <c r="M211" s="293">
        <f t="shared" si="17"/>
        <v>9.33</v>
      </c>
      <c r="N211" s="295"/>
      <c r="O211" s="298" t="s">
        <v>3227</v>
      </c>
    </row>
    <row r="212" spans="1:15" x14ac:dyDescent="0.25">
      <c r="A212" s="296"/>
      <c r="B212" s="236" t="s">
        <v>3379</v>
      </c>
      <c r="C212" s="124" t="s">
        <v>3380</v>
      </c>
      <c r="D212" s="124" t="s">
        <v>146</v>
      </c>
      <c r="E212" s="236" t="s">
        <v>3381</v>
      </c>
      <c r="F212" s="124" t="s">
        <v>3382</v>
      </c>
      <c r="G212" s="293">
        <v>834.9</v>
      </c>
      <c r="H212" s="294" t="s">
        <v>444</v>
      </c>
      <c r="I212" s="294" t="s">
        <v>302</v>
      </c>
      <c r="J212" s="294" t="s">
        <v>3222</v>
      </c>
      <c r="K212" s="297"/>
      <c r="L212" s="293">
        <f t="shared" si="16"/>
        <v>229.5975</v>
      </c>
      <c r="M212" s="293">
        <f t="shared" si="17"/>
        <v>250.47</v>
      </c>
      <c r="N212" s="295"/>
      <c r="O212" s="298" t="s">
        <v>3227</v>
      </c>
    </row>
    <row r="213" spans="1:15" x14ac:dyDescent="0.25">
      <c r="A213" s="299"/>
      <c r="B213" s="234" t="s">
        <v>3387</v>
      </c>
      <c r="C213" s="292" t="s">
        <v>3388</v>
      </c>
      <c r="D213" s="292" t="s">
        <v>215</v>
      </c>
      <c r="E213" s="234" t="s">
        <v>3389</v>
      </c>
      <c r="F213" s="292" t="s">
        <v>3390</v>
      </c>
      <c r="G213" s="293">
        <v>392.15</v>
      </c>
      <c r="H213" s="294" t="s">
        <v>444</v>
      </c>
      <c r="I213" s="294" t="s">
        <v>302</v>
      </c>
      <c r="J213" s="300" t="s">
        <v>3222</v>
      </c>
      <c r="K213" s="300"/>
      <c r="L213" s="293">
        <f t="shared" si="16"/>
        <v>107.84125</v>
      </c>
      <c r="M213" s="293">
        <f t="shared" si="17"/>
        <v>117.645</v>
      </c>
      <c r="N213" s="295"/>
      <c r="O213" s="298" t="s">
        <v>3391</v>
      </c>
    </row>
    <row r="214" spans="1:15" x14ac:dyDescent="0.25">
      <c r="A214" s="299"/>
      <c r="B214" s="236" t="s">
        <v>3395</v>
      </c>
      <c r="C214" s="124" t="s">
        <v>3396</v>
      </c>
      <c r="D214" s="124" t="s">
        <v>549</v>
      </c>
      <c r="E214" s="236" t="s">
        <v>3397</v>
      </c>
      <c r="F214" s="124" t="s">
        <v>3398</v>
      </c>
      <c r="G214" s="293">
        <v>582.04999999999995</v>
      </c>
      <c r="H214" s="294" t="s">
        <v>444</v>
      </c>
      <c r="I214" s="294" t="s">
        <v>302</v>
      </c>
      <c r="J214" s="300" t="s">
        <v>3222</v>
      </c>
      <c r="K214" s="300"/>
      <c r="L214" s="293">
        <f t="shared" ref="L214:L250" si="18">SUM(G214*27.5)/100</f>
        <v>160.06374999999997</v>
      </c>
      <c r="M214" s="293">
        <f t="shared" ref="M214:M250" si="19">SUM(G214*30)/100</f>
        <v>174.61500000000001</v>
      </c>
      <c r="N214" s="295"/>
      <c r="O214" s="298" t="s">
        <v>3227</v>
      </c>
    </row>
    <row r="215" spans="1:15" x14ac:dyDescent="0.25">
      <c r="A215" s="299"/>
      <c r="B215" s="236" t="s">
        <v>3399</v>
      </c>
      <c r="C215" s="124" t="s">
        <v>2512</v>
      </c>
      <c r="D215" s="124" t="s">
        <v>549</v>
      </c>
      <c r="E215" s="236" t="s">
        <v>3400</v>
      </c>
      <c r="F215" s="124" t="s">
        <v>3401</v>
      </c>
      <c r="G215" s="293">
        <v>350.85</v>
      </c>
      <c r="H215" s="294" t="s">
        <v>444</v>
      </c>
      <c r="I215" s="294" t="s">
        <v>302</v>
      </c>
      <c r="J215" s="300" t="s">
        <v>3222</v>
      </c>
      <c r="K215" s="300"/>
      <c r="L215" s="293">
        <f t="shared" si="18"/>
        <v>96.483750000000001</v>
      </c>
      <c r="M215" s="293">
        <f t="shared" si="19"/>
        <v>105.255</v>
      </c>
      <c r="N215" s="295"/>
      <c r="O215" s="298" t="s">
        <v>3227</v>
      </c>
    </row>
    <row r="216" spans="1:15" x14ac:dyDescent="0.25">
      <c r="A216" s="292"/>
      <c r="B216" s="236" t="s">
        <v>3408</v>
      </c>
      <c r="C216" s="124" t="s">
        <v>746</v>
      </c>
      <c r="D216" s="124" t="s">
        <v>1322</v>
      </c>
      <c r="E216" s="236" t="s">
        <v>3409</v>
      </c>
      <c r="F216" s="124" t="s">
        <v>3410</v>
      </c>
      <c r="G216" s="293">
        <v>203.15</v>
      </c>
      <c r="H216" s="294" t="s">
        <v>444</v>
      </c>
      <c r="I216" s="294" t="s">
        <v>302</v>
      </c>
      <c r="J216" s="294" t="s">
        <v>3222</v>
      </c>
      <c r="K216" s="294"/>
      <c r="L216" s="293">
        <f t="shared" si="18"/>
        <v>55.866250000000001</v>
      </c>
      <c r="M216" s="293">
        <f t="shared" si="19"/>
        <v>60.945</v>
      </c>
      <c r="N216" s="295"/>
      <c r="O216" s="294" t="s">
        <v>3227</v>
      </c>
    </row>
    <row r="217" spans="1:15" x14ac:dyDescent="0.25">
      <c r="A217" s="299"/>
      <c r="B217" s="236" t="s">
        <v>3411</v>
      </c>
      <c r="C217" s="124" t="s">
        <v>2521</v>
      </c>
      <c r="D217" s="124" t="s">
        <v>220</v>
      </c>
      <c r="E217" s="236" t="s">
        <v>3412</v>
      </c>
      <c r="F217" s="124" t="s">
        <v>3413</v>
      </c>
      <c r="G217" s="293">
        <v>640.9</v>
      </c>
      <c r="H217" s="294" t="s">
        <v>470</v>
      </c>
      <c r="I217" s="294" t="s">
        <v>302</v>
      </c>
      <c r="J217" s="300" t="s">
        <v>3222</v>
      </c>
      <c r="K217" s="300"/>
      <c r="L217" s="293">
        <f t="shared" si="18"/>
        <v>176.2475</v>
      </c>
      <c r="M217" s="293">
        <f t="shared" si="19"/>
        <v>192.27</v>
      </c>
      <c r="N217" s="295"/>
      <c r="O217" s="228" t="s">
        <v>3227</v>
      </c>
    </row>
    <row r="218" spans="1:15" x14ac:dyDescent="0.25">
      <c r="A218" s="299"/>
      <c r="B218" s="236" t="s">
        <v>3414</v>
      </c>
      <c r="C218" s="124" t="s">
        <v>1575</v>
      </c>
      <c r="D218" s="124" t="s">
        <v>3415</v>
      </c>
      <c r="E218" s="236" t="s">
        <v>3416</v>
      </c>
      <c r="F218" s="124" t="s">
        <v>3417</v>
      </c>
      <c r="G218" s="293">
        <v>452.35</v>
      </c>
      <c r="H218" s="294" t="s">
        <v>470</v>
      </c>
      <c r="I218" s="294" t="s">
        <v>302</v>
      </c>
      <c r="J218" s="300" t="s">
        <v>3222</v>
      </c>
      <c r="K218" s="300"/>
      <c r="L218" s="293">
        <f t="shared" si="18"/>
        <v>124.39624999999999</v>
      </c>
      <c r="M218" s="293">
        <f t="shared" si="19"/>
        <v>135.70500000000001</v>
      </c>
      <c r="N218" s="295"/>
      <c r="O218" s="298" t="s">
        <v>3227</v>
      </c>
    </row>
    <row r="219" spans="1:15" x14ac:dyDescent="0.25">
      <c r="A219" s="299"/>
      <c r="B219" s="236" t="s">
        <v>3419</v>
      </c>
      <c r="C219" s="124" t="s">
        <v>3420</v>
      </c>
      <c r="D219" s="124" t="s">
        <v>888</v>
      </c>
      <c r="E219" s="236" t="s">
        <v>3421</v>
      </c>
      <c r="F219" s="124" t="s">
        <v>3422</v>
      </c>
      <c r="G219" s="293">
        <v>495.3</v>
      </c>
      <c r="H219" s="294" t="s">
        <v>444</v>
      </c>
      <c r="I219" s="294" t="s">
        <v>302</v>
      </c>
      <c r="J219" s="300" t="s">
        <v>3222</v>
      </c>
      <c r="K219" s="300"/>
      <c r="L219" s="293">
        <f t="shared" si="18"/>
        <v>136.20750000000001</v>
      </c>
      <c r="M219" s="293">
        <f t="shared" si="19"/>
        <v>148.59</v>
      </c>
      <c r="N219" s="295"/>
      <c r="O219" s="298" t="s">
        <v>3227</v>
      </c>
    </row>
    <row r="220" spans="1:15" x14ac:dyDescent="0.25">
      <c r="A220" s="292"/>
      <c r="B220" s="236" t="s">
        <v>1170</v>
      </c>
      <c r="C220" s="124" t="s">
        <v>1171</v>
      </c>
      <c r="D220" s="124" t="s">
        <v>447</v>
      </c>
      <c r="E220" s="236" t="s">
        <v>1172</v>
      </c>
      <c r="F220" s="124" t="s">
        <v>1173</v>
      </c>
      <c r="G220" s="293">
        <v>396.6</v>
      </c>
      <c r="H220" s="294" t="s">
        <v>470</v>
      </c>
      <c r="I220" s="294" t="s">
        <v>302</v>
      </c>
      <c r="J220" s="294" t="s">
        <v>3222</v>
      </c>
      <c r="K220" s="294"/>
      <c r="L220" s="293">
        <f t="shared" si="18"/>
        <v>109.065</v>
      </c>
      <c r="M220" s="293">
        <f t="shared" si="19"/>
        <v>118.98</v>
      </c>
      <c r="N220" s="295"/>
      <c r="O220" s="294" t="s">
        <v>3227</v>
      </c>
    </row>
    <row r="221" spans="1:15" x14ac:dyDescent="0.25">
      <c r="A221" s="299"/>
      <c r="B221" s="236" t="s">
        <v>3435</v>
      </c>
      <c r="C221" s="124" t="s">
        <v>3436</v>
      </c>
      <c r="D221" s="124" t="s">
        <v>3437</v>
      </c>
      <c r="E221" s="236" t="s">
        <v>3438</v>
      </c>
      <c r="F221" s="124" t="s">
        <v>3439</v>
      </c>
      <c r="G221" s="293">
        <v>419</v>
      </c>
      <c r="H221" s="294" t="s">
        <v>444</v>
      </c>
      <c r="I221" s="294" t="s">
        <v>3440</v>
      </c>
      <c r="J221" s="300" t="s">
        <v>3222</v>
      </c>
      <c r="K221" s="300"/>
      <c r="L221" s="293">
        <f t="shared" si="18"/>
        <v>115.22499999999999</v>
      </c>
      <c r="M221" s="293">
        <f t="shared" si="19"/>
        <v>125.7</v>
      </c>
      <c r="N221" s="295"/>
      <c r="O221" s="298" t="s">
        <v>3227</v>
      </c>
    </row>
    <row r="222" spans="1:15" x14ac:dyDescent="0.25">
      <c r="A222" s="292"/>
      <c r="B222" s="236" t="s">
        <v>3441</v>
      </c>
      <c r="C222" s="124" t="s">
        <v>1175</v>
      </c>
      <c r="D222" s="124" t="s">
        <v>200</v>
      </c>
      <c r="E222" s="236" t="s">
        <v>3442</v>
      </c>
      <c r="F222" s="124" t="s">
        <v>3443</v>
      </c>
      <c r="G222" s="293">
        <v>641.4</v>
      </c>
      <c r="H222" s="294" t="s">
        <v>470</v>
      </c>
      <c r="I222" s="294" t="s">
        <v>302</v>
      </c>
      <c r="J222" s="294" t="s">
        <v>3278</v>
      </c>
      <c r="K222" s="294"/>
      <c r="L222" s="293">
        <f t="shared" si="18"/>
        <v>176.38499999999999</v>
      </c>
      <c r="M222" s="293">
        <f t="shared" si="19"/>
        <v>192.42</v>
      </c>
      <c r="N222" s="295"/>
      <c r="O222" s="294" t="s">
        <v>3227</v>
      </c>
    </row>
    <row r="223" spans="1:15" x14ac:dyDescent="0.25">
      <c r="A223" s="299"/>
      <c r="B223" s="234" t="s">
        <v>3444</v>
      </c>
      <c r="C223" s="292" t="s">
        <v>887</v>
      </c>
      <c r="D223" s="292" t="s">
        <v>164</v>
      </c>
      <c r="E223" s="234" t="s">
        <v>3445</v>
      </c>
      <c r="F223" s="292" t="s">
        <v>3446</v>
      </c>
      <c r="G223" s="293">
        <v>764.25</v>
      </c>
      <c r="H223" s="294" t="s">
        <v>470</v>
      </c>
      <c r="I223" s="294" t="s">
        <v>302</v>
      </c>
      <c r="J223" s="300" t="s">
        <v>3222</v>
      </c>
      <c r="K223" s="300"/>
      <c r="L223" s="293">
        <f t="shared" si="18"/>
        <v>210.16874999999999</v>
      </c>
      <c r="M223" s="293">
        <f t="shared" si="19"/>
        <v>229.27500000000001</v>
      </c>
      <c r="N223" s="295"/>
      <c r="O223" s="298" t="s">
        <v>3227</v>
      </c>
    </row>
    <row r="224" spans="1:15" x14ac:dyDescent="0.25">
      <c r="A224" s="296"/>
      <c r="B224" s="236" t="s">
        <v>3447</v>
      </c>
      <c r="C224" s="124" t="s">
        <v>2567</v>
      </c>
      <c r="D224" s="124" t="s">
        <v>253</v>
      </c>
      <c r="E224" s="236" t="s">
        <v>3448</v>
      </c>
      <c r="F224" s="124" t="s">
        <v>3449</v>
      </c>
      <c r="G224" s="293">
        <v>231.8</v>
      </c>
      <c r="H224" s="301" t="s">
        <v>470</v>
      </c>
      <c r="I224" s="294" t="s">
        <v>302</v>
      </c>
      <c r="J224" s="294" t="s">
        <v>3222</v>
      </c>
      <c r="K224" s="297"/>
      <c r="L224" s="293">
        <f t="shared" si="18"/>
        <v>63.744999999999997</v>
      </c>
      <c r="M224" s="293">
        <f t="shared" si="19"/>
        <v>69.540000000000006</v>
      </c>
      <c r="N224" s="303"/>
      <c r="O224" s="298" t="s">
        <v>3227</v>
      </c>
    </row>
    <row r="225" spans="1:15" x14ac:dyDescent="0.25">
      <c r="A225" s="299"/>
      <c r="B225" s="236" t="s">
        <v>3450</v>
      </c>
      <c r="C225" s="124" t="s">
        <v>3451</v>
      </c>
      <c r="D225" s="124" t="s">
        <v>270</v>
      </c>
      <c r="E225" s="236" t="s">
        <v>3452</v>
      </c>
      <c r="F225" s="124" t="s">
        <v>3453</v>
      </c>
      <c r="G225" s="293">
        <v>437.65</v>
      </c>
      <c r="H225" s="294" t="s">
        <v>444</v>
      </c>
      <c r="I225" s="294" t="s">
        <v>302</v>
      </c>
      <c r="J225" s="300" t="s">
        <v>3222</v>
      </c>
      <c r="K225" s="300"/>
      <c r="L225" s="293">
        <f t="shared" si="18"/>
        <v>120.35375000000001</v>
      </c>
      <c r="M225" s="293">
        <f t="shared" si="19"/>
        <v>131.29499999999999</v>
      </c>
      <c r="N225" s="295"/>
      <c r="O225" s="298" t="s">
        <v>3227</v>
      </c>
    </row>
    <row r="226" spans="1:15" x14ac:dyDescent="0.25">
      <c r="A226" s="292"/>
      <c r="B226" s="236" t="s">
        <v>3457</v>
      </c>
      <c r="C226" s="124" t="s">
        <v>3458</v>
      </c>
      <c r="D226" s="124" t="s">
        <v>185</v>
      </c>
      <c r="E226" s="236" t="s">
        <v>3459</v>
      </c>
      <c r="F226" s="124" t="s">
        <v>3460</v>
      </c>
      <c r="G226" s="293">
        <v>315.64999999999998</v>
      </c>
      <c r="H226" s="294" t="s">
        <v>444</v>
      </c>
      <c r="I226" s="294" t="s">
        <v>302</v>
      </c>
      <c r="J226" s="294" t="s">
        <v>3222</v>
      </c>
      <c r="K226" s="294"/>
      <c r="L226" s="293">
        <f t="shared" si="18"/>
        <v>86.803749999999994</v>
      </c>
      <c r="M226" s="293">
        <f t="shared" si="19"/>
        <v>94.694999999999993</v>
      </c>
      <c r="N226" s="295"/>
      <c r="O226" s="294" t="s">
        <v>3227</v>
      </c>
    </row>
    <row r="227" spans="1:15" x14ac:dyDescent="0.25">
      <c r="A227" s="292"/>
      <c r="B227" s="236" t="s">
        <v>3369</v>
      </c>
      <c r="C227" s="124" t="s">
        <v>3465</v>
      </c>
      <c r="D227" s="124" t="s">
        <v>63</v>
      </c>
      <c r="E227" s="236" t="s">
        <v>3466</v>
      </c>
      <c r="F227" s="124" t="s">
        <v>3372</v>
      </c>
      <c r="G227" s="293">
        <v>287.3</v>
      </c>
      <c r="H227" s="294" t="s">
        <v>470</v>
      </c>
      <c r="I227" s="294" t="s">
        <v>302</v>
      </c>
      <c r="J227" s="294" t="s">
        <v>3222</v>
      </c>
      <c r="K227" s="294"/>
      <c r="L227" s="293">
        <f t="shared" si="18"/>
        <v>79.007499999999993</v>
      </c>
      <c r="M227" s="293">
        <f t="shared" si="19"/>
        <v>86.19</v>
      </c>
      <c r="N227" s="295"/>
      <c r="O227" s="294" t="s">
        <v>3227</v>
      </c>
    </row>
    <row r="228" spans="1:15" x14ac:dyDescent="0.25">
      <c r="A228" s="296"/>
      <c r="B228" s="236" t="s">
        <v>3476</v>
      </c>
      <c r="C228" s="124" t="s">
        <v>3477</v>
      </c>
      <c r="D228" s="124" t="s">
        <v>331</v>
      </c>
      <c r="E228" s="236" t="s">
        <v>3478</v>
      </c>
      <c r="F228" s="124" t="s">
        <v>3479</v>
      </c>
      <c r="G228" s="293">
        <v>1062.2</v>
      </c>
      <c r="H228" s="294" t="s">
        <v>470</v>
      </c>
      <c r="I228" s="294" t="s">
        <v>302</v>
      </c>
      <c r="J228" s="294" t="s">
        <v>3278</v>
      </c>
      <c r="K228" s="297"/>
      <c r="L228" s="293">
        <f t="shared" si="18"/>
        <v>292.10500000000002</v>
      </c>
      <c r="M228" s="293">
        <f t="shared" si="19"/>
        <v>318.66000000000003</v>
      </c>
      <c r="N228" s="295"/>
      <c r="O228" s="298" t="s">
        <v>3227</v>
      </c>
    </row>
    <row r="229" spans="1:15" x14ac:dyDescent="0.25">
      <c r="A229" s="292"/>
      <c r="B229" s="236" t="s">
        <v>3480</v>
      </c>
      <c r="C229" s="124" t="s">
        <v>2587</v>
      </c>
      <c r="D229" s="124" t="s">
        <v>3481</v>
      </c>
      <c r="E229" s="236" t="s">
        <v>3482</v>
      </c>
      <c r="F229" s="124" t="s">
        <v>3483</v>
      </c>
      <c r="G229" s="293">
        <v>132.05000000000001</v>
      </c>
      <c r="H229" s="294" t="s">
        <v>470</v>
      </c>
      <c r="I229" s="294" t="s">
        <v>302</v>
      </c>
      <c r="J229" s="294" t="s">
        <v>3484</v>
      </c>
      <c r="K229" s="294"/>
      <c r="L229" s="293">
        <f t="shared" si="18"/>
        <v>36.313750000000006</v>
      </c>
      <c r="M229" s="293">
        <f t="shared" si="19"/>
        <v>39.615000000000002</v>
      </c>
      <c r="N229" s="295"/>
      <c r="O229" s="294" t="s">
        <v>3227</v>
      </c>
    </row>
    <row r="230" spans="1:15" x14ac:dyDescent="0.25">
      <c r="A230" s="296"/>
      <c r="B230" s="236" t="s">
        <v>3485</v>
      </c>
      <c r="C230" s="124" t="s">
        <v>3486</v>
      </c>
      <c r="D230" s="124" t="s">
        <v>1428</v>
      </c>
      <c r="E230" s="236" t="s">
        <v>3487</v>
      </c>
      <c r="F230" s="124" t="s">
        <v>3488</v>
      </c>
      <c r="G230" s="293">
        <v>695.3</v>
      </c>
      <c r="H230" s="294" t="s">
        <v>444</v>
      </c>
      <c r="I230" s="294" t="s">
        <v>302</v>
      </c>
      <c r="J230" s="294" t="s">
        <v>3222</v>
      </c>
      <c r="K230" s="297"/>
      <c r="L230" s="293">
        <f t="shared" si="18"/>
        <v>191.20750000000001</v>
      </c>
      <c r="M230" s="293">
        <f t="shared" si="19"/>
        <v>208.59</v>
      </c>
      <c r="N230" s="295"/>
      <c r="O230" s="298" t="s">
        <v>3227</v>
      </c>
    </row>
    <row r="231" spans="1:15" x14ac:dyDescent="0.25">
      <c r="A231" s="299"/>
      <c r="B231" s="236" t="s">
        <v>2050</v>
      </c>
      <c r="C231" s="124" t="s">
        <v>3489</v>
      </c>
      <c r="D231" s="124" t="s">
        <v>164</v>
      </c>
      <c r="E231" s="236" t="s">
        <v>1941</v>
      </c>
      <c r="F231" s="124" t="s">
        <v>1750</v>
      </c>
      <c r="G231" s="293">
        <v>396.2</v>
      </c>
      <c r="H231" s="294" t="s">
        <v>444</v>
      </c>
      <c r="I231" s="294" t="s">
        <v>302</v>
      </c>
      <c r="J231" s="300" t="s">
        <v>3222</v>
      </c>
      <c r="K231" s="300"/>
      <c r="L231" s="293">
        <f t="shared" si="18"/>
        <v>108.955</v>
      </c>
      <c r="M231" s="293">
        <f t="shared" si="19"/>
        <v>118.86</v>
      </c>
      <c r="N231" s="295"/>
      <c r="O231" s="298" t="s">
        <v>3227</v>
      </c>
    </row>
    <row r="232" spans="1:15" x14ac:dyDescent="0.25">
      <c r="A232" s="299"/>
      <c r="B232" s="236" t="s">
        <v>3490</v>
      </c>
      <c r="C232" s="124" t="s">
        <v>3491</v>
      </c>
      <c r="D232" s="124" t="s">
        <v>611</v>
      </c>
      <c r="E232" s="236" t="s">
        <v>3492</v>
      </c>
      <c r="F232" s="124" t="s">
        <v>3493</v>
      </c>
      <c r="G232" s="293">
        <v>195.2</v>
      </c>
      <c r="H232" s="294" t="s">
        <v>444</v>
      </c>
      <c r="I232" s="294" t="s">
        <v>302</v>
      </c>
      <c r="J232" s="300" t="s">
        <v>3222</v>
      </c>
      <c r="K232" s="300"/>
      <c r="L232" s="293">
        <f t="shared" si="18"/>
        <v>53.68</v>
      </c>
      <c r="M232" s="293">
        <f t="shared" si="19"/>
        <v>58.56</v>
      </c>
      <c r="N232" s="295"/>
      <c r="O232" s="298" t="s">
        <v>3227</v>
      </c>
    </row>
    <row r="233" spans="1:15" x14ac:dyDescent="0.25">
      <c r="A233" s="299"/>
      <c r="B233" s="236" t="s">
        <v>3495</v>
      </c>
      <c r="C233" s="124" t="s">
        <v>3496</v>
      </c>
      <c r="D233" s="124" t="s">
        <v>611</v>
      </c>
      <c r="E233" s="224">
        <v>7306080832086</v>
      </c>
      <c r="F233" s="124" t="s">
        <v>3497</v>
      </c>
      <c r="G233" s="293">
        <v>190.95</v>
      </c>
      <c r="H233" s="294" t="s">
        <v>444</v>
      </c>
      <c r="I233" s="294" t="s">
        <v>302</v>
      </c>
      <c r="J233" s="300" t="s">
        <v>3222</v>
      </c>
      <c r="K233" s="300"/>
      <c r="L233" s="293">
        <f t="shared" si="18"/>
        <v>52.511249999999997</v>
      </c>
      <c r="M233" s="293">
        <f t="shared" si="19"/>
        <v>57.284999999999997</v>
      </c>
      <c r="N233" s="295"/>
      <c r="O233" s="298" t="s">
        <v>3227</v>
      </c>
    </row>
    <row r="234" spans="1:15" x14ac:dyDescent="0.25">
      <c r="A234" s="296"/>
      <c r="B234" s="312">
        <v>70106738</v>
      </c>
      <c r="C234" s="313" t="s">
        <v>2409</v>
      </c>
      <c r="D234" s="313" t="s">
        <v>831</v>
      </c>
      <c r="E234" s="216">
        <v>8001180507089</v>
      </c>
      <c r="F234" s="313" t="s">
        <v>1759</v>
      </c>
      <c r="G234" s="293">
        <v>356.15</v>
      </c>
      <c r="H234" s="294" t="s">
        <v>470</v>
      </c>
      <c r="I234" s="294" t="s">
        <v>302</v>
      </c>
      <c r="J234" s="294" t="s">
        <v>3222</v>
      </c>
      <c r="K234" s="297"/>
      <c r="L234" s="293">
        <f t="shared" si="18"/>
        <v>97.941249999999997</v>
      </c>
      <c r="M234" s="293">
        <f t="shared" si="19"/>
        <v>106.845</v>
      </c>
      <c r="N234" s="295"/>
      <c r="O234" s="298" t="s">
        <v>3227</v>
      </c>
    </row>
    <row r="235" spans="1:15" x14ac:dyDescent="0.25">
      <c r="A235" s="299"/>
      <c r="B235" s="236" t="s">
        <v>3498</v>
      </c>
      <c r="C235" s="124" t="s">
        <v>3499</v>
      </c>
      <c r="D235" s="124" t="s">
        <v>549</v>
      </c>
      <c r="E235" s="236" t="s">
        <v>3500</v>
      </c>
      <c r="F235" s="124" t="s">
        <v>3501</v>
      </c>
      <c r="G235" s="293">
        <v>1122.95</v>
      </c>
      <c r="H235" s="294" t="s">
        <v>470</v>
      </c>
      <c r="I235" s="294" t="s">
        <v>302</v>
      </c>
      <c r="J235" s="300" t="s">
        <v>3222</v>
      </c>
      <c r="K235" s="300"/>
      <c r="L235" s="293">
        <f t="shared" si="18"/>
        <v>308.81124999999997</v>
      </c>
      <c r="M235" s="293">
        <f t="shared" si="19"/>
        <v>336.88499999999999</v>
      </c>
      <c r="N235" s="295"/>
      <c r="O235" s="298" t="s">
        <v>3227</v>
      </c>
    </row>
    <row r="236" spans="1:15" x14ac:dyDescent="0.25">
      <c r="A236" s="299"/>
      <c r="B236" s="236" t="s">
        <v>3507</v>
      </c>
      <c r="C236" s="124" t="s">
        <v>3508</v>
      </c>
      <c r="D236" s="124" t="s">
        <v>302</v>
      </c>
      <c r="E236" s="236" t="s">
        <v>3509</v>
      </c>
      <c r="F236" s="124" t="s">
        <v>3510</v>
      </c>
      <c r="G236" s="293">
        <v>629.1</v>
      </c>
      <c r="H236" s="294" t="s">
        <v>470</v>
      </c>
      <c r="I236" s="294" t="s">
        <v>302</v>
      </c>
      <c r="J236" s="300" t="s">
        <v>3222</v>
      </c>
      <c r="K236" s="300"/>
      <c r="L236" s="293">
        <f t="shared" si="18"/>
        <v>173.0025</v>
      </c>
      <c r="M236" s="293">
        <f t="shared" si="19"/>
        <v>188.73</v>
      </c>
      <c r="N236" s="295"/>
      <c r="O236" s="298" t="s">
        <v>3511</v>
      </c>
    </row>
    <row r="237" spans="1:15" x14ac:dyDescent="0.25">
      <c r="A237" s="296"/>
      <c r="B237" s="234" t="s">
        <v>3514</v>
      </c>
      <c r="C237" s="292" t="s">
        <v>3515</v>
      </c>
      <c r="D237" s="292" t="s">
        <v>32</v>
      </c>
      <c r="E237" s="234" t="s">
        <v>3516</v>
      </c>
      <c r="F237" s="292" t="s">
        <v>3517</v>
      </c>
      <c r="G237" s="293">
        <v>771</v>
      </c>
      <c r="H237" s="294" t="s">
        <v>470</v>
      </c>
      <c r="I237" s="294" t="s">
        <v>302</v>
      </c>
      <c r="J237" s="294" t="s">
        <v>3222</v>
      </c>
      <c r="K237" s="297"/>
      <c r="L237" s="293">
        <f t="shared" si="18"/>
        <v>212.02500000000001</v>
      </c>
      <c r="M237" s="293">
        <f t="shared" si="19"/>
        <v>231.3</v>
      </c>
      <c r="N237" s="295"/>
      <c r="O237" s="298" t="s">
        <v>3227</v>
      </c>
    </row>
    <row r="238" spans="1:15" x14ac:dyDescent="0.25">
      <c r="A238" s="299"/>
      <c r="B238" s="236" t="s">
        <v>3518</v>
      </c>
      <c r="C238" s="124" t="s">
        <v>3515</v>
      </c>
      <c r="D238" s="124" t="s">
        <v>2792</v>
      </c>
      <c r="E238" s="236" t="s">
        <v>3519</v>
      </c>
      <c r="F238" s="124" t="s">
        <v>3520</v>
      </c>
      <c r="G238" s="293">
        <v>456.3</v>
      </c>
      <c r="H238" s="294" t="s">
        <v>470</v>
      </c>
      <c r="I238" s="294" t="s">
        <v>302</v>
      </c>
      <c r="J238" s="300" t="s">
        <v>3222</v>
      </c>
      <c r="K238" s="300"/>
      <c r="L238" s="293">
        <f t="shared" si="18"/>
        <v>125.4825</v>
      </c>
      <c r="M238" s="293">
        <f t="shared" si="19"/>
        <v>136.88999999999999</v>
      </c>
      <c r="N238" s="295"/>
      <c r="O238" s="298" t="s">
        <v>3227</v>
      </c>
    </row>
    <row r="239" spans="1:15" x14ac:dyDescent="0.25">
      <c r="A239" s="299"/>
      <c r="B239" s="234" t="s">
        <v>667</v>
      </c>
      <c r="C239" s="292" t="s">
        <v>668</v>
      </c>
      <c r="D239" s="292" t="s">
        <v>669</v>
      </c>
      <c r="E239" s="234" t="s">
        <v>670</v>
      </c>
      <c r="F239" s="292" t="s">
        <v>3521</v>
      </c>
      <c r="G239" s="293">
        <v>244.7</v>
      </c>
      <c r="H239" s="294" t="s">
        <v>444</v>
      </c>
      <c r="I239" s="294" t="s">
        <v>302</v>
      </c>
      <c r="J239" s="300" t="s">
        <v>3222</v>
      </c>
      <c r="K239" s="300"/>
      <c r="L239" s="293">
        <f t="shared" si="18"/>
        <v>67.292500000000004</v>
      </c>
      <c r="M239" s="293">
        <f t="shared" si="19"/>
        <v>73.41</v>
      </c>
      <c r="N239" s="295"/>
      <c r="O239" s="298" t="s">
        <v>3227</v>
      </c>
    </row>
    <row r="240" spans="1:15" x14ac:dyDescent="0.25">
      <c r="A240" s="299"/>
      <c r="B240" s="236" t="s">
        <v>2067</v>
      </c>
      <c r="C240" s="124" t="s">
        <v>3527</v>
      </c>
      <c r="D240" s="124" t="s">
        <v>104</v>
      </c>
      <c r="E240" s="236" t="s">
        <v>1958</v>
      </c>
      <c r="F240" s="124" t="s">
        <v>1768</v>
      </c>
      <c r="G240" s="293">
        <v>595.85</v>
      </c>
      <c r="H240" s="294" t="s">
        <v>470</v>
      </c>
      <c r="I240" s="294" t="s">
        <v>302</v>
      </c>
      <c r="J240" s="230"/>
      <c r="K240" s="300"/>
      <c r="L240" s="293">
        <f t="shared" si="18"/>
        <v>163.85874999999999</v>
      </c>
      <c r="M240" s="293">
        <f t="shared" si="19"/>
        <v>178.755</v>
      </c>
      <c r="N240" s="295"/>
      <c r="O240" s="298" t="s">
        <v>3227</v>
      </c>
    </row>
    <row r="241" spans="1:15" x14ac:dyDescent="0.25">
      <c r="A241" s="299"/>
      <c r="B241" s="234" t="s">
        <v>3532</v>
      </c>
      <c r="C241" s="292" t="s">
        <v>3533</v>
      </c>
      <c r="D241" s="292" t="s">
        <v>276</v>
      </c>
      <c r="E241" s="234" t="s">
        <v>3534</v>
      </c>
      <c r="F241" s="292" t="s">
        <v>3535</v>
      </c>
      <c r="G241" s="293">
        <v>929.7</v>
      </c>
      <c r="H241" s="294" t="s">
        <v>470</v>
      </c>
      <c r="I241" s="294" t="s">
        <v>302</v>
      </c>
      <c r="J241" s="300" t="s">
        <v>3222</v>
      </c>
      <c r="K241" s="297"/>
      <c r="L241" s="293">
        <f t="shared" si="18"/>
        <v>255.66749999999999</v>
      </c>
      <c r="M241" s="293">
        <f t="shared" si="19"/>
        <v>278.91000000000003</v>
      </c>
      <c r="N241" s="295"/>
      <c r="O241" s="298" t="s">
        <v>3227</v>
      </c>
    </row>
    <row r="242" spans="1:15" x14ac:dyDescent="0.25">
      <c r="A242" s="292"/>
      <c r="B242" s="236" t="s">
        <v>3543</v>
      </c>
      <c r="C242" s="124" t="s">
        <v>3544</v>
      </c>
      <c r="D242" s="124" t="s">
        <v>3545</v>
      </c>
      <c r="E242" s="236" t="s">
        <v>3546</v>
      </c>
      <c r="F242" s="124" t="s">
        <v>3547</v>
      </c>
      <c r="G242" s="293">
        <v>171.35</v>
      </c>
      <c r="H242" s="294" t="s">
        <v>444</v>
      </c>
      <c r="I242" s="294" t="s">
        <v>302</v>
      </c>
      <c r="J242" s="294" t="s">
        <v>3222</v>
      </c>
      <c r="K242" s="294"/>
      <c r="L242" s="293">
        <f t="shared" si="18"/>
        <v>47.121250000000003</v>
      </c>
      <c r="M242" s="293">
        <f t="shared" si="19"/>
        <v>51.405000000000001</v>
      </c>
      <c r="N242" s="295"/>
      <c r="O242" s="294" t="s">
        <v>3227</v>
      </c>
    </row>
    <row r="243" spans="1:15" x14ac:dyDescent="0.25">
      <c r="A243" s="299"/>
      <c r="B243" s="234" t="s">
        <v>3554</v>
      </c>
      <c r="C243" s="292" t="s">
        <v>3555</v>
      </c>
      <c r="D243" s="292" t="s">
        <v>1248</v>
      </c>
      <c r="E243" s="234" t="s">
        <v>3556</v>
      </c>
      <c r="F243" s="292" t="s">
        <v>3557</v>
      </c>
      <c r="G243" s="293">
        <v>609.20000000000005</v>
      </c>
      <c r="H243" s="294" t="s">
        <v>470</v>
      </c>
      <c r="I243" s="294" t="s">
        <v>302</v>
      </c>
      <c r="J243" s="300" t="s">
        <v>3222</v>
      </c>
      <c r="K243" s="300"/>
      <c r="L243" s="293">
        <f t="shared" si="18"/>
        <v>167.53</v>
      </c>
      <c r="M243" s="293">
        <f t="shared" si="19"/>
        <v>182.76</v>
      </c>
      <c r="N243" s="295"/>
      <c r="O243" s="298" t="s">
        <v>3227</v>
      </c>
    </row>
    <row r="244" spans="1:15" x14ac:dyDescent="0.25">
      <c r="A244" s="292"/>
      <c r="B244" s="236" t="s">
        <v>3558</v>
      </c>
      <c r="C244" s="124" t="s">
        <v>3559</v>
      </c>
      <c r="D244" s="124" t="s">
        <v>522</v>
      </c>
      <c r="E244" s="236" t="s">
        <v>3560</v>
      </c>
      <c r="F244" s="124" t="s">
        <v>3561</v>
      </c>
      <c r="G244" s="293">
        <v>223.95</v>
      </c>
      <c r="H244" s="294" t="s">
        <v>444</v>
      </c>
      <c r="I244" s="294" t="s">
        <v>302</v>
      </c>
      <c r="J244" s="294" t="s">
        <v>3222</v>
      </c>
      <c r="K244" s="294"/>
      <c r="L244" s="293">
        <f t="shared" si="18"/>
        <v>61.58625</v>
      </c>
      <c r="M244" s="293">
        <f t="shared" si="19"/>
        <v>67.185000000000002</v>
      </c>
      <c r="N244" s="295"/>
      <c r="O244" s="294" t="s">
        <v>3227</v>
      </c>
    </row>
    <row r="245" spans="1:15" x14ac:dyDescent="0.25">
      <c r="A245" s="296"/>
      <c r="B245" s="234" t="s">
        <v>3562</v>
      </c>
      <c r="C245" s="292" t="s">
        <v>3563</v>
      </c>
      <c r="D245" s="292" t="s">
        <v>285</v>
      </c>
      <c r="E245" s="234" t="s">
        <v>3564</v>
      </c>
      <c r="F245" s="292" t="s">
        <v>3565</v>
      </c>
      <c r="G245" s="293">
        <v>1780.7</v>
      </c>
      <c r="H245" s="294" t="s">
        <v>470</v>
      </c>
      <c r="I245" s="294" t="s">
        <v>302</v>
      </c>
      <c r="J245" s="294" t="s">
        <v>3222</v>
      </c>
      <c r="K245" s="300"/>
      <c r="L245" s="293">
        <f t="shared" si="18"/>
        <v>489.6925</v>
      </c>
      <c r="M245" s="293">
        <f t="shared" si="19"/>
        <v>534.21</v>
      </c>
      <c r="N245" s="295"/>
      <c r="O245" s="298" t="s">
        <v>3227</v>
      </c>
    </row>
    <row r="246" spans="1:15" x14ac:dyDescent="0.25">
      <c r="A246" s="292"/>
      <c r="B246" s="234" t="s">
        <v>3562</v>
      </c>
      <c r="C246" s="292" t="s">
        <v>3563</v>
      </c>
      <c r="D246" s="292" t="s">
        <v>220</v>
      </c>
      <c r="E246" s="234" t="s">
        <v>3566</v>
      </c>
      <c r="F246" s="292" t="s">
        <v>3565</v>
      </c>
      <c r="G246" s="293">
        <v>1780.7</v>
      </c>
      <c r="H246" s="294" t="s">
        <v>470</v>
      </c>
      <c r="I246" s="294" t="s">
        <v>302</v>
      </c>
      <c r="J246" s="294" t="s">
        <v>3222</v>
      </c>
      <c r="K246" s="294"/>
      <c r="L246" s="293">
        <f t="shared" si="18"/>
        <v>489.6925</v>
      </c>
      <c r="M246" s="293">
        <f t="shared" si="19"/>
        <v>534.21</v>
      </c>
      <c r="N246" s="295"/>
      <c r="O246" s="294" t="s">
        <v>3227</v>
      </c>
    </row>
    <row r="247" spans="1:15" x14ac:dyDescent="0.25">
      <c r="A247" s="299"/>
      <c r="B247" s="236" t="s">
        <v>3567</v>
      </c>
      <c r="C247" s="124" t="s">
        <v>3568</v>
      </c>
      <c r="D247" s="124" t="s">
        <v>3569</v>
      </c>
      <c r="E247" s="236" t="s">
        <v>3570</v>
      </c>
      <c r="F247" s="124" t="s">
        <v>3571</v>
      </c>
      <c r="G247" s="293">
        <v>488.55</v>
      </c>
      <c r="H247" s="294" t="s">
        <v>444</v>
      </c>
      <c r="I247" s="294" t="s">
        <v>302</v>
      </c>
      <c r="J247" s="300" t="s">
        <v>3222</v>
      </c>
      <c r="K247" s="300"/>
      <c r="L247" s="293">
        <f t="shared" si="18"/>
        <v>134.35124999999999</v>
      </c>
      <c r="M247" s="293">
        <f t="shared" si="19"/>
        <v>146.565</v>
      </c>
      <c r="N247" s="295"/>
      <c r="O247" s="298" t="s">
        <v>3227</v>
      </c>
    </row>
    <row r="248" spans="1:15" x14ac:dyDescent="0.25">
      <c r="A248" s="299"/>
      <c r="B248" s="236" t="s">
        <v>3572</v>
      </c>
      <c r="C248" s="124" t="s">
        <v>3573</v>
      </c>
      <c r="D248" s="124" t="s">
        <v>512</v>
      </c>
      <c r="E248" s="236" t="s">
        <v>3574</v>
      </c>
      <c r="F248" s="124" t="s">
        <v>2959</v>
      </c>
      <c r="G248" s="293">
        <v>791.1</v>
      </c>
      <c r="H248" s="294" t="s">
        <v>470</v>
      </c>
      <c r="I248" s="294" t="s">
        <v>302</v>
      </c>
      <c r="J248" s="300" t="s">
        <v>497</v>
      </c>
      <c r="K248" s="300"/>
      <c r="L248" s="293">
        <f t="shared" si="18"/>
        <v>217.55250000000001</v>
      </c>
      <c r="M248" s="293">
        <f t="shared" si="19"/>
        <v>237.33</v>
      </c>
      <c r="N248" s="295"/>
      <c r="O248" s="298" t="s">
        <v>3227</v>
      </c>
    </row>
    <row r="249" spans="1:15" x14ac:dyDescent="0.25">
      <c r="A249" s="299"/>
      <c r="B249" s="234" t="s">
        <v>3579</v>
      </c>
      <c r="C249" s="292" t="s">
        <v>3580</v>
      </c>
      <c r="D249" s="292" t="s">
        <v>3581</v>
      </c>
      <c r="E249" s="234" t="s">
        <v>3582</v>
      </c>
      <c r="F249" s="292" t="s">
        <v>3583</v>
      </c>
      <c r="G249" s="293">
        <v>424.7</v>
      </c>
      <c r="H249" s="294" t="s">
        <v>470</v>
      </c>
      <c r="I249" s="294" t="s">
        <v>302</v>
      </c>
      <c r="J249" s="300" t="s">
        <v>3222</v>
      </c>
      <c r="K249" s="300"/>
      <c r="L249" s="293">
        <f t="shared" si="18"/>
        <v>116.7925</v>
      </c>
      <c r="M249" s="293">
        <f t="shared" si="19"/>
        <v>127.41</v>
      </c>
      <c r="N249" s="295"/>
      <c r="O249" s="298" t="s">
        <v>3227</v>
      </c>
    </row>
    <row r="250" spans="1:15" x14ac:dyDescent="0.25">
      <c r="A250" s="299"/>
      <c r="B250" s="236" t="s">
        <v>3584</v>
      </c>
      <c r="C250" s="124" t="s">
        <v>2729</v>
      </c>
      <c r="D250" s="124" t="s">
        <v>3585</v>
      </c>
      <c r="E250" s="236" t="s">
        <v>3586</v>
      </c>
      <c r="F250" s="124" t="s">
        <v>3587</v>
      </c>
      <c r="G250" s="293">
        <v>129.19999999999999</v>
      </c>
      <c r="H250" s="294" t="s">
        <v>444</v>
      </c>
      <c r="I250" s="294" t="s">
        <v>302</v>
      </c>
      <c r="J250" s="300" t="s">
        <v>3222</v>
      </c>
      <c r="K250" s="300"/>
      <c r="L250" s="293">
        <f t="shared" si="18"/>
        <v>35.529999999999994</v>
      </c>
      <c r="M250" s="293">
        <f t="shared" si="19"/>
        <v>38.76</v>
      </c>
      <c r="N250" s="295"/>
      <c r="O250" s="298" t="s">
        <v>3227</v>
      </c>
    </row>
  </sheetData>
  <sortState ref="A3:O191">
    <sortCondition ref="K3:K191"/>
    <sortCondition ref="C3:C191"/>
  </sortState>
  <pageMargins left="0.25" right="0.25" top="0.75" bottom="0.75" header="0.3" footer="0.3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  <vt:lpstr>Jan 2020</vt:lpstr>
      <vt:lpstr>No Banking Details</vt:lpstr>
      <vt:lpstr>Aug!Print_Area</vt:lpstr>
      <vt:lpstr>Sept!Print_Area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Christa</dc:creator>
  <cp:lastModifiedBy>Christa Oosthuizen</cp:lastModifiedBy>
  <cp:lastPrinted>2020-02-06T15:13:59Z</cp:lastPrinted>
  <dcterms:created xsi:type="dcterms:W3CDTF">2019-03-06T07:52:24Z</dcterms:created>
  <dcterms:modified xsi:type="dcterms:W3CDTF">2020-02-24T15:19:23Z</dcterms:modified>
</cp:coreProperties>
</file>