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Box Sync\JZF\UNECE\Drin\Data\Hydrological Data\"/>
    </mc:Choice>
  </mc:AlternateContent>
  <bookViews>
    <workbookView xWindow="0" yWindow="0" windowWidth="23040" windowHeight="8616" activeTab="4"/>
  </bookViews>
  <sheets>
    <sheet name="Description" sheetId="1" r:id="rId1"/>
    <sheet name="19y Average mothly discharge" sheetId="9" r:id="rId2"/>
    <sheet name="Capacity Factor" sheetId="2" r:id="rId3"/>
    <sheet name="river Capacity" sheetId="3" r:id="rId4"/>
    <sheet name="river Capacity 2" sheetId="8" r:id="rId5"/>
    <sheet name="reserviors " sheetId="4" r:id="rId6"/>
    <sheet name="DRS3" sheetId="10" r:id="rId7"/>
  </sheets>
  <definedNames>
    <definedName name="_xlnm._FilterDatabase" localSheetId="4" hidden="1">'river Capacity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2" l="1"/>
  <c r="E30" i="8" l="1"/>
  <c r="F30" i="8"/>
  <c r="D30" i="8"/>
  <c r="E25" i="8"/>
  <c r="F25" i="8"/>
  <c r="D25" i="8"/>
  <c r="E21" i="8"/>
  <c r="F21" i="8"/>
  <c r="D21" i="8"/>
  <c r="E17" i="8"/>
  <c r="F17" i="8"/>
  <c r="D17" i="8"/>
  <c r="E16" i="8"/>
  <c r="F16" i="8"/>
  <c r="D16" i="8"/>
  <c r="E12" i="8"/>
  <c r="F12" i="8"/>
  <c r="D12" i="8"/>
  <c r="E8" i="8"/>
  <c r="F8" i="8"/>
  <c r="D8" i="8"/>
  <c r="D4" i="8"/>
  <c r="E4" i="8"/>
  <c r="F4" i="8"/>
  <c r="E3" i="8"/>
  <c r="F3" i="8"/>
  <c r="D3" i="8"/>
  <c r="B41" i="2"/>
  <c r="C212" i="2" l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C213" i="2"/>
  <c r="D213" i="2"/>
  <c r="E213" i="2"/>
  <c r="F213" i="2" s="1"/>
  <c r="G213" i="2" s="1"/>
  <c r="H213" i="2" s="1"/>
  <c r="I213" i="2"/>
  <c r="J213" i="2" s="1"/>
  <c r="K213" i="2" s="1"/>
  <c r="L213" i="2" s="1"/>
  <c r="M213" i="2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C214" i="2"/>
  <c r="D214" i="2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Z214" i="2" s="1"/>
  <c r="AA214" i="2" s="1"/>
  <c r="C215" i="2"/>
  <c r="D215" i="2" s="1"/>
  <c r="E215" i="2" s="1"/>
  <c r="F215" i="2" s="1"/>
  <c r="G215" i="2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C216" i="2"/>
  <c r="D216" i="2" s="1"/>
  <c r="E216" i="2" s="1"/>
  <c r="F216" i="2"/>
  <c r="G216" i="2" s="1"/>
  <c r="H216" i="2" s="1"/>
  <c r="I216" i="2" s="1"/>
  <c r="J216" i="2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Z216" i="2" s="1"/>
  <c r="AA216" i="2" s="1"/>
  <c r="C217" i="2"/>
  <c r="D217" i="2"/>
  <c r="E217" i="2"/>
  <c r="F217" i="2" s="1"/>
  <c r="G217" i="2" s="1"/>
  <c r="H217" i="2" s="1"/>
  <c r="I217" i="2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Z217" i="2" s="1"/>
  <c r="AA217" i="2" s="1"/>
  <c r="C218" i="2"/>
  <c r="D218" i="2"/>
  <c r="E218" i="2" s="1"/>
  <c r="F218" i="2" s="1"/>
  <c r="G218" i="2" s="1"/>
  <c r="H218" i="2"/>
  <c r="I218" i="2" s="1"/>
  <c r="J218" i="2" s="1"/>
  <c r="K218" i="2" s="1"/>
  <c r="L218" i="2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Z218" i="2" s="1"/>
  <c r="AA218" i="2" s="1"/>
  <c r="C219" i="2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/>
  <c r="T219" i="2" s="1"/>
  <c r="U219" i="2" s="1"/>
  <c r="V219" i="2" s="1"/>
  <c r="W219" i="2" s="1"/>
  <c r="X219" i="2" s="1"/>
  <c r="Y219" i="2" s="1"/>
  <c r="Z219" i="2" s="1"/>
  <c r="AA219" i="2" s="1"/>
  <c r="C220" i="2"/>
  <c r="D220" i="2" s="1"/>
  <c r="E220" i="2" s="1"/>
  <c r="F220" i="2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/>
  <c r="W220" i="2" s="1"/>
  <c r="X220" i="2" s="1"/>
  <c r="Y220" i="2" s="1"/>
  <c r="Z220" i="2" s="1"/>
  <c r="AA220" i="2" s="1"/>
  <c r="C221" i="2"/>
  <c r="D221" i="2" s="1"/>
  <c r="E221" i="2"/>
  <c r="F221" i="2" s="1"/>
  <c r="G221" i="2" s="1"/>
  <c r="H221" i="2" s="1"/>
  <c r="I221" i="2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U221" i="2" s="1"/>
  <c r="V221" i="2" s="1"/>
  <c r="W221" i="2" s="1"/>
  <c r="X221" i="2" s="1"/>
  <c r="Y221" i="2"/>
  <c r="Z221" i="2" s="1"/>
  <c r="AA221" i="2" s="1"/>
  <c r="C222" i="2"/>
  <c r="D222" i="2"/>
  <c r="E222" i="2" s="1"/>
  <c r="F222" i="2" s="1"/>
  <c r="G222" i="2" s="1"/>
  <c r="H222" i="2"/>
  <c r="I222" i="2" s="1"/>
  <c r="J222" i="2" s="1"/>
  <c r="K222" i="2" s="1"/>
  <c r="L222" i="2"/>
  <c r="M222" i="2" s="1"/>
  <c r="N222" i="2" s="1"/>
  <c r="O222" i="2" s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Z222" i="2" s="1"/>
  <c r="AA222" i="2" s="1"/>
  <c r="C223" i="2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C224" i="2"/>
  <c r="D224" i="2" s="1"/>
  <c r="E224" i="2" s="1"/>
  <c r="F224" i="2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U224" i="2" s="1"/>
  <c r="V224" i="2"/>
  <c r="W224" i="2" s="1"/>
  <c r="X224" i="2" s="1"/>
  <c r="Y224" i="2" s="1"/>
  <c r="Z224" i="2" s="1"/>
  <c r="AA224" i="2" s="1"/>
  <c r="C225" i="2"/>
  <c r="D225" i="2" s="1"/>
  <c r="E225" i="2"/>
  <c r="F225" i="2" s="1"/>
  <c r="G225" i="2" s="1"/>
  <c r="H225" i="2" s="1"/>
  <c r="I225" i="2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U225" i="2" s="1"/>
  <c r="V225" i="2" s="1"/>
  <c r="W225" i="2" s="1"/>
  <c r="X225" i="2" s="1"/>
  <c r="Y225" i="2"/>
  <c r="Z225" i="2" s="1"/>
  <c r="AA225" i="2" s="1"/>
  <c r="C226" i="2"/>
  <c r="D226" i="2"/>
  <c r="E226" i="2" s="1"/>
  <c r="F226" i="2" s="1"/>
  <c r="G226" i="2" s="1"/>
  <c r="H226" i="2"/>
  <c r="I226" i="2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C227" i="2"/>
  <c r="D227" i="2"/>
  <c r="E227" i="2" s="1"/>
  <c r="F227" i="2" s="1"/>
  <c r="G227" i="2" s="1"/>
  <c r="H227" i="2"/>
  <c r="I227" i="2" s="1"/>
  <c r="J227" i="2" s="1"/>
  <c r="K227" i="2" s="1"/>
  <c r="L227" i="2"/>
  <c r="M227" i="2" s="1"/>
  <c r="N227" i="2" s="1"/>
  <c r="O227" i="2" s="1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Z227" i="2" s="1"/>
  <c r="AA227" i="2" s="1"/>
  <c r="C228" i="2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U228" i="2" s="1"/>
  <c r="V228" i="2" s="1"/>
  <c r="W228" i="2" s="1"/>
  <c r="X228" i="2" s="1"/>
  <c r="Y228" i="2" s="1"/>
  <c r="Z228" i="2" s="1"/>
  <c r="AA228" i="2" s="1"/>
  <c r="C229" i="2"/>
  <c r="D229" i="2"/>
  <c r="E229" i="2"/>
  <c r="F229" i="2"/>
  <c r="G229" i="2" s="1"/>
  <c r="H229" i="2" s="1"/>
  <c r="I229" i="2" s="1"/>
  <c r="J229" i="2"/>
  <c r="K229" i="2" s="1"/>
  <c r="L229" i="2" s="1"/>
  <c r="M229" i="2" s="1"/>
  <c r="N229" i="2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C230" i="2"/>
  <c r="D230" i="2"/>
  <c r="E230" i="2"/>
  <c r="F230" i="2" s="1"/>
  <c r="G230" i="2" s="1"/>
  <c r="H230" i="2"/>
  <c r="I230" i="2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C231" i="2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Z231" i="2" s="1"/>
  <c r="AA231" i="2" s="1"/>
  <c r="C232" i="2"/>
  <c r="D232" i="2" s="1"/>
  <c r="E232" i="2" s="1"/>
  <c r="F232" i="2"/>
  <c r="G232" i="2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Z232" i="2" s="1"/>
  <c r="AA232" i="2" s="1"/>
  <c r="C233" i="2"/>
  <c r="D233" i="2" s="1"/>
  <c r="E233" i="2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Z233" i="2" s="1"/>
  <c r="AA233" i="2" s="1"/>
  <c r="C234" i="2"/>
  <c r="D234" i="2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Z234" i="2" s="1"/>
  <c r="AA234" i="2" s="1"/>
  <c r="C235" i="2"/>
  <c r="D235" i="2" s="1"/>
  <c r="E235" i="2" s="1"/>
  <c r="F235" i="2" s="1"/>
  <c r="G235" i="2" s="1"/>
  <c r="H235" i="2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C236" i="2"/>
  <c r="D236" i="2" s="1"/>
  <c r="E236" i="2" s="1"/>
  <c r="F236" i="2"/>
  <c r="G236" i="2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C237" i="2"/>
  <c r="D237" i="2"/>
  <c r="E237" i="2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Z237" i="2" s="1"/>
  <c r="AA237" i="2" s="1"/>
  <c r="C238" i="2"/>
  <c r="D238" i="2"/>
  <c r="E238" i="2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U238" i="2" s="1"/>
  <c r="V238" i="2" s="1"/>
  <c r="W238" i="2" s="1"/>
  <c r="X238" i="2" s="1"/>
  <c r="Y238" i="2" s="1"/>
  <c r="Z238" i="2" s="1"/>
  <c r="AA238" i="2" s="1"/>
  <c r="C239" i="2"/>
  <c r="D239" i="2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C240" i="2"/>
  <c r="D240" i="2" s="1"/>
  <c r="E240" i="2" s="1"/>
  <c r="F240" i="2" s="1"/>
  <c r="G240" i="2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C241" i="2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Z241" i="2" s="1"/>
  <c r="AA241" i="2" s="1"/>
  <c r="C242" i="2"/>
  <c r="D242" i="2"/>
  <c r="E242" i="2"/>
  <c r="F242" i="2" s="1"/>
  <c r="G242" i="2" s="1"/>
  <c r="H242" i="2" s="1"/>
  <c r="I242" i="2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C243" i="2"/>
  <c r="D243" i="2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Z243" i="2" s="1"/>
  <c r="AA243" i="2" s="1"/>
  <c r="C244" i="2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Z244" i="2" s="1"/>
  <c r="AA244" i="2" s="1"/>
  <c r="C245" i="2"/>
  <c r="D245" i="2" s="1"/>
  <c r="E245" i="2" s="1"/>
  <c r="F245" i="2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C246" i="2"/>
  <c r="D246" i="2"/>
  <c r="E246" i="2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Z246" i="2" s="1"/>
  <c r="AA246" i="2" s="1"/>
  <c r="D211" i="2"/>
  <c r="E211" i="2"/>
  <c r="F211" i="2"/>
  <c r="G211" i="2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C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C252" i="2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C253" i="2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Z253" i="2" s="1"/>
  <c r="AA253" i="2" s="1"/>
  <c r="C254" i="2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Z254" i="2" s="1"/>
  <c r="AA254" i="2" s="1"/>
  <c r="C255" i="2"/>
  <c r="D255" i="2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C256" i="2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Y256" i="2" s="1"/>
  <c r="Z256" i="2" s="1"/>
  <c r="AA256" i="2" s="1"/>
  <c r="C257" i="2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Z257" i="2" s="1"/>
  <c r="AA257" i="2" s="1"/>
  <c r="C258" i="2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C259" i="2"/>
  <c r="D259" i="2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C260" i="2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Z260" i="2" s="1"/>
  <c r="AA260" i="2" s="1"/>
  <c r="C261" i="2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C262" i="2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Z262" i="2" s="1"/>
  <c r="AA262" i="2" s="1"/>
  <c r="C263" i="2"/>
  <c r="D263" i="2"/>
  <c r="E263" i="2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U263" i="2" s="1"/>
  <c r="V263" i="2" s="1"/>
  <c r="W263" i="2" s="1"/>
  <c r="X263" i="2" s="1"/>
  <c r="Y263" i="2" s="1"/>
  <c r="Z263" i="2" s="1"/>
  <c r="AA263" i="2" s="1"/>
  <c r="C264" i="2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Z264" i="2" s="1"/>
  <c r="AA264" i="2" s="1"/>
  <c r="C265" i="2"/>
  <c r="D265" i="2" s="1"/>
  <c r="E265" i="2" s="1"/>
  <c r="F265" i="2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Z265" i="2" s="1"/>
  <c r="AA265" i="2" s="1"/>
  <c r="C266" i="2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Z266" i="2" s="1"/>
  <c r="AA266" i="2" s="1"/>
  <c r="C267" i="2"/>
  <c r="D267" i="2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Z267" i="2" s="1"/>
  <c r="AA267" i="2" s="1"/>
  <c r="C268" i="2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C269" i="2"/>
  <c r="D269" i="2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U269" i="2" s="1"/>
  <c r="V269" i="2" s="1"/>
  <c r="W269" i="2" s="1"/>
  <c r="X269" i="2" s="1"/>
  <c r="Y269" i="2" s="1"/>
  <c r="Z269" i="2" s="1"/>
  <c r="AA269" i="2" s="1"/>
  <c r="C270" i="2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U270" i="2" s="1"/>
  <c r="V270" i="2" s="1"/>
  <c r="W270" i="2" s="1"/>
  <c r="X270" i="2" s="1"/>
  <c r="Y270" i="2" s="1"/>
  <c r="Z270" i="2" s="1"/>
  <c r="AA270" i="2" s="1"/>
  <c r="C271" i="2"/>
  <c r="D271" i="2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C272" i="2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Z272" i="2" s="1"/>
  <c r="AA272" i="2" s="1"/>
  <c r="C273" i="2"/>
  <c r="D273" i="2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Z273" i="2" s="1"/>
  <c r="AA273" i="2" s="1"/>
  <c r="C274" i="2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C275" i="2"/>
  <c r="D275" i="2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U275" i="2" s="1"/>
  <c r="V275" i="2" s="1"/>
  <c r="W275" i="2" s="1"/>
  <c r="X275" i="2" s="1"/>
  <c r="Y275" i="2" s="1"/>
  <c r="Z275" i="2" s="1"/>
  <c r="AA275" i="2" s="1"/>
  <c r="C276" i="2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Z276" i="2" s="1"/>
  <c r="AA276" i="2" s="1"/>
  <c r="C277" i="2"/>
  <c r="D277" i="2"/>
  <c r="E277" i="2" s="1"/>
  <c r="F277" i="2"/>
  <c r="G277" i="2" s="1"/>
  <c r="H277" i="2" s="1"/>
  <c r="I277" i="2" s="1"/>
  <c r="J277" i="2"/>
  <c r="K277" i="2" s="1"/>
  <c r="L277" i="2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C278" i="2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Z278" i="2" s="1"/>
  <c r="AA278" i="2" s="1"/>
  <c r="C279" i="2"/>
  <c r="D279" i="2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Z279" i="2" s="1"/>
  <c r="AA279" i="2" s="1"/>
  <c r="C280" i="2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Z280" i="2" s="1"/>
  <c r="AA280" i="2" s="1"/>
  <c r="C281" i="2"/>
  <c r="D281" i="2"/>
  <c r="E281" i="2"/>
  <c r="F281" i="2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Z281" i="2" s="1"/>
  <c r="AA281" i="2" s="1"/>
  <c r="C282" i="2"/>
  <c r="D282" i="2"/>
  <c r="E282" i="2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C283" i="2"/>
  <c r="D283" i="2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Z283" i="2" s="1"/>
  <c r="AA283" i="2" s="1"/>
  <c r="C284" i="2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C285" i="2"/>
  <c r="D285" i="2"/>
  <c r="E285" i="2"/>
  <c r="F285" i="2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U285" i="2" s="1"/>
  <c r="V285" i="2" s="1"/>
  <c r="W285" i="2" s="1"/>
  <c r="X285" i="2" s="1"/>
  <c r="Y285" i="2" s="1"/>
  <c r="Z285" i="2" s="1"/>
  <c r="AA285" i="2" s="1"/>
  <c r="C286" i="2"/>
  <c r="D286" i="2"/>
  <c r="E286" i="2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Z286" i="2" s="1"/>
  <c r="AA286" i="2" s="1"/>
  <c r="D251" i="2"/>
  <c r="E251" i="2"/>
  <c r="F251" i="2"/>
  <c r="G251" i="2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Z251" i="2" s="1"/>
  <c r="AA251" i="2" s="1"/>
  <c r="C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C292" i="2"/>
  <c r="D292" i="2"/>
  <c r="E292" i="2"/>
  <c r="F292" i="2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U292" i="2" s="1"/>
  <c r="V292" i="2" s="1"/>
  <c r="W292" i="2" s="1"/>
  <c r="X292" i="2" s="1"/>
  <c r="Y292" i="2" s="1"/>
  <c r="Z292" i="2" s="1"/>
  <c r="AA292" i="2" s="1"/>
  <c r="C293" i="2"/>
  <c r="D293" i="2"/>
  <c r="E293" i="2" s="1"/>
  <c r="F293" i="2" s="1"/>
  <c r="G293" i="2" s="1"/>
  <c r="H293" i="2" s="1"/>
  <c r="I293" i="2"/>
  <c r="J293" i="2" s="1"/>
  <c r="K293" i="2" s="1"/>
  <c r="L293" i="2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C294" i="2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Z294" i="2" s="1"/>
  <c r="AA294" i="2" s="1"/>
  <c r="C295" i="2"/>
  <c r="D295" i="2" s="1"/>
  <c r="E295" i="2" s="1"/>
  <c r="F295" i="2"/>
  <c r="G295" i="2"/>
  <c r="H295" i="2" s="1"/>
  <c r="I295" i="2" s="1"/>
  <c r="J295" i="2"/>
  <c r="K295" i="2" s="1"/>
  <c r="L295" i="2" s="1"/>
  <c r="M295" i="2" s="1"/>
  <c r="N295" i="2" s="1"/>
  <c r="O295" i="2"/>
  <c r="P295" i="2" s="1"/>
  <c r="Q295" i="2" s="1"/>
  <c r="R295" i="2"/>
  <c r="S295" i="2" s="1"/>
  <c r="T295" i="2" s="1"/>
  <c r="U295" i="2" s="1"/>
  <c r="V295" i="2" s="1"/>
  <c r="W295" i="2" s="1"/>
  <c r="X295" i="2" s="1"/>
  <c r="Y295" i="2" s="1"/>
  <c r="Z295" i="2" s="1"/>
  <c r="AA295" i="2" s="1"/>
  <c r="C296" i="2"/>
  <c r="D296" i="2"/>
  <c r="E296" i="2"/>
  <c r="F296" i="2" s="1"/>
  <c r="G296" i="2" s="1"/>
  <c r="H296" i="2" s="1"/>
  <c r="I296" i="2" s="1"/>
  <c r="J296" i="2"/>
  <c r="K296" i="2" s="1"/>
  <c r="L296" i="2" s="1"/>
  <c r="M296" i="2"/>
  <c r="N296" i="2" s="1"/>
  <c r="O296" i="2" s="1"/>
  <c r="P296" i="2" s="1"/>
  <c r="Q296" i="2" s="1"/>
  <c r="R296" i="2"/>
  <c r="S296" i="2" s="1"/>
  <c r="T296" i="2" s="1"/>
  <c r="U296" i="2" s="1"/>
  <c r="V296" i="2" s="1"/>
  <c r="W296" i="2" s="1"/>
  <c r="X296" i="2" s="1"/>
  <c r="Y296" i="2" s="1"/>
  <c r="Z296" i="2" s="1"/>
  <c r="AA296" i="2" s="1"/>
  <c r="C297" i="2"/>
  <c r="D297" i="2"/>
  <c r="E297" i="2"/>
  <c r="F297" i="2" s="1"/>
  <c r="G297" i="2" s="1"/>
  <c r="H297" i="2"/>
  <c r="I297" i="2"/>
  <c r="J297" i="2" s="1"/>
  <c r="K297" i="2" s="1"/>
  <c r="L297" i="2" s="1"/>
  <c r="M297" i="2" s="1"/>
  <c r="N297" i="2" s="1"/>
  <c r="O297" i="2" s="1"/>
  <c r="P297" i="2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C298" i="2"/>
  <c r="D298" i="2"/>
  <c r="E298" i="2" s="1"/>
  <c r="F298" i="2" s="1"/>
  <c r="G298" i="2"/>
  <c r="H298" i="2"/>
  <c r="I298" i="2" s="1"/>
  <c r="J298" i="2" s="1"/>
  <c r="K298" i="2" s="1"/>
  <c r="L298" i="2" s="1"/>
  <c r="M298" i="2" s="1"/>
  <c r="N298" i="2" s="1"/>
  <c r="O298" i="2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C299" i="2"/>
  <c r="D299" i="2" s="1"/>
  <c r="E299" i="2" s="1"/>
  <c r="F299" i="2"/>
  <c r="G299" i="2"/>
  <c r="H299" i="2" s="1"/>
  <c r="I299" i="2" s="1"/>
  <c r="J299" i="2" s="1"/>
  <c r="K299" i="2" s="1"/>
  <c r="L299" i="2" s="1"/>
  <c r="M299" i="2" s="1"/>
  <c r="N299" i="2"/>
  <c r="O299" i="2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Z299" i="2" s="1"/>
  <c r="AA299" i="2" s="1"/>
  <c r="C300" i="2"/>
  <c r="D300" i="2"/>
  <c r="E300" i="2"/>
  <c r="F300" i="2"/>
  <c r="G300" i="2" s="1"/>
  <c r="H300" i="2" s="1"/>
  <c r="I300" i="2"/>
  <c r="J300" i="2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C301" i="2"/>
  <c r="D301" i="2"/>
  <c r="E301" i="2"/>
  <c r="F301" i="2" s="1"/>
  <c r="G301" i="2" s="1"/>
  <c r="H301" i="2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Z301" i="2" s="1"/>
  <c r="AA301" i="2" s="1"/>
  <c r="C302" i="2"/>
  <c r="D302" i="2"/>
  <c r="E302" i="2" s="1"/>
  <c r="F302" i="2" s="1"/>
  <c r="G302" i="2"/>
  <c r="H302" i="2" s="1"/>
  <c r="I302" i="2" s="1"/>
  <c r="J302" i="2" s="1"/>
  <c r="K302" i="2" s="1"/>
  <c r="L302" i="2"/>
  <c r="M302" i="2" s="1"/>
  <c r="N302" i="2" s="1"/>
  <c r="O302" i="2" s="1"/>
  <c r="P302" i="2" s="1"/>
  <c r="Q302" i="2" s="1"/>
  <c r="R302" i="2" s="1"/>
  <c r="S302" i="2" s="1"/>
  <c r="T302" i="2" s="1"/>
  <c r="U302" i="2" s="1"/>
  <c r="V302" i="2" s="1"/>
  <c r="W302" i="2" s="1"/>
  <c r="X302" i="2" s="1"/>
  <c r="Y302" i="2" s="1"/>
  <c r="Z302" i="2" s="1"/>
  <c r="AA302" i="2" s="1"/>
  <c r="C303" i="2"/>
  <c r="D303" i="2" s="1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Z303" i="2" s="1"/>
  <c r="AA303" i="2" s="1"/>
  <c r="C304" i="2"/>
  <c r="D304" i="2"/>
  <c r="E304" i="2"/>
  <c r="F304" i="2"/>
  <c r="G304" i="2" s="1"/>
  <c r="H304" i="2" s="1"/>
  <c r="I304" i="2"/>
  <c r="J304" i="2" s="1"/>
  <c r="K304" i="2" s="1"/>
  <c r="L304" i="2" s="1"/>
  <c r="M304" i="2" s="1"/>
  <c r="N304" i="2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C305" i="2"/>
  <c r="D305" i="2"/>
  <c r="E305" i="2"/>
  <c r="F305" i="2" s="1"/>
  <c r="G305" i="2" s="1"/>
  <c r="H305" i="2" s="1"/>
  <c r="I305" i="2" s="1"/>
  <c r="J305" i="2" s="1"/>
  <c r="K305" i="2" s="1"/>
  <c r="L305" i="2"/>
  <c r="M305" i="2"/>
  <c r="N305" i="2" s="1"/>
  <c r="O305" i="2" s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Z305" i="2" s="1"/>
  <c r="AA305" i="2" s="1"/>
  <c r="C306" i="2"/>
  <c r="D306" i="2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Z306" i="2" s="1"/>
  <c r="AA306" i="2" s="1"/>
  <c r="C307" i="2"/>
  <c r="D307" i="2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C308" i="2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C309" i="2"/>
  <c r="D309" i="2" s="1"/>
  <c r="E309" i="2" s="1"/>
  <c r="F309" i="2"/>
  <c r="G309" i="2"/>
  <c r="H309" i="2" s="1"/>
  <c r="I309" i="2" s="1"/>
  <c r="J309" i="2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U309" i="2" s="1"/>
  <c r="V309" i="2" s="1"/>
  <c r="W309" i="2" s="1"/>
  <c r="X309" i="2" s="1"/>
  <c r="Y309" i="2" s="1"/>
  <c r="Z309" i="2" s="1"/>
  <c r="AA309" i="2" s="1"/>
  <c r="C310" i="2"/>
  <c r="D310" i="2"/>
  <c r="E310" i="2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C311" i="2"/>
  <c r="D311" i="2"/>
  <c r="E311" i="2"/>
  <c r="F311" i="2" s="1"/>
  <c r="G311" i="2" s="1"/>
  <c r="H311" i="2"/>
  <c r="I311" i="2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U311" i="2" s="1"/>
  <c r="V311" i="2" s="1"/>
  <c r="W311" i="2" s="1"/>
  <c r="X311" i="2" s="1"/>
  <c r="Y311" i="2" s="1"/>
  <c r="Z311" i="2" s="1"/>
  <c r="AA311" i="2" s="1"/>
  <c r="C312" i="2"/>
  <c r="D312" i="2"/>
  <c r="E312" i="2" s="1"/>
  <c r="F312" i="2" s="1"/>
  <c r="G312" i="2"/>
  <c r="H312" i="2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Z312" i="2" s="1"/>
  <c r="AA312" i="2" s="1"/>
  <c r="C313" i="2"/>
  <c r="D313" i="2" s="1"/>
  <c r="E313" i="2" s="1"/>
  <c r="F313" i="2"/>
  <c r="G313" i="2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Z313" i="2" s="1"/>
  <c r="AA313" i="2" s="1"/>
  <c r="C314" i="2"/>
  <c r="D314" i="2"/>
  <c r="E314" i="2"/>
  <c r="F314" i="2"/>
  <c r="G314" i="2" s="1"/>
  <c r="H314" i="2" s="1"/>
  <c r="I314" i="2"/>
  <c r="J314" i="2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Z314" i="2" s="1"/>
  <c r="AA314" i="2" s="1"/>
  <c r="C315" i="2"/>
  <c r="D315" i="2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C316" i="2"/>
  <c r="D316" i="2"/>
  <c r="E316" i="2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U316" i="2" s="1"/>
  <c r="V316" i="2" s="1"/>
  <c r="W316" i="2" s="1"/>
  <c r="X316" i="2" s="1"/>
  <c r="Y316" i="2" s="1"/>
  <c r="Z316" i="2" s="1"/>
  <c r="AA316" i="2" s="1"/>
  <c r="C317" i="2"/>
  <c r="D317" i="2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C318" i="2"/>
  <c r="D318" i="2" s="1"/>
  <c r="E318" i="2" s="1"/>
  <c r="F318" i="2" s="1"/>
  <c r="G318" i="2"/>
  <c r="H318" i="2" s="1"/>
  <c r="I318" i="2" s="1"/>
  <c r="J318" i="2" s="1"/>
  <c r="K318" i="2"/>
  <c r="L318" i="2" s="1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C319" i="2"/>
  <c r="D319" i="2"/>
  <c r="E319" i="2"/>
  <c r="F319" i="2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Z319" i="2" s="1"/>
  <c r="AA319" i="2" s="1"/>
  <c r="C320" i="2"/>
  <c r="D320" i="2"/>
  <c r="E320" i="2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Z320" i="2" s="1"/>
  <c r="AA320" i="2" s="1"/>
  <c r="C321" i="2"/>
  <c r="D321" i="2"/>
  <c r="E321" i="2" s="1"/>
  <c r="F321" i="2" s="1"/>
  <c r="G321" i="2" s="1"/>
  <c r="H321" i="2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Z321" i="2" s="1"/>
  <c r="AA321" i="2" s="1"/>
  <c r="C322" i="2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U322" i="2" s="1"/>
  <c r="V322" i="2" s="1"/>
  <c r="W322" i="2" s="1"/>
  <c r="X322" i="2" s="1"/>
  <c r="Y322" i="2" s="1"/>
  <c r="Z322" i="2" s="1"/>
  <c r="AA322" i="2" s="1"/>
  <c r="C323" i="2"/>
  <c r="D323" i="2"/>
  <c r="E323" i="2"/>
  <c r="F323" i="2"/>
  <c r="G323" i="2" s="1"/>
  <c r="H323" i="2" s="1"/>
  <c r="I323" i="2" s="1"/>
  <c r="J323" i="2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Z323" i="2" s="1"/>
  <c r="AA323" i="2" s="1"/>
  <c r="C324" i="2"/>
  <c r="D324" i="2"/>
  <c r="E324" i="2"/>
  <c r="F324" i="2" s="1"/>
  <c r="G324" i="2" s="1"/>
  <c r="H324" i="2" s="1"/>
  <c r="I324" i="2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C325" i="2"/>
  <c r="D325" i="2"/>
  <c r="E325" i="2" s="1"/>
  <c r="F325" i="2" s="1"/>
  <c r="G325" i="2" s="1"/>
  <c r="H325" i="2"/>
  <c r="I325" i="2" s="1"/>
  <c r="J325" i="2" s="1"/>
  <c r="K325" i="2" s="1"/>
  <c r="L325" i="2"/>
  <c r="M325" i="2" s="1"/>
  <c r="N325" i="2" s="1"/>
  <c r="O325" i="2" s="1"/>
  <c r="P325" i="2" s="1"/>
  <c r="Q325" i="2" s="1"/>
  <c r="R325" i="2" s="1"/>
  <c r="S325" i="2" s="1"/>
  <c r="T325" i="2" s="1"/>
  <c r="U325" i="2" s="1"/>
  <c r="V325" i="2" s="1"/>
  <c r="W325" i="2" s="1"/>
  <c r="X325" i="2" s="1"/>
  <c r="Y325" i="2" s="1"/>
  <c r="Z325" i="2" s="1"/>
  <c r="AA325" i="2" s="1"/>
  <c r="C326" i="2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Z326" i="2" s="1"/>
  <c r="AA326" i="2" s="1"/>
  <c r="D291" i="2"/>
  <c r="E291" i="2"/>
  <c r="F291" i="2"/>
  <c r="G291" i="2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Z291" i="2" s="1"/>
  <c r="AA291" i="2" s="1"/>
  <c r="C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C332" i="2"/>
  <c r="D332" i="2" s="1"/>
  <c r="E332" i="2" s="1"/>
  <c r="F332" i="2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Z332" i="2" s="1"/>
  <c r="AA332" i="2" s="1"/>
  <c r="C333" i="2"/>
  <c r="D333" i="2"/>
  <c r="E333" i="2"/>
  <c r="F333" i="2" s="1"/>
  <c r="G333" i="2" s="1"/>
  <c r="H333" i="2" s="1"/>
  <c r="I333" i="2" s="1"/>
  <c r="J333" i="2" s="1"/>
  <c r="K333" i="2" s="1"/>
  <c r="L333" i="2" s="1"/>
  <c r="M333" i="2"/>
  <c r="N333" i="2" s="1"/>
  <c r="O333" i="2" s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Z333" i="2" s="1"/>
  <c r="AA333" i="2" s="1"/>
  <c r="C334" i="2"/>
  <c r="D334" i="2"/>
  <c r="E334" i="2" s="1"/>
  <c r="F334" i="2" s="1"/>
  <c r="G334" i="2" s="1"/>
  <c r="H334" i="2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Z334" i="2" s="1"/>
  <c r="AA334" i="2" s="1"/>
  <c r="C335" i="2"/>
  <c r="D335" i="2" s="1"/>
  <c r="E335" i="2" s="1"/>
  <c r="F335" i="2" s="1"/>
  <c r="G335" i="2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U335" i="2" s="1"/>
  <c r="V335" i="2" s="1"/>
  <c r="W335" i="2" s="1"/>
  <c r="X335" i="2" s="1"/>
  <c r="Y335" i="2" s="1"/>
  <c r="Z335" i="2" s="1"/>
  <c r="AA335" i="2" s="1"/>
  <c r="C336" i="2"/>
  <c r="D336" i="2" s="1"/>
  <c r="E336" i="2" s="1"/>
  <c r="F336" i="2" s="1"/>
  <c r="G336" i="2" s="1"/>
  <c r="H336" i="2" s="1"/>
  <c r="I336" i="2" s="1"/>
  <c r="J336" i="2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Z336" i="2" s="1"/>
  <c r="AA336" i="2" s="1"/>
  <c r="C337" i="2"/>
  <c r="D337" i="2"/>
  <c r="E337" i="2"/>
  <c r="F337" i="2" s="1"/>
  <c r="G337" i="2" s="1"/>
  <c r="H337" i="2" s="1"/>
  <c r="I337" i="2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C338" i="2"/>
  <c r="D338" i="2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C339" i="2"/>
  <c r="D339" i="2" s="1"/>
  <c r="E339" i="2" s="1"/>
  <c r="F339" i="2" s="1"/>
  <c r="G339" i="2" s="1"/>
  <c r="H339" i="2" s="1"/>
  <c r="I339" i="2" s="1"/>
  <c r="J339" i="2" s="1"/>
  <c r="K339" i="2"/>
  <c r="L339" i="2" s="1"/>
  <c r="M339" i="2" s="1"/>
  <c r="N339" i="2" s="1"/>
  <c r="O339" i="2" s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Z339" i="2" s="1"/>
  <c r="AA339" i="2" s="1"/>
  <c r="C340" i="2"/>
  <c r="D340" i="2" s="1"/>
  <c r="E340" i="2" s="1"/>
  <c r="F340" i="2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U340" i="2" s="1"/>
  <c r="V340" i="2" s="1"/>
  <c r="W340" i="2" s="1"/>
  <c r="X340" i="2" s="1"/>
  <c r="Y340" i="2" s="1"/>
  <c r="Z340" i="2" s="1"/>
  <c r="AA340" i="2" s="1"/>
  <c r="C341" i="2"/>
  <c r="D341" i="2"/>
  <c r="E341" i="2" s="1"/>
  <c r="F341" i="2" s="1"/>
  <c r="G341" i="2" s="1"/>
  <c r="H341" i="2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Z341" i="2" s="1"/>
  <c r="AA341" i="2" s="1"/>
  <c r="C342" i="2"/>
  <c r="D342" i="2" s="1"/>
  <c r="E342" i="2" s="1"/>
  <c r="F342" i="2" s="1"/>
  <c r="G342" i="2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Z342" i="2" s="1"/>
  <c r="AA342" i="2" s="1"/>
  <c r="C343" i="2"/>
  <c r="D343" i="2" s="1"/>
  <c r="E343" i="2" s="1"/>
  <c r="F343" i="2"/>
  <c r="G343" i="2" s="1"/>
  <c r="H343" i="2" s="1"/>
  <c r="I343" i="2" s="1"/>
  <c r="J343" i="2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Z343" i="2" s="1"/>
  <c r="AA343" i="2" s="1"/>
  <c r="C344" i="2"/>
  <c r="D344" i="2" s="1"/>
  <c r="E344" i="2" s="1"/>
  <c r="F344" i="2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Z344" i="2" s="1"/>
  <c r="AA344" i="2" s="1"/>
  <c r="C345" i="2"/>
  <c r="D345" i="2"/>
  <c r="E345" i="2" s="1"/>
  <c r="F345" i="2" s="1"/>
  <c r="G345" i="2" s="1"/>
  <c r="H345" i="2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Z345" i="2" s="1"/>
  <c r="AA345" i="2" s="1"/>
  <c r="C346" i="2"/>
  <c r="D346" i="2" s="1"/>
  <c r="E346" i="2" s="1"/>
  <c r="F346" i="2" s="1"/>
  <c r="G346" i="2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U346" i="2" s="1"/>
  <c r="V346" i="2" s="1"/>
  <c r="W346" i="2" s="1"/>
  <c r="X346" i="2" s="1"/>
  <c r="Y346" i="2" s="1"/>
  <c r="Z346" i="2" s="1"/>
  <c r="AA346" i="2" s="1"/>
  <c r="C347" i="2"/>
  <c r="D347" i="2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C348" i="2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C349" i="2"/>
  <c r="D349" i="2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Z349" i="2" s="1"/>
  <c r="AA349" i="2" s="1"/>
  <c r="C350" i="2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Z350" i="2" s="1"/>
  <c r="AA350" i="2" s="1"/>
  <c r="C351" i="2"/>
  <c r="D351" i="2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Z351" i="2" s="1"/>
  <c r="AA351" i="2" s="1"/>
  <c r="C352" i="2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Z352" i="2" s="1"/>
  <c r="AA352" i="2" s="1"/>
  <c r="C353" i="2"/>
  <c r="D353" i="2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Z353" i="2" s="1"/>
  <c r="AA353" i="2" s="1"/>
  <c r="C354" i="2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Z354" i="2" s="1"/>
  <c r="AA354" i="2" s="1"/>
  <c r="C355" i="2"/>
  <c r="D355" i="2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Z355" i="2" s="1"/>
  <c r="AA355" i="2" s="1"/>
  <c r="C356" i="2"/>
  <c r="D356" i="2" s="1"/>
  <c r="E356" i="2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Z356" i="2" s="1"/>
  <c r="AA356" i="2" s="1"/>
  <c r="C357" i="2"/>
  <c r="D357" i="2"/>
  <c r="E357" i="2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C358" i="2"/>
  <c r="D358" i="2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C359" i="2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Z359" i="2" s="1"/>
  <c r="AA359" i="2" s="1"/>
  <c r="C360" i="2"/>
  <c r="D360" i="2"/>
  <c r="E360" i="2" s="1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Z360" i="2" s="1"/>
  <c r="AA360" i="2" s="1"/>
  <c r="C361" i="2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C362" i="2"/>
  <c r="D362" i="2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Z362" i="2" s="1"/>
  <c r="AA362" i="2" s="1"/>
  <c r="C363" i="2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Z363" i="2" s="1"/>
  <c r="AA363" i="2" s="1"/>
  <c r="C364" i="2"/>
  <c r="D364" i="2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Z364" i="2" s="1"/>
  <c r="AA364" i="2" s="1"/>
  <c r="C365" i="2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U365" i="2" s="1"/>
  <c r="V365" i="2" s="1"/>
  <c r="W365" i="2" s="1"/>
  <c r="X365" i="2" s="1"/>
  <c r="Y365" i="2" s="1"/>
  <c r="Z365" i="2" s="1"/>
  <c r="AA365" i="2" s="1"/>
  <c r="C366" i="2"/>
  <c r="D366" i="2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Z366" i="2" s="1"/>
  <c r="AA366" i="2" s="1"/>
  <c r="D331" i="2"/>
  <c r="E331" i="2"/>
  <c r="F331" i="2"/>
  <c r="G331" i="2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Z331" i="2" s="1"/>
  <c r="AA331" i="2" s="1"/>
  <c r="C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C372" i="2"/>
  <c r="D372" i="2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Z372" i="2" s="1"/>
  <c r="AA372" i="2" s="1"/>
  <c r="C373" i="2"/>
  <c r="D373" i="2" s="1"/>
  <c r="E373" i="2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Z373" i="2" s="1"/>
  <c r="AA373" i="2" s="1"/>
  <c r="C374" i="2"/>
  <c r="D374" i="2"/>
  <c r="E374" i="2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Z374" i="2" s="1"/>
  <c r="AA374" i="2" s="1"/>
  <c r="C375" i="2"/>
  <c r="D375" i="2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Z375" i="2" s="1"/>
  <c r="AA375" i="2" s="1"/>
  <c r="C376" i="2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Z376" i="2" s="1"/>
  <c r="AA376" i="2" s="1"/>
  <c r="C377" i="2"/>
  <c r="D377" i="2" s="1"/>
  <c r="E377" i="2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Z377" i="2" s="1"/>
  <c r="AA377" i="2" s="1"/>
  <c r="C378" i="2"/>
  <c r="D378" i="2"/>
  <c r="E378" i="2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Z378" i="2" s="1"/>
  <c r="AA378" i="2" s="1"/>
  <c r="C379" i="2"/>
  <c r="D379" i="2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Z379" i="2" s="1"/>
  <c r="AA379" i="2" s="1"/>
  <c r="C380" i="2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U380" i="2" s="1"/>
  <c r="V380" i="2" s="1"/>
  <c r="W380" i="2" s="1"/>
  <c r="X380" i="2" s="1"/>
  <c r="Y380" i="2" s="1"/>
  <c r="Z380" i="2" s="1"/>
  <c r="AA380" i="2" s="1"/>
  <c r="C381" i="2"/>
  <c r="D381" i="2" s="1"/>
  <c r="E381" i="2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Z381" i="2" s="1"/>
  <c r="AA381" i="2" s="1"/>
  <c r="C382" i="2"/>
  <c r="D382" i="2"/>
  <c r="E382" i="2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Z382" i="2" s="1"/>
  <c r="AA382" i="2" s="1"/>
  <c r="C383" i="2"/>
  <c r="D383" i="2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Z383" i="2" s="1"/>
  <c r="AA383" i="2" s="1"/>
  <c r="C384" i="2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Z384" i="2" s="1"/>
  <c r="AA384" i="2" s="1"/>
  <c r="C385" i="2"/>
  <c r="D385" i="2" s="1"/>
  <c r="E385" i="2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Z385" i="2" s="1"/>
  <c r="AA385" i="2" s="1"/>
  <c r="C386" i="2"/>
  <c r="D386" i="2"/>
  <c r="E386" i="2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Z386" i="2" s="1"/>
  <c r="AA386" i="2" s="1"/>
  <c r="C387" i="2"/>
  <c r="D387" i="2"/>
  <c r="E387" i="2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C388" i="2"/>
  <c r="D388" i="2"/>
  <c r="E388" i="2" s="1"/>
  <c r="F388" i="2" s="1"/>
  <c r="G388" i="2" s="1"/>
  <c r="H388" i="2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C389" i="2"/>
  <c r="D389" i="2" s="1"/>
  <c r="E389" i="2" s="1"/>
  <c r="F389" i="2" s="1"/>
  <c r="G389" i="2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Z389" i="2" s="1"/>
  <c r="AA389" i="2" s="1"/>
  <c r="C390" i="2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U390" i="2" s="1"/>
  <c r="V390" i="2" s="1"/>
  <c r="W390" i="2" s="1"/>
  <c r="X390" i="2" s="1"/>
  <c r="Y390" i="2" s="1"/>
  <c r="Z390" i="2" s="1"/>
  <c r="AA390" i="2" s="1"/>
  <c r="C391" i="2"/>
  <c r="D391" i="2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U391" i="2" s="1"/>
  <c r="V391" i="2" s="1"/>
  <c r="W391" i="2" s="1"/>
  <c r="X391" i="2" s="1"/>
  <c r="Y391" i="2" s="1"/>
  <c r="Z391" i="2" s="1"/>
  <c r="AA391" i="2" s="1"/>
  <c r="C392" i="2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Z392" i="2" s="1"/>
  <c r="AA392" i="2" s="1"/>
  <c r="C393" i="2"/>
  <c r="D393" i="2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Z393" i="2" s="1"/>
  <c r="AA393" i="2" s="1"/>
  <c r="C394" i="2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Z394" i="2" s="1"/>
  <c r="AA394" i="2" s="1"/>
  <c r="C395" i="2"/>
  <c r="D395" i="2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Z395" i="2" s="1"/>
  <c r="AA395" i="2" s="1"/>
  <c r="C396" i="2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U396" i="2" s="1"/>
  <c r="V396" i="2" s="1"/>
  <c r="W396" i="2" s="1"/>
  <c r="X396" i="2" s="1"/>
  <c r="Y396" i="2" s="1"/>
  <c r="Z396" i="2" s="1"/>
  <c r="AA396" i="2" s="1"/>
  <c r="C397" i="2"/>
  <c r="D397" i="2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C398" i="2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C399" i="2"/>
  <c r="D399" i="2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Z399" i="2" s="1"/>
  <c r="AA399" i="2" s="1"/>
  <c r="C400" i="2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U400" i="2" s="1"/>
  <c r="V400" i="2" s="1"/>
  <c r="W400" i="2" s="1"/>
  <c r="X400" i="2" s="1"/>
  <c r="Y400" i="2" s="1"/>
  <c r="Z400" i="2" s="1"/>
  <c r="AA400" i="2" s="1"/>
  <c r="C401" i="2"/>
  <c r="D401" i="2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Z401" i="2" s="1"/>
  <c r="AA401" i="2" s="1"/>
  <c r="C402" i="2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Z402" i="2" s="1"/>
  <c r="AA402" i="2" s="1"/>
  <c r="C403" i="2"/>
  <c r="D403" i="2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Z403" i="2" s="1"/>
  <c r="AA403" i="2" s="1"/>
  <c r="C404" i="2"/>
  <c r="D404" i="2" s="1"/>
  <c r="E404" i="2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Z404" i="2" s="1"/>
  <c r="AA404" i="2" s="1"/>
  <c r="C405" i="2"/>
  <c r="D405" i="2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U405" i="2" s="1"/>
  <c r="V405" i="2" s="1"/>
  <c r="W405" i="2" s="1"/>
  <c r="X405" i="2" s="1"/>
  <c r="Y405" i="2" s="1"/>
  <c r="Z405" i="2" s="1"/>
  <c r="AA405" i="2" s="1"/>
  <c r="C406" i="2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U406" i="2" s="1"/>
  <c r="V406" i="2" s="1"/>
  <c r="W406" i="2" s="1"/>
  <c r="X406" i="2" s="1"/>
  <c r="Y406" i="2" s="1"/>
  <c r="Z406" i="2" s="1"/>
  <c r="AA406" i="2" s="1"/>
  <c r="D371" i="2"/>
  <c r="E371" i="2"/>
  <c r="F371" i="2"/>
  <c r="G371" i="2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Z371" i="2" s="1"/>
  <c r="AA371" i="2" s="1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C371" i="2"/>
  <c r="B412" i="2"/>
  <c r="B413" i="2"/>
  <c r="B414" i="2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Z414" i="2" s="1"/>
  <c r="AA414" i="2" s="1"/>
  <c r="B415" i="2"/>
  <c r="C415" i="2" s="1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Z415" i="2" s="1"/>
  <c r="AA415" i="2" s="1"/>
  <c r="B416" i="2"/>
  <c r="B417" i="2"/>
  <c r="B418" i="2"/>
  <c r="B419" i="2"/>
  <c r="B420" i="2"/>
  <c r="B421" i="2"/>
  <c r="B422" i="2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Z422" i="2" s="1"/>
  <c r="AA422" i="2" s="1"/>
  <c r="B423" i="2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Z423" i="2" s="1"/>
  <c r="AA423" i="2" s="1"/>
  <c r="B424" i="2"/>
  <c r="B425" i="2"/>
  <c r="B426" i="2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Z426" i="2" s="1"/>
  <c r="AA426" i="2" s="1"/>
  <c r="B427" i="2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Z427" i="2" s="1"/>
  <c r="AA427" i="2" s="1"/>
  <c r="B428" i="2"/>
  <c r="B429" i="2"/>
  <c r="B430" i="2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Z430" i="2" s="1"/>
  <c r="AA430" i="2" s="1"/>
  <c r="B431" i="2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Z431" i="2" s="1"/>
  <c r="AA431" i="2" s="1"/>
  <c r="B432" i="2"/>
  <c r="B433" i="2"/>
  <c r="B434" i="2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U434" i="2" s="1"/>
  <c r="V434" i="2" s="1"/>
  <c r="W434" i="2" s="1"/>
  <c r="X434" i="2" s="1"/>
  <c r="Y434" i="2" s="1"/>
  <c r="Z434" i="2" s="1"/>
  <c r="AA434" i="2" s="1"/>
  <c r="B435" i="2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Z435" i="2" s="1"/>
  <c r="AA435" i="2" s="1"/>
  <c r="B436" i="2"/>
  <c r="B437" i="2"/>
  <c r="B438" i="2"/>
  <c r="B439" i="2"/>
  <c r="C439" i="2" s="1"/>
  <c r="D439" i="2" s="1"/>
  <c r="E439" i="2" s="1"/>
  <c r="F439" i="2" s="1"/>
  <c r="G439" i="2" s="1"/>
  <c r="H439" i="2" s="1"/>
  <c r="I439" i="2" s="1"/>
  <c r="J439" i="2" s="1"/>
  <c r="K439" i="2" s="1"/>
  <c r="L439" i="2" s="1"/>
  <c r="M439" i="2" s="1"/>
  <c r="N439" i="2" s="1"/>
  <c r="O439" i="2" s="1"/>
  <c r="P439" i="2" s="1"/>
  <c r="Q439" i="2" s="1"/>
  <c r="R439" i="2" s="1"/>
  <c r="S439" i="2" s="1"/>
  <c r="T439" i="2" s="1"/>
  <c r="U439" i="2" s="1"/>
  <c r="V439" i="2" s="1"/>
  <c r="W439" i="2" s="1"/>
  <c r="X439" i="2" s="1"/>
  <c r="Y439" i="2" s="1"/>
  <c r="Z439" i="2" s="1"/>
  <c r="AA439" i="2" s="1"/>
  <c r="B440" i="2"/>
  <c r="B441" i="2"/>
  <c r="B442" i="2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Z442" i="2" s="1"/>
  <c r="AA442" i="2" s="1"/>
  <c r="B443" i="2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Z443" i="2" s="1"/>
  <c r="AA443" i="2" s="1"/>
  <c r="B444" i="2"/>
  <c r="B445" i="2"/>
  <c r="B446" i="2"/>
  <c r="C412" i="2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Z412" i="2" s="1"/>
  <c r="AA412" i="2" s="1"/>
  <c r="C413" i="2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Z413" i="2" s="1"/>
  <c r="AA413" i="2" s="1"/>
  <c r="C416" i="2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U416" i="2" s="1"/>
  <c r="V416" i="2" s="1"/>
  <c r="W416" i="2" s="1"/>
  <c r="X416" i="2" s="1"/>
  <c r="Y416" i="2" s="1"/>
  <c r="Z416" i="2" s="1"/>
  <c r="AA416" i="2" s="1"/>
  <c r="C417" i="2"/>
  <c r="D417" i="2" s="1"/>
  <c r="E417" i="2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Z417" i="2" s="1"/>
  <c r="AA417" i="2" s="1"/>
  <c r="C418" i="2"/>
  <c r="D418" i="2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U418" i="2" s="1"/>
  <c r="V418" i="2" s="1"/>
  <c r="W418" i="2" s="1"/>
  <c r="X418" i="2" s="1"/>
  <c r="Y418" i="2" s="1"/>
  <c r="Z418" i="2" s="1"/>
  <c r="AA418" i="2" s="1"/>
  <c r="C419" i="2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Z419" i="2" s="1"/>
  <c r="AA419" i="2" s="1"/>
  <c r="C420" i="2"/>
  <c r="D420" i="2" s="1"/>
  <c r="E420" i="2" s="1"/>
  <c r="F420" i="2"/>
  <c r="G420" i="2" s="1"/>
  <c r="H420" i="2" s="1"/>
  <c r="I420" i="2" s="1"/>
  <c r="J420" i="2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Z420" i="2" s="1"/>
  <c r="AA420" i="2" s="1"/>
  <c r="C421" i="2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Z421" i="2" s="1"/>
  <c r="AA421" i="2" s="1"/>
  <c r="C424" i="2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Z424" i="2" s="1"/>
  <c r="AA424" i="2" s="1"/>
  <c r="C425" i="2"/>
  <c r="D425" i="2" s="1"/>
  <c r="E425" i="2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U425" i="2" s="1"/>
  <c r="V425" i="2" s="1"/>
  <c r="W425" i="2" s="1"/>
  <c r="X425" i="2" s="1"/>
  <c r="Y425" i="2" s="1"/>
  <c r="Z425" i="2" s="1"/>
  <c r="AA425" i="2" s="1"/>
  <c r="C428" i="2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Z428" i="2" s="1"/>
  <c r="AA428" i="2" s="1"/>
  <c r="C429" i="2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Z429" i="2" s="1"/>
  <c r="AA429" i="2" s="1"/>
  <c r="C432" i="2"/>
  <c r="D432" i="2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U432" i="2" s="1"/>
  <c r="V432" i="2" s="1"/>
  <c r="W432" i="2" s="1"/>
  <c r="X432" i="2" s="1"/>
  <c r="Y432" i="2" s="1"/>
  <c r="Z432" i="2" s="1"/>
  <c r="AA432" i="2" s="1"/>
  <c r="C433" i="2"/>
  <c r="D433" i="2"/>
  <c r="E433" i="2" s="1"/>
  <c r="F433" i="2" s="1"/>
  <c r="G433" i="2" s="1"/>
  <c r="H433" i="2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Z433" i="2" s="1"/>
  <c r="AA433" i="2" s="1"/>
  <c r="C436" i="2"/>
  <c r="D436" i="2"/>
  <c r="E436" i="2" s="1"/>
  <c r="F436" i="2" s="1"/>
  <c r="G436" i="2" s="1"/>
  <c r="H436" i="2" s="1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Z436" i="2" s="1"/>
  <c r="AA436" i="2" s="1"/>
  <c r="C437" i="2"/>
  <c r="D437" i="2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C438" i="2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C440" i="2"/>
  <c r="D440" i="2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Z440" i="2" s="1"/>
  <c r="AA440" i="2" s="1"/>
  <c r="C441" i="2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U441" i="2" s="1"/>
  <c r="V441" i="2" s="1"/>
  <c r="W441" i="2" s="1"/>
  <c r="X441" i="2" s="1"/>
  <c r="Y441" i="2" s="1"/>
  <c r="Z441" i="2" s="1"/>
  <c r="AA441" i="2" s="1"/>
  <c r="C444" i="2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U444" i="2" s="1"/>
  <c r="V444" i="2" s="1"/>
  <c r="W444" i="2" s="1"/>
  <c r="X444" i="2" s="1"/>
  <c r="Y444" i="2" s="1"/>
  <c r="Z444" i="2" s="1"/>
  <c r="AA444" i="2" s="1"/>
  <c r="C445" i="2"/>
  <c r="D445" i="2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P445" i="2" s="1"/>
  <c r="Q445" i="2" s="1"/>
  <c r="R445" i="2" s="1"/>
  <c r="S445" i="2" s="1"/>
  <c r="T445" i="2" s="1"/>
  <c r="U445" i="2" s="1"/>
  <c r="V445" i="2" s="1"/>
  <c r="W445" i="2" s="1"/>
  <c r="X445" i="2" s="1"/>
  <c r="Y445" i="2" s="1"/>
  <c r="Z445" i="2" s="1"/>
  <c r="AA445" i="2" s="1"/>
  <c r="C446" i="2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Z446" i="2" s="1"/>
  <c r="AA446" i="2" s="1"/>
  <c r="D411" i="2"/>
  <c r="E411" i="2"/>
  <c r="F411" i="2"/>
  <c r="G411" i="2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Z411" i="2" s="1"/>
  <c r="AA411" i="2" s="1"/>
  <c r="C411" i="2"/>
  <c r="B452" i="2"/>
  <c r="C452" i="2" s="1"/>
  <c r="D452" i="2" s="1"/>
  <c r="E452" i="2"/>
  <c r="F452" i="2" s="1"/>
  <c r="G452" i="2" s="1"/>
  <c r="H452" i="2" s="1"/>
  <c r="I452" i="2"/>
  <c r="J452" i="2" s="1"/>
  <c r="K452" i="2" s="1"/>
  <c r="L452" i="2" s="1"/>
  <c r="M452" i="2"/>
  <c r="N452" i="2" s="1"/>
  <c r="O452" i="2" s="1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Z452" i="2" s="1"/>
  <c r="AA452" i="2" s="1"/>
  <c r="B453" i="2"/>
  <c r="C453" i="2"/>
  <c r="D453" i="2" s="1"/>
  <c r="E453" i="2" s="1"/>
  <c r="F453" i="2" s="1"/>
  <c r="G453" i="2"/>
  <c r="H453" i="2" s="1"/>
  <c r="I453" i="2" s="1"/>
  <c r="J453" i="2" s="1"/>
  <c r="K453" i="2"/>
  <c r="L453" i="2" s="1"/>
  <c r="M453" i="2" s="1"/>
  <c r="N453" i="2" s="1"/>
  <c r="O453" i="2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Z453" i="2" s="1"/>
  <c r="AA453" i="2" s="1"/>
  <c r="B454" i="2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Z454" i="2" s="1"/>
  <c r="AA454" i="2" s="1"/>
  <c r="B455" i="2"/>
  <c r="C455" i="2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/>
  <c r="T455" i="2" s="1"/>
  <c r="U455" i="2" s="1"/>
  <c r="V455" i="2" s="1"/>
  <c r="W455" i="2" s="1"/>
  <c r="X455" i="2" s="1"/>
  <c r="Y455" i="2" s="1"/>
  <c r="Z455" i="2" s="1"/>
  <c r="AA455" i="2" s="1"/>
  <c r="B456" i="2"/>
  <c r="C456" i="2" s="1"/>
  <c r="D456" i="2" s="1"/>
  <c r="E456" i="2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Z456" i="2" s="1"/>
  <c r="AA456" i="2" s="1"/>
  <c r="B457" i="2"/>
  <c r="C457" i="2"/>
  <c r="D457" i="2" s="1"/>
  <c r="E457" i="2" s="1"/>
  <c r="F457" i="2" s="1"/>
  <c r="G457" i="2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Z457" i="2" s="1"/>
  <c r="AA457" i="2" s="1"/>
  <c r="B458" i="2"/>
  <c r="C458" i="2"/>
  <c r="D458" i="2" s="1"/>
  <c r="E458" i="2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P458" i="2" s="1"/>
  <c r="Q458" i="2" s="1"/>
  <c r="R458" i="2" s="1"/>
  <c r="S458" i="2" s="1"/>
  <c r="T458" i="2" s="1"/>
  <c r="U458" i="2" s="1"/>
  <c r="V458" i="2" s="1"/>
  <c r="W458" i="2" s="1"/>
  <c r="X458" i="2" s="1"/>
  <c r="Y458" i="2" s="1"/>
  <c r="Z458" i="2" s="1"/>
  <c r="AA458" i="2" s="1"/>
  <c r="B459" i="2"/>
  <c r="C459" i="2"/>
  <c r="D459" i="2" s="1"/>
  <c r="E459" i="2" s="1"/>
  <c r="F459" i="2" s="1"/>
  <c r="G459" i="2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U459" i="2" s="1"/>
  <c r="V459" i="2" s="1"/>
  <c r="W459" i="2" s="1"/>
  <c r="X459" i="2" s="1"/>
  <c r="Y459" i="2" s="1"/>
  <c r="Z459" i="2" s="1"/>
  <c r="AA459" i="2" s="1"/>
  <c r="B460" i="2"/>
  <c r="C460" i="2" s="1"/>
  <c r="D460" i="2" s="1"/>
  <c r="E460" i="2"/>
  <c r="F460" i="2" s="1"/>
  <c r="G460" i="2" s="1"/>
  <c r="H460" i="2" s="1"/>
  <c r="I460" i="2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U460" i="2" s="1"/>
  <c r="V460" i="2" s="1"/>
  <c r="W460" i="2" s="1"/>
  <c r="X460" i="2" s="1"/>
  <c r="Y460" i="2" s="1"/>
  <c r="Z460" i="2" s="1"/>
  <c r="AA460" i="2" s="1"/>
  <c r="B461" i="2"/>
  <c r="C461" i="2"/>
  <c r="D461" i="2" s="1"/>
  <c r="E461" i="2" s="1"/>
  <c r="F461" i="2" s="1"/>
  <c r="G461" i="2"/>
  <c r="H461" i="2" s="1"/>
  <c r="I461" i="2" s="1"/>
  <c r="J461" i="2" s="1"/>
  <c r="K461" i="2"/>
  <c r="L461" i="2" s="1"/>
  <c r="M461" i="2" s="1"/>
  <c r="N461" i="2" s="1"/>
  <c r="O461" i="2" s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Z461" i="2" s="1"/>
  <c r="AA461" i="2" s="1"/>
  <c r="B462" i="2"/>
  <c r="C462" i="2" s="1"/>
  <c r="D462" i="2" s="1"/>
  <c r="E462" i="2"/>
  <c r="F462" i="2" s="1"/>
  <c r="G462" i="2" s="1"/>
  <c r="H462" i="2" s="1"/>
  <c r="I462" i="2"/>
  <c r="J462" i="2" s="1"/>
  <c r="K462" i="2" s="1"/>
  <c r="L462" i="2" s="1"/>
  <c r="M462" i="2"/>
  <c r="N462" i="2" s="1"/>
  <c r="O462" i="2" s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Z462" i="2" s="1"/>
  <c r="AA462" i="2" s="1"/>
  <c r="B463" i="2"/>
  <c r="C463" i="2"/>
  <c r="D463" i="2" s="1"/>
  <c r="E463" i="2" s="1"/>
  <c r="F463" i="2" s="1"/>
  <c r="G463" i="2"/>
  <c r="H463" i="2" s="1"/>
  <c r="I463" i="2" s="1"/>
  <c r="J463" i="2" s="1"/>
  <c r="K463" i="2"/>
  <c r="L463" i="2" s="1"/>
  <c r="M463" i="2" s="1"/>
  <c r="N463" i="2" s="1"/>
  <c r="O463" i="2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Z463" i="2" s="1"/>
  <c r="AA463" i="2" s="1"/>
  <c r="B464" i="2"/>
  <c r="C464" i="2"/>
  <c r="D464" i="2"/>
  <c r="E464" i="2"/>
  <c r="F464" i="2" s="1"/>
  <c r="G464" i="2" s="1"/>
  <c r="H464" i="2" s="1"/>
  <c r="I464" i="2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Z464" i="2" s="1"/>
  <c r="AA464" i="2" s="1"/>
  <c r="B465" i="2"/>
  <c r="C465" i="2"/>
  <c r="D465" i="2" s="1"/>
  <c r="E465" i="2" s="1"/>
  <c r="F465" i="2"/>
  <c r="G465" i="2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U465" i="2" s="1"/>
  <c r="V465" i="2" s="1"/>
  <c r="W465" i="2" s="1"/>
  <c r="X465" i="2" s="1"/>
  <c r="Y465" i="2" s="1"/>
  <c r="Z465" i="2" s="1"/>
  <c r="AA465" i="2" s="1"/>
  <c r="B466" i="2"/>
  <c r="C466" i="2"/>
  <c r="D466" i="2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Z466" i="2" s="1"/>
  <c r="AA466" i="2" s="1"/>
  <c r="B467" i="2"/>
  <c r="C467" i="2" s="1"/>
  <c r="D467" i="2" s="1"/>
  <c r="E467" i="2" s="1"/>
  <c r="F467" i="2" s="1"/>
  <c r="G467" i="2" s="1"/>
  <c r="H467" i="2" s="1"/>
  <c r="I467" i="2" s="1"/>
  <c r="J467" i="2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B468" i="2"/>
  <c r="C468" i="2"/>
  <c r="D468" i="2"/>
  <c r="E468" i="2" s="1"/>
  <c r="F468" i="2" s="1"/>
  <c r="G468" i="2" s="1"/>
  <c r="H468" i="2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B469" i="2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/>
  <c r="O469" i="2" s="1"/>
  <c r="P469" i="2" s="1"/>
  <c r="Q469" i="2" s="1"/>
  <c r="R469" i="2" s="1"/>
  <c r="S469" i="2" s="1"/>
  <c r="T469" i="2" s="1"/>
  <c r="U469" i="2" s="1"/>
  <c r="V469" i="2" s="1"/>
  <c r="W469" i="2" s="1"/>
  <c r="X469" i="2" s="1"/>
  <c r="Y469" i="2" s="1"/>
  <c r="Z469" i="2" s="1"/>
  <c r="AA469" i="2" s="1"/>
  <c r="B470" i="2"/>
  <c r="C470" i="2"/>
  <c r="D470" i="2"/>
  <c r="E470" i="2" s="1"/>
  <c r="F470" i="2" s="1"/>
  <c r="G470" i="2" s="1"/>
  <c r="H470" i="2" s="1"/>
  <c r="I470" i="2" s="1"/>
  <c r="J470" i="2" s="1"/>
  <c r="K470" i="2" s="1"/>
  <c r="L470" i="2"/>
  <c r="M470" i="2" s="1"/>
  <c r="N470" i="2" s="1"/>
  <c r="O470" i="2" s="1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Z470" i="2" s="1"/>
  <c r="AA470" i="2" s="1"/>
  <c r="B471" i="2"/>
  <c r="C471" i="2" s="1"/>
  <c r="D471" i="2" s="1"/>
  <c r="E471" i="2" s="1"/>
  <c r="F471" i="2" s="1"/>
  <c r="G471" i="2" s="1"/>
  <c r="H471" i="2" s="1"/>
  <c r="I471" i="2" s="1"/>
  <c r="J471" i="2"/>
  <c r="K471" i="2" s="1"/>
  <c r="L471" i="2" s="1"/>
  <c r="M471" i="2" s="1"/>
  <c r="N471" i="2" s="1"/>
  <c r="O471" i="2" s="1"/>
  <c r="P471" i="2" s="1"/>
  <c r="Q471" i="2" s="1"/>
  <c r="R471" i="2"/>
  <c r="S471" i="2" s="1"/>
  <c r="T471" i="2" s="1"/>
  <c r="U471" i="2" s="1"/>
  <c r="V471" i="2" s="1"/>
  <c r="W471" i="2" s="1"/>
  <c r="X471" i="2" s="1"/>
  <c r="Y471" i="2" s="1"/>
  <c r="Z471" i="2" s="1"/>
  <c r="AA471" i="2" s="1"/>
  <c r="B472" i="2"/>
  <c r="C472" i="2"/>
  <c r="D472" i="2" s="1"/>
  <c r="E472" i="2" s="1"/>
  <c r="F472" i="2" s="1"/>
  <c r="G472" i="2" s="1"/>
  <c r="H472" i="2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U472" i="2" s="1"/>
  <c r="V472" i="2" s="1"/>
  <c r="W472" i="2" s="1"/>
  <c r="X472" i="2" s="1"/>
  <c r="Y472" i="2" s="1"/>
  <c r="Z472" i="2" s="1"/>
  <c r="AA472" i="2" s="1"/>
  <c r="B473" i="2"/>
  <c r="C473" i="2" s="1"/>
  <c r="D473" i="2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Z473" i="2" s="1"/>
  <c r="AA473" i="2" s="1"/>
  <c r="B474" i="2"/>
  <c r="C474" i="2" s="1"/>
  <c r="D474" i="2"/>
  <c r="E474" i="2" s="1"/>
  <c r="F474" i="2" s="1"/>
  <c r="G474" i="2" s="1"/>
  <c r="H474" i="2" s="1"/>
  <c r="I474" i="2" s="1"/>
  <c r="J474" i="2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U474" i="2" s="1"/>
  <c r="V474" i="2" s="1"/>
  <c r="W474" i="2" s="1"/>
  <c r="X474" i="2" s="1"/>
  <c r="Y474" i="2" s="1"/>
  <c r="Z474" i="2" s="1"/>
  <c r="AA474" i="2" s="1"/>
  <c r="B475" i="2"/>
  <c r="C475" i="2" s="1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Z475" i="2" s="1"/>
  <c r="AA475" i="2" s="1"/>
  <c r="B476" i="2"/>
  <c r="C476" i="2" s="1"/>
  <c r="D476" i="2" s="1"/>
  <c r="E476" i="2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Z476" i="2" s="1"/>
  <c r="AA476" i="2" s="1"/>
  <c r="B477" i="2"/>
  <c r="C477" i="2"/>
  <c r="D477" i="2" s="1"/>
  <c r="E477" i="2" s="1"/>
  <c r="F477" i="2" s="1"/>
  <c r="G477" i="2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Z477" i="2" s="1"/>
  <c r="AA477" i="2" s="1"/>
  <c r="B478" i="2"/>
  <c r="C478" i="2" s="1"/>
  <c r="D478" i="2" s="1"/>
  <c r="E478" i="2"/>
  <c r="F478" i="2" s="1"/>
  <c r="G478" i="2" s="1"/>
  <c r="H478" i="2" s="1"/>
  <c r="I478" i="2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Z478" i="2" s="1"/>
  <c r="AA478" i="2" s="1"/>
  <c r="B479" i="2"/>
  <c r="C479" i="2"/>
  <c r="D479" i="2" s="1"/>
  <c r="E479" i="2" s="1"/>
  <c r="F479" i="2" s="1"/>
  <c r="G479" i="2"/>
  <c r="H479" i="2" s="1"/>
  <c r="I479" i="2" s="1"/>
  <c r="J479" i="2" s="1"/>
  <c r="K479" i="2"/>
  <c r="L479" i="2" s="1"/>
  <c r="M479" i="2" s="1"/>
  <c r="N479" i="2" s="1"/>
  <c r="O479" i="2" s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Z479" i="2" s="1"/>
  <c r="AA479" i="2" s="1"/>
  <c r="B480" i="2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Z480" i="2" s="1"/>
  <c r="AA480" i="2" s="1"/>
  <c r="B481" i="2"/>
  <c r="C481" i="2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Z481" i="2" s="1"/>
  <c r="AA481" i="2" s="1"/>
  <c r="B482" i="2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Z482" i="2" s="1"/>
  <c r="AA482" i="2" s="1"/>
  <c r="B483" i="2"/>
  <c r="C483" i="2"/>
  <c r="D483" i="2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Z483" i="2" s="1"/>
  <c r="AA483" i="2" s="1"/>
  <c r="B484" i="2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U484" i="2" s="1"/>
  <c r="V484" i="2" s="1"/>
  <c r="W484" i="2" s="1"/>
  <c r="X484" i="2" s="1"/>
  <c r="Y484" i="2" s="1"/>
  <c r="Z484" i="2" s="1"/>
  <c r="AA484" i="2" s="1"/>
  <c r="B485" i="2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Z485" i="2" s="1"/>
  <c r="AA485" i="2" s="1"/>
  <c r="B486" i="2"/>
  <c r="C486" i="2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U486" i="2" s="1"/>
  <c r="V486" i="2" s="1"/>
  <c r="W486" i="2" s="1"/>
  <c r="X486" i="2" s="1"/>
  <c r="Y486" i="2" s="1"/>
  <c r="Z486" i="2" s="1"/>
  <c r="AA486" i="2" s="1"/>
  <c r="D451" i="2"/>
  <c r="E451" i="2"/>
  <c r="F451" i="2"/>
  <c r="G451" i="2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U451" i="2" s="1"/>
  <c r="V451" i="2" s="1"/>
  <c r="W451" i="2" s="1"/>
  <c r="X451" i="2" s="1"/>
  <c r="Y451" i="2" s="1"/>
  <c r="Z451" i="2" s="1"/>
  <c r="AA451" i="2" s="1"/>
  <c r="C451" i="2"/>
  <c r="B451" i="2"/>
  <c r="B449" i="2"/>
  <c r="B411" i="2"/>
  <c r="B409" i="2"/>
  <c r="B371" i="2"/>
  <c r="B369" i="2"/>
  <c r="B331" i="2"/>
  <c r="B329" i="2"/>
  <c r="B291" i="2"/>
  <c r="B289" i="2"/>
  <c r="B251" i="2"/>
  <c r="B249" i="2"/>
  <c r="B211" i="2"/>
  <c r="B209" i="2"/>
  <c r="C172" i="2"/>
  <c r="D172" i="2"/>
  <c r="E172" i="2"/>
  <c r="F172" i="2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C173" i="2"/>
  <c r="D173" i="2"/>
  <c r="E173" i="2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C174" i="2"/>
  <c r="D174" i="2"/>
  <c r="E174" i="2" s="1"/>
  <c r="F174" i="2" s="1"/>
  <c r="G174" i="2" s="1"/>
  <c r="H174" i="2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C175" i="2"/>
  <c r="D175" i="2" s="1"/>
  <c r="E175" i="2" s="1"/>
  <c r="F175" i="2" s="1"/>
  <c r="G175" i="2"/>
  <c r="H175" i="2" s="1"/>
  <c r="I175" i="2" s="1"/>
  <c r="J175" i="2" s="1"/>
  <c r="K175" i="2"/>
  <c r="L175" i="2" s="1"/>
  <c r="M175" i="2" s="1"/>
  <c r="N175" i="2" s="1"/>
  <c r="O175" i="2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C176" i="2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C177" i="2"/>
  <c r="D177" i="2"/>
  <c r="E177" i="2"/>
  <c r="F177" i="2" s="1"/>
  <c r="G177" i="2" s="1"/>
  <c r="H177" i="2" s="1"/>
  <c r="I177" i="2"/>
  <c r="J177" i="2" s="1"/>
  <c r="K177" i="2" s="1"/>
  <c r="L177" i="2" s="1"/>
  <c r="M177" i="2"/>
  <c r="N177" i="2" s="1"/>
  <c r="O177" i="2" s="1"/>
  <c r="P177" i="2" s="1"/>
  <c r="Q177" i="2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C178" i="2"/>
  <c r="D178" i="2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/>
  <c r="U178" i="2" s="1"/>
  <c r="V178" i="2" s="1"/>
  <c r="W178" i="2" s="1"/>
  <c r="X178" i="2" s="1"/>
  <c r="Y178" i="2" s="1"/>
  <c r="Z178" i="2" s="1"/>
  <c r="AA178" i="2" s="1"/>
  <c r="C179" i="2"/>
  <c r="D179" i="2" s="1"/>
  <c r="E179" i="2" s="1"/>
  <c r="F179" i="2" s="1"/>
  <c r="G179" i="2"/>
  <c r="H179" i="2" s="1"/>
  <c r="I179" i="2" s="1"/>
  <c r="J179" i="2" s="1"/>
  <c r="K179" i="2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/>
  <c r="C180" i="2"/>
  <c r="D180" i="2" s="1"/>
  <c r="E180" i="2" s="1"/>
  <c r="F180" i="2"/>
  <c r="G180" i="2" s="1"/>
  <c r="H180" i="2" s="1"/>
  <c r="I180" i="2" s="1"/>
  <c r="J180" i="2"/>
  <c r="K180" i="2" s="1"/>
  <c r="L180" i="2" s="1"/>
  <c r="M180" i="2" s="1"/>
  <c r="N180" i="2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C181" i="2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AA181" i="2" s="1"/>
  <c r="C182" i="2"/>
  <c r="D182" i="2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C183" i="2"/>
  <c r="D183" i="2" s="1"/>
  <c r="E183" i="2" s="1"/>
  <c r="F183" i="2" s="1"/>
  <c r="G183" i="2"/>
  <c r="H183" i="2" s="1"/>
  <c r="I183" i="2" s="1"/>
  <c r="J183" i="2" s="1"/>
  <c r="K183" i="2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C184" i="2"/>
  <c r="D184" i="2" s="1"/>
  <c r="E184" i="2" s="1"/>
  <c r="F184" i="2"/>
  <c r="G184" i="2" s="1"/>
  <c r="H184" i="2" s="1"/>
  <c r="I184" i="2" s="1"/>
  <c r="J184" i="2"/>
  <c r="K184" i="2" s="1"/>
  <c r="L184" i="2" s="1"/>
  <c r="M184" i="2" s="1"/>
  <c r="N184" i="2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C185" i="2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C186" i="2"/>
  <c r="D186" i="2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C187" i="2"/>
  <c r="D187" i="2" s="1"/>
  <c r="E187" i="2" s="1"/>
  <c r="F187" i="2" s="1"/>
  <c r="G187" i="2"/>
  <c r="H187" i="2" s="1"/>
  <c r="I187" i="2" s="1"/>
  <c r="J187" i="2" s="1"/>
  <c r="K187" i="2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C188" i="2"/>
  <c r="D188" i="2"/>
  <c r="E188" i="2"/>
  <c r="F188" i="2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C189" i="2"/>
  <c r="D189" i="2"/>
  <c r="E189" i="2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C190" i="2"/>
  <c r="D190" i="2"/>
  <c r="E190" i="2" s="1"/>
  <c r="F190" i="2" s="1"/>
  <c r="G190" i="2" s="1"/>
  <c r="H190" i="2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C191" i="2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C192" i="2"/>
  <c r="D192" i="2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C193" i="2"/>
  <c r="D193" i="2" s="1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C194" i="2"/>
  <c r="D194" i="2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C195" i="2"/>
  <c r="D195" i="2" s="1"/>
  <c r="E195" i="2" s="1"/>
  <c r="F195" i="2" s="1"/>
  <c r="G195" i="2"/>
  <c r="H195" i="2" s="1"/>
  <c r="I195" i="2" s="1"/>
  <c r="J195" i="2" s="1"/>
  <c r="K195" i="2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C196" i="2"/>
  <c r="D196" i="2"/>
  <c r="E196" i="2" s="1"/>
  <c r="F196" i="2"/>
  <c r="G196" i="2" s="1"/>
  <c r="H196" i="2" s="1"/>
  <c r="I196" i="2" s="1"/>
  <c r="J196" i="2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C197" i="2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C198" i="2"/>
  <c r="D198" i="2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C199" i="2"/>
  <c r="D199" i="2" s="1"/>
  <c r="E199" i="2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C200" i="2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C201" i="2"/>
  <c r="D201" i="2"/>
  <c r="E201" i="2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C202" i="2"/>
  <c r="D202" i="2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C203" i="2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C204" i="2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C205" i="2"/>
  <c r="D205" i="2"/>
  <c r="E205" i="2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C206" i="2"/>
  <c r="D206" i="2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D171" i="2"/>
  <c r="E171" i="2"/>
  <c r="F171" i="2"/>
  <c r="G171" i="2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Z171" i="2" s="1"/>
  <c r="AA171" i="2" s="1"/>
  <c r="C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69" i="2"/>
  <c r="B171" i="2"/>
  <c r="D131" i="2"/>
  <c r="E131" i="2"/>
  <c r="F131" i="2"/>
  <c r="G131" i="2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D132" i="2"/>
  <c r="E132" i="2"/>
  <c r="F132" i="2"/>
  <c r="G132" i="2"/>
  <c r="H132" i="2" s="1"/>
  <c r="I132" i="2" s="1"/>
  <c r="J132" i="2" s="1"/>
  <c r="K132" i="2"/>
  <c r="L132" i="2" s="1"/>
  <c r="M132" i="2" s="1"/>
  <c r="N132" i="2" s="1"/>
  <c r="O132" i="2"/>
  <c r="P132" i="2" s="1"/>
  <c r="Q132" i="2" s="1"/>
  <c r="R132" i="2" s="1"/>
  <c r="S132" i="2"/>
  <c r="T132" i="2" s="1"/>
  <c r="U132" i="2" s="1"/>
  <c r="V132" i="2" s="1"/>
  <c r="W132" i="2" s="1"/>
  <c r="X132" i="2" s="1"/>
  <c r="Y132" i="2" s="1"/>
  <c r="Z132" i="2" s="1"/>
  <c r="AA132" i="2" s="1"/>
  <c r="D133" i="2"/>
  <c r="E133" i="2"/>
  <c r="F133" i="2"/>
  <c r="G133" i="2"/>
  <c r="H133" i="2" s="1"/>
  <c r="I133" i="2" s="1"/>
  <c r="J133" i="2" s="1"/>
  <c r="K133" i="2"/>
  <c r="L133" i="2" s="1"/>
  <c r="M133" i="2" s="1"/>
  <c r="N133" i="2" s="1"/>
  <c r="O133" i="2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D134" i="2"/>
  <c r="E134" i="2"/>
  <c r="F134" i="2"/>
  <c r="G134" i="2"/>
  <c r="H134" i="2" s="1"/>
  <c r="I134" i="2" s="1"/>
  <c r="J134" i="2" s="1"/>
  <c r="K134" i="2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/>
  <c r="D135" i="2"/>
  <c r="E135" i="2"/>
  <c r="F135" i="2"/>
  <c r="G135" i="2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D136" i="2"/>
  <c r="E136" i="2" s="1"/>
  <c r="F136" i="2" s="1"/>
  <c r="G136" i="2"/>
  <c r="H136" i="2" s="1"/>
  <c r="I136" i="2" s="1"/>
  <c r="J136" i="2" s="1"/>
  <c r="K136" i="2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D137" i="2"/>
  <c r="E137" i="2" s="1"/>
  <c r="F137" i="2" s="1"/>
  <c r="G137" i="2"/>
  <c r="H137" i="2" s="1"/>
  <c r="I137" i="2" s="1"/>
  <c r="J137" i="2" s="1"/>
  <c r="K137" i="2"/>
  <c r="L137" i="2" s="1"/>
  <c r="M137" i="2" s="1"/>
  <c r="N137" i="2" s="1"/>
  <c r="O137" i="2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D138" i="2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D139" i="2"/>
  <c r="E139" i="2" s="1"/>
  <c r="F139" i="2" s="1"/>
  <c r="G139" i="2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/>
  <c r="X139" i="2" s="1"/>
  <c r="Y139" i="2" s="1"/>
  <c r="Z139" i="2" s="1"/>
  <c r="AA139" i="2" s="1"/>
  <c r="D140" i="2"/>
  <c r="E140" i="2" s="1"/>
  <c r="F140" i="2" s="1"/>
  <c r="G140" i="2"/>
  <c r="H140" i="2" s="1"/>
  <c r="I140" i="2" s="1"/>
  <c r="J140" i="2" s="1"/>
  <c r="K140" i="2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D141" i="2"/>
  <c r="E141" i="2" s="1"/>
  <c r="F141" i="2" s="1"/>
  <c r="G141" i="2"/>
  <c r="H141" i="2" s="1"/>
  <c r="I141" i="2" s="1"/>
  <c r="J141" i="2" s="1"/>
  <c r="K141" i="2"/>
  <c r="L141" i="2" s="1"/>
  <c r="M141" i="2" s="1"/>
  <c r="N141" i="2" s="1"/>
  <c r="O141" i="2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D142" i="2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/>
  <c r="T142" i="2" s="1"/>
  <c r="U142" i="2" s="1"/>
  <c r="V142" i="2" s="1"/>
  <c r="W142" i="2" s="1"/>
  <c r="X142" i="2" s="1"/>
  <c r="Y142" i="2" s="1"/>
  <c r="Z142" i="2" s="1"/>
  <c r="AA142" i="2" s="1"/>
  <c r="D143" i="2"/>
  <c r="E143" i="2" s="1"/>
  <c r="F143" i="2" s="1"/>
  <c r="G143" i="2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D144" i="2"/>
  <c r="E144" i="2" s="1"/>
  <c r="F144" i="2" s="1"/>
  <c r="G144" i="2"/>
  <c r="H144" i="2" s="1"/>
  <c r="I144" i="2" s="1"/>
  <c r="J144" i="2" s="1"/>
  <c r="K144" i="2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D145" i="2"/>
  <c r="E145" i="2" s="1"/>
  <c r="F145" i="2" s="1"/>
  <c r="G145" i="2"/>
  <c r="H145" i="2" s="1"/>
  <c r="I145" i="2" s="1"/>
  <c r="J145" i="2" s="1"/>
  <c r="K145" i="2"/>
  <c r="L145" i="2" s="1"/>
  <c r="M145" i="2" s="1"/>
  <c r="N145" i="2" s="1"/>
  <c r="O145" i="2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D146" i="2"/>
  <c r="E146" i="2"/>
  <c r="F146" i="2"/>
  <c r="G146" i="2"/>
  <c r="H146" i="2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/>
  <c r="Y146" i="2" s="1"/>
  <c r="Z146" i="2" s="1"/>
  <c r="AA146" i="2" s="1"/>
  <c r="D147" i="2"/>
  <c r="E147" i="2" s="1"/>
  <c r="F147" i="2" s="1"/>
  <c r="G147" i="2" s="1"/>
  <c r="H147" i="2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D148" i="2"/>
  <c r="E148" i="2" s="1"/>
  <c r="F148" i="2" s="1"/>
  <c r="G148" i="2" s="1"/>
  <c r="H148" i="2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/>
  <c r="Y148" i="2" s="1"/>
  <c r="Z148" i="2" s="1"/>
  <c r="AA148" i="2" s="1"/>
  <c r="D149" i="2"/>
  <c r="E149" i="2" s="1"/>
  <c r="F149" i="2" s="1"/>
  <c r="G149" i="2" s="1"/>
  <c r="H149" i="2"/>
  <c r="I149" i="2" s="1"/>
  <c r="J149" i="2" s="1"/>
  <c r="K149" i="2" s="1"/>
  <c r="L149" i="2" s="1"/>
  <c r="M149" i="2" s="1"/>
  <c r="N149" i="2" s="1"/>
  <c r="O149" i="2" s="1"/>
  <c r="P149" i="2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D150" i="2"/>
  <c r="E150" i="2" s="1"/>
  <c r="F150" i="2" s="1"/>
  <c r="G150" i="2" s="1"/>
  <c r="H150" i="2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D151" i="2"/>
  <c r="E151" i="2" s="1"/>
  <c r="F151" i="2" s="1"/>
  <c r="G151" i="2" s="1"/>
  <c r="H151" i="2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D152" i="2"/>
  <c r="E152" i="2" s="1"/>
  <c r="F152" i="2" s="1"/>
  <c r="G152" i="2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D153" i="2"/>
  <c r="E153" i="2" s="1"/>
  <c r="F153" i="2" s="1"/>
  <c r="G153" i="2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D154" i="2"/>
  <c r="E154" i="2" s="1"/>
  <c r="F154" i="2" s="1"/>
  <c r="G154" i="2"/>
  <c r="H154" i="2" s="1"/>
  <c r="I154" i="2" s="1"/>
  <c r="J154" i="2" s="1"/>
  <c r="K154" i="2"/>
  <c r="L154" i="2" s="1"/>
  <c r="M154" i="2" s="1"/>
  <c r="N154" i="2" s="1"/>
  <c r="O154" i="2" s="1"/>
  <c r="P154" i="2" s="1"/>
  <c r="Q154" i="2" s="1"/>
  <c r="R154" i="2"/>
  <c r="S154" i="2" s="1"/>
  <c r="T154" i="2" s="1"/>
  <c r="U154" i="2" s="1"/>
  <c r="V154" i="2" s="1"/>
  <c r="W154" i="2" s="1"/>
  <c r="X154" i="2" s="1"/>
  <c r="Y154" i="2" s="1"/>
  <c r="Z154" i="2" s="1"/>
  <c r="AA154" i="2" s="1"/>
  <c r="D155" i="2"/>
  <c r="E155" i="2" s="1"/>
  <c r="F155" i="2" s="1"/>
  <c r="G155" i="2" s="1"/>
  <c r="H155" i="2" s="1"/>
  <c r="I155" i="2" s="1"/>
  <c r="J155" i="2"/>
  <c r="K155" i="2" s="1"/>
  <c r="L155" i="2" s="1"/>
  <c r="M155" i="2" s="1"/>
  <c r="N155" i="2" s="1"/>
  <c r="O155" i="2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D156" i="2"/>
  <c r="E156" i="2" s="1"/>
  <c r="F156" i="2" s="1"/>
  <c r="G156" i="2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D157" i="2"/>
  <c r="E157" i="2"/>
  <c r="F157" i="2" s="1"/>
  <c r="G157" i="2"/>
  <c r="H157" i="2" s="1"/>
  <c r="I157" i="2" s="1"/>
  <c r="J157" i="2" s="1"/>
  <c r="K157" i="2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D158" i="2"/>
  <c r="E158" i="2"/>
  <c r="F158" i="2" s="1"/>
  <c r="G158" i="2"/>
  <c r="H158" i="2" s="1"/>
  <c r="I158" i="2" s="1"/>
  <c r="J158" i="2" s="1"/>
  <c r="K158" i="2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D159" i="2"/>
  <c r="E159" i="2"/>
  <c r="F159" i="2" s="1"/>
  <c r="G159" i="2"/>
  <c r="H159" i="2" s="1"/>
  <c r="I159" i="2" s="1"/>
  <c r="J159" i="2" s="1"/>
  <c r="K159" i="2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D160" i="2"/>
  <c r="E160" i="2"/>
  <c r="F160" i="2" s="1"/>
  <c r="G160" i="2"/>
  <c r="H160" i="2" s="1"/>
  <c r="I160" i="2" s="1"/>
  <c r="J160" i="2" s="1"/>
  <c r="K160" i="2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D161" i="2"/>
  <c r="E161" i="2"/>
  <c r="F161" i="2" s="1"/>
  <c r="G161" i="2"/>
  <c r="H161" i="2" s="1"/>
  <c r="I161" i="2" s="1"/>
  <c r="J161" i="2" s="1"/>
  <c r="K161" i="2"/>
  <c r="L161" i="2" s="1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D162" i="2"/>
  <c r="E162" i="2"/>
  <c r="F162" i="2" s="1"/>
  <c r="G162" i="2"/>
  <c r="H162" i="2" s="1"/>
  <c r="I162" i="2" s="1"/>
  <c r="J162" i="2" s="1"/>
  <c r="K162" i="2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D163" i="2"/>
  <c r="E163" i="2"/>
  <c r="F163" i="2" s="1"/>
  <c r="G163" i="2"/>
  <c r="H163" i="2" s="1"/>
  <c r="I163" i="2" s="1"/>
  <c r="J163" i="2" s="1"/>
  <c r="K163" i="2"/>
  <c r="L163" i="2" s="1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D164" i="2"/>
  <c r="E164" i="2"/>
  <c r="F164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D165" i="2"/>
  <c r="E165" i="2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D166" i="2"/>
  <c r="E166" i="2"/>
  <c r="F166" i="2" s="1"/>
  <c r="G166" i="2"/>
  <c r="H166" i="2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C131" i="2"/>
  <c r="B131" i="2"/>
  <c r="B129" i="2"/>
  <c r="A161" i="2"/>
  <c r="A162" i="2"/>
  <c r="A163" i="2"/>
  <c r="A164" i="2"/>
  <c r="A165" i="2"/>
  <c r="A166" i="2"/>
  <c r="A158" i="2"/>
  <c r="A159" i="2"/>
  <c r="A160" i="2"/>
  <c r="A156" i="2"/>
  <c r="A157" i="2"/>
  <c r="A152" i="2"/>
  <c r="A153" i="2"/>
  <c r="A154" i="2"/>
  <c r="A155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29" i="2"/>
  <c r="H16" i="4" l="1"/>
  <c r="N25" i="4" l="1"/>
  <c r="R23" i="4"/>
  <c r="L25" i="4"/>
  <c r="M25" i="4"/>
  <c r="K25" i="4"/>
  <c r="K89" i="2" l="1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F103" i="2"/>
  <c r="F102" i="2"/>
  <c r="F101" i="2"/>
  <c r="F100" i="2"/>
  <c r="F99" i="2"/>
  <c r="F98" i="2"/>
  <c r="F97" i="2"/>
  <c r="F96" i="2"/>
  <c r="F94" i="2"/>
  <c r="F93" i="2"/>
  <c r="F92" i="2"/>
  <c r="F91" i="2"/>
  <c r="F90" i="2"/>
  <c r="F89" i="2"/>
  <c r="F95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9" i="2"/>
  <c r="Q4" i="4" l="1"/>
  <c r="Q3" i="4"/>
  <c r="O3" i="4"/>
  <c r="O4" i="4"/>
  <c r="F3" i="4"/>
  <c r="F4" i="4"/>
  <c r="E42" i="10" l="1"/>
  <c r="D27" i="10"/>
  <c r="D28" i="10"/>
  <c r="D29" i="10"/>
  <c r="D30" i="10"/>
  <c r="D31" i="10"/>
  <c r="D32" i="10"/>
  <c r="D33" i="10"/>
  <c r="D34" i="10"/>
  <c r="D35" i="10"/>
  <c r="D36" i="10"/>
  <c r="D37" i="10"/>
  <c r="D26" i="10"/>
  <c r="D21" i="10"/>
  <c r="E27" i="10" s="1"/>
  <c r="E32" i="10"/>
  <c r="G39" i="10"/>
  <c r="F6" i="4"/>
  <c r="D5" i="4" s="1"/>
  <c r="F7" i="4"/>
  <c r="F8" i="4"/>
  <c r="E29" i="10" l="1"/>
  <c r="E36" i="10"/>
  <c r="E31" i="10"/>
  <c r="E34" i="10"/>
  <c r="E30" i="10"/>
  <c r="E35" i="10"/>
  <c r="E37" i="10"/>
  <c r="E33" i="10"/>
  <c r="E28" i="10"/>
  <c r="E26" i="10"/>
  <c r="N8" i="4" l="1"/>
  <c r="O8" i="4" s="1"/>
  <c r="Q7" i="4"/>
  <c r="Q8" i="4"/>
  <c r="Q6" i="4"/>
  <c r="O7" i="4"/>
  <c r="O6" i="4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26" i="10"/>
  <c r="Q26" i="10" s="1"/>
  <c r="K26" i="10"/>
  <c r="N85" i="2" l="1"/>
  <c r="N84" i="2"/>
  <c r="N83" i="2"/>
  <c r="N82" i="2"/>
  <c r="N81" i="2"/>
  <c r="N80" i="2"/>
  <c r="N79" i="2"/>
  <c r="N78" i="2"/>
  <c r="N77" i="2"/>
  <c r="N76" i="2"/>
  <c r="N75" i="2"/>
  <c r="N74" i="2"/>
  <c r="J29" i="10"/>
  <c r="J28" i="10"/>
  <c r="J27" i="10"/>
  <c r="J26" i="10"/>
  <c r="J34" i="10"/>
  <c r="J33" i="10"/>
  <c r="J32" i="10"/>
  <c r="D23" i="10"/>
  <c r="K27" i="10"/>
  <c r="K28" i="10"/>
  <c r="K29" i="10"/>
  <c r="M29" i="10" s="1"/>
  <c r="K30" i="10"/>
  <c r="K31" i="10"/>
  <c r="K32" i="10"/>
  <c r="K33" i="10"/>
  <c r="M33" i="10" s="1"/>
  <c r="K34" i="10"/>
  <c r="K35" i="10"/>
  <c r="K36" i="10"/>
  <c r="K37" i="10"/>
  <c r="J30" i="10"/>
  <c r="J31" i="10"/>
  <c r="J35" i="10"/>
  <c r="J36" i="10"/>
  <c r="J37" i="10"/>
  <c r="E9" i="10"/>
  <c r="E10" i="10"/>
  <c r="E11" i="10"/>
  <c r="E12" i="10"/>
  <c r="E21" i="10" s="1"/>
  <c r="E13" i="10"/>
  <c r="E14" i="10"/>
  <c r="E15" i="10"/>
  <c r="E16" i="10"/>
  <c r="E17" i="10"/>
  <c r="E18" i="10"/>
  <c r="E19" i="10"/>
  <c r="E8" i="10"/>
  <c r="K21" i="10"/>
  <c r="K9" i="10"/>
  <c r="K10" i="10"/>
  <c r="K11" i="10"/>
  <c r="K12" i="10"/>
  <c r="K13" i="10"/>
  <c r="K14" i="10"/>
  <c r="K15" i="10"/>
  <c r="K16" i="10"/>
  <c r="K17" i="10"/>
  <c r="K18" i="10"/>
  <c r="K19" i="10"/>
  <c r="K8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M37" i="10" l="1"/>
  <c r="M26" i="10"/>
  <c r="E39" i="10"/>
  <c r="M34" i="10"/>
  <c r="M30" i="10"/>
  <c r="M36" i="10"/>
  <c r="M32" i="10"/>
  <c r="M28" i="10"/>
  <c r="M35" i="10"/>
  <c r="M31" i="10"/>
  <c r="M27" i="10"/>
  <c r="K39" i="10"/>
  <c r="S29" i="4" l="1"/>
  <c r="S31" i="4"/>
  <c r="S32" i="4"/>
  <c r="S33" i="4"/>
  <c r="S30" i="4"/>
  <c r="L44" i="8" l="1"/>
  <c r="L45" i="8"/>
  <c r="G4" i="8"/>
  <c r="E5" i="8"/>
  <c r="E6" i="8" s="1"/>
  <c r="E9" i="8" s="1"/>
  <c r="E10" i="8" s="1"/>
  <c r="E18" i="8" s="1"/>
  <c r="E19" i="8" s="1"/>
  <c r="E22" i="8" s="1"/>
  <c r="E23" i="8" s="1"/>
  <c r="E26" i="8" s="1"/>
  <c r="E27" i="8" s="1"/>
  <c r="F5" i="8"/>
  <c r="F6" i="8" s="1"/>
  <c r="F9" i="8" s="1"/>
  <c r="F10" i="8" s="1"/>
  <c r="F18" i="8" s="1"/>
  <c r="F19" i="8" s="1"/>
  <c r="F22" i="8" s="1"/>
  <c r="F23" i="8" s="1"/>
  <c r="F26" i="8" s="1"/>
  <c r="F27" i="8" s="1"/>
  <c r="D5" i="8"/>
  <c r="D6" i="8" s="1"/>
  <c r="D9" i="8" s="1"/>
  <c r="D10" i="8" s="1"/>
  <c r="D18" i="8" s="1"/>
  <c r="D19" i="8" s="1"/>
  <c r="D22" i="8" s="1"/>
  <c r="D23" i="8" s="1"/>
  <c r="D26" i="8" s="1"/>
  <c r="D27" i="8" s="1"/>
  <c r="I3" i="8"/>
  <c r="I9" i="8" l="1"/>
  <c r="I22" i="8"/>
  <c r="E13" i="8"/>
  <c r="H13" i="8" s="1"/>
  <c r="H5" i="8"/>
  <c r="H18" i="8"/>
  <c r="H26" i="8"/>
  <c r="F13" i="8"/>
  <c r="I13" i="8" s="1"/>
  <c r="H9" i="8"/>
  <c r="H22" i="8"/>
  <c r="I5" i="8"/>
  <c r="I18" i="8"/>
  <c r="I26" i="8"/>
  <c r="G18" i="8"/>
  <c r="G26" i="8"/>
  <c r="G9" i="8"/>
  <c r="G5" i="8"/>
  <c r="G22" i="8"/>
  <c r="D13" i="8"/>
  <c r="G13" i="8" s="1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C17" i="9"/>
  <c r="C16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C22" i="2"/>
  <c r="H4" i="8"/>
  <c r="I4" i="8"/>
  <c r="G8" i="8"/>
  <c r="H8" i="8"/>
  <c r="I8" i="8"/>
  <c r="G12" i="8"/>
  <c r="H12" i="8"/>
  <c r="I12" i="8"/>
  <c r="G16" i="8"/>
  <c r="H16" i="8"/>
  <c r="I16" i="8"/>
  <c r="G17" i="8"/>
  <c r="H17" i="8"/>
  <c r="I17" i="8"/>
  <c r="G21" i="8"/>
  <c r="H21" i="8"/>
  <c r="I21" i="8"/>
  <c r="G25" i="8"/>
  <c r="H25" i="8"/>
  <c r="I25" i="8"/>
  <c r="G30" i="8"/>
  <c r="H30" i="8"/>
  <c r="X30" i="8" s="1"/>
  <c r="I30" i="8"/>
  <c r="G3" i="8"/>
  <c r="H3" i="8"/>
  <c r="D42" i="2"/>
  <c r="D43" i="2"/>
  <c r="D44" i="2"/>
  <c r="D45" i="2"/>
  <c r="D46" i="2"/>
  <c r="D47" i="2"/>
  <c r="D48" i="2"/>
  <c r="D49" i="2"/>
  <c r="D41" i="2"/>
  <c r="B49" i="2"/>
  <c r="Z32" i="3"/>
  <c r="M73" i="2"/>
  <c r="C49" i="2"/>
  <c r="C36" i="2" s="1"/>
  <c r="G49" i="2" s="1"/>
  <c r="J29" i="4"/>
  <c r="J31" i="4"/>
  <c r="J32" i="4"/>
  <c r="J33" i="4"/>
  <c r="J30" i="4"/>
  <c r="S36" i="2" l="1"/>
  <c r="O49" i="2" s="1"/>
  <c r="E36" i="2"/>
  <c r="H49" i="2" s="1"/>
  <c r="M36" i="2"/>
  <c r="L49" i="2" s="1"/>
  <c r="U36" i="2"/>
  <c r="P49" i="2" s="1"/>
  <c r="G36" i="2"/>
  <c r="I49" i="2" s="1"/>
  <c r="O36" i="2"/>
  <c r="M49" i="2" s="1"/>
  <c r="W36" i="2"/>
  <c r="Q49" i="2" s="1"/>
  <c r="K36" i="2"/>
  <c r="K49" i="2" s="1"/>
  <c r="J30" i="8" s="1"/>
  <c r="I36" i="2"/>
  <c r="J49" i="2" s="1"/>
  <c r="Q36" i="2"/>
  <c r="N49" i="2" s="1"/>
  <c r="Y36" i="2"/>
  <c r="R49" i="2" s="1"/>
  <c r="S49" i="2" l="1"/>
  <c r="L30" i="8"/>
  <c r="K30" i="8"/>
  <c r="M30" i="8"/>
  <c r="G29" i="4" l="1"/>
  <c r="G31" i="4"/>
  <c r="G32" i="4"/>
  <c r="G33" i="4"/>
  <c r="C33" i="4"/>
  <c r="D33" i="4" s="1"/>
  <c r="K33" i="4" s="1"/>
  <c r="L33" i="4" s="1"/>
  <c r="C32" i="4"/>
  <c r="D32" i="4" s="1"/>
  <c r="C31" i="4"/>
  <c r="D31" i="4" s="1"/>
  <c r="C29" i="4"/>
  <c r="D29" i="4" s="1"/>
  <c r="K29" i="4" s="1"/>
  <c r="L29" i="4" s="1"/>
  <c r="K32" i="4" l="1"/>
  <c r="L32" i="4" s="1"/>
  <c r="F32" i="4"/>
  <c r="K31" i="4"/>
  <c r="L31" i="4" s="1"/>
  <c r="F31" i="4"/>
  <c r="T32" i="4"/>
  <c r="R32" i="4"/>
  <c r="N32" i="4"/>
  <c r="P32" i="4"/>
  <c r="T31" i="4"/>
  <c r="R31" i="4"/>
  <c r="N31" i="4"/>
  <c r="P31" i="4"/>
  <c r="F29" i="4"/>
  <c r="T29" i="4"/>
  <c r="R29" i="4"/>
  <c r="N29" i="4"/>
  <c r="P29" i="4"/>
  <c r="F33" i="4"/>
  <c r="R33" i="4"/>
  <c r="T33" i="4"/>
  <c r="P33" i="4"/>
  <c r="N33" i="4"/>
  <c r="M8" i="4"/>
  <c r="M7" i="4"/>
  <c r="M6" i="4"/>
  <c r="M3" i="4"/>
  <c r="M4" i="4"/>
  <c r="E30" i="4"/>
  <c r="G30" i="4" s="1"/>
  <c r="H30" i="4"/>
  <c r="F44" i="2"/>
  <c r="F45" i="2"/>
  <c r="F46" i="2"/>
  <c r="F47" i="2"/>
  <c r="F48" i="2"/>
  <c r="B48" i="2"/>
  <c r="C48" i="2"/>
  <c r="B45" i="2"/>
  <c r="C45" i="2"/>
  <c r="B46" i="2"/>
  <c r="C46" i="2"/>
  <c r="B47" i="2"/>
  <c r="C47" i="2"/>
  <c r="B44" i="2"/>
  <c r="C44" i="2"/>
  <c r="B43" i="2"/>
  <c r="C43" i="2"/>
  <c r="B42" i="2"/>
  <c r="C42" i="2"/>
  <c r="F42" i="2"/>
  <c r="F43" i="2"/>
  <c r="F41" i="2"/>
  <c r="C41" i="2"/>
  <c r="P16" i="4"/>
  <c r="P19" i="4"/>
  <c r="P20" i="4"/>
  <c r="P21" i="4"/>
  <c r="P17" i="4"/>
  <c r="R30" i="4" l="1"/>
  <c r="R34" i="4" s="1"/>
  <c r="N30" i="4"/>
  <c r="N34" i="4" s="1"/>
  <c r="T30" i="4"/>
  <c r="T34" i="4" s="1"/>
  <c r="P30" i="4"/>
  <c r="P34" i="4" s="1"/>
  <c r="Y31" i="2"/>
  <c r="R44" i="2" s="1"/>
  <c r="W31" i="2"/>
  <c r="Q44" i="2" s="1"/>
  <c r="U31" i="2"/>
  <c r="P44" i="2" s="1"/>
  <c r="S31" i="2"/>
  <c r="O44" i="2" s="1"/>
  <c r="Q31" i="2"/>
  <c r="O31" i="2"/>
  <c r="M44" i="2" s="1"/>
  <c r="M31" i="2"/>
  <c r="L44" i="2" s="1"/>
  <c r="K31" i="2"/>
  <c r="K44" i="2" s="1"/>
  <c r="I31" i="2"/>
  <c r="J44" i="2" s="1"/>
  <c r="G31" i="2"/>
  <c r="E31" i="2"/>
  <c r="H44" i="2" s="1"/>
  <c r="C31" i="2"/>
  <c r="G44" i="2" s="1"/>
  <c r="Y33" i="2"/>
  <c r="R46" i="2" s="1"/>
  <c r="W33" i="2"/>
  <c r="U33" i="2"/>
  <c r="P46" i="2" s="1"/>
  <c r="S33" i="2"/>
  <c r="O46" i="2" s="1"/>
  <c r="Q33" i="2"/>
  <c r="N46" i="2" s="1"/>
  <c r="O33" i="2"/>
  <c r="M33" i="2"/>
  <c r="L46" i="2" s="1"/>
  <c r="K33" i="2"/>
  <c r="K46" i="2" s="1"/>
  <c r="I33" i="2"/>
  <c r="J46" i="2" s="1"/>
  <c r="G33" i="2"/>
  <c r="E33" i="2"/>
  <c r="H46" i="2" s="1"/>
  <c r="C33" i="2"/>
  <c r="G46" i="2" s="1"/>
  <c r="Y35" i="2"/>
  <c r="W35" i="2"/>
  <c r="Q48" i="2" s="1"/>
  <c r="U35" i="2"/>
  <c r="P48" i="2" s="1"/>
  <c r="S35" i="2"/>
  <c r="O48" i="2" s="1"/>
  <c r="Q35" i="2"/>
  <c r="N48" i="2" s="1"/>
  <c r="O35" i="2"/>
  <c r="M35" i="2"/>
  <c r="L48" i="2" s="1"/>
  <c r="K35" i="2"/>
  <c r="K48" i="2" s="1"/>
  <c r="I35" i="2"/>
  <c r="G35" i="2"/>
  <c r="I48" i="2" s="1"/>
  <c r="E35" i="2"/>
  <c r="H48" i="2" s="1"/>
  <c r="C35" i="2"/>
  <c r="G48" i="2" s="1"/>
  <c r="Y28" i="2"/>
  <c r="Q28" i="2"/>
  <c r="N41" i="2" s="1"/>
  <c r="I28" i="2"/>
  <c r="J41" i="2" s="1"/>
  <c r="S28" i="2"/>
  <c r="O41" i="2" s="1"/>
  <c r="W28" i="2"/>
  <c r="Q41" i="2" s="1"/>
  <c r="O28" i="2"/>
  <c r="M41" i="2" s="1"/>
  <c r="G28" i="2"/>
  <c r="I41" i="2" s="1"/>
  <c r="C28" i="2"/>
  <c r="G41" i="2" s="1"/>
  <c r="U28" i="2"/>
  <c r="P41" i="2" s="1"/>
  <c r="M28" i="2"/>
  <c r="L41" i="2" s="1"/>
  <c r="E28" i="2"/>
  <c r="H41" i="2" s="1"/>
  <c r="K28" i="2"/>
  <c r="K41" i="2" s="1"/>
  <c r="Y29" i="2"/>
  <c r="R42" i="2" s="1"/>
  <c r="W29" i="2"/>
  <c r="Q42" i="2" s="1"/>
  <c r="U29" i="2"/>
  <c r="P42" i="2" s="1"/>
  <c r="S29" i="2"/>
  <c r="O42" i="2" s="1"/>
  <c r="Q29" i="2"/>
  <c r="N42" i="2" s="1"/>
  <c r="O29" i="2"/>
  <c r="M42" i="2" s="1"/>
  <c r="M29" i="2"/>
  <c r="L42" i="2" s="1"/>
  <c r="K29" i="2"/>
  <c r="K42" i="2" s="1"/>
  <c r="I29" i="2"/>
  <c r="J42" i="2" s="1"/>
  <c r="G29" i="2"/>
  <c r="I42" i="2" s="1"/>
  <c r="E29" i="2"/>
  <c r="H42" i="2" s="1"/>
  <c r="C29" i="2"/>
  <c r="G42" i="2" s="1"/>
  <c r="Y30" i="2"/>
  <c r="R43" i="2" s="1"/>
  <c r="W30" i="2"/>
  <c r="Q43" i="2" s="1"/>
  <c r="U30" i="2"/>
  <c r="P43" i="2" s="1"/>
  <c r="S30" i="2"/>
  <c r="O43" i="2" s="1"/>
  <c r="Q30" i="2"/>
  <c r="N43" i="2" s="1"/>
  <c r="O30" i="2"/>
  <c r="M43" i="2" s="1"/>
  <c r="M30" i="2"/>
  <c r="L43" i="2" s="1"/>
  <c r="K30" i="2"/>
  <c r="K43" i="2" s="1"/>
  <c r="I30" i="2"/>
  <c r="J43" i="2" s="1"/>
  <c r="G30" i="2"/>
  <c r="I43" i="2" s="1"/>
  <c r="E30" i="2"/>
  <c r="H43" i="2" s="1"/>
  <c r="C30" i="2"/>
  <c r="G43" i="2" s="1"/>
  <c r="Y34" i="2"/>
  <c r="R47" i="2" s="1"/>
  <c r="W34" i="2"/>
  <c r="Q47" i="2" s="1"/>
  <c r="U34" i="2"/>
  <c r="P47" i="2" s="1"/>
  <c r="S34" i="2"/>
  <c r="O47" i="2" s="1"/>
  <c r="Q34" i="2"/>
  <c r="N47" i="2" s="1"/>
  <c r="O34" i="2"/>
  <c r="M47" i="2" s="1"/>
  <c r="M34" i="2"/>
  <c r="L47" i="2" s="1"/>
  <c r="K34" i="2"/>
  <c r="K47" i="2" s="1"/>
  <c r="I34" i="2"/>
  <c r="G34" i="2"/>
  <c r="I47" i="2" s="1"/>
  <c r="E34" i="2"/>
  <c r="H47" i="2" s="1"/>
  <c r="C34" i="2"/>
  <c r="G47" i="2" s="1"/>
  <c r="U32" i="2"/>
  <c r="P45" i="2" s="1"/>
  <c r="S32" i="2"/>
  <c r="O45" i="2" s="1"/>
  <c r="I32" i="2"/>
  <c r="J45" i="2" s="1"/>
  <c r="G32" i="2"/>
  <c r="I45" i="2" s="1"/>
  <c r="Y32" i="2"/>
  <c r="R45" i="2" s="1"/>
  <c r="Q32" i="2"/>
  <c r="N45" i="2" s="1"/>
  <c r="O32" i="2"/>
  <c r="M45" i="2" s="1"/>
  <c r="M32" i="2"/>
  <c r="L45" i="2" s="1"/>
  <c r="K32" i="2"/>
  <c r="K45" i="2" s="1"/>
  <c r="W32" i="2"/>
  <c r="Q45" i="2" s="1"/>
  <c r="E32" i="2"/>
  <c r="H45" i="2" s="1"/>
  <c r="C32" i="2"/>
  <c r="G45" i="2" s="1"/>
  <c r="R41" i="2"/>
  <c r="I46" i="2"/>
  <c r="M46" i="2"/>
  <c r="Q46" i="2"/>
  <c r="J48" i="2"/>
  <c r="N44" i="2"/>
  <c r="R48" i="2"/>
  <c r="I44" i="2"/>
  <c r="J47" i="2"/>
  <c r="M48" i="2"/>
  <c r="L9" i="4"/>
  <c r="J21" i="4"/>
  <c r="K21" i="4" s="1"/>
  <c r="G21" i="4"/>
  <c r="G8" i="4"/>
  <c r="J20" i="4"/>
  <c r="K20" i="4" s="1"/>
  <c r="G20" i="4"/>
  <c r="G7" i="4"/>
  <c r="L20" i="4" s="1"/>
  <c r="M20" i="4" s="1"/>
  <c r="J19" i="4"/>
  <c r="K19" i="4" s="1"/>
  <c r="G19" i="4"/>
  <c r="G6" i="4"/>
  <c r="L5" i="4"/>
  <c r="J16" i="4"/>
  <c r="K16" i="4" s="1"/>
  <c r="G16" i="4"/>
  <c r="G3" i="4"/>
  <c r="J17" i="4"/>
  <c r="K17" i="4" s="1"/>
  <c r="G17" i="4"/>
  <c r="G4" i="4"/>
  <c r="Z31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5" i="3"/>
  <c r="C6" i="3"/>
  <c r="D6" i="3"/>
  <c r="E6" i="3"/>
  <c r="F6" i="3"/>
  <c r="G6" i="3"/>
  <c r="H6" i="3"/>
  <c r="I6" i="3"/>
  <c r="J6" i="3"/>
  <c r="K6" i="3"/>
  <c r="L6" i="3"/>
  <c r="M6" i="3"/>
  <c r="N6" i="3"/>
  <c r="C8" i="3"/>
  <c r="D8" i="3"/>
  <c r="E8" i="3"/>
  <c r="F8" i="3"/>
  <c r="G8" i="3"/>
  <c r="H8" i="3"/>
  <c r="I8" i="3"/>
  <c r="J8" i="3"/>
  <c r="K8" i="3"/>
  <c r="L8" i="3"/>
  <c r="M8" i="3"/>
  <c r="N8" i="3"/>
  <c r="C10" i="3"/>
  <c r="D10" i="3"/>
  <c r="E10" i="3"/>
  <c r="F10" i="3"/>
  <c r="G10" i="3"/>
  <c r="H10" i="3"/>
  <c r="I10" i="3"/>
  <c r="J10" i="3"/>
  <c r="K10" i="3"/>
  <c r="L10" i="3"/>
  <c r="M10" i="3"/>
  <c r="N10" i="3"/>
  <c r="C12" i="3"/>
  <c r="D12" i="3"/>
  <c r="E12" i="3"/>
  <c r="F12" i="3"/>
  <c r="G12" i="3"/>
  <c r="H12" i="3"/>
  <c r="I12" i="3"/>
  <c r="J12" i="3"/>
  <c r="K12" i="3"/>
  <c r="L12" i="3"/>
  <c r="M12" i="3"/>
  <c r="N12" i="3"/>
  <c r="C14" i="3"/>
  <c r="D14" i="3"/>
  <c r="E14" i="3"/>
  <c r="F14" i="3"/>
  <c r="G14" i="3"/>
  <c r="H14" i="3"/>
  <c r="I14" i="3"/>
  <c r="J14" i="3"/>
  <c r="K14" i="3"/>
  <c r="L14" i="3"/>
  <c r="M14" i="3"/>
  <c r="N14" i="3"/>
  <c r="C16" i="3"/>
  <c r="D16" i="3"/>
  <c r="E16" i="3"/>
  <c r="F16" i="3"/>
  <c r="G16" i="3"/>
  <c r="H16" i="3"/>
  <c r="I16" i="3"/>
  <c r="J16" i="3"/>
  <c r="K16" i="3"/>
  <c r="L16" i="3"/>
  <c r="M16" i="3"/>
  <c r="N16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3" i="3"/>
  <c r="D23" i="3"/>
  <c r="E23" i="3"/>
  <c r="F23" i="3"/>
  <c r="G23" i="3"/>
  <c r="H23" i="3"/>
  <c r="I23" i="3"/>
  <c r="J23" i="3"/>
  <c r="K23" i="3"/>
  <c r="L23" i="3"/>
  <c r="M23" i="3"/>
  <c r="N23" i="3"/>
  <c r="C25" i="3"/>
  <c r="D25" i="3"/>
  <c r="E25" i="3"/>
  <c r="F25" i="3"/>
  <c r="G25" i="3"/>
  <c r="H25" i="3"/>
  <c r="I25" i="3"/>
  <c r="J25" i="3"/>
  <c r="K25" i="3"/>
  <c r="L25" i="3"/>
  <c r="M25" i="3"/>
  <c r="N25" i="3"/>
  <c r="C27" i="3"/>
  <c r="D27" i="3"/>
  <c r="E27" i="3"/>
  <c r="F27" i="3"/>
  <c r="G27" i="3"/>
  <c r="H27" i="3"/>
  <c r="I27" i="3"/>
  <c r="J27" i="3"/>
  <c r="K27" i="3"/>
  <c r="L27" i="3"/>
  <c r="M27" i="3"/>
  <c r="N27" i="3"/>
  <c r="C29" i="3"/>
  <c r="D29" i="3"/>
  <c r="E29" i="3"/>
  <c r="F29" i="3"/>
  <c r="G29" i="3"/>
  <c r="H29" i="3"/>
  <c r="I29" i="3"/>
  <c r="J29" i="3"/>
  <c r="K29" i="3"/>
  <c r="L29" i="3"/>
  <c r="M29" i="3"/>
  <c r="N29" i="3"/>
  <c r="C32" i="3"/>
  <c r="C31" i="3" s="1"/>
  <c r="D32" i="3"/>
  <c r="D31" i="3" s="1"/>
  <c r="E32" i="3"/>
  <c r="E31" i="3" s="1"/>
  <c r="F32" i="3"/>
  <c r="F31" i="3" s="1"/>
  <c r="G32" i="3"/>
  <c r="G31" i="3" s="1"/>
  <c r="H32" i="3"/>
  <c r="H31" i="3" s="1"/>
  <c r="I32" i="3"/>
  <c r="I31" i="3" s="1"/>
  <c r="J32" i="3"/>
  <c r="J31" i="3" s="1"/>
  <c r="K32" i="3"/>
  <c r="K31" i="3" s="1"/>
  <c r="L32" i="3"/>
  <c r="L31" i="3" s="1"/>
  <c r="M32" i="3"/>
  <c r="M31" i="3" s="1"/>
  <c r="N32" i="3"/>
  <c r="N31" i="3" s="1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B33" i="3"/>
  <c r="B34" i="3"/>
  <c r="B6" i="3"/>
  <c r="B8" i="3"/>
  <c r="B10" i="3"/>
  <c r="B12" i="3"/>
  <c r="B14" i="3"/>
  <c r="B16" i="3"/>
  <c r="B18" i="3"/>
  <c r="B19" i="3"/>
  <c r="B21" i="3"/>
  <c r="B23" i="3"/>
  <c r="B25" i="3"/>
  <c r="B27" i="3"/>
  <c r="B29" i="3"/>
  <c r="B32" i="3"/>
  <c r="B5" i="3"/>
  <c r="N5" i="3"/>
  <c r="M5" i="3"/>
  <c r="L5" i="3"/>
  <c r="J5" i="3"/>
  <c r="K5" i="3"/>
  <c r="I5" i="3"/>
  <c r="H5" i="3"/>
  <c r="G5" i="3"/>
  <c r="F5" i="3"/>
  <c r="E5" i="3"/>
  <c r="D5" i="3"/>
  <c r="C5" i="3"/>
  <c r="L10" i="4" l="1"/>
  <c r="C21" i="4"/>
  <c r="H21" i="4" s="1"/>
  <c r="I21" i="4" s="1"/>
  <c r="L16" i="4"/>
  <c r="M16" i="4" s="1"/>
  <c r="N16" i="4" s="1"/>
  <c r="C17" i="4"/>
  <c r="H17" i="4" s="1"/>
  <c r="I17" i="4" s="1"/>
  <c r="C30" i="4"/>
  <c r="D30" i="4" s="1"/>
  <c r="C16" i="4"/>
  <c r="I16" i="4" s="1"/>
  <c r="L19" i="4"/>
  <c r="M19" i="4" s="1"/>
  <c r="N19" i="4" s="1"/>
  <c r="C19" i="4"/>
  <c r="H19" i="4" s="1"/>
  <c r="I19" i="4" s="1"/>
  <c r="C20" i="4"/>
  <c r="H20" i="4" s="1"/>
  <c r="I20" i="4" s="1"/>
  <c r="L21" i="4"/>
  <c r="M21" i="4" s="1"/>
  <c r="N21" i="4" s="1"/>
  <c r="L17" i="4"/>
  <c r="M17" i="4" s="1"/>
  <c r="N17" i="4" s="1"/>
  <c r="S43" i="2"/>
  <c r="J8" i="8"/>
  <c r="S48" i="2"/>
  <c r="J25" i="8"/>
  <c r="S46" i="2"/>
  <c r="J17" i="8"/>
  <c r="S44" i="2"/>
  <c r="J12" i="8"/>
  <c r="M12" i="8" s="1"/>
  <c r="S45" i="2"/>
  <c r="J16" i="8"/>
  <c r="S47" i="2"/>
  <c r="J21" i="8"/>
  <c r="S42" i="2"/>
  <c r="J4" i="8"/>
  <c r="S41" i="2"/>
  <c r="J3" i="8"/>
  <c r="V5" i="3"/>
  <c r="X5" i="3"/>
  <c r="W5" i="3"/>
  <c r="O5" i="3"/>
  <c r="O21" i="3"/>
  <c r="L7" i="3"/>
  <c r="L9" i="3" s="1"/>
  <c r="L11" i="3" s="1"/>
  <c r="L13" i="3" s="1"/>
  <c r="L15" i="3" s="1"/>
  <c r="L17" i="3" s="1"/>
  <c r="L20" i="3" s="1"/>
  <c r="L22" i="3" s="1"/>
  <c r="L24" i="3" s="1"/>
  <c r="L26" i="3" s="1"/>
  <c r="L28" i="3" s="1"/>
  <c r="L30" i="3" s="1"/>
  <c r="H7" i="3"/>
  <c r="H9" i="3" s="1"/>
  <c r="H11" i="3" s="1"/>
  <c r="H13" i="3" s="1"/>
  <c r="H15" i="3" s="1"/>
  <c r="H17" i="3" s="1"/>
  <c r="H20" i="3" s="1"/>
  <c r="H22" i="3" s="1"/>
  <c r="H24" i="3" s="1"/>
  <c r="H26" i="3" s="1"/>
  <c r="H28" i="3" s="1"/>
  <c r="H30" i="3" s="1"/>
  <c r="D7" i="3"/>
  <c r="D9" i="3" s="1"/>
  <c r="D11" i="3" s="1"/>
  <c r="D13" i="3" s="1"/>
  <c r="D15" i="3" s="1"/>
  <c r="D17" i="3" s="1"/>
  <c r="D20" i="3" s="1"/>
  <c r="D22" i="3" s="1"/>
  <c r="D24" i="3" s="1"/>
  <c r="D26" i="3" s="1"/>
  <c r="D28" i="3" s="1"/>
  <c r="D30" i="3" s="1"/>
  <c r="O33" i="3"/>
  <c r="P33" i="3" s="1"/>
  <c r="O29" i="3"/>
  <c r="O34" i="3"/>
  <c r="P34" i="3" s="1"/>
  <c r="O32" i="3"/>
  <c r="V31" i="3"/>
  <c r="O25" i="3"/>
  <c r="W29" i="3"/>
  <c r="W27" i="3"/>
  <c r="W25" i="3"/>
  <c r="W23" i="3"/>
  <c r="W21" i="3"/>
  <c r="W19" i="3"/>
  <c r="V18" i="3"/>
  <c r="V16" i="3"/>
  <c r="X14" i="3"/>
  <c r="X12" i="3"/>
  <c r="X10" i="3"/>
  <c r="X8" i="3"/>
  <c r="K7" i="3"/>
  <c r="K9" i="3" s="1"/>
  <c r="K11" i="3" s="1"/>
  <c r="K13" i="3" s="1"/>
  <c r="K15" i="3" s="1"/>
  <c r="K17" i="3" s="1"/>
  <c r="K20" i="3" s="1"/>
  <c r="K22" i="3" s="1"/>
  <c r="K24" i="3" s="1"/>
  <c r="K26" i="3" s="1"/>
  <c r="K28" i="3" s="1"/>
  <c r="K30" i="3" s="1"/>
  <c r="G7" i="3"/>
  <c r="G9" i="3" s="1"/>
  <c r="G11" i="3" s="1"/>
  <c r="V6" i="3"/>
  <c r="O16" i="3"/>
  <c r="O12" i="3"/>
  <c r="O8" i="3"/>
  <c r="N7" i="3"/>
  <c r="N9" i="3" s="1"/>
  <c r="N11" i="3" s="1"/>
  <c r="N13" i="3" s="1"/>
  <c r="N15" i="3" s="1"/>
  <c r="N17" i="3" s="1"/>
  <c r="N20" i="3" s="1"/>
  <c r="N22" i="3" s="1"/>
  <c r="N24" i="3" s="1"/>
  <c r="N26" i="3" s="1"/>
  <c r="N28" i="3" s="1"/>
  <c r="N30" i="3" s="1"/>
  <c r="J7" i="3"/>
  <c r="J9" i="3" s="1"/>
  <c r="J11" i="3" s="1"/>
  <c r="J13" i="3" s="1"/>
  <c r="J15" i="3" s="1"/>
  <c r="J17" i="3" s="1"/>
  <c r="J20" i="3" s="1"/>
  <c r="J22" i="3" s="1"/>
  <c r="J24" i="3" s="1"/>
  <c r="J26" i="3" s="1"/>
  <c r="J28" i="3" s="1"/>
  <c r="J30" i="3" s="1"/>
  <c r="F7" i="3"/>
  <c r="F9" i="3" s="1"/>
  <c r="F11" i="3" s="1"/>
  <c r="F13" i="3" s="1"/>
  <c r="F15" i="3" s="1"/>
  <c r="F17" i="3" s="1"/>
  <c r="F20" i="3" s="1"/>
  <c r="F22" i="3" s="1"/>
  <c r="F24" i="3" s="1"/>
  <c r="F26" i="3" s="1"/>
  <c r="F28" i="3" s="1"/>
  <c r="O27" i="3"/>
  <c r="O23" i="3"/>
  <c r="O19" i="3"/>
  <c r="V29" i="3"/>
  <c r="V27" i="3"/>
  <c r="V25" i="3"/>
  <c r="V21" i="3"/>
  <c r="X16" i="3"/>
  <c r="W12" i="3"/>
  <c r="W8" i="3"/>
  <c r="M7" i="3"/>
  <c r="M9" i="3" s="1"/>
  <c r="M11" i="3" s="1"/>
  <c r="M13" i="3" s="1"/>
  <c r="M15" i="3" s="1"/>
  <c r="M17" i="3" s="1"/>
  <c r="M20" i="3" s="1"/>
  <c r="M22" i="3" s="1"/>
  <c r="M24" i="3" s="1"/>
  <c r="M26" i="3" s="1"/>
  <c r="M28" i="3" s="1"/>
  <c r="M30" i="3" s="1"/>
  <c r="I7" i="3"/>
  <c r="I9" i="3" s="1"/>
  <c r="I11" i="3" s="1"/>
  <c r="I13" i="3" s="1"/>
  <c r="I15" i="3" s="1"/>
  <c r="I17" i="3" s="1"/>
  <c r="I20" i="3" s="1"/>
  <c r="I22" i="3" s="1"/>
  <c r="I24" i="3" s="1"/>
  <c r="I26" i="3" s="1"/>
  <c r="I28" i="3" s="1"/>
  <c r="I30" i="3" s="1"/>
  <c r="E7" i="3"/>
  <c r="E9" i="3" s="1"/>
  <c r="E11" i="3" s="1"/>
  <c r="E13" i="3" s="1"/>
  <c r="E15" i="3" s="1"/>
  <c r="E17" i="3" s="1"/>
  <c r="E20" i="3" s="1"/>
  <c r="E22" i="3" s="1"/>
  <c r="E24" i="3" s="1"/>
  <c r="E26" i="3" s="1"/>
  <c r="E28" i="3" s="1"/>
  <c r="E30" i="3" s="1"/>
  <c r="O18" i="3"/>
  <c r="O14" i="3"/>
  <c r="O10" i="3"/>
  <c r="O6" i="3"/>
  <c r="N20" i="4"/>
  <c r="G5" i="4"/>
  <c r="G9" i="4"/>
  <c r="V19" i="3"/>
  <c r="C7" i="3"/>
  <c r="X18" i="3"/>
  <c r="W16" i="3"/>
  <c r="V14" i="3"/>
  <c r="V12" i="3"/>
  <c r="V10" i="3"/>
  <c r="V8" i="3"/>
  <c r="X6" i="3"/>
  <c r="V23" i="3"/>
  <c r="W14" i="3"/>
  <c r="W10" i="3"/>
  <c r="X29" i="3"/>
  <c r="X27" i="3"/>
  <c r="X25" i="3"/>
  <c r="X23" i="3"/>
  <c r="X21" i="3"/>
  <c r="X19" i="3"/>
  <c r="W18" i="3"/>
  <c r="W6" i="3"/>
  <c r="X34" i="3"/>
  <c r="V32" i="3"/>
  <c r="W33" i="3"/>
  <c r="V34" i="3"/>
  <c r="X33" i="3"/>
  <c r="W32" i="3"/>
  <c r="W34" i="3"/>
  <c r="V33" i="3"/>
  <c r="X32" i="3"/>
  <c r="P18" i="3" l="1"/>
  <c r="C16" i="8"/>
  <c r="P23" i="3"/>
  <c r="AA23" i="3" s="1"/>
  <c r="C21" i="8"/>
  <c r="P21" i="3"/>
  <c r="C19" i="8"/>
  <c r="P6" i="3"/>
  <c r="AB6" i="3" s="1"/>
  <c r="AC6" i="3" s="1"/>
  <c r="C4" i="8"/>
  <c r="P27" i="3"/>
  <c r="C25" i="8"/>
  <c r="P8" i="3"/>
  <c r="AB8" i="3" s="1"/>
  <c r="AC8" i="3" s="1"/>
  <c r="C6" i="8"/>
  <c r="P32" i="3"/>
  <c r="C30" i="8"/>
  <c r="P5" i="3"/>
  <c r="AB5" i="3" s="1"/>
  <c r="AC5" i="3" s="1"/>
  <c r="C3" i="8"/>
  <c r="P10" i="3"/>
  <c r="C8" i="8"/>
  <c r="P12" i="3"/>
  <c r="AA12" i="3" s="1"/>
  <c r="C10" i="8"/>
  <c r="P14" i="3"/>
  <c r="C12" i="8"/>
  <c r="P19" i="3"/>
  <c r="AB19" i="3" s="1"/>
  <c r="AC19" i="3" s="1"/>
  <c r="C17" i="8"/>
  <c r="P16" i="3"/>
  <c r="C14" i="8"/>
  <c r="P25" i="3"/>
  <c r="AB25" i="3" s="1"/>
  <c r="AC25" i="3" s="1"/>
  <c r="C23" i="8"/>
  <c r="P29" i="3"/>
  <c r="C27" i="8"/>
  <c r="G10" i="4"/>
  <c r="AE12" i="3"/>
  <c r="AE25" i="3"/>
  <c r="AE8" i="3"/>
  <c r="AE21" i="3"/>
  <c r="AE16" i="3"/>
  <c r="K30" i="4"/>
  <c r="L30" i="4" s="1"/>
  <c r="F30" i="4"/>
  <c r="M3" i="8"/>
  <c r="K3" i="8"/>
  <c r="L3" i="8"/>
  <c r="K25" i="8"/>
  <c r="M25" i="8"/>
  <c r="N25" i="8" s="1"/>
  <c r="L25" i="8"/>
  <c r="L17" i="8"/>
  <c r="M17" i="8"/>
  <c r="K17" i="8"/>
  <c r="K21" i="8"/>
  <c r="L21" i="8"/>
  <c r="M21" i="8"/>
  <c r="K12" i="8"/>
  <c r="L12" i="8"/>
  <c r="L4" i="8"/>
  <c r="M4" i="8"/>
  <c r="K4" i="8"/>
  <c r="M16" i="8"/>
  <c r="L16" i="8"/>
  <c r="K16" i="8"/>
  <c r="L8" i="8"/>
  <c r="K8" i="8"/>
  <c r="M8" i="8"/>
  <c r="AB18" i="3"/>
  <c r="AC18" i="3" s="1"/>
  <c r="AA18" i="3"/>
  <c r="AB16" i="3"/>
  <c r="AC16" i="3" s="1"/>
  <c r="AA16" i="3"/>
  <c r="AA5" i="3"/>
  <c r="AB27" i="3"/>
  <c r="AC27" i="3" s="1"/>
  <c r="AA27" i="3"/>
  <c r="AB29" i="3"/>
  <c r="AC29" i="3" s="1"/>
  <c r="AA29" i="3"/>
  <c r="AB10" i="3"/>
  <c r="AC10" i="3" s="1"/>
  <c r="AA10" i="3"/>
  <c r="AB32" i="3"/>
  <c r="AA32" i="3"/>
  <c r="AB21" i="3"/>
  <c r="AC21" i="3" s="1"/>
  <c r="AA21" i="3"/>
  <c r="AB14" i="3"/>
  <c r="AC14" i="3" s="1"/>
  <c r="AA14" i="3"/>
  <c r="AB12" i="3"/>
  <c r="AC12" i="3" s="1"/>
  <c r="AC32" i="3"/>
  <c r="O31" i="3"/>
  <c r="W31" i="3"/>
  <c r="X31" i="3"/>
  <c r="O7" i="3"/>
  <c r="F30" i="3"/>
  <c r="G13" i="3"/>
  <c r="W7" i="3"/>
  <c r="V7" i="3"/>
  <c r="X7" i="3"/>
  <c r="C9" i="3"/>
  <c r="N8" i="8" l="1"/>
  <c r="P31" i="3"/>
  <c r="C29" i="8"/>
  <c r="W17" i="8"/>
  <c r="T17" i="8"/>
  <c r="Q17" i="8"/>
  <c r="Q3" i="8"/>
  <c r="W3" i="8"/>
  <c r="T3" i="8"/>
  <c r="T4" i="8"/>
  <c r="W4" i="8"/>
  <c r="Q4" i="8"/>
  <c r="W21" i="8"/>
  <c r="T21" i="8"/>
  <c r="Q21" i="8"/>
  <c r="P7" i="3"/>
  <c r="AA7" i="3" s="1"/>
  <c r="C5" i="8"/>
  <c r="T5" i="8" s="1"/>
  <c r="N4" i="8"/>
  <c r="N3" i="8"/>
  <c r="AA19" i="3"/>
  <c r="AA8" i="3"/>
  <c r="AA6" i="3"/>
  <c r="AA25" i="3"/>
  <c r="AB23" i="3"/>
  <c r="AC23" i="3" s="1"/>
  <c r="N21" i="8"/>
  <c r="N17" i="8"/>
  <c r="W12" i="8"/>
  <c r="T12" i="8"/>
  <c r="Q12" i="8"/>
  <c r="W8" i="8"/>
  <c r="Q8" i="8"/>
  <c r="T8" i="8"/>
  <c r="W30" i="8"/>
  <c r="T30" i="8"/>
  <c r="Q30" i="8"/>
  <c r="F32" i="8"/>
  <c r="N30" i="8"/>
  <c r="W25" i="8"/>
  <c r="T25" i="8"/>
  <c r="Q25" i="8"/>
  <c r="T16" i="8"/>
  <c r="W16" i="8"/>
  <c r="Q16" i="8"/>
  <c r="N16" i="8"/>
  <c r="N12" i="8"/>
  <c r="O9" i="3"/>
  <c r="C11" i="3"/>
  <c r="O11" i="3" s="1"/>
  <c r="AB7" i="3"/>
  <c r="AC7" i="3" s="1"/>
  <c r="AB31" i="3"/>
  <c r="AC31" i="3" s="1"/>
  <c r="AA31" i="3"/>
  <c r="X9" i="3"/>
  <c r="V9" i="3"/>
  <c r="W9" i="3"/>
  <c r="G15" i="3"/>
  <c r="N31" i="8" l="1"/>
  <c r="W31" i="8"/>
  <c r="P11" i="3"/>
  <c r="AB11" i="3" s="1"/>
  <c r="C9" i="8"/>
  <c r="T9" i="8" s="1"/>
  <c r="Q31" i="8"/>
  <c r="P9" i="3"/>
  <c r="AB9" i="3" s="1"/>
  <c r="AC9" i="3" s="1"/>
  <c r="C7" i="8"/>
  <c r="AA9" i="3"/>
  <c r="G17" i="3"/>
  <c r="X11" i="3"/>
  <c r="C13" i="3"/>
  <c r="W11" i="3"/>
  <c r="V11" i="3"/>
  <c r="AA11" i="3" l="1"/>
  <c r="O13" i="3"/>
  <c r="C15" i="3"/>
  <c r="O15" i="3" s="1"/>
  <c r="AC11" i="3"/>
  <c r="X13" i="3"/>
  <c r="W13" i="3"/>
  <c r="V13" i="3"/>
  <c r="G20" i="3"/>
  <c r="P15" i="3" l="1"/>
  <c r="C13" i="8"/>
  <c r="T13" i="8" s="1"/>
  <c r="P13" i="3"/>
  <c r="AB13" i="3" s="1"/>
  <c r="C11" i="8"/>
  <c r="AA15" i="3"/>
  <c r="AB15" i="3"/>
  <c r="AC13" i="3"/>
  <c r="G22" i="3"/>
  <c r="C17" i="3"/>
  <c r="X15" i="3"/>
  <c r="V15" i="3"/>
  <c r="W15" i="3"/>
  <c r="AA13" i="3" l="1"/>
  <c r="O17" i="3"/>
  <c r="C20" i="3"/>
  <c r="O20" i="3" s="1"/>
  <c r="AC15" i="3"/>
  <c r="W17" i="3"/>
  <c r="X17" i="3"/>
  <c r="V17" i="3"/>
  <c r="G24" i="3"/>
  <c r="P20" i="3" l="1"/>
  <c r="C18" i="8"/>
  <c r="T18" i="8" s="1"/>
  <c r="P17" i="3"/>
  <c r="AB17" i="3" s="1"/>
  <c r="C15" i="8"/>
  <c r="AB20" i="3"/>
  <c r="AA20" i="3"/>
  <c r="AC17" i="3"/>
  <c r="G26" i="3"/>
  <c r="W20" i="3"/>
  <c r="C22" i="3"/>
  <c r="V20" i="3"/>
  <c r="X20" i="3"/>
  <c r="AA17" i="3" l="1"/>
  <c r="O22" i="3"/>
  <c r="C24" i="3"/>
  <c r="O24" i="3" s="1"/>
  <c r="AC20" i="3"/>
  <c r="W22" i="3"/>
  <c r="V22" i="3"/>
  <c r="X22" i="3"/>
  <c r="G28" i="3"/>
  <c r="P24" i="3" l="1"/>
  <c r="C22" i="8"/>
  <c r="T22" i="8" s="1"/>
  <c r="T31" i="8" s="1"/>
  <c r="P22" i="3"/>
  <c r="C20" i="8"/>
  <c r="AB24" i="3"/>
  <c r="AA24" i="3"/>
  <c r="G30" i="3"/>
  <c r="W24" i="3"/>
  <c r="C26" i="3"/>
  <c r="O26" i="3" s="1"/>
  <c r="V24" i="3"/>
  <c r="X24" i="3"/>
  <c r="AB22" i="3" l="1"/>
  <c r="AC22" i="3" s="1"/>
  <c r="AA22" i="3"/>
  <c r="P26" i="3"/>
  <c r="AB26" i="3" s="1"/>
  <c r="C24" i="8"/>
  <c r="AC24" i="3"/>
  <c r="W26" i="3"/>
  <c r="C28" i="3"/>
  <c r="O28" i="3" s="1"/>
  <c r="V26" i="3"/>
  <c r="X26" i="3"/>
  <c r="AA26" i="3" l="1"/>
  <c r="P28" i="3"/>
  <c r="AA28" i="3" s="1"/>
  <c r="C26" i="8"/>
  <c r="T26" i="8" s="1"/>
  <c r="AB28" i="3"/>
  <c r="AC26" i="3"/>
  <c r="C30" i="3"/>
  <c r="O30" i="3" s="1"/>
  <c r="W28" i="3"/>
  <c r="X28" i="3"/>
  <c r="V28" i="3"/>
  <c r="P30" i="3" l="1"/>
  <c r="C28" i="8"/>
  <c r="AB30" i="3"/>
  <c r="AA30" i="3"/>
  <c r="AC28" i="3"/>
  <c r="W30" i="3"/>
  <c r="V30" i="3"/>
  <c r="X30" i="3"/>
  <c r="AC30" i="3" l="1"/>
</calcChain>
</file>

<file path=xl/comments1.xml><?xml version="1.0" encoding="utf-8"?>
<comments xmlns="http://schemas.openxmlformats.org/spreadsheetml/2006/main">
  <authors>
    <author>Youssef Almulla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says the lake active volume is 263 MCM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</commentList>
</comments>
</file>

<file path=xl/sharedStrings.xml><?xml version="1.0" encoding="utf-8"?>
<sst xmlns="http://schemas.openxmlformats.org/spreadsheetml/2006/main" count="630" uniqueCount="277">
  <si>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</si>
  <si>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</si>
  <si>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</si>
  <si>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</si>
  <si>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</si>
  <si>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</si>
  <si>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</si>
  <si>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</si>
  <si>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</si>
  <si>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</si>
  <si>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</si>
  <si>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</si>
  <si>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Drin-NEXUS-Subcatchments</t>
  </si>
  <si>
    <t>Discharge  (m3/s)</t>
  </si>
  <si>
    <t>Volume  (m3)</t>
  </si>
  <si>
    <t>Black Drini</t>
  </si>
  <si>
    <t>Orhid lake outtflow</t>
  </si>
  <si>
    <t>Globocica lake side flow</t>
  </si>
  <si>
    <t>Globocica lake outflow</t>
  </si>
  <si>
    <t>Debar/Shpilje lake side flow</t>
  </si>
  <si>
    <t>Debar/Shpilje lake outflow</t>
  </si>
  <si>
    <t>Skavica side flow</t>
  </si>
  <si>
    <t>Skavica outflow</t>
  </si>
  <si>
    <t>White Drini outflow</t>
  </si>
  <si>
    <t>Fierza lake side flow</t>
  </si>
  <si>
    <t>Fierza lake outflow</t>
  </si>
  <si>
    <t>Koman lake side flow</t>
  </si>
  <si>
    <t>Koman lake outflow</t>
  </si>
  <si>
    <t>Vau I Dejes lake side flow</t>
  </si>
  <si>
    <t>Vau I Dejes lake outflow</t>
  </si>
  <si>
    <t>Drini outflow</t>
  </si>
  <si>
    <t>Shkodra/Skadar lake outflow</t>
  </si>
  <si>
    <t>Buna River mouth outflow</t>
  </si>
  <si>
    <t xml:space="preserve">TAB name </t>
  </si>
  <si>
    <t>Description</t>
  </si>
  <si>
    <t>19y Average mothly discharge</t>
  </si>
  <si>
    <t>19 years of average discharge in (m3/s) and Volume (m3) by month. Average of both periods 1/11/1979 to 1/11/1989 and 1/11/2001 to 1/11/2010</t>
  </si>
  <si>
    <t>Adjusting the data to the structure in OSEMOSYS</t>
  </si>
  <si>
    <t>Technology</t>
  </si>
  <si>
    <t>LakeOhrid</t>
  </si>
  <si>
    <t>Min</t>
  </si>
  <si>
    <t>Max</t>
  </si>
  <si>
    <t>Avg</t>
  </si>
  <si>
    <t>Subcatchment</t>
  </si>
  <si>
    <t>Technology Name</t>
  </si>
  <si>
    <t>BDCT1</t>
  </si>
  <si>
    <t>BDCT3</t>
  </si>
  <si>
    <t>BDRS1</t>
  </si>
  <si>
    <t>Globocica_T</t>
  </si>
  <si>
    <t>Skavica_T</t>
  </si>
  <si>
    <t>Fierza_T</t>
  </si>
  <si>
    <t>Koman_T</t>
  </si>
  <si>
    <t>SPL1</t>
  </si>
  <si>
    <t>BDCT2</t>
  </si>
  <si>
    <t>BDRS2</t>
  </si>
  <si>
    <t>Shpilje_T</t>
  </si>
  <si>
    <t>SPL2</t>
  </si>
  <si>
    <t>WDRS1</t>
  </si>
  <si>
    <t>DCT1</t>
  </si>
  <si>
    <t>DRS1</t>
  </si>
  <si>
    <t>SPL4</t>
  </si>
  <si>
    <t>SPL3</t>
  </si>
  <si>
    <t>DCT2</t>
  </si>
  <si>
    <t>DCT4</t>
  </si>
  <si>
    <t>DRS2</t>
  </si>
  <si>
    <t>SPL5</t>
  </si>
  <si>
    <t>DCT3</t>
  </si>
  <si>
    <t>DRS3</t>
  </si>
  <si>
    <t>Vau_i_Dejes_T</t>
  </si>
  <si>
    <t>SPL6</t>
  </si>
  <si>
    <t>Residual Cap</t>
  </si>
  <si>
    <t>Max Cap</t>
  </si>
  <si>
    <t>Max Cap Investment</t>
  </si>
  <si>
    <t>Max   in MCM</t>
  </si>
  <si>
    <t>BDRS3</t>
  </si>
  <si>
    <t>#</t>
  </si>
  <si>
    <t>Plant</t>
  </si>
  <si>
    <t>Reservoir Storage Volume (million m3)</t>
  </si>
  <si>
    <t>Capacity (MW)</t>
  </si>
  <si>
    <t>Turbine</t>
  </si>
  <si>
    <t>Started Operation</t>
  </si>
  <si>
    <t>Net Head</t>
  </si>
  <si>
    <t>Installed Inflow</t>
  </si>
  <si>
    <t>AVG Output Last 15 years (GWh)</t>
  </si>
  <si>
    <t>Generation (w)</t>
  </si>
  <si>
    <t>density (kg/m3)</t>
  </si>
  <si>
    <t>g (m/sec2)</t>
  </si>
  <si>
    <t>Turbine effic (%)</t>
  </si>
  <si>
    <t>Reservior height (m)</t>
  </si>
  <si>
    <t>CALCULATED Input Flow (Q) m3/sec</t>
  </si>
  <si>
    <t>MCM *</t>
  </si>
  <si>
    <t>Input Flow (Q) m3/sec</t>
  </si>
  <si>
    <t>MCM **</t>
  </si>
  <si>
    <t>GW</t>
  </si>
  <si>
    <t>Energy (PJ)</t>
  </si>
  <si>
    <t>Shpilje</t>
  </si>
  <si>
    <t>Francis 3*28</t>
  </si>
  <si>
    <t>108 (3X36) m3/sec</t>
  </si>
  <si>
    <t>Globocica</t>
  </si>
  <si>
    <t>2*21</t>
  </si>
  <si>
    <t>50 (2X25) m3/sec</t>
  </si>
  <si>
    <t>FYROM Total/Average</t>
  </si>
  <si>
    <t>Francis 4*125</t>
  </si>
  <si>
    <t>4 X 123,5 m3/sec</t>
  </si>
  <si>
    <t>Francis 4*150</t>
  </si>
  <si>
    <t>4 X 180 m3/sec</t>
  </si>
  <si>
    <t>Francis 5*50</t>
  </si>
  <si>
    <t>5 X 113 m3/sec</t>
  </si>
  <si>
    <t>ALBANIA Total/Average</t>
  </si>
  <si>
    <t>Total Drin River Basin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</si>
  <si>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Hydrologic interventions</t>
    </r>
  </si>
  <si>
    <t xml:space="preserve">* </t>
  </si>
  <si>
    <t xml:space="preserve">These are the values used as input-output activity ratios and calculated based on the (net head) value given in the table, water density, g, and Turbine efficiency. </t>
  </si>
  <si>
    <t>**</t>
  </si>
  <si>
    <t xml:space="preserve">Input-Output values based in the (installed inflow) values shown in the table. </t>
  </si>
  <si>
    <t>Fierza</t>
  </si>
  <si>
    <t>Komani</t>
  </si>
  <si>
    <t>Vau I Dejes</t>
  </si>
  <si>
    <t xml:space="preserve">What are the other inputs? </t>
  </si>
  <si>
    <t>Storagae dams capacity</t>
  </si>
  <si>
    <t>Input-Output activities</t>
  </si>
  <si>
    <t xml:space="preserve">What is the unit of volume? MCM/month? * The unit of river capacity is in MCM and will represent the monthly volume ( residual = avg monthly volume ) and ( max = max monthly volume ) </t>
  </si>
  <si>
    <t xml:space="preserve">Capacity </t>
  </si>
  <si>
    <t>MCM</t>
  </si>
  <si>
    <t xml:space="preserve">Production </t>
  </si>
  <si>
    <t>MCM/TimeSlice</t>
  </si>
  <si>
    <t>Annual (m3)</t>
  </si>
  <si>
    <t>Annual (MCM)</t>
  </si>
  <si>
    <t>Volume in m3 by month</t>
  </si>
  <si>
    <t xml:space="preserve">Note </t>
  </si>
  <si>
    <t>To convert m3/sec to MCM : Multeply by (3600*8760/1e6) = 31.536</t>
  </si>
  <si>
    <t>Also to convert GW (Power) to PJ (Energy): Multeply by 31.536</t>
  </si>
  <si>
    <t>So  (m3/sec/GW) = (MCM/PJ)</t>
  </si>
  <si>
    <t xml:space="preserve">What in the unit of production in this case? Is it m3/sec? or MCM/year? </t>
  </si>
  <si>
    <t>m3/sec</t>
  </si>
  <si>
    <t xml:space="preserve">Capacity to Activity unit </t>
  </si>
  <si>
    <t>S</t>
  </si>
  <si>
    <t>W_BDRS1</t>
  </si>
  <si>
    <t>W_Glob</t>
  </si>
  <si>
    <t>W_BDRS2</t>
  </si>
  <si>
    <t>Fuels</t>
  </si>
  <si>
    <t>W_Shpi</t>
  </si>
  <si>
    <t>W_BDRS3</t>
  </si>
  <si>
    <t>W_Skav</t>
  </si>
  <si>
    <t>W_DRS1</t>
  </si>
  <si>
    <t>W_Fier</t>
  </si>
  <si>
    <t>W_DRS2</t>
  </si>
  <si>
    <t>W_Koma</t>
  </si>
  <si>
    <t>W_DRS3</t>
  </si>
  <si>
    <t>W_Vaud</t>
  </si>
  <si>
    <t>W_DRS4</t>
  </si>
  <si>
    <t>1 MWH</t>
  </si>
  <si>
    <t>PJ</t>
  </si>
  <si>
    <t>1 EURO</t>
  </si>
  <si>
    <t>USD</t>
  </si>
  <si>
    <t xml:space="preserve">Variable cost (Euro/ MWh) </t>
  </si>
  <si>
    <t xml:space="preserve">Variable cost (million USD / PJ) </t>
  </si>
  <si>
    <t>CF</t>
  </si>
  <si>
    <t>Ohrid</t>
  </si>
  <si>
    <t>Normalize value used as CF</t>
  </si>
  <si>
    <t>Max output (GWh)</t>
  </si>
  <si>
    <t xml:space="preserve">CF </t>
  </si>
  <si>
    <t>MCM/GWh</t>
  </si>
  <si>
    <t>Total flow in MCM (year)</t>
  </si>
  <si>
    <t>1 PJ</t>
  </si>
  <si>
    <t>GWh</t>
  </si>
  <si>
    <t>in m3</t>
  </si>
  <si>
    <t>in MCM</t>
  </si>
  <si>
    <t>X (MCM/PJ)</t>
  </si>
  <si>
    <t>AVG Output Last 15 years (PJ)</t>
  </si>
  <si>
    <t>15 yrs AVG Output (GWh)</t>
  </si>
  <si>
    <t>model results - output in (PJ)</t>
  </si>
  <si>
    <t>To OSEMOSYS</t>
  </si>
  <si>
    <t>Ratio X (MCM/PJ)</t>
  </si>
  <si>
    <t>15 yrs avg Output in PJ</t>
  </si>
  <si>
    <t>Drini outflow (annual)</t>
  </si>
  <si>
    <t>Specified demand profile</t>
  </si>
  <si>
    <t>Specified  annual demand</t>
  </si>
  <si>
    <t>DRS4</t>
  </si>
  <si>
    <t xml:space="preserve">Segment </t>
  </si>
  <si>
    <t>Discharge in m3/sec</t>
  </si>
  <si>
    <t>Max in MCM</t>
  </si>
  <si>
    <t>(X / Xmax)</t>
  </si>
  <si>
    <t>cas04</t>
  </si>
  <si>
    <t>Avg CF</t>
  </si>
  <si>
    <t>Min Discharge</t>
  </si>
  <si>
    <t xml:space="preserve"> Average Discharge (m3/sec)</t>
  </si>
  <si>
    <t xml:space="preserve">Drin </t>
  </si>
  <si>
    <t>Volume (in MCM) based on min, max, avg discharge</t>
  </si>
  <si>
    <t>avg CF</t>
  </si>
  <si>
    <t>CF=X/Xmax/ Residual cap = actual volume in MCM</t>
  </si>
  <si>
    <t>cas05 - Annual production by technology</t>
  </si>
  <si>
    <t>Ref</t>
  </si>
  <si>
    <t>cas06 - Annual production by technology</t>
  </si>
  <si>
    <t>CF=X/Xmax/ Residual cap = avg volume in MCM in red</t>
  </si>
  <si>
    <t>CF=X/Xmax/ Residual cap = max volume in MCM in red</t>
  </si>
  <si>
    <t>cas07 - Annual production by technology</t>
  </si>
  <si>
    <t>cas_06</t>
  </si>
  <si>
    <t>cas_07</t>
  </si>
  <si>
    <t>This should be the annual production by technology</t>
  </si>
  <si>
    <t>abs diff (%)</t>
  </si>
  <si>
    <t>Technology name</t>
  </si>
  <si>
    <t>from 0 to 31 to 81 to 500</t>
  </si>
  <si>
    <t>Estimated Annual Production in MCM (discharge * CF)</t>
  </si>
  <si>
    <t>% error (estimated avg flow)</t>
  </si>
  <si>
    <t>avg</t>
  </si>
  <si>
    <t>sec/hr</t>
  </si>
  <si>
    <t>hr/yr</t>
  </si>
  <si>
    <t>CTA</t>
  </si>
  <si>
    <t>Volume (Capacity)</t>
  </si>
  <si>
    <t>Discharge (Production)</t>
  </si>
  <si>
    <t>cas04 uses these values as residual cap</t>
  </si>
  <si>
    <t xml:space="preserve">with Availability factor = 0.9 </t>
  </si>
  <si>
    <t>Residual capacity</t>
  </si>
  <si>
    <t>Demand</t>
  </si>
  <si>
    <t>CTA U</t>
  </si>
  <si>
    <t>capacityFactor</t>
  </si>
  <si>
    <t>AvailabilityFactor</t>
  </si>
  <si>
    <t>YearSplit</t>
  </si>
  <si>
    <t>prod</t>
  </si>
  <si>
    <t>OutputActivityRatin</t>
  </si>
  <si>
    <t>Elec_1</t>
  </si>
  <si>
    <t>Residualcap</t>
  </si>
  <si>
    <t>CapacityFactor</t>
  </si>
  <si>
    <t>Prodution</t>
  </si>
  <si>
    <t>prod-demand</t>
  </si>
  <si>
    <t>actual prod</t>
  </si>
  <si>
    <t>Actual profile</t>
  </si>
  <si>
    <t>Mean Annual Inflow (m3/sec)</t>
  </si>
  <si>
    <t>Spillway capacity (m3/sec)</t>
  </si>
  <si>
    <t>Spillway capacity (MCM)</t>
  </si>
  <si>
    <t>Mean Annual Inflow (MCM)</t>
  </si>
  <si>
    <t>KESH activity report 2017</t>
  </si>
  <si>
    <t xml:space="preserve">Lake total capacity (MCM) </t>
  </si>
  <si>
    <t xml:space="preserve">Lake Active Capacity (MCM) </t>
  </si>
  <si>
    <t xml:space="preserve">Min Storage Charge </t>
  </si>
  <si>
    <t>CTA u</t>
  </si>
  <si>
    <t>Availability Factor</t>
  </si>
  <si>
    <t>X</t>
  </si>
  <si>
    <t>Sources</t>
  </si>
  <si>
    <t>https://www.esm.com.mk/?page_id=1856&amp;lang=en</t>
  </si>
  <si>
    <t>https://www.esm.com.mk/?page_id=1849&amp;lang=sq</t>
  </si>
  <si>
    <t>KESH Activity Report 2017</t>
  </si>
  <si>
    <t xml:space="preserve"> http://drincorda.iwlearn.org/library-main/meetings/stakeholder-conferences/copy_of_material-from-the-4th-drin-stakeholders-conference/presentations/Session%202.1/marjan-glavincheski_5th-drin-stakeholders-conference-2017</t>
  </si>
  <si>
    <t>https://www.esm.com.mk/wp-content/uploads/2017/04/Godisen_izvestaj_2012-MKD-1-1.pdf</t>
  </si>
  <si>
    <t>Night</t>
  </si>
  <si>
    <t>Day</t>
  </si>
  <si>
    <t>Jan -</t>
  </si>
  <si>
    <t>Feb -</t>
  </si>
  <si>
    <t>Mar -</t>
  </si>
  <si>
    <t>Apr -</t>
  </si>
  <si>
    <t xml:space="preserve">Apr - </t>
  </si>
  <si>
    <t>May -</t>
  </si>
  <si>
    <t>Jun -</t>
  </si>
  <si>
    <t xml:space="preserve">Jul - </t>
  </si>
  <si>
    <t xml:space="preserve">Aug - </t>
  </si>
  <si>
    <t xml:space="preserve">Spt - </t>
  </si>
  <si>
    <t xml:space="preserve">Oct - </t>
  </si>
  <si>
    <t>Nov -</t>
  </si>
  <si>
    <t>Dec -</t>
  </si>
  <si>
    <t>TS</t>
  </si>
  <si>
    <t>Peak</t>
  </si>
  <si>
    <t>m3/kwh</t>
  </si>
  <si>
    <t>MCM/PJ</t>
  </si>
  <si>
    <t>2045:=</t>
  </si>
  <si>
    <t>SKAVICA</t>
  </si>
  <si>
    <t>Table 1</t>
  </si>
  <si>
    <t>Table 2</t>
  </si>
  <si>
    <t>Table 3</t>
  </si>
  <si>
    <t>Table 4</t>
  </si>
  <si>
    <t>Table 5</t>
  </si>
  <si>
    <t>Table 6</t>
  </si>
  <si>
    <t xml:space="preserve">Notes: </t>
  </si>
  <si>
    <t>Copy the values from table 4 and paste them as values</t>
  </si>
  <si>
    <t>Transpose</t>
  </si>
  <si>
    <t>adjust the months</t>
  </si>
  <si>
    <t>paste in 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</si>
</sst>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-* #,##0.00\ _k_r_-;\-* #,##0.00\ _k_r_-;_-* &quot;-&quot;??\ _k_r_-;_-@_-"/>
    <numFmt numFmtId="169" formatCode="0.0000"/>
    <numFmt numFmtId="170" formatCode="_(* #,##0.000_);_(* \(#,##0.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56" applyNumberFormat="0" applyFill="0" applyAlignment="0" applyProtection="0"/>
    <xf numFmtId="0" fontId="17" fillId="0" borderId="57" applyNumberFormat="0" applyFill="0" applyAlignment="0" applyProtection="0"/>
    <xf numFmtId="0" fontId="18" fillId="0" borderId="5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59" applyNumberFormat="0" applyAlignment="0" applyProtection="0"/>
    <xf numFmtId="0" fontId="23" fillId="21" borderId="60" applyNumberFormat="0" applyAlignment="0" applyProtection="0"/>
    <xf numFmtId="0" fontId="24" fillId="21" borderId="59" applyNumberFormat="0" applyAlignment="0" applyProtection="0"/>
    <xf numFmtId="0" fontId="25" fillId="0" borderId="61" applyNumberFormat="0" applyFill="0" applyAlignment="0" applyProtection="0"/>
    <xf numFmtId="0" fontId="26" fillId="22" borderId="62" applyNumberFormat="0" applyAlignment="0" applyProtection="0"/>
    <xf numFmtId="0" fontId="7" fillId="0" borderId="0" applyNumberFormat="0" applyFill="0" applyBorder="0" applyAlignment="0" applyProtection="0"/>
    <xf numFmtId="0" fontId="6" fillId="23" borderId="6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64" applyNumberFormat="0" applyFill="0" applyAlignment="0" applyProtection="0"/>
    <xf numFmtId="0" fontId="28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8" fillId="47" borderId="0" applyNumberFormat="0" applyBorder="0" applyAlignment="0" applyProtection="0"/>
    <xf numFmtId="168" fontId="6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left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distributed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6" xfId="0" applyNumberFormat="1" applyBorder="1"/>
    <xf numFmtId="3" fontId="0" fillId="0" borderId="13" xfId="0" applyNumberFormat="1" applyBorder="1"/>
    <xf numFmtId="3" fontId="0" fillId="0" borderId="8" xfId="0" applyNumberFormat="1" applyBorder="1"/>
    <xf numFmtId="0" fontId="1" fillId="0" borderId="9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0" fillId="7" borderId="6" xfId="0" applyFill="1" applyBorder="1"/>
    <xf numFmtId="0" fontId="0" fillId="7" borderId="8" xfId="0" applyFill="1" applyBorder="1"/>
    <xf numFmtId="3" fontId="0" fillId="0" borderId="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4" xfId="0" applyFont="1" applyFill="1" applyBorder="1"/>
    <xf numFmtId="3" fontId="2" fillId="2" borderId="12" xfId="0" applyNumberFormat="1" applyFont="1" applyFill="1" applyBorder="1"/>
    <xf numFmtId="3" fontId="2" fillId="2" borderId="2" xfId="0" applyNumberFormat="1" applyFont="1" applyFill="1" applyBorder="1"/>
    <xf numFmtId="3" fontId="2" fillId="2" borderId="10" xfId="0" applyNumberFormat="1" applyFont="1" applyFill="1" applyBorder="1"/>
    <xf numFmtId="0" fontId="2" fillId="2" borderId="0" xfId="0" applyFont="1" applyFill="1"/>
    <xf numFmtId="0" fontId="3" fillId="2" borderId="5" xfId="0" applyFont="1" applyFill="1" applyBorder="1"/>
    <xf numFmtId="0" fontId="2" fillId="2" borderId="6" xfId="0" applyFont="1" applyFill="1" applyBorder="1"/>
    <xf numFmtId="3" fontId="2" fillId="2" borderId="0" xfId="0" applyNumberFormat="1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3" fontId="2" fillId="2" borderId="13" xfId="0" applyNumberFormat="1" applyFont="1" applyFill="1" applyBorder="1"/>
    <xf numFmtId="0" fontId="1" fillId="10" borderId="9" xfId="0" applyFont="1" applyFill="1" applyBorder="1"/>
    <xf numFmtId="0" fontId="0" fillId="10" borderId="2" xfId="0" applyFill="1" applyBorder="1"/>
    <xf numFmtId="3" fontId="0" fillId="10" borderId="11" xfId="0" applyNumberFormat="1" applyFill="1" applyBorder="1"/>
    <xf numFmtId="3" fontId="0" fillId="7" borderId="11" xfId="0" applyNumberFormat="1" applyFill="1" applyBorder="1"/>
    <xf numFmtId="0" fontId="0" fillId="7" borderId="0" xfId="0" applyFill="1" applyBorder="1"/>
    <xf numFmtId="0" fontId="1" fillId="0" borderId="11" xfId="0" applyFont="1" applyBorder="1"/>
    <xf numFmtId="3" fontId="1" fillId="0" borderId="11" xfId="0" applyNumberFormat="1" applyFont="1" applyBorder="1"/>
    <xf numFmtId="3" fontId="1" fillId="0" borderId="2" xfId="0" applyNumberFormat="1" applyFont="1" applyBorder="1"/>
    <xf numFmtId="3" fontId="1" fillId="0" borderId="10" xfId="0" applyNumberFormat="1" applyFont="1" applyBorder="1"/>
    <xf numFmtId="43" fontId="0" fillId="0" borderId="0" xfId="0" applyNumberFormat="1"/>
    <xf numFmtId="0" fontId="0" fillId="6" borderId="12" xfId="0" applyFill="1" applyBorder="1"/>
    <xf numFmtId="0" fontId="0" fillId="8" borderId="12" xfId="0" applyFill="1" applyBorder="1"/>
    <xf numFmtId="0" fontId="0" fillId="8" borderId="4" xfId="0" applyFill="1" applyBorder="1"/>
    <xf numFmtId="0" fontId="1" fillId="0" borderId="5" xfId="0" applyFont="1" applyFill="1" applyBorder="1" applyAlignment="1">
      <alignment horizontal="center"/>
    </xf>
    <xf numFmtId="0" fontId="0" fillId="8" borderId="6" xfId="0" applyFill="1" applyBorder="1"/>
    <xf numFmtId="43" fontId="0" fillId="0" borderId="6" xfId="0" applyNumberFormat="1" applyBorder="1"/>
    <xf numFmtId="0" fontId="0" fillId="0" borderId="23" xfId="0" applyBorder="1" applyAlignment="1">
      <alignment horizontal="center" vertical="center"/>
    </xf>
    <xf numFmtId="0" fontId="0" fillId="0" borderId="0" xfId="0" applyFill="1"/>
    <xf numFmtId="0" fontId="0" fillId="0" borderId="30" xfId="0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0" fillId="0" borderId="1" xfId="0" applyFill="1" applyBorder="1"/>
    <xf numFmtId="166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5" xfId="0" applyFill="1" applyBorder="1"/>
    <xf numFmtId="165" fontId="1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12" xfId="0" applyFont="1" applyBorder="1" applyAlignment="1">
      <alignment horizontal="center"/>
    </xf>
    <xf numFmtId="3" fontId="2" fillId="2" borderId="11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0" borderId="0" xfId="0" applyFont="1" applyFill="1"/>
    <xf numFmtId="1" fontId="0" fillId="0" borderId="0" xfId="0" applyNumberFormat="1"/>
    <xf numFmtId="0" fontId="0" fillId="7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0" xfId="0" applyNumberForma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37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4" fontId="0" fillId="0" borderId="37" xfId="0" applyNumberFormat="1" applyBorder="1" applyAlignment="1">
      <alignment horizontal="center" vertical="center" wrapText="1"/>
    </xf>
    <xf numFmtId="4" fontId="0" fillId="0" borderId="49" xfId="0" applyNumberFormat="1" applyBorder="1" applyAlignment="1">
      <alignment horizontal="center" vertical="center" wrapText="1"/>
    </xf>
    <xf numFmtId="4" fontId="0" fillId="0" borderId="38" xfId="0" applyNumberForma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12" borderId="44" xfId="0" applyFont="1" applyFill="1" applyBorder="1" applyAlignment="1">
      <alignment horizontal="center" vertical="center" wrapText="1"/>
    </xf>
    <xf numFmtId="0" fontId="1" fillId="12" borderId="45" xfId="0" applyFont="1" applyFill="1" applyBorder="1" applyAlignment="1">
      <alignment horizontal="center" vertical="center" wrapText="1"/>
    </xf>
    <xf numFmtId="0" fontId="0" fillId="13" borderId="39" xfId="0" applyFill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/>
    <xf numFmtId="0" fontId="8" fillId="0" borderId="24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0" fillId="0" borderId="35" xfId="0" applyBorder="1"/>
    <xf numFmtId="2" fontId="0" fillId="0" borderId="33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7" fontId="0" fillId="0" borderId="35" xfId="2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9" xfId="0" applyFill="1" applyBorder="1"/>
    <xf numFmtId="165" fontId="0" fillId="0" borderId="10" xfId="0" applyNumberFormat="1" applyBorder="1"/>
    <xf numFmtId="0" fontId="0" fillId="0" borderId="23" xfId="0" applyBorder="1"/>
    <xf numFmtId="43" fontId="0" fillId="0" borderId="24" xfId="1" applyFont="1" applyBorder="1" applyAlignment="1"/>
    <xf numFmtId="43" fontId="0" fillId="0" borderId="28" xfId="0" applyNumberFormat="1" applyBorder="1"/>
    <xf numFmtId="0" fontId="0" fillId="0" borderId="30" xfId="0" applyBorder="1"/>
    <xf numFmtId="43" fontId="0" fillId="0" borderId="33" xfId="0" applyNumberFormat="1" applyBorder="1"/>
    <xf numFmtId="0" fontId="0" fillId="0" borderId="34" xfId="0" applyBorder="1"/>
    <xf numFmtId="0" fontId="2" fillId="2" borderId="23" xfId="0" applyFont="1" applyFill="1" applyBorder="1"/>
    <xf numFmtId="43" fontId="2" fillId="2" borderId="28" xfId="1" applyFont="1" applyFill="1" applyBorder="1" applyAlignment="1"/>
    <xf numFmtId="0" fontId="2" fillId="2" borderId="30" xfId="0" applyFont="1" applyFill="1" applyBorder="1"/>
    <xf numFmtId="43" fontId="2" fillId="2" borderId="33" xfId="1" applyFont="1" applyFill="1" applyBorder="1" applyAlignment="1"/>
    <xf numFmtId="0" fontId="2" fillId="2" borderId="34" xfId="0" applyFont="1" applyFill="1" applyBorder="1"/>
    <xf numFmtId="43" fontId="2" fillId="2" borderId="37" xfId="1" applyFont="1" applyFill="1" applyBorder="1" applyAlignment="1"/>
    <xf numFmtId="165" fontId="0" fillId="0" borderId="0" xfId="1" applyNumberFormat="1" applyFont="1"/>
    <xf numFmtId="0" fontId="1" fillId="12" borderId="53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55" xfId="0" applyFont="1" applyFill="1" applyBorder="1" applyAlignment="1">
      <alignment horizontal="center" vertical="center" wrapText="1"/>
    </xf>
    <xf numFmtId="2" fontId="1" fillId="4" borderId="49" xfId="0" applyNumberFormat="1" applyFont="1" applyFill="1" applyBorder="1" applyAlignment="1">
      <alignment horizontal="left" vertical="center" wrapText="1"/>
    </xf>
    <xf numFmtId="2" fontId="0" fillId="0" borderId="37" xfId="0" applyNumberFormat="1" applyBorder="1"/>
    <xf numFmtId="165" fontId="0" fillId="0" borderId="24" xfId="1" applyNumberFormat="1" applyFont="1" applyBorder="1" applyAlignment="1">
      <alignment horizontal="center"/>
    </xf>
    <xf numFmtId="0" fontId="0" fillId="9" borderId="10" xfId="0" applyFill="1" applyBorder="1" applyAlignment="1">
      <alignment horizontal="center" vertical="center" wrapText="1"/>
    </xf>
    <xf numFmtId="4" fontId="0" fillId="0" borderId="0" xfId="0" applyNumberFormat="1"/>
    <xf numFmtId="4" fontId="0" fillId="0" borderId="15" xfId="0" applyNumberFormat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7" borderId="5" xfId="0" applyFont="1" applyFill="1" applyBorder="1"/>
    <xf numFmtId="3" fontId="0" fillId="7" borderId="0" xfId="0" applyNumberFormat="1" applyFill="1" applyBorder="1"/>
    <xf numFmtId="3" fontId="0" fillId="7" borderId="9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3" fontId="0" fillId="7" borderId="2" xfId="0" applyNumberFormat="1" applyFill="1" applyBorder="1"/>
    <xf numFmtId="3" fontId="0" fillId="7" borderId="10" xfId="0" applyNumberFormat="1" applyFill="1" applyBorder="1"/>
    <xf numFmtId="0" fontId="0" fillId="7" borderId="30" xfId="0" applyFill="1" applyBorder="1"/>
    <xf numFmtId="165" fontId="0" fillId="7" borderId="24" xfId="1" applyNumberFormat="1" applyFont="1" applyFill="1" applyBorder="1" applyAlignment="1">
      <alignment horizontal="center"/>
    </xf>
    <xf numFmtId="43" fontId="0" fillId="7" borderId="24" xfId="1" applyFont="1" applyFill="1" applyBorder="1" applyAlignment="1"/>
    <xf numFmtId="43" fontId="0" fillId="7" borderId="33" xfId="0" applyNumberFormat="1" applyFill="1" applyBorder="1"/>
    <xf numFmtId="0" fontId="0" fillId="7" borderId="0" xfId="0" applyFill="1" applyAlignment="1">
      <alignment horizontal="center" vertical="center"/>
    </xf>
    <xf numFmtId="43" fontId="0" fillId="7" borderId="0" xfId="0" applyNumberFormat="1" applyFill="1"/>
    <xf numFmtId="0" fontId="1" fillId="7" borderId="7" xfId="0" applyFont="1" applyFill="1" applyBorder="1"/>
    <xf numFmtId="3" fontId="0" fillId="7" borderId="13" xfId="0" applyNumberFormat="1" applyFill="1" applyBorder="1"/>
    <xf numFmtId="0" fontId="0" fillId="7" borderId="51" xfId="0" applyFill="1" applyBorder="1"/>
    <xf numFmtId="43" fontId="0" fillId="7" borderId="52" xfId="0" applyNumberFormat="1" applyFill="1" applyBorder="1"/>
    <xf numFmtId="3" fontId="0" fillId="7" borderId="0" xfId="0" applyNumberFormat="1" applyFill="1"/>
    <xf numFmtId="0" fontId="0" fillId="7" borderId="34" xfId="0" applyFill="1" applyBorder="1"/>
    <xf numFmtId="43" fontId="0" fillId="7" borderId="37" xfId="0" applyNumberFormat="1" applyFill="1" applyBorder="1"/>
    <xf numFmtId="0" fontId="1" fillId="7" borderId="0" xfId="0" applyFont="1" applyFill="1" applyBorder="1"/>
    <xf numFmtId="0" fontId="0" fillId="7" borderId="9" xfId="0" applyFill="1" applyBorder="1"/>
    <xf numFmtId="43" fontId="0" fillId="7" borderId="10" xfId="0" applyNumberFormat="1" applyFill="1" applyBorder="1"/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" fontId="1" fillId="2" borderId="17" xfId="0" applyNumberFormat="1" applyFont="1" applyFill="1" applyBorder="1" applyAlignment="1">
      <alignment horizontal="center" vertical="center" wrapText="1"/>
    </xf>
    <xf numFmtId="2" fontId="1" fillId="5" borderId="17" xfId="0" applyNumberFormat="1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5" borderId="17" xfId="0" applyNumberForma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1" fillId="4" borderId="17" xfId="0" applyNumberFormat="1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 vertical="center" wrapText="1"/>
    </xf>
    <xf numFmtId="17" fontId="1" fillId="2" borderId="23" xfId="0" applyNumberFormat="1" applyFont="1" applyFill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8" xfId="0" applyNumberFormat="1" applyBorder="1"/>
    <xf numFmtId="17" fontId="1" fillId="2" borderId="30" xfId="0" applyNumberFormat="1" applyFont="1" applyFill="1" applyBorder="1" applyAlignment="1">
      <alignment horizontal="center" vertical="center" wrapText="1"/>
    </xf>
    <xf numFmtId="17" fontId="1" fillId="2" borderId="34" xfId="0" applyNumberFormat="1" applyFont="1" applyFill="1" applyBorder="1" applyAlignment="1">
      <alignment horizontal="center" vertical="center" wrapText="1"/>
    </xf>
    <xf numFmtId="2" fontId="0" fillId="0" borderId="35" xfId="0" applyNumberFormat="1" applyBorder="1"/>
    <xf numFmtId="2" fontId="2" fillId="5" borderId="31" xfId="0" applyNumberFormat="1" applyFont="1" applyFill="1" applyBorder="1" applyAlignment="1">
      <alignment horizontal="center" vertical="center" wrapText="1"/>
    </xf>
    <xf numFmtId="2" fontId="2" fillId="5" borderId="18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/>
    <xf numFmtId="2" fontId="0" fillId="0" borderId="31" xfId="0" applyNumberFormat="1" applyBorder="1"/>
    <xf numFmtId="2" fontId="0" fillId="0" borderId="36" xfId="0" applyNumberFormat="1" applyBorder="1"/>
    <xf numFmtId="2" fontId="3" fillId="4" borderId="49" xfId="0" applyNumberFormat="1" applyFont="1" applyFill="1" applyBorder="1" applyAlignment="1">
      <alignment horizontal="center" vertical="center" wrapText="1"/>
    </xf>
    <xf numFmtId="2" fontId="3" fillId="4" borderId="22" xfId="0" applyNumberFormat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0" fillId="0" borderId="49" xfId="0" applyNumberFormat="1" applyBorder="1"/>
    <xf numFmtId="2" fontId="0" fillId="0" borderId="38" xfId="0" applyNumberFormat="1" applyBorder="1"/>
    <xf numFmtId="2" fontId="3" fillId="4" borderId="44" xfId="0" applyNumberFormat="1" applyFont="1" applyFill="1" applyBorder="1" applyAlignment="1">
      <alignment horizontal="center" vertical="center" wrapText="1"/>
    </xf>
    <xf numFmtId="2" fontId="3" fillId="4" borderId="50" xfId="0" applyNumberFormat="1" applyFont="1" applyFill="1" applyBorder="1" applyAlignment="1">
      <alignment horizontal="center" vertical="center" wrapText="1"/>
    </xf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0" fontId="1" fillId="5" borderId="1" xfId="0" applyFont="1" applyFill="1" applyBorder="1" applyAlignment="1">
      <alignment horizontal="center" vertical="center" wrapText="1"/>
    </xf>
    <xf numFmtId="2" fontId="1" fillId="4" borderId="43" xfId="0" applyNumberFormat="1" applyFont="1" applyFill="1" applyBorder="1" applyAlignment="1">
      <alignment horizontal="center" vertical="center" wrapText="1"/>
    </xf>
    <xf numFmtId="2" fontId="1" fillId="4" borderId="49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5" borderId="3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Border="1"/>
    <xf numFmtId="165" fontId="7" fillId="0" borderId="0" xfId="1" applyNumberFormat="1" applyFont="1" applyBorder="1" applyAlignment="1">
      <alignment horizontal="center" vertical="center"/>
    </xf>
    <xf numFmtId="9" fontId="0" fillId="0" borderId="6" xfId="2" applyFont="1" applyBorder="1"/>
    <xf numFmtId="9" fontId="7" fillId="0" borderId="8" xfId="2" applyFont="1" applyBorder="1"/>
    <xf numFmtId="0" fontId="0" fillId="0" borderId="16" xfId="0" applyBorder="1"/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9" fontId="0" fillId="0" borderId="0" xfId="2" applyFont="1"/>
    <xf numFmtId="0" fontId="10" fillId="0" borderId="25" xfId="0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31" xfId="2" applyNumberFormat="1" applyFont="1" applyBorder="1" applyAlignment="1">
      <alignment horizontal="center"/>
    </xf>
    <xf numFmtId="0" fontId="0" fillId="15" borderId="1" xfId="0" applyFill="1" applyBorder="1"/>
    <xf numFmtId="2" fontId="0" fillId="15" borderId="0" xfId="0" applyNumberFormat="1" applyFill="1" applyBorder="1" applyAlignment="1">
      <alignment horizontal="center" vertical="center"/>
    </xf>
    <xf numFmtId="165" fontId="0" fillId="15" borderId="5" xfId="1" applyNumberFormat="1" applyFont="1" applyFill="1" applyBorder="1" applyAlignment="1">
      <alignment horizontal="center" vertical="center"/>
    </xf>
    <xf numFmtId="9" fontId="0" fillId="15" borderId="6" xfId="2" applyFont="1" applyFill="1" applyBorder="1"/>
    <xf numFmtId="0" fontId="0" fillId="15" borderId="0" xfId="0" applyFill="1"/>
    <xf numFmtId="0" fontId="1" fillId="15" borderId="5" xfId="0" applyFont="1" applyFill="1" applyBorder="1"/>
    <xf numFmtId="0" fontId="0" fillId="15" borderId="5" xfId="0" applyFill="1" applyBorder="1"/>
    <xf numFmtId="0" fontId="0" fillId="0" borderId="24" xfId="0" applyBorder="1"/>
    <xf numFmtId="0" fontId="1" fillId="0" borderId="30" xfId="0" applyFont="1" applyBorder="1"/>
    <xf numFmtId="0" fontId="1" fillId="0" borderId="34" xfId="0" applyFont="1" applyBorder="1"/>
    <xf numFmtId="0" fontId="3" fillId="15" borderId="30" xfId="0" applyFont="1" applyFill="1" applyBorder="1"/>
    <xf numFmtId="0" fontId="0" fillId="0" borderId="19" xfId="0" applyBorder="1"/>
    <xf numFmtId="0" fontId="0" fillId="0" borderId="20" xfId="0" applyBorder="1"/>
    <xf numFmtId="0" fontId="1" fillId="16" borderId="21" xfId="0" applyFont="1" applyFill="1" applyBorder="1" applyAlignment="1">
      <alignment horizontal="center" vertical="center"/>
    </xf>
    <xf numFmtId="0" fontId="1" fillId="0" borderId="23" xfId="0" applyFont="1" applyBorder="1"/>
    <xf numFmtId="1" fontId="1" fillId="16" borderId="28" xfId="0" applyNumberFormat="1" applyFont="1" applyFill="1" applyBorder="1" applyAlignment="1">
      <alignment horizontal="center" vertical="center"/>
    </xf>
    <xf numFmtId="0" fontId="3" fillId="15" borderId="46" xfId="0" applyFont="1" applyFill="1" applyBorder="1"/>
    <xf numFmtId="0" fontId="0" fillId="15" borderId="42" xfId="0" applyFill="1" applyBorder="1"/>
    <xf numFmtId="0" fontId="1" fillId="10" borderId="51" xfId="0" applyFont="1" applyFill="1" applyBorder="1"/>
    <xf numFmtId="0" fontId="0" fillId="0" borderId="17" xfId="0" applyBorder="1"/>
    <xf numFmtId="0" fontId="1" fillId="0" borderId="23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2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10" fillId="0" borderId="0" xfId="0" applyNumberFormat="1" applyFont="1" applyBorder="1" applyAlignment="1">
      <alignment horizontal="center"/>
    </xf>
    <xf numFmtId="4" fontId="10" fillId="15" borderId="0" xfId="0" applyNumberFormat="1" applyFont="1" applyFill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165" fontId="0" fillId="3" borderId="0" xfId="0" applyNumberFormat="1" applyFill="1" applyBorder="1"/>
    <xf numFmtId="165" fontId="0" fillId="15" borderId="0" xfId="0" applyNumberFormat="1" applyFill="1" applyBorder="1"/>
    <xf numFmtId="165" fontId="0" fillId="3" borderId="5" xfId="0" applyNumberFormat="1" applyFill="1" applyBorder="1"/>
    <xf numFmtId="165" fontId="1" fillId="3" borderId="6" xfId="0" applyNumberFormat="1" applyFont="1" applyFill="1" applyBorder="1"/>
    <xf numFmtId="165" fontId="0" fillId="15" borderId="5" xfId="0" applyNumberFormat="1" applyFill="1" applyBorder="1"/>
    <xf numFmtId="165" fontId="1" fillId="15" borderId="6" xfId="0" applyNumberFormat="1" applyFont="1" applyFill="1" applyBorder="1"/>
    <xf numFmtId="165" fontId="0" fillId="3" borderId="7" xfId="0" applyNumberFormat="1" applyFill="1" applyBorder="1"/>
    <xf numFmtId="165" fontId="0" fillId="3" borderId="13" xfId="0" applyNumberFormat="1" applyFill="1" applyBorder="1"/>
    <xf numFmtId="165" fontId="1" fillId="3" borderId="8" xfId="0" applyNumberFormat="1" applyFont="1" applyFill="1" applyBorder="1"/>
    <xf numFmtId="9" fontId="0" fillId="0" borderId="6" xfId="2" applyFont="1" applyBorder="1" applyAlignment="1">
      <alignment horizontal="center"/>
    </xf>
    <xf numFmtId="9" fontId="0" fillId="15" borderId="6" xfId="2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4" borderId="4" xfId="0" applyFill="1" applyBorder="1"/>
    <xf numFmtId="0" fontId="7" fillId="0" borderId="5" xfId="0" applyFont="1" applyBorder="1"/>
    <xf numFmtId="0" fontId="7" fillId="15" borderId="5" xfId="0" applyFont="1" applyFill="1" applyBorder="1"/>
    <xf numFmtId="0" fontId="1" fillId="0" borderId="0" xfId="0" applyFont="1" applyAlignment="1">
      <alignment horizontal="center" vertical="center" wrapText="1"/>
    </xf>
    <xf numFmtId="0" fontId="0" fillId="14" borderId="30" xfId="0" applyFill="1" applyBorder="1"/>
    <xf numFmtId="0" fontId="8" fillId="14" borderId="29" xfId="0" applyFont="1" applyFill="1" applyBorder="1" applyAlignment="1">
      <alignment horizontal="center" vertical="center" wrapText="1"/>
    </xf>
    <xf numFmtId="9" fontId="0" fillId="0" borderId="33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10" fillId="0" borderId="8" xfId="2" applyNumberFormat="1" applyFont="1" applyBorder="1" applyAlignment="1">
      <alignment horizontal="center"/>
    </xf>
    <xf numFmtId="9" fontId="11" fillId="0" borderId="8" xfId="2" applyFont="1" applyBorder="1" applyAlignment="1">
      <alignment horizontal="center"/>
    </xf>
    <xf numFmtId="0" fontId="11" fillId="0" borderId="0" xfId="0" applyFont="1"/>
    <xf numFmtId="0" fontId="9" fillId="0" borderId="7" xfId="0" applyFont="1" applyBorder="1"/>
    <xf numFmtId="9" fontId="11" fillId="0" borderId="8" xfId="2" applyFont="1" applyBorder="1"/>
    <xf numFmtId="2" fontId="11" fillId="14" borderId="49" xfId="0" applyNumberFormat="1" applyFont="1" applyFill="1" applyBorder="1" applyAlignment="1">
      <alignment horizontal="center" vertical="center"/>
    </xf>
    <xf numFmtId="2" fontId="11" fillId="14" borderId="38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14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9" fontId="10" fillId="0" borderId="13" xfId="2" applyNumberFormat="1" applyFont="1" applyBorder="1" applyAlignment="1">
      <alignment horizontal="center"/>
    </xf>
    <xf numFmtId="167" fontId="10" fillId="0" borderId="37" xfId="2" applyNumberFormat="1" applyFont="1" applyBorder="1"/>
    <xf numFmtId="0" fontId="8" fillId="0" borderId="1" xfId="0" applyFont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/>
    </xf>
    <xf numFmtId="167" fontId="10" fillId="0" borderId="35" xfId="2" applyNumberFormat="1" applyFont="1" applyBorder="1"/>
    <xf numFmtId="0" fontId="1" fillId="0" borderId="1" xfId="0" applyFont="1" applyFill="1" applyBorder="1" applyAlignment="1">
      <alignment wrapText="1"/>
    </xf>
    <xf numFmtId="2" fontId="0" fillId="0" borderId="0" xfId="0" applyNumberFormat="1"/>
    <xf numFmtId="0" fontId="0" fillId="5" borderId="0" xfId="0" applyFill="1"/>
    <xf numFmtId="2" fontId="0" fillId="5" borderId="15" xfId="0" applyNumberFormat="1" applyFill="1" applyBorder="1" applyAlignment="1">
      <alignment horizontal="center" vertical="center" wrapText="1"/>
    </xf>
    <xf numFmtId="1" fontId="0" fillId="5" borderId="0" xfId="0" applyNumberFormat="1" applyFill="1"/>
    <xf numFmtId="165" fontId="0" fillId="0" borderId="0" xfId="0" applyNumberFormat="1"/>
    <xf numFmtId="165" fontId="0" fillId="5" borderId="0" xfId="0" applyNumberFormat="1" applyFill="1"/>
    <xf numFmtId="0" fontId="9" fillId="0" borderId="35" xfId="0" applyFont="1" applyFill="1" applyBorder="1" applyAlignment="1">
      <alignment horizontal="center"/>
    </xf>
    <xf numFmtId="0" fontId="0" fillId="3" borderId="0" xfId="0" applyFill="1"/>
    <xf numFmtId="169" fontId="0" fillId="5" borderId="0" xfId="0" applyNumberFormat="1" applyFill="1"/>
    <xf numFmtId="169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5" borderId="0" xfId="0" applyFill="1"/>
    <xf numFmtId="170" fontId="0" fillId="0" borderId="0" xfId="1" applyNumberFormat="1" applyFont="1"/>
    <xf numFmtId="170" fontId="0" fillId="0" borderId="0" xfId="0" applyNumberFormat="1"/>
    <xf numFmtId="2" fontId="11" fillId="0" borderId="1" xfId="0" applyNumberFormat="1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0" fillId="0" borderId="42" xfId="0" applyFill="1" applyBorder="1" applyAlignment="1">
      <alignment horizontal="left"/>
    </xf>
    <xf numFmtId="0" fontId="0" fillId="0" borderId="46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5" xfId="0" applyBorder="1"/>
    <xf numFmtId="0" fontId="8" fillId="0" borderId="1" xfId="0" applyFont="1" applyFill="1" applyBorder="1" applyAlignment="1">
      <alignment horizontal="center"/>
    </xf>
    <xf numFmtId="0" fontId="29" fillId="0" borderId="0" xfId="45"/>
    <xf numFmtId="165" fontId="0" fillId="0" borderId="1" xfId="1" applyNumberFormat="1" applyFont="1" applyBorder="1"/>
    <xf numFmtId="0" fontId="8" fillId="0" borderId="28" xfId="0" applyFont="1" applyFill="1" applyBorder="1" applyAlignment="1">
      <alignment horizontal="center" vertical="center" wrapText="1"/>
    </xf>
    <xf numFmtId="165" fontId="0" fillId="0" borderId="33" xfId="1" applyNumberFormat="1" applyFont="1" applyBorder="1"/>
    <xf numFmtId="0" fontId="0" fillId="0" borderId="33" xfId="0" applyBorder="1"/>
    <xf numFmtId="165" fontId="1" fillId="0" borderId="35" xfId="1" applyNumberFormat="1" applyFont="1" applyBorder="1" applyAlignment="1">
      <alignment vertical="center"/>
    </xf>
    <xf numFmtId="165" fontId="0" fillId="0" borderId="35" xfId="1" applyNumberFormat="1" applyFont="1" applyBorder="1" applyAlignment="1">
      <alignment vertical="center"/>
    </xf>
    <xf numFmtId="0" fontId="0" fillId="0" borderId="37" xfId="0" applyBorder="1"/>
    <xf numFmtId="0" fontId="0" fillId="0" borderId="42" xfId="0" applyBorder="1"/>
    <xf numFmtId="2" fontId="0" fillId="0" borderId="42" xfId="0" applyNumberFormat="1" applyBorder="1"/>
    <xf numFmtId="2" fontId="11" fillId="0" borderId="42" xfId="0" applyNumberFormat="1" applyFont="1" applyFill="1" applyBorder="1" applyAlignment="1">
      <alignment horizontal="center"/>
    </xf>
    <xf numFmtId="165" fontId="0" fillId="0" borderId="42" xfId="1" applyNumberFormat="1" applyFont="1" applyFill="1" applyBorder="1" applyAlignment="1">
      <alignment horizontal="center" vertical="center"/>
    </xf>
    <xf numFmtId="165" fontId="0" fillId="0" borderId="42" xfId="1" applyNumberFormat="1" applyFont="1" applyBorder="1"/>
    <xf numFmtId="0" fontId="0" fillId="0" borderId="42" xfId="0" applyBorder="1" applyAlignment="1">
      <alignment horizontal="center" vertical="center"/>
    </xf>
    <xf numFmtId="165" fontId="0" fillId="0" borderId="47" xfId="1" applyNumberFormat="1" applyFont="1" applyBorder="1"/>
    <xf numFmtId="165" fontId="0" fillId="5" borderId="1" xfId="1" applyNumberFormat="1" applyFont="1" applyFill="1" applyBorder="1"/>
    <xf numFmtId="166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165" fontId="9" fillId="0" borderId="1" xfId="1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 wrapText="1"/>
    </xf>
    <xf numFmtId="166" fontId="1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0" fillId="0" borderId="33" xfId="0" applyNumberFormat="1" applyBorder="1"/>
    <xf numFmtId="165" fontId="1" fillId="0" borderId="35" xfId="1" applyNumberFormat="1" applyFont="1" applyBorder="1" applyAlignment="1">
      <alignment horizontal="left" vertical="center"/>
    </xf>
    <xf numFmtId="165" fontId="11" fillId="0" borderId="35" xfId="1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29" xfId="0" applyFont="1" applyBorder="1" applyAlignment="1">
      <alignment horizontal="center" vertical="center" wrapText="1"/>
    </xf>
    <xf numFmtId="0" fontId="11" fillId="0" borderId="49" xfId="0" applyFont="1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8" fillId="7" borderId="28" xfId="0" applyFont="1" applyFill="1" applyBorder="1" applyAlignment="1">
      <alignment horizontal="center" vertical="center" wrapText="1"/>
    </xf>
    <xf numFmtId="2" fontId="1" fillId="7" borderId="33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/>
    </xf>
    <xf numFmtId="2" fontId="1" fillId="7" borderId="37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0" fillId="3" borderId="1" xfId="0" applyFill="1" applyBorder="1" applyAlignment="1"/>
    <xf numFmtId="2" fontId="0" fillId="5" borderId="1" xfId="0" applyNumberFormat="1" applyFill="1" applyBorder="1" applyAlignment="1"/>
    <xf numFmtId="165" fontId="9" fillId="0" borderId="1" xfId="1" applyNumberFormat="1" applyFont="1" applyFill="1" applyBorder="1" applyAlignment="1"/>
    <xf numFmtId="166" fontId="9" fillId="0" borderId="1" xfId="0" applyNumberFormat="1" applyFont="1" applyFill="1" applyBorder="1" applyAlignment="1"/>
    <xf numFmtId="0" fontId="0" fillId="0" borderId="35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5" fontId="11" fillId="15" borderId="6" xfId="1" applyNumberFormat="1" applyFont="1" applyFill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10" fillId="15" borderId="0" xfId="1" applyNumberFormat="1" applyFont="1" applyFill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2" fontId="0" fillId="48" borderId="0" xfId="0" applyNumberForma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7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" fontId="7" fillId="0" borderId="0" xfId="0" applyNumberFormat="1" applyFont="1" applyAlignment="1">
      <alignment horizontal="center" vertical="center" wrapText="1"/>
    </xf>
    <xf numFmtId="0" fontId="30" fillId="13" borderId="40" xfId="0" applyFont="1" applyFill="1" applyBorder="1" applyAlignment="1">
      <alignment horizontal="center" vertical="center" wrapText="1"/>
    </xf>
    <xf numFmtId="0" fontId="30" fillId="13" borderId="41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30" fillId="0" borderId="4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13" borderId="65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66" xfId="0" applyNumberFormat="1" applyBorder="1" applyAlignment="1">
      <alignment horizontal="center" vertical="center" wrapText="1"/>
    </xf>
    <xf numFmtId="2" fontId="1" fillId="4" borderId="39" xfId="0" applyNumberFormat="1" applyFont="1" applyFill="1" applyBorder="1" applyAlignment="1">
      <alignment horizontal="left" vertical="center" wrapText="1"/>
    </xf>
    <xf numFmtId="2" fontId="0" fillId="0" borderId="40" xfId="0" applyNumberForma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2" fontId="0" fillId="0" borderId="65" xfId="0" applyNumberFormat="1" applyBorder="1" applyAlignment="1">
      <alignment horizontal="center" vertical="center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80432819340891E-2"/>
          <c:y val="0.18753701077529786"/>
          <c:w val="0.73159932418260476"/>
          <c:h val="0.72333754247052084"/>
        </c:manualLayout>
      </c:layout>
      <c:lineChart>
        <c:grouping val="standard"/>
        <c:varyColors val="0"/>
        <c:ser>
          <c:idx val="0"/>
          <c:order val="0"/>
          <c:tx>
            <c:strRef>
              <c:f>'Capacity Factor'!$F$41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Factor'!$G$41:$R$41</c:f>
              <c:numCache>
                <c:formatCode>#,##0.00</c:formatCode>
                <c:ptCount val="12"/>
                <c:pt idx="0">
                  <c:v>0.62172676990791143</c:v>
                </c:pt>
                <c:pt idx="1">
                  <c:v>0.72846833726243909</c:v>
                </c:pt>
                <c:pt idx="2">
                  <c:v>0.7421378378678678</c:v>
                </c:pt>
                <c:pt idx="3">
                  <c:v>0.8731763632214381</c:v>
                </c:pt>
                <c:pt idx="4">
                  <c:v>0.910009202944977</c:v>
                </c:pt>
                <c:pt idx="5">
                  <c:v>1</c:v>
                </c:pt>
                <c:pt idx="6">
                  <c:v>0.98033350013379628</c:v>
                </c:pt>
                <c:pt idx="7">
                  <c:v>0.97987219021425565</c:v>
                </c:pt>
                <c:pt idx="8">
                  <c:v>0.8618040211824094</c:v>
                </c:pt>
                <c:pt idx="9">
                  <c:v>0.67788300659117451</c:v>
                </c:pt>
                <c:pt idx="10">
                  <c:v>0.59644148224417415</c:v>
                </c:pt>
                <c:pt idx="11">
                  <c:v>0.4989836036545135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59D-8E9A-9277D0D12B8F}"/>
            </c:ext>
          </c:extLst>
        </c:ser>
        <c:ser>
          <c:idx val="1"/>
          <c:order val="1"/>
          <c:tx>
            <c:strRef>
              <c:f>'Capacity Factor'!$F$42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Factor'!$G$42:$R$42</c:f>
              <c:numCache>
                <c:formatCode>#,##0.00</c:formatCode>
                <c:ptCount val="12"/>
                <c:pt idx="0">
                  <c:v>0.27475269059211599</c:v>
                </c:pt>
                <c:pt idx="1">
                  <c:v>0.58994128674968593</c:v>
                </c:pt>
                <c:pt idx="2">
                  <c:v>1</c:v>
                </c:pt>
                <c:pt idx="3">
                  <c:v>0.86561577451437788</c:v>
                </c:pt>
                <c:pt idx="4">
                  <c:v>0.97823627435508032</c:v>
                </c:pt>
                <c:pt idx="5">
                  <c:v>0.95571780385324012</c:v>
                </c:pt>
                <c:pt idx="6">
                  <c:v>0.48265492306557278</c:v>
                </c:pt>
                <c:pt idx="7">
                  <c:v>0.3707048918768916</c:v>
                </c:pt>
                <c:pt idx="8">
                  <c:v>0.28082206060534848</c:v>
                </c:pt>
                <c:pt idx="9">
                  <c:v>0.2725183729950828</c:v>
                </c:pt>
                <c:pt idx="10">
                  <c:v>0.18649189323541074</c:v>
                </c:pt>
                <c:pt idx="11">
                  <c:v>0.20582915970538015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59D-8E9A-9277D0D12B8F}"/>
            </c:ext>
          </c:extLst>
        </c:ser>
        <c:ser>
          <c:idx val="2"/>
          <c:order val="2"/>
          <c:tx>
            <c:strRef>
              <c:f>'Capacity Factor'!$F$43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Factor'!$G$43:$R$43</c:f>
              <c:numCache>
                <c:formatCode>#,##0.00</c:formatCode>
                <c:ptCount val="12"/>
                <c:pt idx="0">
                  <c:v>0.31216816613877368</c:v>
                </c:pt>
                <c:pt idx="1">
                  <c:v>0.43676567664709892</c:v>
                </c:pt>
                <c:pt idx="2">
                  <c:v>0.51765565643806311</c:v>
                </c:pt>
                <c:pt idx="3">
                  <c:v>0.51540686151900872</c:v>
                </c:pt>
                <c:pt idx="4">
                  <c:v>0.53781230221994503</c:v>
                </c:pt>
                <c:pt idx="5">
                  <c:v>0.74174156948377545</c:v>
                </c:pt>
                <c:pt idx="6">
                  <c:v>1</c:v>
                </c:pt>
                <c:pt idx="7">
                  <c:v>0.79715629362200335</c:v>
                </c:pt>
                <c:pt idx="8">
                  <c:v>0.47658343931748981</c:v>
                </c:pt>
                <c:pt idx="9">
                  <c:v>0.37773241471421093</c:v>
                </c:pt>
                <c:pt idx="10">
                  <c:v>0.31698071036292486</c:v>
                </c:pt>
                <c:pt idx="11">
                  <c:v>0.31571875079980627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59D-8E9A-9277D0D12B8F}"/>
            </c:ext>
          </c:extLst>
        </c:ser>
        <c:ser>
          <c:idx val="3"/>
          <c:order val="3"/>
          <c:tx>
            <c:strRef>
              <c:f>'Capacity Factor'!$F$44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Factor'!$G$44:$R$44</c:f>
              <c:numCache>
                <c:formatCode>#,##0.00</c:formatCode>
                <c:ptCount val="12"/>
                <c:pt idx="0">
                  <c:v>0.47637962132689765</c:v>
                </c:pt>
                <c:pt idx="1">
                  <c:v>0.77141938020663547</c:v>
                </c:pt>
                <c:pt idx="2">
                  <c:v>0.83902100789263967</c:v>
                </c:pt>
                <c:pt idx="3">
                  <c:v>0.73335078710727764</c:v>
                </c:pt>
                <c:pt idx="4">
                  <c:v>0.77588399660490281</c:v>
                </c:pt>
                <c:pt idx="5">
                  <c:v>0.9845470706917846</c:v>
                </c:pt>
                <c:pt idx="6">
                  <c:v>1</c:v>
                </c:pt>
                <c:pt idx="7">
                  <c:v>0.66670097522655858</c:v>
                </c:pt>
                <c:pt idx="8">
                  <c:v>0.32238893601453217</c:v>
                </c:pt>
                <c:pt idx="9">
                  <c:v>0.15591599598012879</c:v>
                </c:pt>
                <c:pt idx="10">
                  <c:v>0.12064018674355038</c:v>
                </c:pt>
                <c:pt idx="11">
                  <c:v>0.19449312726982104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5-459D-8E9A-9277D0D12B8F}"/>
            </c:ext>
          </c:extLst>
        </c:ser>
        <c:ser>
          <c:idx val="4"/>
          <c:order val="4"/>
          <c:tx>
            <c:strRef>
              <c:f>'Capacity Factor'!$F$45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Factor'!$G$45:$R$45</c:f>
              <c:numCache>
                <c:formatCode>#,##0.00</c:formatCode>
                <c:ptCount val="12"/>
                <c:pt idx="0">
                  <c:v>0.48667193537811715</c:v>
                </c:pt>
                <c:pt idx="1">
                  <c:v>0.76257324177664187</c:v>
                </c:pt>
                <c:pt idx="2">
                  <c:v>0.93253249543848893</c:v>
                </c:pt>
                <c:pt idx="3">
                  <c:v>0.9022145531586</c:v>
                </c:pt>
                <c:pt idx="4">
                  <c:v>0.96084871980885134</c:v>
                </c:pt>
                <c:pt idx="5">
                  <c:v>1</c:v>
                </c:pt>
                <c:pt idx="6">
                  <c:v>0.76897691862193918</c:v>
                </c:pt>
                <c:pt idx="7">
                  <c:v>0.6145472815551728</c:v>
                </c:pt>
                <c:pt idx="8">
                  <c:v>0.37394735080914132</c:v>
                </c:pt>
                <c:pt idx="9">
                  <c:v>0.21944299485929136</c:v>
                </c:pt>
                <c:pt idx="10">
                  <c:v>0.17202826409725294</c:v>
                </c:pt>
                <c:pt idx="11">
                  <c:v>0.21010673412390643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5-459D-8E9A-9277D0D12B8F}"/>
            </c:ext>
          </c:extLst>
        </c:ser>
        <c:ser>
          <c:idx val="5"/>
          <c:order val="5"/>
          <c:tx>
            <c:strRef>
              <c:f>'Capacity Factor'!$F$46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Factor'!$G$46:$R$46</c:f>
              <c:numCache>
                <c:formatCode>#,##0.00</c:formatCode>
                <c:ptCount val="12"/>
                <c:pt idx="0">
                  <c:v>4.5516776798344177E-2</c:v>
                </c:pt>
                <c:pt idx="1">
                  <c:v>0.28833105619201577</c:v>
                </c:pt>
                <c:pt idx="2">
                  <c:v>0.97221592630936771</c:v>
                </c:pt>
                <c:pt idx="3">
                  <c:v>0.88430840131033517</c:v>
                </c:pt>
                <c:pt idx="4">
                  <c:v>0.95658938614888434</c:v>
                </c:pt>
                <c:pt idx="5">
                  <c:v>1</c:v>
                </c:pt>
                <c:pt idx="6">
                  <c:v>0.88982117576985642</c:v>
                </c:pt>
                <c:pt idx="7">
                  <c:v>0.72756344057674294</c:v>
                </c:pt>
                <c:pt idx="8">
                  <c:v>0.6915987836118529</c:v>
                </c:pt>
                <c:pt idx="9">
                  <c:v>0.44026034715613799</c:v>
                </c:pt>
                <c:pt idx="10">
                  <c:v>0.24967352562885839</c:v>
                </c:pt>
                <c:pt idx="11">
                  <c:v>7.0356274192818355E-2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5-459D-8E9A-9277D0D12B8F}"/>
            </c:ext>
          </c:extLst>
        </c:ser>
        <c:ser>
          <c:idx val="6"/>
          <c:order val="6"/>
          <c:tx>
            <c:strRef>
              <c:f>'Capacity Factor'!$F$47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Factor'!$G$47:$R$47</c:f>
              <c:numCache>
                <c:formatCode>#,##0.00</c:formatCode>
                <c:ptCount val="12"/>
                <c:pt idx="0">
                  <c:v>0.79446458564536226</c:v>
                </c:pt>
                <c:pt idx="1">
                  <c:v>0.98998158551205218</c:v>
                </c:pt>
                <c:pt idx="2">
                  <c:v>1</c:v>
                </c:pt>
                <c:pt idx="3">
                  <c:v>0.81836252486381034</c:v>
                </c:pt>
                <c:pt idx="4">
                  <c:v>0.84689408181627235</c:v>
                </c:pt>
                <c:pt idx="5">
                  <c:v>0.91582071872029813</c:v>
                </c:pt>
                <c:pt idx="6">
                  <c:v>0.96767752190403933</c:v>
                </c:pt>
                <c:pt idx="7">
                  <c:v>0.87558608102554003</c:v>
                </c:pt>
                <c:pt idx="8">
                  <c:v>0.6836620488052183</c:v>
                </c:pt>
                <c:pt idx="9">
                  <c:v>0.28535235617978844</c:v>
                </c:pt>
                <c:pt idx="10">
                  <c:v>0.20472963697144358</c:v>
                </c:pt>
                <c:pt idx="11">
                  <c:v>0.34021298542664591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5-459D-8E9A-9277D0D12B8F}"/>
            </c:ext>
          </c:extLst>
        </c:ser>
        <c:ser>
          <c:idx val="7"/>
          <c:order val="7"/>
          <c:tx>
            <c:strRef>
              <c:f>'Capacity Factor'!$F$48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Factor'!$G$48:$R$48</c:f>
              <c:numCache>
                <c:formatCode>#,##0.00</c:formatCode>
                <c:ptCount val="12"/>
                <c:pt idx="0">
                  <c:v>0.57982163086083582</c:v>
                </c:pt>
                <c:pt idx="1">
                  <c:v>0.70471471256654084</c:v>
                </c:pt>
                <c:pt idx="2">
                  <c:v>1</c:v>
                </c:pt>
                <c:pt idx="3">
                  <c:v>0.89661556813411691</c:v>
                </c:pt>
                <c:pt idx="4">
                  <c:v>0.82838882099006028</c:v>
                </c:pt>
                <c:pt idx="5">
                  <c:v>0.88388342601582903</c:v>
                </c:pt>
                <c:pt idx="6">
                  <c:v>0.68027915680631557</c:v>
                </c:pt>
                <c:pt idx="7">
                  <c:v>0.49113260901944694</c:v>
                </c:pt>
                <c:pt idx="8">
                  <c:v>0.42334374264170738</c:v>
                </c:pt>
                <c:pt idx="9">
                  <c:v>0.24668366889866192</c:v>
                </c:pt>
                <c:pt idx="10">
                  <c:v>0.16422435249887773</c:v>
                </c:pt>
                <c:pt idx="11">
                  <c:v>0.26133096653964744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5-459D-8E9A-9277D0D12B8F}"/>
            </c:ext>
          </c:extLst>
        </c:ser>
        <c:ser>
          <c:idx val="8"/>
          <c:order val="8"/>
          <c:tx>
            <c:strRef>
              <c:f>'Capacity Factor'!$F$49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Factor'!$G$49:$R$49</c:f>
              <c:numCache>
                <c:formatCode>#,##0.00</c:formatCode>
                <c:ptCount val="12"/>
                <c:pt idx="0">
                  <c:v>0.56030642689093946</c:v>
                </c:pt>
                <c:pt idx="1">
                  <c:v>0.79168511688313492</c:v>
                </c:pt>
                <c:pt idx="2">
                  <c:v>0.96851331690848574</c:v>
                </c:pt>
                <c:pt idx="3">
                  <c:v>0.88367773574258679</c:v>
                </c:pt>
                <c:pt idx="4">
                  <c:v>0.92392998035839524</c:v>
                </c:pt>
                <c:pt idx="5">
                  <c:v>1</c:v>
                </c:pt>
                <c:pt idx="6">
                  <c:v>0.92276909958219544</c:v>
                </c:pt>
                <c:pt idx="7">
                  <c:v>0.75576621396520538</c:v>
                </c:pt>
                <c:pt idx="8">
                  <c:v>0.55224780230967074</c:v>
                </c:pt>
                <c:pt idx="9">
                  <c:v>0.31124335807323028</c:v>
                </c:pt>
                <c:pt idx="10">
                  <c:v>0.23437668615988824</c:v>
                </c:pt>
                <c:pt idx="11">
                  <c:v>0.28587994269467881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BC7-A3E0-DC1D5950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69136"/>
        <c:axId val="379369464"/>
      </c:lineChart>
      <c:catAx>
        <c:axId val="3793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464"/>
        <c:crosses val="autoZero"/>
        <c:auto val="1"/>
        <c:lblAlgn val="ctr"/>
        <c:lblOffset val="100"/>
        <c:noMultiLvlLbl val="0"/>
      </c:catAx>
      <c:valAx>
        <c:axId val="3793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Factor'!$E$88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Factor'!$E$89:$E$124</c:f>
              <c:numCache>
                <c:formatCode>0.00</c:formatCode>
                <c:ptCount val="36"/>
                <c:pt idx="0">
                  <c:v>0.8731763632214381</c:v>
                </c:pt>
                <c:pt idx="1">
                  <c:v>0.8731763632214381</c:v>
                </c:pt>
                <c:pt idx="2">
                  <c:v>0.8731763632214381</c:v>
                </c:pt>
                <c:pt idx="3">
                  <c:v>0.910009202944977</c:v>
                </c:pt>
                <c:pt idx="4">
                  <c:v>0.910009202944977</c:v>
                </c:pt>
                <c:pt idx="5">
                  <c:v>0.910009202944977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0.98033350013379628</c:v>
                </c:pt>
                <c:pt idx="10">
                  <c:v>0.98033350013379628</c:v>
                </c:pt>
                <c:pt idx="11">
                  <c:v>0.98033350013379628</c:v>
                </c:pt>
                <c:pt idx="12">
                  <c:v>0.97987219021425565</c:v>
                </c:pt>
                <c:pt idx="13">
                  <c:v>0.97987219021425565</c:v>
                </c:pt>
                <c:pt idx="14">
                  <c:v>0.97987219021425565</c:v>
                </c:pt>
                <c:pt idx="15">
                  <c:v>0.8618040211824094</c:v>
                </c:pt>
                <c:pt idx="16">
                  <c:v>0.8618040211824094</c:v>
                </c:pt>
                <c:pt idx="17">
                  <c:v>0.8618040211824094</c:v>
                </c:pt>
                <c:pt idx="18">
                  <c:v>0.67788300659117451</c:v>
                </c:pt>
                <c:pt idx="19">
                  <c:v>0.67788300659117451</c:v>
                </c:pt>
                <c:pt idx="20">
                  <c:v>0.67788300659117451</c:v>
                </c:pt>
                <c:pt idx="21">
                  <c:v>0.59644148224417415</c:v>
                </c:pt>
                <c:pt idx="22">
                  <c:v>0.59644148224417415</c:v>
                </c:pt>
                <c:pt idx="23">
                  <c:v>0.59644148224417415</c:v>
                </c:pt>
                <c:pt idx="24">
                  <c:v>0.4989836036545135</c:v>
                </c:pt>
                <c:pt idx="25">
                  <c:v>0.4989836036545135</c:v>
                </c:pt>
                <c:pt idx="26">
                  <c:v>0.4989836036545135</c:v>
                </c:pt>
                <c:pt idx="27">
                  <c:v>0.62172676990791154</c:v>
                </c:pt>
                <c:pt idx="28">
                  <c:v>0.62172676990791154</c:v>
                </c:pt>
                <c:pt idx="29">
                  <c:v>0.62172676990791154</c:v>
                </c:pt>
                <c:pt idx="30">
                  <c:v>0.72846833726243909</c:v>
                </c:pt>
                <c:pt idx="31">
                  <c:v>0.72846833726243909</c:v>
                </c:pt>
                <c:pt idx="32">
                  <c:v>0.72846833726243909</c:v>
                </c:pt>
                <c:pt idx="33">
                  <c:v>0.7421378378678678</c:v>
                </c:pt>
                <c:pt idx="34">
                  <c:v>0.7421378378678678</c:v>
                </c:pt>
                <c:pt idx="35">
                  <c:v>0.7421378378678678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1-4DD9-B81E-2E65A26CB5B3}"/>
            </c:ext>
          </c:extLst>
        </c:ser>
        <c:ser>
          <c:idx val="1"/>
          <c:order val="1"/>
          <c:tx>
            <c:strRef>
              <c:f>'Capacity Factor'!$F$88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Factor'!$F$89:$F$124</c:f>
              <c:numCache>
                <c:formatCode>0.00</c:formatCode>
                <c:ptCount val="36"/>
                <c:pt idx="0">
                  <c:v>0.86561577451437788</c:v>
                </c:pt>
                <c:pt idx="1">
                  <c:v>0.86561577451437788</c:v>
                </c:pt>
                <c:pt idx="2">
                  <c:v>0.86561577451437788</c:v>
                </c:pt>
                <c:pt idx="3">
                  <c:v>0.97823627435508032</c:v>
                </c:pt>
                <c:pt idx="4">
                  <c:v>0.97823627435508032</c:v>
                </c:pt>
                <c:pt idx="5">
                  <c:v>0.97823627435508032</c:v>
                </c:pt>
                <c:pt idx="6">
                  <c:v>0.95571780385324012</c:v>
                </c:pt>
                <c:pt idx="7">
                  <c:v>0.95571780385324012</c:v>
                </c:pt>
                <c:pt idx="8">
                  <c:v>0.95571780385324012</c:v>
                </c:pt>
                <c:pt idx="9">
                  <c:v>0.48265492306557278</c:v>
                </c:pt>
                <c:pt idx="10">
                  <c:v>0.48265492306557278</c:v>
                </c:pt>
                <c:pt idx="11">
                  <c:v>0.48265492306557278</c:v>
                </c:pt>
                <c:pt idx="12">
                  <c:v>0.3707048918768916</c:v>
                </c:pt>
                <c:pt idx="13">
                  <c:v>0.3707048918768916</c:v>
                </c:pt>
                <c:pt idx="14">
                  <c:v>0.3707048918768916</c:v>
                </c:pt>
                <c:pt idx="15">
                  <c:v>0.28082206060534848</c:v>
                </c:pt>
                <c:pt idx="16">
                  <c:v>0.28082206060534848</c:v>
                </c:pt>
                <c:pt idx="17">
                  <c:v>0.28082206060534848</c:v>
                </c:pt>
                <c:pt idx="18">
                  <c:v>0.2725183729950828</c:v>
                </c:pt>
                <c:pt idx="19">
                  <c:v>0.2725183729950828</c:v>
                </c:pt>
                <c:pt idx="20">
                  <c:v>0.2725183729950828</c:v>
                </c:pt>
                <c:pt idx="21">
                  <c:v>0.18649189323541074</c:v>
                </c:pt>
                <c:pt idx="22">
                  <c:v>0.18649189323541074</c:v>
                </c:pt>
                <c:pt idx="23">
                  <c:v>0.18649189323541074</c:v>
                </c:pt>
                <c:pt idx="24">
                  <c:v>0.20582915970538015</c:v>
                </c:pt>
                <c:pt idx="25">
                  <c:v>0.20582915970538015</c:v>
                </c:pt>
                <c:pt idx="26">
                  <c:v>0.20582915970538015</c:v>
                </c:pt>
                <c:pt idx="27">
                  <c:v>0.27475269059211599</c:v>
                </c:pt>
                <c:pt idx="28">
                  <c:v>0.27475269059211599</c:v>
                </c:pt>
                <c:pt idx="29">
                  <c:v>0.27475269059211599</c:v>
                </c:pt>
                <c:pt idx="30">
                  <c:v>0.58994128674968593</c:v>
                </c:pt>
                <c:pt idx="31">
                  <c:v>0.58994128674968593</c:v>
                </c:pt>
                <c:pt idx="32">
                  <c:v>0.58994128674968593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1-4DD9-B81E-2E65A26CB5B3}"/>
            </c:ext>
          </c:extLst>
        </c:ser>
        <c:ser>
          <c:idx val="2"/>
          <c:order val="2"/>
          <c:tx>
            <c:strRef>
              <c:f>'Capacity Factor'!$G$88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Factor'!$G$89:$G$124</c:f>
              <c:numCache>
                <c:formatCode>0.00</c:formatCode>
                <c:ptCount val="36"/>
                <c:pt idx="0">
                  <c:v>0.51540686151900872</c:v>
                </c:pt>
                <c:pt idx="1">
                  <c:v>0.51540686151900872</c:v>
                </c:pt>
                <c:pt idx="2">
                  <c:v>0.51540686151900872</c:v>
                </c:pt>
                <c:pt idx="3">
                  <c:v>0.53781230221994503</c:v>
                </c:pt>
                <c:pt idx="4">
                  <c:v>0.53781230221994503</c:v>
                </c:pt>
                <c:pt idx="5">
                  <c:v>0.53781230221994503</c:v>
                </c:pt>
                <c:pt idx="6">
                  <c:v>0.74174156948377545</c:v>
                </c:pt>
                <c:pt idx="7">
                  <c:v>0.74174156948377545</c:v>
                </c:pt>
                <c:pt idx="8">
                  <c:v>0.74174156948377545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0.79715629362200335</c:v>
                </c:pt>
                <c:pt idx="13">
                  <c:v>0.79715629362200335</c:v>
                </c:pt>
                <c:pt idx="14">
                  <c:v>0.79715629362200335</c:v>
                </c:pt>
                <c:pt idx="15">
                  <c:v>0.47658343931748981</c:v>
                </c:pt>
                <c:pt idx="16">
                  <c:v>0.47658343931748981</c:v>
                </c:pt>
                <c:pt idx="17">
                  <c:v>0.47658343931748981</c:v>
                </c:pt>
                <c:pt idx="18">
                  <c:v>0.37773241471421093</c:v>
                </c:pt>
                <c:pt idx="19">
                  <c:v>0.37773241471421093</c:v>
                </c:pt>
                <c:pt idx="20">
                  <c:v>0.37773241471421093</c:v>
                </c:pt>
                <c:pt idx="21">
                  <c:v>0.31698071036292486</c:v>
                </c:pt>
                <c:pt idx="22">
                  <c:v>0.31698071036292486</c:v>
                </c:pt>
                <c:pt idx="23">
                  <c:v>0.31698071036292486</c:v>
                </c:pt>
                <c:pt idx="24">
                  <c:v>0.31571875079980627</c:v>
                </c:pt>
                <c:pt idx="25">
                  <c:v>0.31571875079980627</c:v>
                </c:pt>
                <c:pt idx="26">
                  <c:v>0.31571875079980627</c:v>
                </c:pt>
                <c:pt idx="27">
                  <c:v>0.31216816613877368</c:v>
                </c:pt>
                <c:pt idx="28">
                  <c:v>0.31216816613877368</c:v>
                </c:pt>
                <c:pt idx="29">
                  <c:v>0.31216816613877368</c:v>
                </c:pt>
                <c:pt idx="30">
                  <c:v>0.43676567664709892</c:v>
                </c:pt>
                <c:pt idx="31">
                  <c:v>0.43676567664709892</c:v>
                </c:pt>
                <c:pt idx="32">
                  <c:v>0.43676567664709892</c:v>
                </c:pt>
                <c:pt idx="33">
                  <c:v>0.51765565643806311</c:v>
                </c:pt>
                <c:pt idx="34">
                  <c:v>0.51765565643806311</c:v>
                </c:pt>
                <c:pt idx="35">
                  <c:v>0.51765565643806311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1-4DD9-B81E-2E65A26CB5B3}"/>
            </c:ext>
          </c:extLst>
        </c:ser>
        <c:ser>
          <c:idx val="3"/>
          <c:order val="3"/>
          <c:tx>
            <c:strRef>
              <c:f>'Capacity Factor'!$H$88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Factor'!$H$89:$H$124</c:f>
              <c:numCache>
                <c:formatCode>0.00</c:formatCode>
                <c:ptCount val="36"/>
                <c:pt idx="0">
                  <c:v>0.73335078710727764</c:v>
                </c:pt>
                <c:pt idx="1">
                  <c:v>0.73335078710727764</c:v>
                </c:pt>
                <c:pt idx="2">
                  <c:v>0.73335078710727764</c:v>
                </c:pt>
                <c:pt idx="3">
                  <c:v>0.77588399660490281</c:v>
                </c:pt>
                <c:pt idx="4">
                  <c:v>0.77588399660490281</c:v>
                </c:pt>
                <c:pt idx="5">
                  <c:v>0.77588399660490281</c:v>
                </c:pt>
                <c:pt idx="6">
                  <c:v>0.9845470706917846</c:v>
                </c:pt>
                <c:pt idx="7">
                  <c:v>0.9845470706917846</c:v>
                </c:pt>
                <c:pt idx="8">
                  <c:v>0.9845470706917846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0.66670097522655858</c:v>
                </c:pt>
                <c:pt idx="13">
                  <c:v>0.66670097522655858</c:v>
                </c:pt>
                <c:pt idx="14">
                  <c:v>0.66670097522655858</c:v>
                </c:pt>
                <c:pt idx="15">
                  <c:v>0.32238893601453217</c:v>
                </c:pt>
                <c:pt idx="16">
                  <c:v>0.32238893601453217</c:v>
                </c:pt>
                <c:pt idx="17">
                  <c:v>0.32238893601453217</c:v>
                </c:pt>
                <c:pt idx="18">
                  <c:v>0.15591599598012879</c:v>
                </c:pt>
                <c:pt idx="19">
                  <c:v>0.15591599598012879</c:v>
                </c:pt>
                <c:pt idx="20">
                  <c:v>0.15591599598012879</c:v>
                </c:pt>
                <c:pt idx="21">
                  <c:v>0.12064018674355038</c:v>
                </c:pt>
                <c:pt idx="22">
                  <c:v>0.12064018674355038</c:v>
                </c:pt>
                <c:pt idx="23">
                  <c:v>0.12064018674355038</c:v>
                </c:pt>
                <c:pt idx="24">
                  <c:v>0.19449312726982104</c:v>
                </c:pt>
                <c:pt idx="25">
                  <c:v>0.19449312726982104</c:v>
                </c:pt>
                <c:pt idx="26">
                  <c:v>0.19449312726982104</c:v>
                </c:pt>
                <c:pt idx="27">
                  <c:v>0.47637962132689765</c:v>
                </c:pt>
                <c:pt idx="28">
                  <c:v>0.47637962132689765</c:v>
                </c:pt>
                <c:pt idx="29">
                  <c:v>0.47637962132689765</c:v>
                </c:pt>
                <c:pt idx="30">
                  <c:v>0.77141938020663547</c:v>
                </c:pt>
                <c:pt idx="31">
                  <c:v>0.77141938020663547</c:v>
                </c:pt>
                <c:pt idx="32">
                  <c:v>0.77141938020663547</c:v>
                </c:pt>
                <c:pt idx="33">
                  <c:v>0.83902100789263967</c:v>
                </c:pt>
                <c:pt idx="34">
                  <c:v>0.83902100789263967</c:v>
                </c:pt>
                <c:pt idx="35">
                  <c:v>0.83902100789263967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1-4DD9-B81E-2E65A26CB5B3}"/>
            </c:ext>
          </c:extLst>
        </c:ser>
        <c:ser>
          <c:idx val="4"/>
          <c:order val="4"/>
          <c:tx>
            <c:strRef>
              <c:f>'Capacity Factor'!$I$88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Factor'!$I$89:$I$124</c:f>
              <c:numCache>
                <c:formatCode>0.00</c:formatCode>
                <c:ptCount val="36"/>
                <c:pt idx="0">
                  <c:v>0.9022145531586</c:v>
                </c:pt>
                <c:pt idx="1">
                  <c:v>0.9022145531586</c:v>
                </c:pt>
                <c:pt idx="2">
                  <c:v>0.9022145531586</c:v>
                </c:pt>
                <c:pt idx="3">
                  <c:v>0.96084871980885134</c:v>
                </c:pt>
                <c:pt idx="4">
                  <c:v>0.96084871980885134</c:v>
                </c:pt>
                <c:pt idx="5">
                  <c:v>0.96084871980885134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0.76897691862193918</c:v>
                </c:pt>
                <c:pt idx="10">
                  <c:v>0.76897691862193918</c:v>
                </c:pt>
                <c:pt idx="11">
                  <c:v>0.76897691862193918</c:v>
                </c:pt>
                <c:pt idx="12">
                  <c:v>0.6145472815551728</c:v>
                </c:pt>
                <c:pt idx="13">
                  <c:v>0.6145472815551728</c:v>
                </c:pt>
                <c:pt idx="14">
                  <c:v>0.6145472815551728</c:v>
                </c:pt>
                <c:pt idx="15">
                  <c:v>0.37394735080914132</c:v>
                </c:pt>
                <c:pt idx="16">
                  <c:v>0.37394735080914132</c:v>
                </c:pt>
                <c:pt idx="17">
                  <c:v>0.37394735080914132</c:v>
                </c:pt>
                <c:pt idx="18">
                  <c:v>0.21944299485929136</c:v>
                </c:pt>
                <c:pt idx="19">
                  <c:v>0.21944299485929136</c:v>
                </c:pt>
                <c:pt idx="20">
                  <c:v>0.21944299485929136</c:v>
                </c:pt>
                <c:pt idx="21">
                  <c:v>0.17202826409725294</c:v>
                </c:pt>
                <c:pt idx="22">
                  <c:v>0.17202826409725294</c:v>
                </c:pt>
                <c:pt idx="23">
                  <c:v>0.17202826409725294</c:v>
                </c:pt>
                <c:pt idx="24">
                  <c:v>0.21010673412390643</c:v>
                </c:pt>
                <c:pt idx="25">
                  <c:v>0.21010673412390643</c:v>
                </c:pt>
                <c:pt idx="26">
                  <c:v>0.21010673412390643</c:v>
                </c:pt>
                <c:pt idx="27">
                  <c:v>0.48667193537811715</c:v>
                </c:pt>
                <c:pt idx="28">
                  <c:v>0.48667193537811715</c:v>
                </c:pt>
                <c:pt idx="29">
                  <c:v>0.48667193537811715</c:v>
                </c:pt>
                <c:pt idx="30">
                  <c:v>0.76257324177664187</c:v>
                </c:pt>
                <c:pt idx="31">
                  <c:v>0.76257324177664187</c:v>
                </c:pt>
                <c:pt idx="32">
                  <c:v>0.76257324177664187</c:v>
                </c:pt>
                <c:pt idx="33">
                  <c:v>0.93253249543848893</c:v>
                </c:pt>
                <c:pt idx="34">
                  <c:v>0.93253249543848893</c:v>
                </c:pt>
                <c:pt idx="35">
                  <c:v>0.93253249543848893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1-4DD9-B81E-2E65A26CB5B3}"/>
            </c:ext>
          </c:extLst>
        </c:ser>
        <c:ser>
          <c:idx val="5"/>
          <c:order val="5"/>
          <c:tx>
            <c:strRef>
              <c:f>'Capacity Factor'!$J$88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Factor'!$J$89:$J$124</c:f>
              <c:numCache>
                <c:formatCode>0.00</c:formatCode>
                <c:ptCount val="36"/>
                <c:pt idx="0">
                  <c:v>0.88430840131033517</c:v>
                </c:pt>
                <c:pt idx="1">
                  <c:v>0.88430840131033517</c:v>
                </c:pt>
                <c:pt idx="2">
                  <c:v>0.88430840131033517</c:v>
                </c:pt>
                <c:pt idx="3">
                  <c:v>0.95658938614888434</c:v>
                </c:pt>
                <c:pt idx="4">
                  <c:v>0.95658938614888434</c:v>
                </c:pt>
                <c:pt idx="5">
                  <c:v>0.95658938614888434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0.88982117576985642</c:v>
                </c:pt>
                <c:pt idx="10">
                  <c:v>0.88982117576985642</c:v>
                </c:pt>
                <c:pt idx="11">
                  <c:v>0.88982117576985642</c:v>
                </c:pt>
                <c:pt idx="12">
                  <c:v>0.72756344057674294</c:v>
                </c:pt>
                <c:pt idx="13">
                  <c:v>0.72756344057674294</c:v>
                </c:pt>
                <c:pt idx="14">
                  <c:v>0.72756344057674294</c:v>
                </c:pt>
                <c:pt idx="15">
                  <c:v>0.6915987836118529</c:v>
                </c:pt>
                <c:pt idx="16">
                  <c:v>0.6915987836118529</c:v>
                </c:pt>
                <c:pt idx="17">
                  <c:v>0.6915987836118529</c:v>
                </c:pt>
                <c:pt idx="18">
                  <c:v>0.44026034715613799</c:v>
                </c:pt>
                <c:pt idx="19">
                  <c:v>0.44026034715613799</c:v>
                </c:pt>
                <c:pt idx="20">
                  <c:v>0.44026034715613799</c:v>
                </c:pt>
                <c:pt idx="21">
                  <c:v>0.24967352562885839</c:v>
                </c:pt>
                <c:pt idx="22">
                  <c:v>0.24967352562885839</c:v>
                </c:pt>
                <c:pt idx="23">
                  <c:v>0.24967352562885839</c:v>
                </c:pt>
                <c:pt idx="24">
                  <c:v>7.0356274192818355E-2</c:v>
                </c:pt>
                <c:pt idx="25">
                  <c:v>7.0356274192818355E-2</c:v>
                </c:pt>
                <c:pt idx="26">
                  <c:v>7.0356274192818355E-2</c:v>
                </c:pt>
                <c:pt idx="27">
                  <c:v>4.5516776798344177E-2</c:v>
                </c:pt>
                <c:pt idx="28">
                  <c:v>4.5516776798344177E-2</c:v>
                </c:pt>
                <c:pt idx="29">
                  <c:v>4.5516776798344177E-2</c:v>
                </c:pt>
                <c:pt idx="30">
                  <c:v>0.28833105619201577</c:v>
                </c:pt>
                <c:pt idx="31">
                  <c:v>0.28833105619201577</c:v>
                </c:pt>
                <c:pt idx="32">
                  <c:v>0.28833105619201577</c:v>
                </c:pt>
                <c:pt idx="33">
                  <c:v>0.97221592630936771</c:v>
                </c:pt>
                <c:pt idx="34">
                  <c:v>0.97221592630936771</c:v>
                </c:pt>
                <c:pt idx="35">
                  <c:v>0.97221592630936771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1-4DD9-B81E-2E65A26CB5B3}"/>
            </c:ext>
          </c:extLst>
        </c:ser>
        <c:ser>
          <c:idx val="6"/>
          <c:order val="6"/>
          <c:tx>
            <c:strRef>
              <c:f>'Capacity Factor'!$K$88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Factor'!$K$89:$K$124</c:f>
              <c:numCache>
                <c:formatCode>0.00</c:formatCode>
                <c:ptCount val="36"/>
                <c:pt idx="0">
                  <c:v>0.81836252486381034</c:v>
                </c:pt>
                <c:pt idx="1">
                  <c:v>0.81836252486381034</c:v>
                </c:pt>
                <c:pt idx="2">
                  <c:v>0.81836252486381034</c:v>
                </c:pt>
                <c:pt idx="3">
                  <c:v>0.84689408181627235</c:v>
                </c:pt>
                <c:pt idx="4">
                  <c:v>0.84689408181627235</c:v>
                </c:pt>
                <c:pt idx="5">
                  <c:v>0.84689408181627235</c:v>
                </c:pt>
                <c:pt idx="6">
                  <c:v>0.91582071872029813</c:v>
                </c:pt>
                <c:pt idx="7">
                  <c:v>0.91582071872029813</c:v>
                </c:pt>
                <c:pt idx="8">
                  <c:v>0.91582071872029813</c:v>
                </c:pt>
                <c:pt idx="9">
                  <c:v>0.96767752190403933</c:v>
                </c:pt>
                <c:pt idx="10">
                  <c:v>0.96767752190403933</c:v>
                </c:pt>
                <c:pt idx="11">
                  <c:v>0.96767752190403933</c:v>
                </c:pt>
                <c:pt idx="12">
                  <c:v>0.87558608102554003</c:v>
                </c:pt>
                <c:pt idx="13">
                  <c:v>0.87558608102554003</c:v>
                </c:pt>
                <c:pt idx="14">
                  <c:v>0.87558608102554003</c:v>
                </c:pt>
                <c:pt idx="15">
                  <c:v>0.6836620488052183</c:v>
                </c:pt>
                <c:pt idx="16">
                  <c:v>0.6836620488052183</c:v>
                </c:pt>
                <c:pt idx="17">
                  <c:v>0.6836620488052183</c:v>
                </c:pt>
                <c:pt idx="18">
                  <c:v>0.28535235617978844</c:v>
                </c:pt>
                <c:pt idx="19">
                  <c:v>0.28535235617978844</c:v>
                </c:pt>
                <c:pt idx="20">
                  <c:v>0.28535235617978844</c:v>
                </c:pt>
                <c:pt idx="21">
                  <c:v>0.20472963697144358</c:v>
                </c:pt>
                <c:pt idx="22">
                  <c:v>0.20472963697144358</c:v>
                </c:pt>
                <c:pt idx="23">
                  <c:v>0.20472963697144358</c:v>
                </c:pt>
                <c:pt idx="24">
                  <c:v>0.34021298542664591</c:v>
                </c:pt>
                <c:pt idx="25">
                  <c:v>0.34021298542664591</c:v>
                </c:pt>
                <c:pt idx="26">
                  <c:v>0.34021298542664591</c:v>
                </c:pt>
                <c:pt idx="27">
                  <c:v>0.79446458564536226</c:v>
                </c:pt>
                <c:pt idx="28">
                  <c:v>0.79446458564536226</c:v>
                </c:pt>
                <c:pt idx="29">
                  <c:v>0.79446458564536226</c:v>
                </c:pt>
                <c:pt idx="30">
                  <c:v>0.98998158551205218</c:v>
                </c:pt>
                <c:pt idx="31">
                  <c:v>0.98998158551205218</c:v>
                </c:pt>
                <c:pt idx="32">
                  <c:v>0.98998158551205218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1-4DD9-B81E-2E65A26CB5B3}"/>
            </c:ext>
          </c:extLst>
        </c:ser>
        <c:ser>
          <c:idx val="7"/>
          <c:order val="7"/>
          <c:tx>
            <c:strRef>
              <c:f>'Capacity Factor'!$L$88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Factor'!$L$89:$L$124</c:f>
              <c:numCache>
                <c:formatCode>0.00</c:formatCode>
                <c:ptCount val="36"/>
                <c:pt idx="0">
                  <c:v>0.89661556813411691</c:v>
                </c:pt>
                <c:pt idx="1">
                  <c:v>0.89661556813411691</c:v>
                </c:pt>
                <c:pt idx="2">
                  <c:v>0.89661556813411691</c:v>
                </c:pt>
                <c:pt idx="3">
                  <c:v>0.82838882099006028</c:v>
                </c:pt>
                <c:pt idx="4">
                  <c:v>0.82838882099006028</c:v>
                </c:pt>
                <c:pt idx="5">
                  <c:v>0.82838882099006028</c:v>
                </c:pt>
                <c:pt idx="6">
                  <c:v>0.88388342601582903</c:v>
                </c:pt>
                <c:pt idx="7">
                  <c:v>0.88388342601582903</c:v>
                </c:pt>
                <c:pt idx="8">
                  <c:v>0.88388342601582903</c:v>
                </c:pt>
                <c:pt idx="9">
                  <c:v>0.68027915680631557</c:v>
                </c:pt>
                <c:pt idx="10">
                  <c:v>0.68027915680631557</c:v>
                </c:pt>
                <c:pt idx="11">
                  <c:v>0.68027915680631557</c:v>
                </c:pt>
                <c:pt idx="12">
                  <c:v>0.49113260901944694</c:v>
                </c:pt>
                <c:pt idx="13">
                  <c:v>0.49113260901944694</c:v>
                </c:pt>
                <c:pt idx="14">
                  <c:v>0.49113260901944694</c:v>
                </c:pt>
                <c:pt idx="15">
                  <c:v>0.42334374264170738</c:v>
                </c:pt>
                <c:pt idx="16">
                  <c:v>0.42334374264170738</c:v>
                </c:pt>
                <c:pt idx="17">
                  <c:v>0.42334374264170738</c:v>
                </c:pt>
                <c:pt idx="18">
                  <c:v>0.24668366889866192</c:v>
                </c:pt>
                <c:pt idx="19">
                  <c:v>0.24668366889866192</c:v>
                </c:pt>
                <c:pt idx="20">
                  <c:v>0.24668366889866192</c:v>
                </c:pt>
                <c:pt idx="21">
                  <c:v>0.16422435249887773</c:v>
                </c:pt>
                <c:pt idx="22">
                  <c:v>0.16422435249887773</c:v>
                </c:pt>
                <c:pt idx="23">
                  <c:v>0.16422435249887773</c:v>
                </c:pt>
                <c:pt idx="24">
                  <c:v>0.26133096653964744</c:v>
                </c:pt>
                <c:pt idx="25">
                  <c:v>0.26133096653964744</c:v>
                </c:pt>
                <c:pt idx="26">
                  <c:v>0.26133096653964744</c:v>
                </c:pt>
                <c:pt idx="27">
                  <c:v>0.57982163086083582</c:v>
                </c:pt>
                <c:pt idx="28">
                  <c:v>0.57982163086083582</c:v>
                </c:pt>
                <c:pt idx="29">
                  <c:v>0.57982163086083582</c:v>
                </c:pt>
                <c:pt idx="30">
                  <c:v>0.70471471256654084</c:v>
                </c:pt>
                <c:pt idx="31">
                  <c:v>0.70471471256654084</c:v>
                </c:pt>
                <c:pt idx="32">
                  <c:v>0.70471471256654084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1-4DD9-B81E-2E65A26CB5B3}"/>
            </c:ext>
          </c:extLst>
        </c:ser>
        <c:ser>
          <c:idx val="8"/>
          <c:order val="8"/>
          <c:tx>
            <c:strRef>
              <c:f>'Capacity Factor'!$M$88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Factor'!$M$89:$M$124</c:f>
              <c:numCache>
                <c:formatCode>0.00</c:formatCode>
                <c:ptCount val="36"/>
                <c:pt idx="0">
                  <c:v>0.88367773574258679</c:v>
                </c:pt>
                <c:pt idx="1">
                  <c:v>0.88367773574258679</c:v>
                </c:pt>
                <c:pt idx="2">
                  <c:v>0.88367773574258679</c:v>
                </c:pt>
                <c:pt idx="3">
                  <c:v>0.92392998035839524</c:v>
                </c:pt>
                <c:pt idx="4">
                  <c:v>0.92392998035839524</c:v>
                </c:pt>
                <c:pt idx="5">
                  <c:v>0.92392998035839524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0.92276909958219544</c:v>
                </c:pt>
                <c:pt idx="10">
                  <c:v>0.92276909958219544</c:v>
                </c:pt>
                <c:pt idx="11">
                  <c:v>0.92276909958219544</c:v>
                </c:pt>
                <c:pt idx="12">
                  <c:v>0.75576621396520538</c:v>
                </c:pt>
                <c:pt idx="13">
                  <c:v>0.75576621396520538</c:v>
                </c:pt>
                <c:pt idx="14">
                  <c:v>0.75576621396520538</c:v>
                </c:pt>
                <c:pt idx="15">
                  <c:v>0.55224780230967074</c:v>
                </c:pt>
                <c:pt idx="16">
                  <c:v>0.55224780230967074</c:v>
                </c:pt>
                <c:pt idx="17">
                  <c:v>0.55224780230967074</c:v>
                </c:pt>
                <c:pt idx="18">
                  <c:v>0.31124335807323028</c:v>
                </c:pt>
                <c:pt idx="19">
                  <c:v>0.31124335807323028</c:v>
                </c:pt>
                <c:pt idx="20">
                  <c:v>0.31124335807323028</c:v>
                </c:pt>
                <c:pt idx="21">
                  <c:v>0.23437668615988824</c:v>
                </c:pt>
                <c:pt idx="22">
                  <c:v>0.23437668615988824</c:v>
                </c:pt>
                <c:pt idx="23">
                  <c:v>0.23437668615988824</c:v>
                </c:pt>
                <c:pt idx="24">
                  <c:v>0.28587994269467881</c:v>
                </c:pt>
                <c:pt idx="25">
                  <c:v>0.28587994269467881</c:v>
                </c:pt>
                <c:pt idx="26">
                  <c:v>0.28587994269467881</c:v>
                </c:pt>
                <c:pt idx="27">
                  <c:v>0.56030642689093946</c:v>
                </c:pt>
                <c:pt idx="28">
                  <c:v>0.56030642689093946</c:v>
                </c:pt>
                <c:pt idx="29">
                  <c:v>0.56030642689093946</c:v>
                </c:pt>
                <c:pt idx="30">
                  <c:v>0.79168511688313492</c:v>
                </c:pt>
                <c:pt idx="31">
                  <c:v>0.79168511688313492</c:v>
                </c:pt>
                <c:pt idx="32">
                  <c:v>0.79168511688313492</c:v>
                </c:pt>
                <c:pt idx="33">
                  <c:v>0.96851331690848574</c:v>
                </c:pt>
                <c:pt idx="34">
                  <c:v>0.96851331690848574</c:v>
                </c:pt>
                <c:pt idx="35">
                  <c:v>0.96851331690848574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1-4DD9-B81E-2E65A26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29336"/>
        <c:axId val="392123760"/>
      </c:lineChart>
      <c:catAx>
        <c:axId val="3921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3760"/>
        <c:crosses val="autoZero"/>
        <c:auto val="1"/>
        <c:lblAlgn val="ctr"/>
        <c:lblOffset val="100"/>
        <c:noMultiLvlLbl val="0"/>
      </c:catAx>
      <c:valAx>
        <c:axId val="392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152400</xdr:rowOff>
    </xdr:from>
    <xdr:to>
      <xdr:col>9</xdr:col>
      <xdr:colOff>327660</xdr:colOff>
      <xdr:row>69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618563</xdr:colOff>
      <xdr:row>87</xdr:row>
      <xdr:rowOff>300318</xdr:rowOff>
    </xdr:from>
    <xdr:to>
      <xdr:col>20</xdr:col>
      <xdr:colOff>367552</xdr:colOff>
      <xdr:row>120</xdr:row>
      <xdr:rowOff>107577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596349</xdr:colOff>
      <xdr:row>0</xdr:row>
      <xdr:rowOff>0</xdr:rowOff>
    </xdr:from>
    <xdr:to>
      <xdr:col>43</xdr:col>
      <xdr:colOff>579825</xdr:colOff>
      <xdr:row>52</xdr:row>
      <xdr:rowOff>3313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9027" y="0"/>
          <a:ext cx="8093806" cy="10684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m.com.mk/wp-content/uploads/2017/04/Godisen_izvestaj_2012-MKD-1-1.pdf" TargetMode="External"/><Relationship Id="rId2" Type="http://schemas.openxmlformats.org/officeDocument/2006/relationships/hyperlink" Target="https://www.esm.com.mk/?page_id=1849&amp;lang=sq" TargetMode="External"/><Relationship Id="rId1" Type="http://schemas.openxmlformats.org/officeDocument/2006/relationships/hyperlink" Target="https://www.esm.com.mk/?page_id=1856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50.33203125" customWidth="1"/>
    <col min="2" max="2" width="72.33203125" customWidth="1"/>
  </cols>
  <sheetData>
    <row r="1" spans="1:2" s="36" customFormat="1" ht="18" x14ac:dyDescent="0.35">
      <c r="A1" s="35" t="s">
        <v>33</v>
      </c>
      <c r="B1" s="35" t="s">
        <v>34</v>
      </c>
    </row>
    <row r="2" spans="1:2" ht="28.8" customHeight="1" x14ac:dyDescent="0.3">
      <c r="A2" s="33" t="s">
        <v>35</v>
      </c>
      <c r="B2" s="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topLeftCell="B1" workbookViewId="0">
      <selection activeCell="Q3" sqref="Q3:Q14"/>
    </sheetView>
  </sheetViews>
  <sheetFormatPr defaultRowHeight="14.4" x14ac:dyDescent="0.3"/>
  <cols>
    <col min="1" max="1" width="4.77734375" bestFit="1" customWidth="1"/>
    <col min="2" max="2" width="18.5546875" customWidth="1"/>
    <col min="3" max="3" width="10.109375" bestFit="1" customWidth="1"/>
    <col min="4" max="4" width="9.88671875" bestFit="1" customWidth="1"/>
    <col min="5" max="5" width="10.88671875" bestFit="1" customWidth="1"/>
    <col min="6" max="6" width="9.88671875" bestFit="1" customWidth="1"/>
    <col min="7" max="9" width="11.5546875" bestFit="1" customWidth="1"/>
    <col min="10" max="10" width="11.109375" bestFit="1" customWidth="1"/>
    <col min="11" max="11" width="10.88671875" bestFit="1" customWidth="1"/>
    <col min="12" max="12" width="11.5546875" bestFit="1" customWidth="1"/>
    <col min="13" max="13" width="10.88671875" bestFit="1" customWidth="1"/>
    <col min="14" max="14" width="13" bestFit="1" customWidth="1"/>
    <col min="15" max="15" width="10.5546875" bestFit="1" customWidth="1"/>
    <col min="16" max="16" width="13" bestFit="1" customWidth="1"/>
    <col min="17" max="19" width="13.44140625" bestFit="1" customWidth="1"/>
  </cols>
  <sheetData>
    <row r="1" spans="2:19" ht="29.4" thickBot="1" x14ac:dyDescent="0.35">
      <c r="B1" s="3" t="s">
        <v>12</v>
      </c>
      <c r="C1" s="466" t="s">
        <v>15</v>
      </c>
      <c r="D1" s="467"/>
      <c r="E1" s="467"/>
      <c r="F1" s="467"/>
      <c r="G1" s="467"/>
      <c r="H1" s="468"/>
      <c r="K1" s="469" t="s">
        <v>187</v>
      </c>
      <c r="L1" s="469"/>
      <c r="M1" s="469"/>
      <c r="N1" s="469"/>
      <c r="O1" s="469"/>
      <c r="P1" s="469"/>
      <c r="Q1" s="469"/>
    </row>
    <row r="2" spans="2:19" s="166" customFormat="1" ht="43.2" x14ac:dyDescent="0.3">
      <c r="B2" s="4" t="s">
        <v>13</v>
      </c>
      <c r="C2" s="271" t="s">
        <v>16</v>
      </c>
      <c r="D2" s="132" t="s">
        <v>17</v>
      </c>
      <c r="E2" s="271" t="s">
        <v>18</v>
      </c>
      <c r="F2" s="132" t="s">
        <v>19</v>
      </c>
      <c r="G2" s="10" t="s">
        <v>20</v>
      </c>
      <c r="H2" s="274" t="s">
        <v>21</v>
      </c>
      <c r="I2" s="21" t="s">
        <v>22</v>
      </c>
      <c r="J2" s="21" t="s">
        <v>23</v>
      </c>
      <c r="K2" s="274" t="s">
        <v>24</v>
      </c>
      <c r="L2" s="10" t="s">
        <v>25</v>
      </c>
      <c r="M2" s="132" t="s">
        <v>26</v>
      </c>
      <c r="N2" s="10" t="s">
        <v>27</v>
      </c>
      <c r="O2" s="274" t="s">
        <v>28</v>
      </c>
      <c r="P2" s="275" t="s">
        <v>29</v>
      </c>
      <c r="Q2" s="272" t="s">
        <v>30</v>
      </c>
      <c r="R2" s="273" t="s">
        <v>31</v>
      </c>
      <c r="S2" s="21" t="s">
        <v>32</v>
      </c>
    </row>
    <row r="3" spans="2:19" x14ac:dyDescent="0.3">
      <c r="B3" s="32" t="s">
        <v>3</v>
      </c>
      <c r="C3" s="10">
        <v>29.679736629881244</v>
      </c>
      <c r="D3" s="11">
        <v>4.5469042869269209</v>
      </c>
      <c r="E3" s="13">
        <v>34.226640916808165</v>
      </c>
      <c r="F3" s="11">
        <v>21.094867784380156</v>
      </c>
      <c r="G3" s="15">
        <v>55.321508701188321</v>
      </c>
      <c r="H3" s="17">
        <v>46.343178904923704</v>
      </c>
      <c r="I3" s="19">
        <v>101.66468760611203</v>
      </c>
      <c r="J3" s="21">
        <v>92.843539239672197</v>
      </c>
      <c r="K3" s="11">
        <v>56.077262684492325</v>
      </c>
      <c r="L3" s="15">
        <v>250.58548953027656</v>
      </c>
      <c r="M3" s="11">
        <v>101.94624080362303</v>
      </c>
      <c r="N3" s="15">
        <v>352.53173033389959</v>
      </c>
      <c r="O3" s="17">
        <v>23.965851018674982</v>
      </c>
      <c r="P3" s="256">
        <v>376.49758135257503</v>
      </c>
      <c r="Q3" s="266">
        <v>421.54216680814943</v>
      </c>
      <c r="R3" s="261">
        <v>500.67875318336093</v>
      </c>
      <c r="S3" s="22">
        <v>952.43829301075641</v>
      </c>
    </row>
    <row r="4" spans="2:19" x14ac:dyDescent="0.3">
      <c r="B4" s="32" t="s">
        <v>4</v>
      </c>
      <c r="C4" s="10">
        <v>30.931704764121761</v>
      </c>
      <c r="D4" s="11">
        <v>5.1384769553072118</v>
      </c>
      <c r="E4" s="13">
        <v>36.070181719428973</v>
      </c>
      <c r="F4" s="11">
        <v>22.011890518311276</v>
      </c>
      <c r="G4" s="15">
        <v>58.082072237740249</v>
      </c>
      <c r="H4" s="17">
        <v>49.031011483551183</v>
      </c>
      <c r="I4" s="19">
        <v>107.11308372129143</v>
      </c>
      <c r="J4" s="21">
        <v>98.877362938391812</v>
      </c>
      <c r="K4" s="11">
        <v>60.660866965395996</v>
      </c>
      <c r="L4" s="15">
        <v>266.65131362507924</v>
      </c>
      <c r="M4" s="11">
        <v>105.50051520794284</v>
      </c>
      <c r="N4" s="15">
        <v>372.15182883302208</v>
      </c>
      <c r="O4" s="17">
        <v>22.142202048418994</v>
      </c>
      <c r="P4" s="256">
        <v>394.29403088144107</v>
      </c>
      <c r="Q4" s="266">
        <v>440.74375775915456</v>
      </c>
      <c r="R4" s="261">
        <v>436.07318412476718</v>
      </c>
      <c r="S4" s="22">
        <v>894.77947780881277</v>
      </c>
    </row>
    <row r="5" spans="2:19" x14ac:dyDescent="0.3">
      <c r="B5" s="32" t="s">
        <v>5</v>
      </c>
      <c r="C5" s="10">
        <v>33.990540605545966</v>
      </c>
      <c r="D5" s="11">
        <v>5.0201919920770806</v>
      </c>
      <c r="E5" s="13">
        <v>39.010732597623047</v>
      </c>
      <c r="F5" s="11">
        <v>30.358424589700178</v>
      </c>
      <c r="G5" s="15">
        <v>69.369157187323225</v>
      </c>
      <c r="H5" s="17">
        <v>62.217211516694562</v>
      </c>
      <c r="I5" s="19">
        <v>131.58636870401779</v>
      </c>
      <c r="J5" s="21">
        <v>102.90627535837505</v>
      </c>
      <c r="K5" s="11">
        <v>63.413694364318076</v>
      </c>
      <c r="L5" s="15">
        <v>297.90633842671093</v>
      </c>
      <c r="M5" s="11">
        <v>114.08694397283659</v>
      </c>
      <c r="N5" s="15">
        <v>411.99328239954752</v>
      </c>
      <c r="O5" s="17">
        <v>23.625530560275536</v>
      </c>
      <c r="P5" s="256">
        <v>435.61881295982306</v>
      </c>
      <c r="Q5" s="266">
        <v>477.03155772495739</v>
      </c>
      <c r="R5" s="261">
        <v>447.627428126768</v>
      </c>
      <c r="S5" s="22">
        <v>951.88816001698285</v>
      </c>
    </row>
    <row r="6" spans="2:19" x14ac:dyDescent="0.3">
      <c r="B6" s="32" t="s">
        <v>6</v>
      </c>
      <c r="C6" s="10">
        <v>33.322065643274804</v>
      </c>
      <c r="D6" s="11">
        <v>2.5352885233918343</v>
      </c>
      <c r="E6" s="13">
        <v>35.857354166666639</v>
      </c>
      <c r="F6" s="11">
        <v>40.928573830409036</v>
      </c>
      <c r="G6" s="15">
        <v>76.785927997075675</v>
      </c>
      <c r="H6" s="17">
        <v>63.19373991228079</v>
      </c>
      <c r="I6" s="19">
        <v>139.97966790935646</v>
      </c>
      <c r="J6" s="21">
        <v>79.132550531944034</v>
      </c>
      <c r="K6" s="11">
        <v>56.426848079167826</v>
      </c>
      <c r="L6" s="15">
        <v>275.53906652046834</v>
      </c>
      <c r="M6" s="11">
        <v>120.54692470760392</v>
      </c>
      <c r="N6" s="15">
        <v>396.08599122807226</v>
      </c>
      <c r="O6" s="17">
        <v>18.183343567252564</v>
      </c>
      <c r="P6" s="256">
        <v>414.26933479532482</v>
      </c>
      <c r="Q6" s="266">
        <v>440.18998099415103</v>
      </c>
      <c r="R6" s="261">
        <v>380.6845737573118</v>
      </c>
      <c r="S6" s="22">
        <v>840.36547368420656</v>
      </c>
    </row>
    <row r="7" spans="2:19" x14ac:dyDescent="0.3">
      <c r="B7" s="32" t="s">
        <v>7</v>
      </c>
      <c r="C7" s="10">
        <v>33.306385469722919</v>
      </c>
      <c r="D7" s="11">
        <v>1.9472376910014617</v>
      </c>
      <c r="E7" s="13">
        <v>35.253623160724381</v>
      </c>
      <c r="F7" s="11">
        <v>32.626470217883387</v>
      </c>
      <c r="G7" s="15">
        <v>67.880093378607768</v>
      </c>
      <c r="H7" s="17">
        <v>42.131328027731101</v>
      </c>
      <c r="I7" s="19">
        <v>110.01142140633887</v>
      </c>
      <c r="J7" s="21">
        <v>63.240771776457457</v>
      </c>
      <c r="K7" s="11">
        <v>46.137485651385276</v>
      </c>
      <c r="L7" s="15">
        <v>219.38967883418161</v>
      </c>
      <c r="M7" s="11">
        <v>109.0747764572738</v>
      </c>
      <c r="N7" s="15">
        <v>328.46445529145541</v>
      </c>
      <c r="O7" s="17">
        <v>13.127600452742286</v>
      </c>
      <c r="P7" s="256">
        <v>341.59205574419769</v>
      </c>
      <c r="Q7" s="266">
        <v>360.52433432371538</v>
      </c>
      <c r="R7" s="261">
        <v>296.41372149122759</v>
      </c>
      <c r="S7" s="22">
        <v>676.87455574420039</v>
      </c>
    </row>
    <row r="8" spans="2:19" x14ac:dyDescent="0.3">
      <c r="B8" s="32" t="s">
        <v>8</v>
      </c>
      <c r="C8" s="10">
        <v>29.293184576023481</v>
      </c>
      <c r="D8" s="11">
        <v>1.4751013888886817</v>
      </c>
      <c r="E8" s="13">
        <v>30.768285964912163</v>
      </c>
      <c r="F8" s="11">
        <v>19.505880482456146</v>
      </c>
      <c r="G8" s="15">
        <v>50.274166447368309</v>
      </c>
      <c r="H8" s="17">
        <v>20.372962573099279</v>
      </c>
      <c r="I8" s="19">
        <v>70.647129020467588</v>
      </c>
      <c r="J8" s="21">
        <v>38.481529051900374</v>
      </c>
      <c r="K8" s="11">
        <v>43.856833886696194</v>
      </c>
      <c r="L8" s="15">
        <v>152.98549195906415</v>
      </c>
      <c r="M8" s="11">
        <v>85.166138157895006</v>
      </c>
      <c r="N8" s="15">
        <v>238.15163011695915</v>
      </c>
      <c r="O8" s="17">
        <v>11.315655701755361</v>
      </c>
      <c r="P8" s="256">
        <v>249.46728581871452</v>
      </c>
      <c r="Q8" s="266">
        <v>263.43962938596655</v>
      </c>
      <c r="R8" s="261">
        <v>208.15037792397683</v>
      </c>
      <c r="S8" s="22">
        <v>490.51837719298118</v>
      </c>
    </row>
    <row r="9" spans="2:19" x14ac:dyDescent="0.3">
      <c r="B9" s="32" t="s">
        <v>9</v>
      </c>
      <c r="C9" s="10">
        <v>23.041609861346902</v>
      </c>
      <c r="D9" s="11">
        <v>1.4314838002263208</v>
      </c>
      <c r="E9" s="13">
        <v>24.473093661573223</v>
      </c>
      <c r="F9" s="11">
        <v>15.460049023769265</v>
      </c>
      <c r="G9" s="15">
        <v>39.933142685342489</v>
      </c>
      <c r="H9" s="17">
        <v>9.8529148981324752</v>
      </c>
      <c r="I9" s="19">
        <v>49.786057583474964</v>
      </c>
      <c r="J9" s="21">
        <v>22.582061254456718</v>
      </c>
      <c r="K9" s="11">
        <v>27.918535095287908</v>
      </c>
      <c r="L9" s="15">
        <v>100.2866539332196</v>
      </c>
      <c r="M9" s="11">
        <v>35.547326683644386</v>
      </c>
      <c r="N9" s="15">
        <v>135.83398061686398</v>
      </c>
      <c r="O9" s="17">
        <v>6.5936665251848012</v>
      </c>
      <c r="P9" s="256">
        <v>142.42764714204878</v>
      </c>
      <c r="Q9" s="266">
        <v>148.47290393321973</v>
      </c>
      <c r="R9" s="261">
        <v>123.0748820741366</v>
      </c>
      <c r="S9" s="22">
        <v>284.20393251273327</v>
      </c>
    </row>
    <row r="10" spans="2:19" x14ac:dyDescent="0.3">
      <c r="B10" s="32" t="s">
        <v>10</v>
      </c>
      <c r="C10" s="10">
        <v>20.273368421052623</v>
      </c>
      <c r="D10" s="11">
        <v>0.97960413129592538</v>
      </c>
      <c r="E10" s="13">
        <v>21.252972552348549</v>
      </c>
      <c r="F10" s="11">
        <v>12.973568406904473</v>
      </c>
      <c r="G10" s="15">
        <v>34.226540959253022</v>
      </c>
      <c r="H10" s="17">
        <v>7.6237045840409081</v>
      </c>
      <c r="I10" s="19">
        <v>41.85024554329393</v>
      </c>
      <c r="J10" s="21">
        <v>17.702787914615175</v>
      </c>
      <c r="K10" s="11">
        <v>15.832720645090163</v>
      </c>
      <c r="L10" s="15">
        <v>75.385754102999272</v>
      </c>
      <c r="M10" s="11">
        <v>25.503876627051653</v>
      </c>
      <c r="N10" s="15">
        <v>100.88963073005092</v>
      </c>
      <c r="O10" s="17">
        <v>4.3895918222978594</v>
      </c>
      <c r="P10" s="256">
        <v>105.27922255234878</v>
      </c>
      <c r="Q10" s="266">
        <v>111.80507569326495</v>
      </c>
      <c r="R10" s="261">
        <v>76.345226726088967</v>
      </c>
      <c r="S10" s="22">
        <v>193.81449632144941</v>
      </c>
    </row>
    <row r="11" spans="2:19" x14ac:dyDescent="0.3">
      <c r="B11" s="32" t="s">
        <v>11</v>
      </c>
      <c r="C11" s="10">
        <v>16.960722441520396</v>
      </c>
      <c r="D11" s="11">
        <v>1.0811788742690176</v>
      </c>
      <c r="E11" s="13">
        <v>18.041901315789413</v>
      </c>
      <c r="F11" s="11">
        <v>12.921918201754384</v>
      </c>
      <c r="G11" s="15">
        <v>30.963819517543797</v>
      </c>
      <c r="H11" s="17">
        <v>12.290748099415197</v>
      </c>
      <c r="I11" s="19">
        <v>43.254567616958994</v>
      </c>
      <c r="J11" s="21">
        <v>21.621301436403613</v>
      </c>
      <c r="K11" s="11">
        <v>4.4615512682755423</v>
      </c>
      <c r="L11" s="15">
        <v>69.337420321638149</v>
      </c>
      <c r="M11" s="11">
        <v>42.38150438596422</v>
      </c>
      <c r="N11" s="15">
        <v>111.71892470760237</v>
      </c>
      <c r="O11" s="17">
        <v>6.9851776315785514</v>
      </c>
      <c r="P11" s="256">
        <v>118.70410233918092</v>
      </c>
      <c r="Q11" s="266">
        <v>136.37375438596419</v>
      </c>
      <c r="R11" s="261">
        <v>68.705262573099034</v>
      </c>
      <c r="S11" s="22">
        <v>206.71120687134567</v>
      </c>
    </row>
    <row r="12" spans="2:19" x14ac:dyDescent="0.3">
      <c r="B12" s="32" t="s">
        <v>0</v>
      </c>
      <c r="C12" s="10">
        <v>21.132829018109803</v>
      </c>
      <c r="D12" s="11">
        <v>1.4432202178834572</v>
      </c>
      <c r="E12" s="13">
        <v>22.57604923599326</v>
      </c>
      <c r="F12" s="11">
        <v>12.776597835314192</v>
      </c>
      <c r="G12" s="15">
        <v>35.352647071307452</v>
      </c>
      <c r="H12" s="17">
        <v>30.104209889642782</v>
      </c>
      <c r="I12" s="19">
        <v>65.456856960950233</v>
      </c>
      <c r="J12" s="21">
        <v>50.081596191213833</v>
      </c>
      <c r="K12" s="11">
        <v>2.886386972339082</v>
      </c>
      <c r="L12" s="15">
        <v>118.42484012450315</v>
      </c>
      <c r="M12" s="11">
        <v>98.96919213356118</v>
      </c>
      <c r="N12" s="15">
        <v>217.39403225806433</v>
      </c>
      <c r="O12" s="17">
        <v>15.498190435766986</v>
      </c>
      <c r="P12" s="256">
        <v>232.89222269383131</v>
      </c>
      <c r="Q12" s="266">
        <v>267.2838476230898</v>
      </c>
      <c r="R12" s="261">
        <v>188.79900686191303</v>
      </c>
      <c r="S12" s="22">
        <v>450.36760894170465</v>
      </c>
    </row>
    <row r="13" spans="2:19" x14ac:dyDescent="0.3">
      <c r="B13" s="32" t="s">
        <v>1</v>
      </c>
      <c r="C13" s="10">
        <v>24.76103259757349</v>
      </c>
      <c r="D13" s="11">
        <v>3.0988420552550551</v>
      </c>
      <c r="E13" s="13">
        <v>27.859874652828545</v>
      </c>
      <c r="F13" s="11">
        <v>17.876196243239349</v>
      </c>
      <c r="G13" s="15">
        <v>45.736070896067893</v>
      </c>
      <c r="H13" s="17">
        <v>48.748875676070973</v>
      </c>
      <c r="I13" s="19">
        <v>94.484946572138867</v>
      </c>
      <c r="J13" s="21">
        <v>78.473571999195826</v>
      </c>
      <c r="K13" s="11">
        <v>18.284137473101509</v>
      </c>
      <c r="L13" s="15">
        <v>191.24265604443622</v>
      </c>
      <c r="M13" s="11">
        <v>123.3254187984229</v>
      </c>
      <c r="N13" s="15">
        <v>314.56807484285912</v>
      </c>
      <c r="O13" s="17">
        <v>18.836487355650945</v>
      </c>
      <c r="P13" s="256">
        <v>333.40456219851006</v>
      </c>
      <c r="Q13" s="266">
        <v>377.65878453442684</v>
      </c>
      <c r="R13" s="261">
        <v>352.84348713638354</v>
      </c>
      <c r="S13" s="22">
        <v>713.47437582224575</v>
      </c>
    </row>
    <row r="14" spans="2:19" ht="15" thickBot="1" x14ac:dyDescent="0.35">
      <c r="B14" s="241" t="s">
        <v>2</v>
      </c>
      <c r="C14" s="242">
        <v>25.225666312959849</v>
      </c>
      <c r="D14" s="243">
        <v>5.2527973967177246</v>
      </c>
      <c r="E14" s="244">
        <v>30.478463709677573</v>
      </c>
      <c r="F14" s="243">
        <v>21.186907753254122</v>
      </c>
      <c r="G14" s="245">
        <v>51.665371462931695</v>
      </c>
      <c r="H14" s="246">
        <v>53.020875353707162</v>
      </c>
      <c r="I14" s="247">
        <v>104.68624681663886</v>
      </c>
      <c r="J14" s="248">
        <v>95.963445756225767</v>
      </c>
      <c r="K14" s="243">
        <v>61.651803607104625</v>
      </c>
      <c r="L14" s="245">
        <v>262.30149617996926</v>
      </c>
      <c r="M14" s="243">
        <v>124.57344722693483</v>
      </c>
      <c r="N14" s="245">
        <v>386.87494340690409</v>
      </c>
      <c r="O14" s="246">
        <v>26.729238115448538</v>
      </c>
      <c r="P14" s="257">
        <v>413.60418152235263</v>
      </c>
      <c r="Q14" s="267">
        <v>462.01141624222026</v>
      </c>
      <c r="R14" s="262">
        <v>549.53513320599825</v>
      </c>
      <c r="S14" s="249">
        <v>1043.1725254668925</v>
      </c>
    </row>
    <row r="15" spans="2:19" x14ac:dyDescent="0.3">
      <c r="B15" s="250" t="s">
        <v>40</v>
      </c>
      <c r="C15" s="251">
        <f>MIN(C3:C14)</f>
        <v>16.960722441520396</v>
      </c>
      <c r="D15" s="251">
        <f t="shared" ref="D15:S15" si="0">MIN(D3:D14)</f>
        <v>0.97960413129592538</v>
      </c>
      <c r="E15" s="251">
        <f t="shared" si="0"/>
        <v>18.041901315789413</v>
      </c>
      <c r="F15" s="251">
        <f t="shared" si="0"/>
        <v>12.776597835314192</v>
      </c>
      <c r="G15" s="251">
        <f t="shared" si="0"/>
        <v>30.963819517543797</v>
      </c>
      <c r="H15" s="251">
        <f t="shared" si="0"/>
        <v>7.6237045840409081</v>
      </c>
      <c r="I15" s="251">
        <f t="shared" si="0"/>
        <v>41.85024554329393</v>
      </c>
      <c r="J15" s="251">
        <f t="shared" si="0"/>
        <v>17.702787914615175</v>
      </c>
      <c r="K15" s="251">
        <f t="shared" si="0"/>
        <v>2.886386972339082</v>
      </c>
      <c r="L15" s="251">
        <f t="shared" si="0"/>
        <v>69.337420321638149</v>
      </c>
      <c r="M15" s="251">
        <f t="shared" si="0"/>
        <v>25.503876627051653</v>
      </c>
      <c r="N15" s="251">
        <f t="shared" si="0"/>
        <v>100.88963073005092</v>
      </c>
      <c r="O15" s="251">
        <f t="shared" si="0"/>
        <v>4.3895918222978594</v>
      </c>
      <c r="P15" s="258">
        <f t="shared" si="0"/>
        <v>105.27922255234878</v>
      </c>
      <c r="Q15" s="268">
        <f t="shared" si="0"/>
        <v>111.80507569326495</v>
      </c>
      <c r="R15" s="263">
        <f t="shared" si="0"/>
        <v>68.705262573099034</v>
      </c>
      <c r="S15" s="252">
        <f t="shared" si="0"/>
        <v>193.81449632144941</v>
      </c>
    </row>
    <row r="16" spans="2:19" x14ac:dyDescent="0.3">
      <c r="B16" s="253" t="s">
        <v>41</v>
      </c>
      <c r="C16" s="169">
        <f>MAX(C3:C14)</f>
        <v>33.990540605545966</v>
      </c>
      <c r="D16" s="169">
        <f t="shared" ref="D16:S16" si="1">MAX(D3:D14)</f>
        <v>5.2527973967177246</v>
      </c>
      <c r="E16" s="169">
        <f t="shared" si="1"/>
        <v>39.010732597623047</v>
      </c>
      <c r="F16" s="169">
        <f t="shared" si="1"/>
        <v>40.928573830409036</v>
      </c>
      <c r="G16" s="169">
        <f t="shared" si="1"/>
        <v>76.785927997075675</v>
      </c>
      <c r="H16" s="169">
        <f t="shared" si="1"/>
        <v>63.19373991228079</v>
      </c>
      <c r="I16" s="169">
        <f t="shared" si="1"/>
        <v>139.97966790935646</v>
      </c>
      <c r="J16" s="169">
        <f t="shared" si="1"/>
        <v>102.90627535837505</v>
      </c>
      <c r="K16" s="169">
        <f t="shared" si="1"/>
        <v>63.413694364318076</v>
      </c>
      <c r="L16" s="169">
        <f t="shared" si="1"/>
        <v>297.90633842671093</v>
      </c>
      <c r="M16" s="169">
        <f t="shared" si="1"/>
        <v>124.57344722693483</v>
      </c>
      <c r="N16" s="169">
        <f t="shared" si="1"/>
        <v>411.99328239954752</v>
      </c>
      <c r="O16" s="169">
        <f t="shared" si="1"/>
        <v>26.729238115448538</v>
      </c>
      <c r="P16" s="259">
        <f t="shared" si="1"/>
        <v>435.61881295982306</v>
      </c>
      <c r="Q16" s="269">
        <f t="shared" si="1"/>
        <v>477.03155772495739</v>
      </c>
      <c r="R16" s="264">
        <f t="shared" si="1"/>
        <v>549.53513320599825</v>
      </c>
      <c r="S16" s="175">
        <f t="shared" si="1"/>
        <v>1043.1725254668925</v>
      </c>
    </row>
    <row r="17" spans="2:19" ht="15" thickBot="1" x14ac:dyDescent="0.35">
      <c r="B17" s="254" t="s">
        <v>42</v>
      </c>
      <c r="C17" s="255">
        <f>AVERAGE(C3:C14)</f>
        <v>26.826570528427769</v>
      </c>
      <c r="D17" s="255">
        <f t="shared" ref="D17:S17" si="2">AVERAGE(D3:D14)</f>
        <v>2.8291939427700576</v>
      </c>
      <c r="E17" s="255">
        <f t="shared" si="2"/>
        <v>29.655764471197823</v>
      </c>
      <c r="F17" s="255">
        <f t="shared" si="2"/>
        <v>21.64344540728133</v>
      </c>
      <c r="G17" s="255">
        <f t="shared" si="2"/>
        <v>51.299209878479161</v>
      </c>
      <c r="H17" s="255">
        <f t="shared" si="2"/>
        <v>37.077563409940844</v>
      </c>
      <c r="I17" s="255">
        <f t="shared" si="2"/>
        <v>88.376773288419997</v>
      </c>
      <c r="J17" s="255">
        <f t="shared" si="2"/>
        <v>63.492232787404333</v>
      </c>
      <c r="K17" s="255">
        <f t="shared" si="2"/>
        <v>38.134010557721211</v>
      </c>
      <c r="L17" s="255">
        <f t="shared" si="2"/>
        <v>190.00301663354551</v>
      </c>
      <c r="M17" s="255">
        <f t="shared" si="2"/>
        <v>90.551858763562862</v>
      </c>
      <c r="N17" s="255">
        <f t="shared" si="2"/>
        <v>280.55487539710845</v>
      </c>
      <c r="O17" s="255">
        <f t="shared" si="2"/>
        <v>15.949377936253951</v>
      </c>
      <c r="P17" s="260">
        <f t="shared" si="2"/>
        <v>296.50425333336239</v>
      </c>
      <c r="Q17" s="270">
        <f t="shared" si="2"/>
        <v>325.58976745068998</v>
      </c>
      <c r="R17" s="265">
        <f t="shared" si="2"/>
        <v>302.41091976541924</v>
      </c>
      <c r="S17" s="206">
        <f t="shared" si="2"/>
        <v>641.55070694952599</v>
      </c>
    </row>
  </sheetData>
  <mergeCells count="2">
    <mergeCell ref="C1:H1"/>
    <mergeCell ref="K1:Q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6"/>
  <sheetViews>
    <sheetView topLeftCell="A448" zoomScale="70" zoomScaleNormal="70" workbookViewId="0">
      <selection activeCell="C469" sqref="C469"/>
    </sheetView>
  </sheetViews>
  <sheetFormatPr defaultColWidth="13.88671875" defaultRowHeight="14.4" x14ac:dyDescent="0.3"/>
  <cols>
    <col min="1" max="1" width="21.77734375" style="23" customWidth="1"/>
    <col min="2" max="2" width="13.88671875" style="2"/>
    <col min="3" max="3" width="16" style="2" bestFit="1" customWidth="1"/>
    <col min="4" max="4" width="13.88671875" style="2"/>
    <col min="5" max="5" width="15.33203125" style="2" bestFit="1" customWidth="1"/>
    <col min="6" max="256" width="13.88671875" style="2"/>
    <col min="257" max="257" width="21.77734375" style="2" customWidth="1"/>
    <col min="258" max="512" width="13.88671875" style="2"/>
    <col min="513" max="513" width="21.77734375" style="2" customWidth="1"/>
    <col min="514" max="768" width="13.88671875" style="2"/>
    <col min="769" max="769" width="21.77734375" style="2" customWidth="1"/>
    <col min="770" max="1024" width="13.88671875" style="2"/>
    <col min="1025" max="1025" width="21.77734375" style="2" customWidth="1"/>
    <col min="1026" max="1280" width="13.88671875" style="2"/>
    <col min="1281" max="1281" width="21.77734375" style="2" customWidth="1"/>
    <col min="1282" max="1536" width="13.88671875" style="2"/>
    <col min="1537" max="1537" width="21.77734375" style="2" customWidth="1"/>
    <col min="1538" max="1792" width="13.88671875" style="2"/>
    <col min="1793" max="1793" width="21.77734375" style="2" customWidth="1"/>
    <col min="1794" max="2048" width="13.88671875" style="2"/>
    <col min="2049" max="2049" width="21.77734375" style="2" customWidth="1"/>
    <col min="2050" max="2304" width="13.88671875" style="2"/>
    <col min="2305" max="2305" width="21.77734375" style="2" customWidth="1"/>
    <col min="2306" max="2560" width="13.88671875" style="2"/>
    <col min="2561" max="2561" width="21.77734375" style="2" customWidth="1"/>
    <col min="2562" max="2816" width="13.88671875" style="2"/>
    <col min="2817" max="2817" width="21.77734375" style="2" customWidth="1"/>
    <col min="2818" max="3072" width="13.88671875" style="2"/>
    <col min="3073" max="3073" width="21.77734375" style="2" customWidth="1"/>
    <col min="3074" max="3328" width="13.88671875" style="2"/>
    <col min="3329" max="3329" width="21.77734375" style="2" customWidth="1"/>
    <col min="3330" max="3584" width="13.88671875" style="2"/>
    <col min="3585" max="3585" width="21.77734375" style="2" customWidth="1"/>
    <col min="3586" max="3840" width="13.88671875" style="2"/>
    <col min="3841" max="3841" width="21.77734375" style="2" customWidth="1"/>
    <col min="3842" max="4096" width="13.88671875" style="2"/>
    <col min="4097" max="4097" width="21.77734375" style="2" customWidth="1"/>
    <col min="4098" max="4352" width="13.88671875" style="2"/>
    <col min="4353" max="4353" width="21.77734375" style="2" customWidth="1"/>
    <col min="4354" max="4608" width="13.88671875" style="2"/>
    <col min="4609" max="4609" width="21.77734375" style="2" customWidth="1"/>
    <col min="4610" max="4864" width="13.88671875" style="2"/>
    <col min="4865" max="4865" width="21.77734375" style="2" customWidth="1"/>
    <col min="4866" max="5120" width="13.88671875" style="2"/>
    <col min="5121" max="5121" width="21.77734375" style="2" customWidth="1"/>
    <col min="5122" max="5376" width="13.88671875" style="2"/>
    <col min="5377" max="5377" width="21.77734375" style="2" customWidth="1"/>
    <col min="5378" max="5632" width="13.88671875" style="2"/>
    <col min="5633" max="5633" width="21.77734375" style="2" customWidth="1"/>
    <col min="5634" max="5888" width="13.88671875" style="2"/>
    <col min="5889" max="5889" width="21.77734375" style="2" customWidth="1"/>
    <col min="5890" max="6144" width="13.88671875" style="2"/>
    <col min="6145" max="6145" width="21.77734375" style="2" customWidth="1"/>
    <col min="6146" max="6400" width="13.88671875" style="2"/>
    <col min="6401" max="6401" width="21.77734375" style="2" customWidth="1"/>
    <col min="6402" max="6656" width="13.88671875" style="2"/>
    <col min="6657" max="6657" width="21.77734375" style="2" customWidth="1"/>
    <col min="6658" max="6912" width="13.88671875" style="2"/>
    <col min="6913" max="6913" width="21.77734375" style="2" customWidth="1"/>
    <col min="6914" max="7168" width="13.88671875" style="2"/>
    <col min="7169" max="7169" width="21.77734375" style="2" customWidth="1"/>
    <col min="7170" max="7424" width="13.88671875" style="2"/>
    <col min="7425" max="7425" width="21.77734375" style="2" customWidth="1"/>
    <col min="7426" max="7680" width="13.88671875" style="2"/>
    <col min="7681" max="7681" width="21.77734375" style="2" customWidth="1"/>
    <col min="7682" max="7936" width="13.88671875" style="2"/>
    <col min="7937" max="7937" width="21.77734375" style="2" customWidth="1"/>
    <col min="7938" max="8192" width="13.88671875" style="2"/>
    <col min="8193" max="8193" width="21.77734375" style="2" customWidth="1"/>
    <col min="8194" max="8448" width="13.88671875" style="2"/>
    <col min="8449" max="8449" width="21.77734375" style="2" customWidth="1"/>
    <col min="8450" max="8704" width="13.88671875" style="2"/>
    <col min="8705" max="8705" width="21.77734375" style="2" customWidth="1"/>
    <col min="8706" max="8960" width="13.88671875" style="2"/>
    <col min="8961" max="8961" width="21.77734375" style="2" customWidth="1"/>
    <col min="8962" max="9216" width="13.88671875" style="2"/>
    <col min="9217" max="9217" width="21.77734375" style="2" customWidth="1"/>
    <col min="9218" max="9472" width="13.88671875" style="2"/>
    <col min="9473" max="9473" width="21.77734375" style="2" customWidth="1"/>
    <col min="9474" max="9728" width="13.88671875" style="2"/>
    <col min="9729" max="9729" width="21.77734375" style="2" customWidth="1"/>
    <col min="9730" max="9984" width="13.88671875" style="2"/>
    <col min="9985" max="9985" width="21.77734375" style="2" customWidth="1"/>
    <col min="9986" max="10240" width="13.88671875" style="2"/>
    <col min="10241" max="10241" width="21.77734375" style="2" customWidth="1"/>
    <col min="10242" max="10496" width="13.88671875" style="2"/>
    <col min="10497" max="10497" width="21.77734375" style="2" customWidth="1"/>
    <col min="10498" max="10752" width="13.88671875" style="2"/>
    <col min="10753" max="10753" width="21.77734375" style="2" customWidth="1"/>
    <col min="10754" max="11008" width="13.88671875" style="2"/>
    <col min="11009" max="11009" width="21.77734375" style="2" customWidth="1"/>
    <col min="11010" max="11264" width="13.88671875" style="2"/>
    <col min="11265" max="11265" width="21.77734375" style="2" customWidth="1"/>
    <col min="11266" max="11520" width="13.88671875" style="2"/>
    <col min="11521" max="11521" width="21.77734375" style="2" customWidth="1"/>
    <col min="11522" max="11776" width="13.88671875" style="2"/>
    <col min="11777" max="11777" width="21.77734375" style="2" customWidth="1"/>
    <col min="11778" max="12032" width="13.88671875" style="2"/>
    <col min="12033" max="12033" width="21.77734375" style="2" customWidth="1"/>
    <col min="12034" max="12288" width="13.88671875" style="2"/>
    <col min="12289" max="12289" width="21.77734375" style="2" customWidth="1"/>
    <col min="12290" max="12544" width="13.88671875" style="2"/>
    <col min="12545" max="12545" width="21.77734375" style="2" customWidth="1"/>
    <col min="12546" max="12800" width="13.88671875" style="2"/>
    <col min="12801" max="12801" width="21.77734375" style="2" customWidth="1"/>
    <col min="12802" max="13056" width="13.88671875" style="2"/>
    <col min="13057" max="13057" width="21.77734375" style="2" customWidth="1"/>
    <col min="13058" max="13312" width="13.88671875" style="2"/>
    <col min="13313" max="13313" width="21.77734375" style="2" customWidth="1"/>
    <col min="13314" max="13568" width="13.88671875" style="2"/>
    <col min="13569" max="13569" width="21.77734375" style="2" customWidth="1"/>
    <col min="13570" max="13824" width="13.88671875" style="2"/>
    <col min="13825" max="13825" width="21.77734375" style="2" customWidth="1"/>
    <col min="13826" max="14080" width="13.88671875" style="2"/>
    <col min="14081" max="14081" width="21.77734375" style="2" customWidth="1"/>
    <col min="14082" max="14336" width="13.88671875" style="2"/>
    <col min="14337" max="14337" width="21.77734375" style="2" customWidth="1"/>
    <col min="14338" max="14592" width="13.88671875" style="2"/>
    <col min="14593" max="14593" width="21.77734375" style="2" customWidth="1"/>
    <col min="14594" max="14848" width="13.88671875" style="2"/>
    <col min="14849" max="14849" width="21.77734375" style="2" customWidth="1"/>
    <col min="14850" max="15104" width="13.88671875" style="2"/>
    <col min="15105" max="15105" width="21.77734375" style="2" customWidth="1"/>
    <col min="15106" max="15360" width="13.88671875" style="2"/>
    <col min="15361" max="15361" width="21.77734375" style="2" customWidth="1"/>
    <col min="15362" max="15616" width="13.88671875" style="2"/>
    <col min="15617" max="15617" width="21.77734375" style="2" customWidth="1"/>
    <col min="15618" max="15872" width="13.88671875" style="2"/>
    <col min="15873" max="15873" width="21.77734375" style="2" customWidth="1"/>
    <col min="15874" max="16128" width="13.88671875" style="2"/>
    <col min="16129" max="16129" width="21.77734375" style="2" customWidth="1"/>
    <col min="16130" max="16384" width="13.88671875" style="2"/>
  </cols>
  <sheetData>
    <row r="1" spans="1:27" x14ac:dyDescent="0.3">
      <c r="A1" s="1" t="s">
        <v>266</v>
      </c>
      <c r="B1" s="470" t="s">
        <v>0</v>
      </c>
      <c r="C1" s="470"/>
      <c r="D1" s="470" t="s">
        <v>1</v>
      </c>
      <c r="E1" s="470"/>
      <c r="F1" s="470" t="s">
        <v>2</v>
      </c>
      <c r="G1" s="470"/>
      <c r="H1" s="470" t="s">
        <v>3</v>
      </c>
      <c r="I1" s="470"/>
      <c r="J1" s="470" t="s">
        <v>4</v>
      </c>
      <c r="K1" s="470"/>
      <c r="L1" s="470" t="s">
        <v>5</v>
      </c>
      <c r="M1" s="470"/>
      <c r="N1" s="470" t="s">
        <v>6</v>
      </c>
      <c r="O1" s="470"/>
      <c r="P1" s="470" t="s">
        <v>7</v>
      </c>
      <c r="Q1" s="470"/>
      <c r="R1" s="470" t="s">
        <v>8</v>
      </c>
      <c r="S1" s="470"/>
      <c r="T1" s="470" t="s">
        <v>9</v>
      </c>
      <c r="U1" s="470"/>
      <c r="V1" s="470" t="s">
        <v>10</v>
      </c>
      <c r="W1" s="470"/>
      <c r="X1" s="470" t="s">
        <v>11</v>
      </c>
      <c r="Y1" s="470"/>
    </row>
    <row r="2" spans="1:27" ht="28.8" x14ac:dyDescent="0.3">
      <c r="A2" s="3" t="s">
        <v>12</v>
      </c>
      <c r="B2" s="4" t="s">
        <v>13</v>
      </c>
      <c r="C2" s="5" t="s">
        <v>14</v>
      </c>
      <c r="D2" s="4" t="s">
        <v>13</v>
      </c>
      <c r="E2" s="5" t="s">
        <v>14</v>
      </c>
      <c r="F2" s="4" t="s">
        <v>13</v>
      </c>
      <c r="G2" s="5" t="s">
        <v>14</v>
      </c>
      <c r="H2" s="4" t="s">
        <v>13</v>
      </c>
      <c r="I2" s="5" t="s">
        <v>14</v>
      </c>
      <c r="J2" s="4" t="s">
        <v>13</v>
      </c>
      <c r="K2" s="5" t="s">
        <v>14</v>
      </c>
      <c r="L2" s="4" t="s">
        <v>13</v>
      </c>
      <c r="M2" s="5" t="s">
        <v>14</v>
      </c>
      <c r="N2" s="4" t="s">
        <v>13</v>
      </c>
      <c r="O2" s="5" t="s">
        <v>14</v>
      </c>
      <c r="P2" s="4" t="s">
        <v>13</v>
      </c>
      <c r="Q2" s="5" t="s">
        <v>14</v>
      </c>
      <c r="R2" s="4" t="s">
        <v>13</v>
      </c>
      <c r="S2" s="5" t="s">
        <v>14</v>
      </c>
      <c r="T2" s="4" t="s">
        <v>13</v>
      </c>
      <c r="U2" s="5" t="s">
        <v>14</v>
      </c>
      <c r="V2" s="4" t="s">
        <v>13</v>
      </c>
      <c r="W2" s="5" t="s">
        <v>14</v>
      </c>
      <c r="X2" s="4" t="s">
        <v>13</v>
      </c>
      <c r="Y2" s="5" t="s">
        <v>14</v>
      </c>
      <c r="AA2" s="2" t="s">
        <v>185</v>
      </c>
    </row>
    <row r="3" spans="1:27" x14ac:dyDescent="0.3">
      <c r="A3" s="6" t="s">
        <v>15</v>
      </c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</row>
    <row r="4" spans="1:27" x14ac:dyDescent="0.3">
      <c r="A4" s="9" t="s">
        <v>16</v>
      </c>
      <c r="B4" s="10">
        <v>21.132829018109803</v>
      </c>
      <c r="C4" s="24">
        <v>56602169.242105298</v>
      </c>
      <c r="D4" s="10">
        <v>24.76103259757349</v>
      </c>
      <c r="E4" s="24">
        <v>64180596.492910475</v>
      </c>
      <c r="F4" s="10">
        <v>25.225666312959849</v>
      </c>
      <c r="G4" s="24">
        <v>67564424.652631655</v>
      </c>
      <c r="H4" s="10">
        <v>29.679736629881244</v>
      </c>
      <c r="I4" s="24">
        <v>79494206.589473918</v>
      </c>
      <c r="J4" s="10">
        <v>30.931704764121761</v>
      </c>
      <c r="K4" s="24">
        <v>74829980.165363356</v>
      </c>
      <c r="L4" s="10">
        <v>33.990540605545966</v>
      </c>
      <c r="M4" s="24">
        <v>91040263.957894325</v>
      </c>
      <c r="N4" s="10">
        <v>33.322065643274804</v>
      </c>
      <c r="O4" s="24">
        <v>1439513.2357894715</v>
      </c>
      <c r="P4" s="10">
        <v>33.306385469722919</v>
      </c>
      <c r="Q4" s="24">
        <v>89207822.842105865</v>
      </c>
      <c r="R4" s="10">
        <v>29.293184576023481</v>
      </c>
      <c r="S4" s="24">
        <v>1265465.5736842144</v>
      </c>
      <c r="T4" s="10">
        <v>23.041609861346902</v>
      </c>
      <c r="U4" s="24">
        <v>61714647.852631539</v>
      </c>
      <c r="V4" s="10">
        <v>20.273368421052623</v>
      </c>
      <c r="W4" s="24">
        <v>54300189.978947349</v>
      </c>
      <c r="X4" s="10">
        <v>16.960722441520396</v>
      </c>
      <c r="Y4" s="24">
        <v>732703.20947368105</v>
      </c>
    </row>
    <row r="5" spans="1:27" x14ac:dyDescent="0.3">
      <c r="A5" s="1" t="s">
        <v>17</v>
      </c>
      <c r="B5" s="11">
        <v>1.4432202178834572</v>
      </c>
      <c r="C5" s="25">
        <v>3865521.0315790474</v>
      </c>
      <c r="D5" s="11">
        <v>3.0988420552550551</v>
      </c>
      <c r="E5" s="25">
        <v>8032198.6072211266</v>
      </c>
      <c r="F5" s="11">
        <v>5.2527973967177246</v>
      </c>
      <c r="G5" s="25">
        <v>14069092.54736875</v>
      </c>
      <c r="H5" s="11">
        <v>4.5469042869269209</v>
      </c>
      <c r="I5" s="25">
        <v>12178428.44210507</v>
      </c>
      <c r="J5" s="11">
        <v>5.1384769553072118</v>
      </c>
      <c r="K5" s="25">
        <v>12431003.450279221</v>
      </c>
      <c r="L5" s="11">
        <v>5.0201919920770806</v>
      </c>
      <c r="M5" s="25">
        <v>13446082.231579259</v>
      </c>
      <c r="N5" s="11">
        <v>2.5352885233918343</v>
      </c>
      <c r="O5" s="25">
        <v>109524.46421052748</v>
      </c>
      <c r="P5" s="11">
        <v>1.9472376910014617</v>
      </c>
      <c r="Q5" s="25">
        <v>5215481.4315783232</v>
      </c>
      <c r="R5" s="11">
        <v>1.4751013888886817</v>
      </c>
      <c r="S5" s="25">
        <v>63724.379999991041</v>
      </c>
      <c r="T5" s="11">
        <v>1.4314838002263208</v>
      </c>
      <c r="U5" s="25">
        <v>3834086.2105261832</v>
      </c>
      <c r="V5" s="11">
        <v>0.97960413129592538</v>
      </c>
      <c r="W5" s="25">
        <v>2623771.7052630112</v>
      </c>
      <c r="X5" s="11">
        <v>1.0811788742690176</v>
      </c>
      <c r="Y5" s="25">
        <v>46706.92736842169</v>
      </c>
    </row>
    <row r="6" spans="1:27" x14ac:dyDescent="0.3">
      <c r="A6" s="12" t="s">
        <v>18</v>
      </c>
      <c r="B6" s="13">
        <v>22.57604923599326</v>
      </c>
      <c r="C6" s="26">
        <v>60467690.273684345</v>
      </c>
      <c r="D6" s="13">
        <v>27.859874652828545</v>
      </c>
      <c r="E6" s="26">
        <v>72212795.100131601</v>
      </c>
      <c r="F6" s="13">
        <v>30.478463709677573</v>
      </c>
      <c r="G6" s="26">
        <v>81633517.200000405</v>
      </c>
      <c r="H6" s="13">
        <v>34.226640916808165</v>
      </c>
      <c r="I6" s="26">
        <v>91672635.031578988</v>
      </c>
      <c r="J6" s="13">
        <v>36.070181719428973</v>
      </c>
      <c r="K6" s="26">
        <v>87260983.615642577</v>
      </c>
      <c r="L6" s="13">
        <v>39.010732597623047</v>
      </c>
      <c r="M6" s="26">
        <v>104486346.18947358</v>
      </c>
      <c r="N6" s="13">
        <v>35.857354166666639</v>
      </c>
      <c r="O6" s="26">
        <v>1549037.699999999</v>
      </c>
      <c r="P6" s="13">
        <v>35.253623160724381</v>
      </c>
      <c r="Q6" s="26">
        <v>94423304.273684189</v>
      </c>
      <c r="R6" s="13">
        <v>30.768285964912163</v>
      </c>
      <c r="S6" s="26">
        <v>1329189.9536842054</v>
      </c>
      <c r="T6" s="13">
        <v>24.473093661573223</v>
      </c>
      <c r="U6" s="26">
        <v>65548734.063157722</v>
      </c>
      <c r="V6" s="13">
        <v>21.252972552348549</v>
      </c>
      <c r="W6" s="26">
        <v>56923961.68421036</v>
      </c>
      <c r="X6" s="13">
        <v>18.041901315789413</v>
      </c>
      <c r="Y6" s="26">
        <v>779410.13684210274</v>
      </c>
    </row>
    <row r="7" spans="1:27" ht="28.8" x14ac:dyDescent="0.3">
      <c r="A7" s="1" t="s">
        <v>19</v>
      </c>
      <c r="B7" s="11">
        <v>12.776597835314192</v>
      </c>
      <c r="C7" s="25">
        <v>34220839.642105527</v>
      </c>
      <c r="D7" s="11">
        <v>17.876196243239349</v>
      </c>
      <c r="E7" s="25">
        <v>46335100.662476406</v>
      </c>
      <c r="F7" s="11">
        <v>21.186907753254122</v>
      </c>
      <c r="G7" s="25">
        <v>56747013.726315826</v>
      </c>
      <c r="H7" s="11">
        <v>21.094867784380156</v>
      </c>
      <c r="I7" s="25">
        <v>56500493.87368381</v>
      </c>
      <c r="J7" s="11">
        <v>22.011890518311276</v>
      </c>
      <c r="K7" s="25">
        <v>53251165.541898638</v>
      </c>
      <c r="L7" s="11">
        <v>30.358424589700178</v>
      </c>
      <c r="M7" s="25">
        <v>81312004.421052948</v>
      </c>
      <c r="N7" s="11">
        <v>40.928573830409036</v>
      </c>
      <c r="O7" s="25">
        <v>1768114.3894736699</v>
      </c>
      <c r="P7" s="11">
        <v>32.626470217883387</v>
      </c>
      <c r="Q7" s="25">
        <v>87386737.831578866</v>
      </c>
      <c r="R7" s="11">
        <v>19.505880482456146</v>
      </c>
      <c r="S7" s="25">
        <v>842654.03684210521</v>
      </c>
      <c r="T7" s="11">
        <v>15.460049023769265</v>
      </c>
      <c r="U7" s="25">
        <v>41408195.305263579</v>
      </c>
      <c r="V7" s="11">
        <v>12.973568406904473</v>
      </c>
      <c r="W7" s="25">
        <v>34748405.621052936</v>
      </c>
      <c r="X7" s="11">
        <v>12.921918201754384</v>
      </c>
      <c r="Y7" s="25">
        <v>558226.86631578906</v>
      </c>
    </row>
    <row r="8" spans="1:27" ht="28.8" x14ac:dyDescent="0.3">
      <c r="A8" s="14" t="s">
        <v>20</v>
      </c>
      <c r="B8" s="15">
        <v>35.352647071307452</v>
      </c>
      <c r="C8" s="27">
        <v>94688529.915789872</v>
      </c>
      <c r="D8" s="15">
        <v>45.736070896067893</v>
      </c>
      <c r="E8" s="27">
        <v>118547895.76260801</v>
      </c>
      <c r="F8" s="15">
        <v>51.665371462931695</v>
      </c>
      <c r="G8" s="27">
        <v>138380530.92631623</v>
      </c>
      <c r="H8" s="15">
        <v>55.321508701188321</v>
      </c>
      <c r="I8" s="27">
        <v>148173128.9052628</v>
      </c>
      <c r="J8" s="15">
        <v>58.082072237740249</v>
      </c>
      <c r="K8" s="27">
        <v>140512149.15754122</v>
      </c>
      <c r="L8" s="15">
        <v>69.369157187323225</v>
      </c>
      <c r="M8" s="27">
        <v>185798350.61052653</v>
      </c>
      <c r="N8" s="15">
        <v>76.785927997075675</v>
      </c>
      <c r="O8" s="27">
        <v>3317152.089473669</v>
      </c>
      <c r="P8" s="15">
        <v>67.880093378607768</v>
      </c>
      <c r="Q8" s="27">
        <v>181810042.10526305</v>
      </c>
      <c r="R8" s="15">
        <v>50.274166447368309</v>
      </c>
      <c r="S8" s="27">
        <v>2171843.9905263106</v>
      </c>
      <c r="T8" s="15">
        <v>39.933142685342489</v>
      </c>
      <c r="U8" s="27">
        <v>106956929.3684213</v>
      </c>
      <c r="V8" s="15">
        <v>34.226540959253022</v>
      </c>
      <c r="W8" s="27">
        <v>91672367.305263296</v>
      </c>
      <c r="X8" s="15">
        <v>30.963819517543797</v>
      </c>
      <c r="Y8" s="27">
        <v>1337637.0031578918</v>
      </c>
    </row>
    <row r="9" spans="1:27" x14ac:dyDescent="0.3">
      <c r="A9" s="16" t="s">
        <v>21</v>
      </c>
      <c r="B9" s="17">
        <v>30.104209889642782</v>
      </c>
      <c r="C9" s="28">
        <v>80631115.768419236</v>
      </c>
      <c r="D9" s="17">
        <v>48.748875676070973</v>
      </c>
      <c r="E9" s="28">
        <v>126357085.75237595</v>
      </c>
      <c r="F9" s="17">
        <v>53.020875353707162</v>
      </c>
      <c r="G9" s="28">
        <v>142011112.54736927</v>
      </c>
      <c r="H9" s="17">
        <v>46.343178904923704</v>
      </c>
      <c r="I9" s="28">
        <v>124125570.37894759</v>
      </c>
      <c r="J9" s="17">
        <v>49.031011483551183</v>
      </c>
      <c r="K9" s="28">
        <v>118615822.98100701</v>
      </c>
      <c r="L9" s="17">
        <v>62.217211516694562</v>
      </c>
      <c r="M9" s="28">
        <v>166642579.32631472</v>
      </c>
      <c r="N9" s="17">
        <v>63.19373991228079</v>
      </c>
      <c r="O9" s="28">
        <v>2729969.5642105308</v>
      </c>
      <c r="P9" s="17">
        <v>42.131328027731101</v>
      </c>
      <c r="Q9" s="28">
        <v>112844548.98947495</v>
      </c>
      <c r="R9" s="17">
        <v>20.372962573099279</v>
      </c>
      <c r="S9" s="28">
        <v>880111.98315788899</v>
      </c>
      <c r="T9" s="17">
        <v>9.8529148981324752</v>
      </c>
      <c r="U9" s="28">
        <v>26390047.263158038</v>
      </c>
      <c r="V9" s="17">
        <v>7.6237045840409081</v>
      </c>
      <c r="W9" s="28">
        <v>20419330.357895166</v>
      </c>
      <c r="X9" s="17">
        <v>12.290748099415197</v>
      </c>
      <c r="Y9" s="28">
        <v>530960.31789473677</v>
      </c>
    </row>
    <row r="10" spans="1:27" x14ac:dyDescent="0.3">
      <c r="A10" s="18" t="s">
        <v>22</v>
      </c>
      <c r="B10" s="19">
        <v>65.456856960950233</v>
      </c>
      <c r="C10" s="29">
        <v>175319645.68420911</v>
      </c>
      <c r="D10" s="19">
        <v>94.484946572138867</v>
      </c>
      <c r="E10" s="29">
        <v>244904981.51498395</v>
      </c>
      <c r="F10" s="19">
        <v>104.68624681663886</v>
      </c>
      <c r="G10" s="29">
        <v>280391643.4736855</v>
      </c>
      <c r="H10" s="19">
        <v>101.66468760611203</v>
      </c>
      <c r="I10" s="29">
        <v>272298699.28421038</v>
      </c>
      <c r="J10" s="19">
        <v>107.11308372129143</v>
      </c>
      <c r="K10" s="29">
        <v>259127972.13854823</v>
      </c>
      <c r="L10" s="19">
        <v>131.58636870401779</v>
      </c>
      <c r="M10" s="29">
        <v>352440929.93684125</v>
      </c>
      <c r="N10" s="19">
        <v>139.97966790935646</v>
      </c>
      <c r="O10" s="29">
        <v>6047121.6536841998</v>
      </c>
      <c r="P10" s="19">
        <v>110.01142140633887</v>
      </c>
      <c r="Q10" s="29">
        <v>294654591.09473801</v>
      </c>
      <c r="R10" s="19">
        <v>70.647129020467588</v>
      </c>
      <c r="S10" s="29">
        <v>3051955.9736841996</v>
      </c>
      <c r="T10" s="19">
        <v>49.786057583474964</v>
      </c>
      <c r="U10" s="29">
        <v>133346976.63157934</v>
      </c>
      <c r="V10" s="19">
        <v>41.85024554329393</v>
      </c>
      <c r="W10" s="29">
        <v>112091697.66315846</v>
      </c>
      <c r="X10" s="19">
        <v>43.254567616958994</v>
      </c>
      <c r="Y10" s="29">
        <v>1868597.3210526286</v>
      </c>
    </row>
    <row r="11" spans="1:27" x14ac:dyDescent="0.3">
      <c r="A11" s="20" t="s">
        <v>23</v>
      </c>
      <c r="B11" s="21">
        <v>50.081596191213833</v>
      </c>
      <c r="C11" s="30">
        <v>134138547.23854713</v>
      </c>
      <c r="D11" s="21">
        <v>78.473571999195826</v>
      </c>
      <c r="E11" s="30">
        <v>203403498.62191558</v>
      </c>
      <c r="F11" s="21">
        <v>95.963445756225767</v>
      </c>
      <c r="G11" s="30">
        <v>257028493.11347511</v>
      </c>
      <c r="H11" s="21">
        <v>92.843539239672197</v>
      </c>
      <c r="I11" s="30">
        <v>248672135.499538</v>
      </c>
      <c r="J11" s="21">
        <v>98.877362938391812</v>
      </c>
      <c r="K11" s="30">
        <v>239204116.4205575</v>
      </c>
      <c r="L11" s="21">
        <v>102.90627535837505</v>
      </c>
      <c r="M11" s="30">
        <v>275624167.91987175</v>
      </c>
      <c r="N11" s="21">
        <v>79.132550531944034</v>
      </c>
      <c r="O11" s="30">
        <v>3418526.1829799823</v>
      </c>
      <c r="P11" s="21">
        <v>63.240771776457457</v>
      </c>
      <c r="Q11" s="30">
        <v>169384083.12606364</v>
      </c>
      <c r="R11" s="21">
        <v>38.481529051900374</v>
      </c>
      <c r="S11" s="30">
        <v>1662402.0550420962</v>
      </c>
      <c r="T11" s="21">
        <v>22.582061254456718</v>
      </c>
      <c r="U11" s="30">
        <v>60483792.863936879</v>
      </c>
      <c r="V11" s="21">
        <v>17.702787914615175</v>
      </c>
      <c r="W11" s="30">
        <v>47415147.150505282</v>
      </c>
      <c r="X11" s="21">
        <v>21.621301436403613</v>
      </c>
      <c r="Y11" s="30">
        <v>934040.22205263621</v>
      </c>
    </row>
    <row r="12" spans="1:27" x14ac:dyDescent="0.3">
      <c r="A12" s="16" t="s">
        <v>24</v>
      </c>
      <c r="B12" s="11">
        <v>2.886386972339082</v>
      </c>
      <c r="C12" s="25">
        <v>7730898.8667129278</v>
      </c>
      <c r="D12" s="11">
        <v>18.284137473101509</v>
      </c>
      <c r="E12" s="25">
        <v>47392484.330279112</v>
      </c>
      <c r="F12" s="11">
        <v>61.651803607104625</v>
      </c>
      <c r="G12" s="25">
        <v>165128190.78126919</v>
      </c>
      <c r="H12" s="11">
        <v>56.077262684492325</v>
      </c>
      <c r="I12" s="25">
        <v>150197340.37414432</v>
      </c>
      <c r="J12" s="11">
        <v>60.660866965395996</v>
      </c>
      <c r="K12" s="25">
        <v>146750769.36268592</v>
      </c>
      <c r="L12" s="11">
        <v>63.413694364318076</v>
      </c>
      <c r="M12" s="25">
        <v>169847238.98538959</v>
      </c>
      <c r="N12" s="11">
        <v>56.426848079167826</v>
      </c>
      <c r="O12" s="25">
        <v>2437639.8370200489</v>
      </c>
      <c r="P12" s="11">
        <v>46.137485651385276</v>
      </c>
      <c r="Q12" s="25">
        <v>123574641.56867033</v>
      </c>
      <c r="R12" s="11">
        <v>43.856833886696194</v>
      </c>
      <c r="S12" s="25">
        <v>1894615.2239052746</v>
      </c>
      <c r="T12" s="11">
        <v>27.918535095287908</v>
      </c>
      <c r="U12" s="25">
        <v>74777004.399219185</v>
      </c>
      <c r="V12" s="11">
        <v>15.832720645090163</v>
      </c>
      <c r="W12" s="25">
        <v>42406358.975809515</v>
      </c>
      <c r="X12" s="11">
        <v>4.4615512682755423</v>
      </c>
      <c r="Y12" s="25">
        <v>192739.01478950353</v>
      </c>
    </row>
    <row r="13" spans="1:27" x14ac:dyDescent="0.3">
      <c r="A13" s="14" t="s">
        <v>25</v>
      </c>
      <c r="B13" s="15">
        <v>118.42484012450315</v>
      </c>
      <c r="C13" s="27">
        <v>317189091.78946918</v>
      </c>
      <c r="D13" s="15">
        <v>191.24265604443622</v>
      </c>
      <c r="E13" s="27">
        <v>495700964.46717864</v>
      </c>
      <c r="F13" s="15">
        <v>262.30149617996926</v>
      </c>
      <c r="G13" s="27">
        <v>702548327.36842978</v>
      </c>
      <c r="H13" s="15">
        <v>250.58548953027656</v>
      </c>
      <c r="I13" s="27">
        <v>671168175.1578927</v>
      </c>
      <c r="J13" s="15">
        <v>266.65131362507924</v>
      </c>
      <c r="K13" s="27">
        <v>645082857.92179167</v>
      </c>
      <c r="L13" s="15">
        <v>297.90633842671093</v>
      </c>
      <c r="M13" s="27">
        <v>797912336.84210265</v>
      </c>
      <c r="N13" s="15">
        <v>275.53906652046834</v>
      </c>
      <c r="O13" s="27">
        <v>11903287.67368423</v>
      </c>
      <c r="P13" s="15">
        <v>219.38967883418161</v>
      </c>
      <c r="Q13" s="27">
        <v>587613315.78947198</v>
      </c>
      <c r="R13" s="15">
        <v>152.98549195906415</v>
      </c>
      <c r="S13" s="27">
        <v>6608973.2526315702</v>
      </c>
      <c r="T13" s="15">
        <v>100.2866539332196</v>
      </c>
      <c r="U13" s="27">
        <v>268607773.8947354</v>
      </c>
      <c r="V13" s="15">
        <v>75.385754102999272</v>
      </c>
      <c r="W13" s="27">
        <v>201913203.78947327</v>
      </c>
      <c r="X13" s="15">
        <v>69.337420321638149</v>
      </c>
      <c r="Y13" s="27">
        <v>2995376.5578947682</v>
      </c>
    </row>
    <row r="14" spans="1:27" x14ac:dyDescent="0.3">
      <c r="A14" s="1" t="s">
        <v>26</v>
      </c>
      <c r="B14" s="11">
        <v>98.96919213356118</v>
      </c>
      <c r="C14" s="25">
        <v>265079084.21053034</v>
      </c>
      <c r="D14" s="11">
        <v>123.3254187984229</v>
      </c>
      <c r="E14" s="25">
        <v>319659485.52551204</v>
      </c>
      <c r="F14" s="11">
        <v>124.57344722693483</v>
      </c>
      <c r="G14" s="25">
        <v>333657521.0526222</v>
      </c>
      <c r="H14" s="11">
        <v>101.94624080362303</v>
      </c>
      <c r="I14" s="25">
        <v>273052811.36842394</v>
      </c>
      <c r="J14" s="11">
        <v>105.50051520794284</v>
      </c>
      <c r="K14" s="25">
        <v>255226846.39105535</v>
      </c>
      <c r="L14" s="11">
        <v>114.08694397283659</v>
      </c>
      <c r="M14" s="25">
        <v>305570470.73684537</v>
      </c>
      <c r="N14" s="11">
        <v>120.54692470760392</v>
      </c>
      <c r="O14" s="25">
        <v>5207627.1473684926</v>
      </c>
      <c r="P14" s="11">
        <v>109.0747764572738</v>
      </c>
      <c r="Q14" s="25">
        <v>292145881.26316214</v>
      </c>
      <c r="R14" s="11">
        <v>85.166138157895006</v>
      </c>
      <c r="S14" s="25">
        <v>3679177.1684210664</v>
      </c>
      <c r="T14" s="11">
        <v>35.547326683644386</v>
      </c>
      <c r="U14" s="25">
        <v>95209959.789473057</v>
      </c>
      <c r="V14" s="11">
        <v>25.503876627051653</v>
      </c>
      <c r="W14" s="25">
        <v>68309583.157895118</v>
      </c>
      <c r="X14" s="11">
        <v>42.38150438596422</v>
      </c>
      <c r="Y14" s="25">
        <v>1830880.989473654</v>
      </c>
    </row>
    <row r="15" spans="1:27" x14ac:dyDescent="0.3">
      <c r="A15" s="14" t="s">
        <v>27</v>
      </c>
      <c r="B15" s="15">
        <v>217.39403225806433</v>
      </c>
      <c r="C15" s="27">
        <v>582268175.99999952</v>
      </c>
      <c r="D15" s="15">
        <v>314.56807484285912</v>
      </c>
      <c r="E15" s="27">
        <v>815360449.99269068</v>
      </c>
      <c r="F15" s="15">
        <v>386.87494340690409</v>
      </c>
      <c r="G15" s="27">
        <v>1036205848.421052</v>
      </c>
      <c r="H15" s="15">
        <v>352.53173033389959</v>
      </c>
      <c r="I15" s="27">
        <v>944220986.52631664</v>
      </c>
      <c r="J15" s="15">
        <v>372.15182883302208</v>
      </c>
      <c r="K15" s="27">
        <v>900309704.31284702</v>
      </c>
      <c r="L15" s="15">
        <v>411.99328239954752</v>
      </c>
      <c r="M15" s="27">
        <v>1103482807.578948</v>
      </c>
      <c r="N15" s="15">
        <v>396.08599122807226</v>
      </c>
      <c r="O15" s="27">
        <v>17110914.821052723</v>
      </c>
      <c r="P15" s="15">
        <v>328.46445529145541</v>
      </c>
      <c r="Q15" s="27">
        <v>879759197.05263412</v>
      </c>
      <c r="R15" s="15">
        <v>238.15163011695915</v>
      </c>
      <c r="S15" s="27">
        <v>10288150.421052637</v>
      </c>
      <c r="T15" s="15">
        <v>135.83398061686398</v>
      </c>
      <c r="U15" s="27">
        <v>363817733.68420845</v>
      </c>
      <c r="V15" s="15">
        <v>100.88963073005092</v>
      </c>
      <c r="W15" s="27">
        <v>270222786.94736838</v>
      </c>
      <c r="X15" s="15">
        <v>111.71892470760237</v>
      </c>
      <c r="Y15" s="27">
        <v>4826257.5473684222</v>
      </c>
    </row>
    <row r="16" spans="1:27" ht="28.8" x14ac:dyDescent="0.3">
      <c r="A16" s="16" t="s">
        <v>28</v>
      </c>
      <c r="B16" s="17">
        <v>15.498190435766986</v>
      </c>
      <c r="C16" s="28">
        <v>41510353.263158202</v>
      </c>
      <c r="D16" s="17">
        <v>18.836487355650945</v>
      </c>
      <c r="E16" s="28">
        <v>48824175.225847363</v>
      </c>
      <c r="F16" s="17">
        <v>26.729238115448538</v>
      </c>
      <c r="G16" s="28">
        <v>71591591.368417263</v>
      </c>
      <c r="H16" s="17">
        <v>23.965851018674982</v>
      </c>
      <c r="I16" s="28">
        <v>64190135.368419051</v>
      </c>
      <c r="J16" s="17">
        <v>22.142202048418994</v>
      </c>
      <c r="K16" s="28">
        <v>53566415.195535302</v>
      </c>
      <c r="L16" s="17">
        <v>23.625530560275536</v>
      </c>
      <c r="M16" s="28">
        <v>63278621.052642107</v>
      </c>
      <c r="N16" s="17">
        <v>18.183343567252564</v>
      </c>
      <c r="O16" s="28">
        <v>785520.4421053119</v>
      </c>
      <c r="P16" s="17">
        <v>13.127600452742286</v>
      </c>
      <c r="Q16" s="28">
        <v>35160965.05262506</v>
      </c>
      <c r="R16" s="17">
        <v>11.315655701755361</v>
      </c>
      <c r="S16" s="28">
        <v>488836.32631582953</v>
      </c>
      <c r="T16" s="17">
        <v>6.5936665251848012</v>
      </c>
      <c r="U16" s="28">
        <v>17660476.421054959</v>
      </c>
      <c r="V16" s="17">
        <v>4.3895918222978594</v>
      </c>
      <c r="W16" s="28">
        <v>11757082.736842573</v>
      </c>
      <c r="X16" s="17">
        <v>6.9851776315785514</v>
      </c>
      <c r="Y16" s="28">
        <v>301759.67368419282</v>
      </c>
    </row>
    <row r="17" spans="1:25" x14ac:dyDescent="0.3">
      <c r="A17" s="14" t="s">
        <v>29</v>
      </c>
      <c r="B17" s="15">
        <v>232.89222269383131</v>
      </c>
      <c r="C17" s="27">
        <v>623778529.26315773</v>
      </c>
      <c r="D17" s="15">
        <v>333.40456219851006</v>
      </c>
      <c r="E17" s="27">
        <v>864184625.21853805</v>
      </c>
      <c r="F17" s="15">
        <v>413.60418152235263</v>
      </c>
      <c r="G17" s="27">
        <v>1107797439.7894692</v>
      </c>
      <c r="H17" s="15">
        <v>376.49758135257457</v>
      </c>
      <c r="I17" s="27">
        <v>1008411121.8947357</v>
      </c>
      <c r="J17" s="15">
        <v>394.29403088144107</v>
      </c>
      <c r="K17" s="27">
        <v>953876119.50838232</v>
      </c>
      <c r="L17" s="15">
        <v>435.61881295982306</v>
      </c>
      <c r="M17" s="27">
        <v>1166761428.6315901</v>
      </c>
      <c r="N17" s="15">
        <v>414.26933479532482</v>
      </c>
      <c r="O17" s="27">
        <v>17896435.263158035</v>
      </c>
      <c r="P17" s="15">
        <v>341.59205574419769</v>
      </c>
      <c r="Q17" s="27">
        <v>914920162.10525918</v>
      </c>
      <c r="R17" s="15">
        <v>249.46728581871452</v>
      </c>
      <c r="S17" s="27">
        <v>10776986.747368466</v>
      </c>
      <c r="T17" s="15">
        <v>142.42764714204878</v>
      </c>
      <c r="U17" s="27">
        <v>381478210.10526341</v>
      </c>
      <c r="V17" s="15">
        <v>105.27922255234878</v>
      </c>
      <c r="W17" s="27">
        <v>281979869.68421096</v>
      </c>
      <c r="X17" s="15">
        <v>118.70410233918092</v>
      </c>
      <c r="Y17" s="27">
        <v>5128017.221052615</v>
      </c>
    </row>
    <row r="18" spans="1:25" x14ac:dyDescent="0.3">
      <c r="A18" s="20" t="s">
        <v>30</v>
      </c>
      <c r="B18" s="22">
        <v>267.2838476230898</v>
      </c>
      <c r="C18" s="31">
        <v>715893057.47368371</v>
      </c>
      <c r="D18" s="22">
        <v>377.65878453442684</v>
      </c>
      <c r="E18" s="31">
        <v>978891569.51323438</v>
      </c>
      <c r="F18" s="22">
        <v>462.01141624222026</v>
      </c>
      <c r="G18" s="31">
        <v>1237451377.2631626</v>
      </c>
      <c r="H18" s="22">
        <v>421.54216680814943</v>
      </c>
      <c r="I18" s="31">
        <v>1129058539.5789475</v>
      </c>
      <c r="J18" s="22">
        <v>440.74375775915456</v>
      </c>
      <c r="K18" s="31">
        <v>1066247298.7709467</v>
      </c>
      <c r="L18" s="22">
        <v>477.03155772495739</v>
      </c>
      <c r="M18" s="31">
        <v>1277681324.210526</v>
      </c>
      <c r="N18" s="22">
        <v>440.18998099415103</v>
      </c>
      <c r="O18" s="31">
        <v>19016207.178947326</v>
      </c>
      <c r="P18" s="22">
        <v>360.52433432371538</v>
      </c>
      <c r="Q18" s="31">
        <v>965628377.05263913</v>
      </c>
      <c r="R18" s="22">
        <v>263.43962938596655</v>
      </c>
      <c r="S18" s="31">
        <v>11380591.989473756</v>
      </c>
      <c r="T18" s="22">
        <v>148.47290393321973</v>
      </c>
      <c r="U18" s="31">
        <v>397669825.89473569</v>
      </c>
      <c r="V18" s="22">
        <v>111.80507569326495</v>
      </c>
      <c r="W18" s="31">
        <v>299458714.73684084</v>
      </c>
      <c r="X18" s="22">
        <v>136.37375438596419</v>
      </c>
      <c r="Y18" s="31">
        <v>5891346.1894736532</v>
      </c>
    </row>
    <row r="19" spans="1:25" ht="28.8" x14ac:dyDescent="0.3">
      <c r="A19" s="20" t="s">
        <v>31</v>
      </c>
      <c r="B19" s="22">
        <v>188.79900686191303</v>
      </c>
      <c r="C19" s="31">
        <v>505679259.97894788</v>
      </c>
      <c r="D19" s="22">
        <v>352.84348713638354</v>
      </c>
      <c r="E19" s="31">
        <v>914570318.65750623</v>
      </c>
      <c r="F19" s="22">
        <v>549.53513320599825</v>
      </c>
      <c r="G19" s="31">
        <v>1471874900.7789459</v>
      </c>
      <c r="H19" s="22">
        <v>500.67875318336093</v>
      </c>
      <c r="I19" s="31">
        <v>1341017972.5263138</v>
      </c>
      <c r="J19" s="22">
        <v>436.07318412476718</v>
      </c>
      <c r="K19" s="31">
        <v>1054948247.0346366</v>
      </c>
      <c r="L19" s="22">
        <v>447.627428126768</v>
      </c>
      <c r="M19" s="31">
        <v>1198925303.4947355</v>
      </c>
      <c r="N19" s="22">
        <v>380.6845737573118</v>
      </c>
      <c r="O19" s="31">
        <v>16445573.586315868</v>
      </c>
      <c r="P19" s="22">
        <v>296.41372149122759</v>
      </c>
      <c r="Q19" s="31">
        <v>793914511.64210391</v>
      </c>
      <c r="R19" s="22">
        <v>208.15037792397683</v>
      </c>
      <c r="S19" s="31">
        <v>8992096.3263157979</v>
      </c>
      <c r="T19" s="22">
        <v>123.0748820741366</v>
      </c>
      <c r="U19" s="31">
        <v>329643764.14736748</v>
      </c>
      <c r="V19" s="22">
        <v>76.345226726088967</v>
      </c>
      <c r="W19" s="31">
        <v>204483055.26315665</v>
      </c>
      <c r="X19" s="22">
        <v>68.705262573099034</v>
      </c>
      <c r="Y19" s="31">
        <v>2968067.3431578786</v>
      </c>
    </row>
    <row r="20" spans="1:25" ht="28.8" x14ac:dyDescent="0.3">
      <c r="A20" s="20" t="s">
        <v>32</v>
      </c>
      <c r="B20" s="22">
        <v>450.36760894170465</v>
      </c>
      <c r="C20" s="31">
        <v>1206264603.7894619</v>
      </c>
      <c r="D20" s="22">
        <v>713.47437582224575</v>
      </c>
      <c r="E20" s="31">
        <v>1849325582.1312609</v>
      </c>
      <c r="F20" s="22">
        <v>1043.1725254668925</v>
      </c>
      <c r="G20" s="31">
        <v>2794033292.2105246</v>
      </c>
      <c r="H20" s="22">
        <v>952.43829301075641</v>
      </c>
      <c r="I20" s="31">
        <v>2551010724.0000095</v>
      </c>
      <c r="J20" s="22">
        <v>894.77947780881277</v>
      </c>
      <c r="K20" s="31">
        <v>2164650512.7150798</v>
      </c>
      <c r="L20" s="22">
        <v>951.88816001698285</v>
      </c>
      <c r="M20" s="31">
        <v>2549537247.7894864</v>
      </c>
      <c r="N20" s="22">
        <v>840.36547368420656</v>
      </c>
      <c r="O20" s="31">
        <v>36303788.463157721</v>
      </c>
      <c r="P20" s="22">
        <v>676.87455574420039</v>
      </c>
      <c r="Q20" s="31">
        <v>1812940810.1052663</v>
      </c>
      <c r="R20" s="22">
        <v>490.51837719298118</v>
      </c>
      <c r="S20" s="31">
        <v>21190393.894736789</v>
      </c>
      <c r="T20" s="22">
        <v>284.20393251273327</v>
      </c>
      <c r="U20" s="31">
        <v>761211812.84210491</v>
      </c>
      <c r="V20" s="22">
        <v>193.81449632144941</v>
      </c>
      <c r="W20" s="31">
        <v>519112746.94737005</v>
      </c>
      <c r="X20" s="22">
        <v>206.71120687134567</v>
      </c>
      <c r="Y20" s="31">
        <v>8929924.1368421335</v>
      </c>
    </row>
    <row r="22" spans="1:25" x14ac:dyDescent="0.3">
      <c r="C22" s="212">
        <f>B4*3600*24*31</f>
        <v>56602169.24210529</v>
      </c>
    </row>
    <row r="26" spans="1:25" x14ac:dyDescent="0.3">
      <c r="A26" s="1" t="s">
        <v>267</v>
      </c>
      <c r="B26" s="470" t="s">
        <v>0</v>
      </c>
      <c r="C26" s="470"/>
      <c r="D26" s="470" t="s">
        <v>1</v>
      </c>
      <c r="E26" s="470"/>
      <c r="F26" s="470" t="s">
        <v>2</v>
      </c>
      <c r="G26" s="470"/>
      <c r="H26" s="470" t="s">
        <v>3</v>
      </c>
      <c r="I26" s="470"/>
      <c r="J26" s="470" t="s">
        <v>4</v>
      </c>
      <c r="K26" s="470"/>
      <c r="L26" s="470" t="s">
        <v>5</v>
      </c>
      <c r="M26" s="470"/>
      <c r="N26" s="470" t="s">
        <v>6</v>
      </c>
      <c r="O26" s="470"/>
      <c r="P26" s="470" t="s">
        <v>7</v>
      </c>
      <c r="Q26" s="470"/>
      <c r="R26" s="470" t="s">
        <v>8</v>
      </c>
      <c r="S26" s="470"/>
      <c r="T26" s="470" t="s">
        <v>9</v>
      </c>
      <c r="U26" s="470"/>
      <c r="V26" s="470" t="s">
        <v>10</v>
      </c>
      <c r="W26" s="470"/>
      <c r="X26" s="470" t="s">
        <v>11</v>
      </c>
      <c r="Y26" s="470"/>
    </row>
    <row r="27" spans="1:25" ht="28.8" x14ac:dyDescent="0.3">
      <c r="A27" s="3" t="s">
        <v>12</v>
      </c>
      <c r="B27" s="4" t="s">
        <v>13</v>
      </c>
      <c r="C27" s="5" t="s">
        <v>157</v>
      </c>
      <c r="D27" s="4" t="s">
        <v>13</v>
      </c>
      <c r="E27" s="5" t="s">
        <v>157</v>
      </c>
      <c r="F27" s="4" t="s">
        <v>13</v>
      </c>
      <c r="G27" s="5" t="s">
        <v>157</v>
      </c>
      <c r="H27" s="4" t="s">
        <v>13</v>
      </c>
      <c r="I27" s="5" t="s">
        <v>157</v>
      </c>
      <c r="J27" s="4" t="s">
        <v>13</v>
      </c>
      <c r="K27" s="5" t="s">
        <v>157</v>
      </c>
      <c r="L27" s="4" t="s">
        <v>13</v>
      </c>
      <c r="M27" s="5" t="s">
        <v>157</v>
      </c>
      <c r="N27" s="4" t="s">
        <v>13</v>
      </c>
      <c r="O27" s="5" t="s">
        <v>157</v>
      </c>
      <c r="P27" s="4" t="s">
        <v>13</v>
      </c>
      <c r="Q27" s="5" t="s">
        <v>157</v>
      </c>
      <c r="R27" s="4" t="s">
        <v>13</v>
      </c>
      <c r="S27" s="5" t="s">
        <v>157</v>
      </c>
      <c r="T27" s="4" t="s">
        <v>13</v>
      </c>
      <c r="U27" s="5" t="s">
        <v>157</v>
      </c>
      <c r="V27" s="4" t="s">
        <v>13</v>
      </c>
      <c r="W27" s="5" t="s">
        <v>157</v>
      </c>
      <c r="X27" s="4" t="s">
        <v>13</v>
      </c>
      <c r="Y27" s="5" t="s">
        <v>157</v>
      </c>
    </row>
    <row r="28" spans="1:25" x14ac:dyDescent="0.3">
      <c r="A28" s="135" t="s">
        <v>16</v>
      </c>
      <c r="B28" s="136">
        <v>21.132829018109799</v>
      </c>
      <c r="C28" s="137">
        <f>(B28/$C41)</f>
        <v>0.62172676990791143</v>
      </c>
      <c r="D28" s="136">
        <v>24.76103259757349</v>
      </c>
      <c r="E28" s="137">
        <f>(D28/$C41)</f>
        <v>0.72846833726243909</v>
      </c>
      <c r="F28" s="136">
        <v>25.225666312959849</v>
      </c>
      <c r="G28" s="137">
        <f>(F28/$C41)</f>
        <v>0.7421378378678678</v>
      </c>
      <c r="H28" s="136">
        <v>29.679736629881244</v>
      </c>
      <c r="I28" s="137">
        <f>(H28/$C41)</f>
        <v>0.8731763632214381</v>
      </c>
      <c r="J28" s="136">
        <v>30.931704764121761</v>
      </c>
      <c r="K28" s="137">
        <f>(J28/$C41)</f>
        <v>0.910009202944977</v>
      </c>
      <c r="L28" s="136">
        <v>33.990540605545966</v>
      </c>
      <c r="M28" s="137">
        <f>(L28/$C41)</f>
        <v>1</v>
      </c>
      <c r="N28" s="136">
        <v>33.322065643274804</v>
      </c>
      <c r="O28" s="137">
        <f>(N28/$C41)</f>
        <v>0.98033350013379628</v>
      </c>
      <c r="P28" s="136">
        <v>33.306385469722919</v>
      </c>
      <c r="Q28" s="137">
        <f>(P28/$C41)</f>
        <v>0.97987219021425565</v>
      </c>
      <c r="R28" s="136">
        <v>29.293184576023481</v>
      </c>
      <c r="S28" s="137">
        <f>(R28/$C41)</f>
        <v>0.8618040211824094</v>
      </c>
      <c r="T28" s="136">
        <v>23.041609861346902</v>
      </c>
      <c r="U28" s="137">
        <f>(T28/$C41)</f>
        <v>0.67788300659117451</v>
      </c>
      <c r="V28" s="136">
        <v>20.273368421052623</v>
      </c>
      <c r="W28" s="137">
        <f>(V28/$C41)</f>
        <v>0.59644148224417415</v>
      </c>
      <c r="X28" s="136">
        <v>16.960722441520396</v>
      </c>
      <c r="Y28" s="137">
        <f>(X28/$C41)</f>
        <v>0.4989836036545135</v>
      </c>
    </row>
    <row r="29" spans="1:25" x14ac:dyDescent="0.3">
      <c r="A29" s="138" t="s">
        <v>17</v>
      </c>
      <c r="B29" s="139">
        <v>1.4432202178834572</v>
      </c>
      <c r="C29" s="137">
        <f>(B29/$C42)</f>
        <v>0.27475269059211599</v>
      </c>
      <c r="D29" s="139">
        <v>3.0988420552550551</v>
      </c>
      <c r="E29" s="137">
        <f t="shared" ref="E29:E36" si="0">(D29/$C42)</f>
        <v>0.58994128674968593</v>
      </c>
      <c r="F29" s="139">
        <v>5.2527973967177246</v>
      </c>
      <c r="G29" s="137">
        <f t="shared" ref="G29:G36" si="1">(F29/$C42)</f>
        <v>1</v>
      </c>
      <c r="H29" s="139">
        <v>4.5469042869269209</v>
      </c>
      <c r="I29" s="137">
        <f t="shared" ref="I29:I36" si="2">(H29/$C42)</f>
        <v>0.86561577451437788</v>
      </c>
      <c r="J29" s="139">
        <v>5.1384769553072118</v>
      </c>
      <c r="K29" s="137">
        <f t="shared" ref="K29:K36" si="3">(J29/$C42)</f>
        <v>0.97823627435508032</v>
      </c>
      <c r="L29" s="139">
        <v>5.0201919920770806</v>
      </c>
      <c r="M29" s="137">
        <f t="shared" ref="M29:M36" si="4">(L29/$C42)</f>
        <v>0.95571780385324012</v>
      </c>
      <c r="N29" s="139">
        <v>2.5352885233918343</v>
      </c>
      <c r="O29" s="137">
        <f t="shared" ref="O29:O36" si="5">(N29/$C42)</f>
        <v>0.48265492306557278</v>
      </c>
      <c r="P29" s="139">
        <v>1.9472376910014617</v>
      </c>
      <c r="Q29" s="137">
        <f t="shared" ref="Q29:Q36" si="6">(P29/$C42)</f>
        <v>0.3707048918768916</v>
      </c>
      <c r="R29" s="139">
        <v>1.4751013888886817</v>
      </c>
      <c r="S29" s="137">
        <f t="shared" ref="S29:S36" si="7">(R29/$C42)</f>
        <v>0.28082206060534848</v>
      </c>
      <c r="T29" s="139">
        <v>1.4314838002263208</v>
      </c>
      <c r="U29" s="137">
        <f t="shared" ref="U29:U36" si="8">(T29/$C42)</f>
        <v>0.2725183729950828</v>
      </c>
      <c r="V29" s="139">
        <v>0.97960413129592538</v>
      </c>
      <c r="W29" s="137">
        <f t="shared" ref="W29:W36" si="9">(V29/$C42)</f>
        <v>0.18649189323541074</v>
      </c>
      <c r="X29" s="139">
        <v>1.0811788742690176</v>
      </c>
      <c r="Y29" s="137">
        <f t="shared" ref="Y29:Y36" si="10">(X29/$C42)</f>
        <v>0.20582915970538015</v>
      </c>
    </row>
    <row r="30" spans="1:25" ht="28.8" x14ac:dyDescent="0.3">
      <c r="A30" s="1" t="s">
        <v>19</v>
      </c>
      <c r="B30" s="11">
        <v>12.776597835314192</v>
      </c>
      <c r="C30" s="137">
        <f t="shared" ref="C30:C35" si="11">(B30/$C43)</f>
        <v>0.31216816613877368</v>
      </c>
      <c r="D30" s="11">
        <v>17.876196243239349</v>
      </c>
      <c r="E30" s="137">
        <f t="shared" si="0"/>
        <v>0.43676567664709892</v>
      </c>
      <c r="F30" s="11">
        <v>21.186907753254122</v>
      </c>
      <c r="G30" s="137">
        <f t="shared" si="1"/>
        <v>0.51765565643806311</v>
      </c>
      <c r="H30" s="11">
        <v>21.094867784380156</v>
      </c>
      <c r="I30" s="137">
        <f t="shared" si="2"/>
        <v>0.51540686151900872</v>
      </c>
      <c r="J30" s="11">
        <v>22.011890518311276</v>
      </c>
      <c r="K30" s="137">
        <f t="shared" si="3"/>
        <v>0.53781230221994503</v>
      </c>
      <c r="L30" s="11">
        <v>30.358424589700178</v>
      </c>
      <c r="M30" s="137">
        <f t="shared" si="4"/>
        <v>0.74174156948377545</v>
      </c>
      <c r="N30" s="11">
        <v>40.928573830409036</v>
      </c>
      <c r="O30" s="137">
        <f t="shared" si="5"/>
        <v>1</v>
      </c>
      <c r="P30" s="11">
        <v>32.626470217883387</v>
      </c>
      <c r="Q30" s="137">
        <f t="shared" si="6"/>
        <v>0.79715629362200335</v>
      </c>
      <c r="R30" s="11">
        <v>19.505880482456146</v>
      </c>
      <c r="S30" s="137">
        <f t="shared" si="7"/>
        <v>0.47658343931748981</v>
      </c>
      <c r="T30" s="11">
        <v>15.460049023769265</v>
      </c>
      <c r="U30" s="137">
        <f t="shared" si="8"/>
        <v>0.37773241471421093</v>
      </c>
      <c r="V30" s="11">
        <v>12.973568406904473</v>
      </c>
      <c r="W30" s="137">
        <f t="shared" si="9"/>
        <v>0.31698071036292486</v>
      </c>
      <c r="X30" s="11">
        <v>12.921918201754384</v>
      </c>
      <c r="Y30" s="137">
        <f t="shared" si="10"/>
        <v>0.31571875079980627</v>
      </c>
    </row>
    <row r="31" spans="1:25" x14ac:dyDescent="0.3">
      <c r="A31" s="16" t="s">
        <v>21</v>
      </c>
      <c r="B31" s="17">
        <v>30.104209889642782</v>
      </c>
      <c r="C31" s="137">
        <f t="shared" si="11"/>
        <v>0.47637962132689765</v>
      </c>
      <c r="D31" s="17">
        <v>48.748875676070973</v>
      </c>
      <c r="E31" s="137">
        <f t="shared" si="0"/>
        <v>0.77141938020663547</v>
      </c>
      <c r="F31" s="17">
        <v>53.020875353707162</v>
      </c>
      <c r="G31" s="137">
        <f t="shared" si="1"/>
        <v>0.83902100789263967</v>
      </c>
      <c r="H31" s="17">
        <v>46.343178904923704</v>
      </c>
      <c r="I31" s="137">
        <f t="shared" si="2"/>
        <v>0.73335078710727764</v>
      </c>
      <c r="J31" s="17">
        <v>49.031011483551183</v>
      </c>
      <c r="K31" s="137">
        <f t="shared" si="3"/>
        <v>0.77588399660490281</v>
      </c>
      <c r="L31" s="17">
        <v>62.217211516694562</v>
      </c>
      <c r="M31" s="137">
        <f t="shared" si="4"/>
        <v>0.9845470706917846</v>
      </c>
      <c r="N31" s="17">
        <v>63.19373991228079</v>
      </c>
      <c r="O31" s="137">
        <f t="shared" si="5"/>
        <v>1</v>
      </c>
      <c r="P31" s="17">
        <v>42.131328027731101</v>
      </c>
      <c r="Q31" s="137">
        <f t="shared" si="6"/>
        <v>0.66670097522655858</v>
      </c>
      <c r="R31" s="17">
        <v>20.372962573099279</v>
      </c>
      <c r="S31" s="137">
        <f t="shared" si="7"/>
        <v>0.32238893601453217</v>
      </c>
      <c r="T31" s="17">
        <v>9.8529148981324752</v>
      </c>
      <c r="U31" s="137">
        <f t="shared" si="8"/>
        <v>0.15591599598012879</v>
      </c>
      <c r="V31" s="17">
        <v>7.6237045840409081</v>
      </c>
      <c r="W31" s="137">
        <f t="shared" si="9"/>
        <v>0.12064018674355038</v>
      </c>
      <c r="X31" s="17">
        <v>12.290748099415197</v>
      </c>
      <c r="Y31" s="137">
        <f t="shared" si="10"/>
        <v>0.19449312726982104</v>
      </c>
    </row>
    <row r="32" spans="1:25" x14ac:dyDescent="0.3">
      <c r="A32" s="20" t="s">
        <v>23</v>
      </c>
      <c r="B32" s="21">
        <v>50.081596191213833</v>
      </c>
      <c r="C32" s="137">
        <f t="shared" si="11"/>
        <v>0.48667193537811715</v>
      </c>
      <c r="D32" s="21">
        <v>78.473571999195826</v>
      </c>
      <c r="E32" s="137">
        <f t="shared" si="0"/>
        <v>0.76257324177664187</v>
      </c>
      <c r="F32" s="21">
        <v>95.963445756225767</v>
      </c>
      <c r="G32" s="137">
        <f t="shared" si="1"/>
        <v>0.93253249543848893</v>
      </c>
      <c r="H32" s="21">
        <v>92.843539239672197</v>
      </c>
      <c r="I32" s="137">
        <f t="shared" si="2"/>
        <v>0.9022145531586</v>
      </c>
      <c r="J32" s="21">
        <v>98.877362938391812</v>
      </c>
      <c r="K32" s="137">
        <f t="shared" si="3"/>
        <v>0.96084871980885134</v>
      </c>
      <c r="L32" s="21">
        <v>102.90627535837505</v>
      </c>
      <c r="M32" s="137">
        <f t="shared" si="4"/>
        <v>1</v>
      </c>
      <c r="N32" s="21">
        <v>79.132550531944034</v>
      </c>
      <c r="O32" s="137">
        <f t="shared" si="5"/>
        <v>0.76897691862193918</v>
      </c>
      <c r="P32" s="21">
        <v>63.240771776457457</v>
      </c>
      <c r="Q32" s="137">
        <f t="shared" si="6"/>
        <v>0.6145472815551728</v>
      </c>
      <c r="R32" s="21">
        <v>38.481529051900374</v>
      </c>
      <c r="S32" s="137">
        <f t="shared" si="7"/>
        <v>0.37394735080914132</v>
      </c>
      <c r="T32" s="21">
        <v>22.582061254456718</v>
      </c>
      <c r="U32" s="137">
        <f t="shared" si="8"/>
        <v>0.21944299485929136</v>
      </c>
      <c r="V32" s="21">
        <v>17.702787914615175</v>
      </c>
      <c r="W32" s="137">
        <f t="shared" si="9"/>
        <v>0.17202826409725294</v>
      </c>
      <c r="X32" s="21">
        <v>21.621301436403613</v>
      </c>
      <c r="Y32" s="137">
        <f t="shared" si="10"/>
        <v>0.21010673412390643</v>
      </c>
    </row>
    <row r="33" spans="1:25" x14ac:dyDescent="0.3">
      <c r="A33" s="16" t="s">
        <v>24</v>
      </c>
      <c r="B33" s="11">
        <v>2.886386972339082</v>
      </c>
      <c r="C33" s="137">
        <f t="shared" si="11"/>
        <v>4.5516776798344177E-2</v>
      </c>
      <c r="D33" s="11">
        <v>18.284137473101509</v>
      </c>
      <c r="E33" s="137">
        <f t="shared" si="0"/>
        <v>0.28833105619201577</v>
      </c>
      <c r="F33" s="11">
        <v>61.651803607104625</v>
      </c>
      <c r="G33" s="137">
        <f t="shared" si="1"/>
        <v>0.97221592630936771</v>
      </c>
      <c r="H33" s="11">
        <v>56.077262684492325</v>
      </c>
      <c r="I33" s="137">
        <f t="shared" si="2"/>
        <v>0.88430840131033517</v>
      </c>
      <c r="J33" s="11">
        <v>60.660866965395996</v>
      </c>
      <c r="K33" s="137">
        <f t="shared" si="3"/>
        <v>0.95658938614888434</v>
      </c>
      <c r="L33" s="11">
        <v>63.413694364318076</v>
      </c>
      <c r="M33" s="137">
        <f t="shared" si="4"/>
        <v>1</v>
      </c>
      <c r="N33" s="11">
        <v>56.426848079167826</v>
      </c>
      <c r="O33" s="137">
        <f t="shared" si="5"/>
        <v>0.88982117576985642</v>
      </c>
      <c r="P33" s="11">
        <v>46.137485651385276</v>
      </c>
      <c r="Q33" s="137">
        <f t="shared" si="6"/>
        <v>0.72756344057674294</v>
      </c>
      <c r="R33" s="11">
        <v>43.856833886696194</v>
      </c>
      <c r="S33" s="137">
        <f t="shared" si="7"/>
        <v>0.6915987836118529</v>
      </c>
      <c r="T33" s="11">
        <v>27.918535095287908</v>
      </c>
      <c r="U33" s="137">
        <f t="shared" si="8"/>
        <v>0.44026034715613799</v>
      </c>
      <c r="V33" s="11">
        <v>15.832720645090163</v>
      </c>
      <c r="W33" s="137">
        <f t="shared" si="9"/>
        <v>0.24967352562885839</v>
      </c>
      <c r="X33" s="11">
        <v>4.4615512682755423</v>
      </c>
      <c r="Y33" s="137">
        <f t="shared" si="10"/>
        <v>7.0356274192818355E-2</v>
      </c>
    </row>
    <row r="34" spans="1:25" x14ac:dyDescent="0.3">
      <c r="A34" s="1" t="s">
        <v>26</v>
      </c>
      <c r="B34" s="11">
        <v>98.96919213356118</v>
      </c>
      <c r="C34" s="137">
        <f t="shared" si="11"/>
        <v>0.79446458564536226</v>
      </c>
      <c r="D34" s="11">
        <v>123.3254187984229</v>
      </c>
      <c r="E34" s="137">
        <f t="shared" si="0"/>
        <v>0.98998158551205218</v>
      </c>
      <c r="F34" s="11">
        <v>124.57344722693483</v>
      </c>
      <c r="G34" s="137">
        <f t="shared" si="1"/>
        <v>1</v>
      </c>
      <c r="H34" s="11">
        <v>101.94624080362303</v>
      </c>
      <c r="I34" s="137">
        <f t="shared" si="2"/>
        <v>0.81836252486381034</v>
      </c>
      <c r="J34" s="11">
        <v>105.50051520794284</v>
      </c>
      <c r="K34" s="137">
        <f t="shared" si="3"/>
        <v>0.84689408181627235</v>
      </c>
      <c r="L34" s="11">
        <v>114.08694397283659</v>
      </c>
      <c r="M34" s="137">
        <f t="shared" si="4"/>
        <v>0.91582071872029813</v>
      </c>
      <c r="N34" s="11">
        <v>120.54692470760392</v>
      </c>
      <c r="O34" s="137">
        <f t="shared" si="5"/>
        <v>0.96767752190403933</v>
      </c>
      <c r="P34" s="11">
        <v>109.0747764572738</v>
      </c>
      <c r="Q34" s="137">
        <f t="shared" si="6"/>
        <v>0.87558608102554003</v>
      </c>
      <c r="R34" s="11">
        <v>85.166138157895006</v>
      </c>
      <c r="S34" s="137">
        <f t="shared" si="7"/>
        <v>0.6836620488052183</v>
      </c>
      <c r="T34" s="11">
        <v>35.547326683644386</v>
      </c>
      <c r="U34" s="137">
        <f t="shared" si="8"/>
        <v>0.28535235617978844</v>
      </c>
      <c r="V34" s="11">
        <v>25.503876627051653</v>
      </c>
      <c r="W34" s="137">
        <f t="shared" si="9"/>
        <v>0.20472963697144358</v>
      </c>
      <c r="X34" s="11">
        <v>42.38150438596422</v>
      </c>
      <c r="Y34" s="137">
        <f t="shared" si="10"/>
        <v>0.34021298542664591</v>
      </c>
    </row>
    <row r="35" spans="1:25" ht="28.8" x14ac:dyDescent="0.3">
      <c r="A35" s="16" t="s">
        <v>28</v>
      </c>
      <c r="B35" s="17">
        <v>15.498190435766986</v>
      </c>
      <c r="C35" s="137">
        <f t="shared" si="11"/>
        <v>0.57982163086083582</v>
      </c>
      <c r="D35" s="17">
        <v>18.836487355650945</v>
      </c>
      <c r="E35" s="137">
        <f t="shared" si="0"/>
        <v>0.70471471256654084</v>
      </c>
      <c r="F35" s="17">
        <v>26.729238115448538</v>
      </c>
      <c r="G35" s="137">
        <f t="shared" si="1"/>
        <v>1</v>
      </c>
      <c r="H35" s="17">
        <v>23.965851018674982</v>
      </c>
      <c r="I35" s="137">
        <f t="shared" si="2"/>
        <v>0.89661556813411691</v>
      </c>
      <c r="J35" s="17">
        <v>22.142202048418994</v>
      </c>
      <c r="K35" s="137">
        <f t="shared" si="3"/>
        <v>0.82838882099006028</v>
      </c>
      <c r="L35" s="17">
        <v>23.625530560275536</v>
      </c>
      <c r="M35" s="137">
        <f t="shared" si="4"/>
        <v>0.88388342601582903</v>
      </c>
      <c r="N35" s="17">
        <v>18.183343567252564</v>
      </c>
      <c r="O35" s="137">
        <f t="shared" si="5"/>
        <v>0.68027915680631557</v>
      </c>
      <c r="P35" s="17">
        <v>13.127600452742286</v>
      </c>
      <c r="Q35" s="137">
        <f t="shared" si="6"/>
        <v>0.49113260901944694</v>
      </c>
      <c r="R35" s="17">
        <v>11.315655701755361</v>
      </c>
      <c r="S35" s="137">
        <f t="shared" si="7"/>
        <v>0.42334374264170738</v>
      </c>
      <c r="T35" s="17">
        <v>6.5936665251848012</v>
      </c>
      <c r="U35" s="137">
        <f t="shared" si="8"/>
        <v>0.24668366889866192</v>
      </c>
      <c r="V35" s="17">
        <v>4.3895918222978594</v>
      </c>
      <c r="W35" s="137">
        <f t="shared" si="9"/>
        <v>0.16422435249887773</v>
      </c>
      <c r="X35" s="17">
        <v>6.9851776315785514</v>
      </c>
      <c r="Y35" s="137">
        <f t="shared" si="10"/>
        <v>0.26133096653964744</v>
      </c>
    </row>
    <row r="36" spans="1:25" x14ac:dyDescent="0.3">
      <c r="A36" s="20" t="s">
        <v>30</v>
      </c>
      <c r="B36" s="22">
        <v>267.2838476230898</v>
      </c>
      <c r="C36" s="137">
        <f>(B36/$C49)</f>
        <v>0.56030642689093946</v>
      </c>
      <c r="D36" s="22">
        <v>377.65878453442684</v>
      </c>
      <c r="E36" s="137">
        <f t="shared" si="0"/>
        <v>0.79168511688313492</v>
      </c>
      <c r="F36" s="22">
        <v>462.01141624222026</v>
      </c>
      <c r="G36" s="137">
        <f t="shared" si="1"/>
        <v>0.96851331690848574</v>
      </c>
      <c r="H36" s="22">
        <v>421.54216680814943</v>
      </c>
      <c r="I36" s="137">
        <f t="shared" si="2"/>
        <v>0.88367773574258679</v>
      </c>
      <c r="J36" s="22">
        <v>440.74375775915456</v>
      </c>
      <c r="K36" s="137">
        <f t="shared" si="3"/>
        <v>0.92392998035839524</v>
      </c>
      <c r="L36" s="22">
        <v>477.03155772495739</v>
      </c>
      <c r="M36" s="137">
        <f t="shared" si="4"/>
        <v>1</v>
      </c>
      <c r="N36" s="22">
        <v>440.18998099415103</v>
      </c>
      <c r="O36" s="137">
        <f t="shared" si="5"/>
        <v>0.92276909958219544</v>
      </c>
      <c r="P36" s="22">
        <v>360.52433432371538</v>
      </c>
      <c r="Q36" s="137">
        <f t="shared" si="6"/>
        <v>0.75576621396520538</v>
      </c>
      <c r="R36" s="22">
        <v>263.43962938596655</v>
      </c>
      <c r="S36" s="137">
        <f t="shared" si="7"/>
        <v>0.55224780230967074</v>
      </c>
      <c r="T36" s="22">
        <v>148.47290393321973</v>
      </c>
      <c r="U36" s="137">
        <f t="shared" si="8"/>
        <v>0.31124335807323028</v>
      </c>
      <c r="V36" s="22">
        <v>111.80507569326495</v>
      </c>
      <c r="W36" s="137">
        <f t="shared" si="9"/>
        <v>0.23437668615988824</v>
      </c>
      <c r="X36" s="22">
        <v>136.37375438596419</v>
      </c>
      <c r="Y36" s="137">
        <f t="shared" si="10"/>
        <v>0.28587994269467881</v>
      </c>
    </row>
    <row r="37" spans="1:25" x14ac:dyDescent="0.3">
      <c r="C37" s="141"/>
      <c r="D37" s="140"/>
      <c r="E37" s="141"/>
      <c r="F37" s="140"/>
      <c r="G37" s="141"/>
      <c r="H37" s="140"/>
      <c r="I37" s="141"/>
      <c r="J37" s="140"/>
      <c r="K37" s="141"/>
      <c r="L37" s="140"/>
      <c r="M37" s="141"/>
      <c r="N37" s="140"/>
      <c r="O37" s="141"/>
      <c r="P37" s="140"/>
      <c r="Q37" s="141"/>
      <c r="R37" s="140"/>
      <c r="S37" s="141"/>
      <c r="T37" s="140"/>
      <c r="U37" s="141"/>
      <c r="V37" s="140"/>
      <c r="W37" s="141"/>
      <c r="X37" s="140"/>
      <c r="Y37" s="141"/>
    </row>
    <row r="38" spans="1:25" ht="15" thickBot="1" x14ac:dyDescent="0.35">
      <c r="A38" s="23" t="s">
        <v>268</v>
      </c>
    </row>
    <row r="39" spans="1:25" ht="31.8" thickBot="1" x14ac:dyDescent="0.35">
      <c r="A39" s="497" t="s">
        <v>159</v>
      </c>
      <c r="B39" s="502" t="s">
        <v>182</v>
      </c>
      <c r="C39" s="503"/>
      <c r="D39" s="504"/>
      <c r="F39" s="2" t="s">
        <v>269</v>
      </c>
    </row>
    <row r="40" spans="1:25" ht="47.4" thickBot="1" x14ac:dyDescent="0.35">
      <c r="A40" s="164"/>
      <c r="B40" s="495" t="s">
        <v>40</v>
      </c>
      <c r="C40" s="496" t="s">
        <v>41</v>
      </c>
      <c r="D40" s="505" t="s">
        <v>186</v>
      </c>
      <c r="E40" s="340" t="s">
        <v>44</v>
      </c>
      <c r="F40" s="202"/>
      <c r="G40" s="159" t="s">
        <v>0</v>
      </c>
      <c r="H40" s="160" t="s">
        <v>1</v>
      </c>
      <c r="I40" s="160" t="s">
        <v>2</v>
      </c>
      <c r="J40" s="160" t="s">
        <v>3</v>
      </c>
      <c r="K40" s="160" t="s">
        <v>4</v>
      </c>
      <c r="L40" s="160" t="s">
        <v>5</v>
      </c>
      <c r="M40" s="160" t="s">
        <v>6</v>
      </c>
      <c r="N40" s="160" t="s">
        <v>7</v>
      </c>
      <c r="O40" s="160" t="s">
        <v>8</v>
      </c>
      <c r="P40" s="160" t="s">
        <v>9</v>
      </c>
      <c r="Q40" s="160" t="s">
        <v>10</v>
      </c>
      <c r="R40" s="161" t="s">
        <v>11</v>
      </c>
      <c r="S40" s="315" t="s">
        <v>184</v>
      </c>
    </row>
    <row r="41" spans="1:25" ht="15" thickBot="1" x14ac:dyDescent="0.35">
      <c r="A41" s="162" t="s">
        <v>158</v>
      </c>
      <c r="B41" s="145">
        <f>MIN(B28,D28,F28,H28,J28,L28,N28,P28,R28,T28,V28,X28)</f>
        <v>16.960722441520396</v>
      </c>
      <c r="C41" s="146">
        <f t="shared" ref="C41:C49" si="12">MAX(B28,D28,F28,H28,J28,L28,N28,P28,R28,T28,V28,X28)</f>
        <v>33.990540605545966</v>
      </c>
      <c r="D41" s="452">
        <f>AVERAGE(B28,D28,F28,H28,J28,L28,N28,P28,R28,T28,V28,X28)</f>
        <v>26.826570528427769</v>
      </c>
      <c r="E41" s="498" t="s">
        <v>39</v>
      </c>
      <c r="F41" s="203" t="str">
        <f t="shared" ref="F41:F48" si="13">A41</f>
        <v>Ohrid</v>
      </c>
      <c r="G41" s="157">
        <f t="shared" ref="G41:G49" si="14">C28</f>
        <v>0.62172676990791143</v>
      </c>
      <c r="H41" s="148">
        <f t="shared" ref="H41:H49" si="15">E28</f>
        <v>0.72846833726243909</v>
      </c>
      <c r="I41" s="148">
        <f t="shared" ref="I41:I49" si="16">G28</f>
        <v>0.7421378378678678</v>
      </c>
      <c r="J41" s="148">
        <f t="shared" ref="J41:J49" si="17">I28</f>
        <v>0.8731763632214381</v>
      </c>
      <c r="K41" s="148">
        <f t="shared" ref="K41:K49" si="18">K28</f>
        <v>0.910009202944977</v>
      </c>
      <c r="L41" s="148">
        <f t="shared" ref="L41:L49" si="19">M28</f>
        <v>1</v>
      </c>
      <c r="M41" s="148">
        <f t="shared" ref="M41:M49" si="20">O28</f>
        <v>0.98033350013379628</v>
      </c>
      <c r="N41" s="148">
        <f t="shared" ref="N41:N49" si="21">Q28</f>
        <v>0.97987219021425565</v>
      </c>
      <c r="O41" s="148">
        <f t="shared" ref="O41:O49" si="22">S28</f>
        <v>0.8618040211824094</v>
      </c>
      <c r="P41" s="148">
        <f t="shared" ref="P41:P49" si="23">U28</f>
        <v>0.67788300659117451</v>
      </c>
      <c r="Q41" s="148">
        <f t="shared" ref="Q41:Q49" si="24">W28</f>
        <v>0.59644148224417415</v>
      </c>
      <c r="R41" s="153">
        <f t="shared" ref="R41:R49" si="25">Y28</f>
        <v>0.4989836036545135</v>
      </c>
      <c r="S41" s="210">
        <f>AVERAGE(G41:R41)</f>
        <v>0.78923635960207983</v>
      </c>
    </row>
    <row r="42" spans="1:25" ht="29.4" thickBot="1" x14ac:dyDescent="0.35">
      <c r="A42" s="162" t="s">
        <v>17</v>
      </c>
      <c r="B42" s="11">
        <f t="shared" ref="B42:B49" si="26">MIN(B29,D29,F29,H29,J29,L29,N29,P29,R29,T29,V29,X29)</f>
        <v>0.97960413129592538</v>
      </c>
      <c r="C42" s="147">
        <f t="shared" si="12"/>
        <v>5.2527973967177246</v>
      </c>
      <c r="D42" s="452">
        <f t="shared" ref="D42:D49" si="27">AVERAGE(B29,D29,F29,H29,J29,L29,N29,P29,R29,T29,V29,X29)</f>
        <v>2.8291939427700576</v>
      </c>
      <c r="E42" s="499" t="s">
        <v>45</v>
      </c>
      <c r="F42" s="203" t="str">
        <f t="shared" si="13"/>
        <v>Globocica lake side flow</v>
      </c>
      <c r="G42" s="157">
        <f t="shared" si="14"/>
        <v>0.27475269059211599</v>
      </c>
      <c r="H42" s="148">
        <f t="shared" si="15"/>
        <v>0.58994128674968593</v>
      </c>
      <c r="I42" s="148">
        <f t="shared" si="16"/>
        <v>1</v>
      </c>
      <c r="J42" s="148">
        <f t="shared" si="17"/>
        <v>0.86561577451437788</v>
      </c>
      <c r="K42" s="148">
        <f t="shared" si="18"/>
        <v>0.97823627435508032</v>
      </c>
      <c r="L42" s="148">
        <f t="shared" si="19"/>
        <v>0.95571780385324012</v>
      </c>
      <c r="M42" s="148">
        <f t="shared" si="20"/>
        <v>0.48265492306557278</v>
      </c>
      <c r="N42" s="148">
        <f t="shared" si="21"/>
        <v>0.3707048918768916</v>
      </c>
      <c r="O42" s="148">
        <f t="shared" si="22"/>
        <v>0.28082206060534848</v>
      </c>
      <c r="P42" s="148">
        <f t="shared" si="23"/>
        <v>0.2725183729950828</v>
      </c>
      <c r="Q42" s="148">
        <f t="shared" si="24"/>
        <v>0.18649189323541074</v>
      </c>
      <c r="R42" s="153">
        <f t="shared" si="25"/>
        <v>0.20582915970538015</v>
      </c>
      <c r="S42" s="210">
        <f t="shared" ref="S42:S48" si="28">AVERAGE(G42:R42)</f>
        <v>0.53860709429568221</v>
      </c>
    </row>
    <row r="43" spans="1:25" ht="29.4" thickBot="1" x14ac:dyDescent="0.35">
      <c r="A43" s="162" t="s">
        <v>19</v>
      </c>
      <c r="B43" s="11">
        <f t="shared" si="26"/>
        <v>12.776597835314192</v>
      </c>
      <c r="C43" s="147">
        <f t="shared" si="12"/>
        <v>40.928573830409036</v>
      </c>
      <c r="D43" s="452">
        <f t="shared" si="27"/>
        <v>21.643445407281334</v>
      </c>
      <c r="E43" s="499" t="s">
        <v>53</v>
      </c>
      <c r="F43" s="203" t="str">
        <f t="shared" si="13"/>
        <v>Debar/Shpilje lake side flow</v>
      </c>
      <c r="G43" s="157">
        <f t="shared" si="14"/>
        <v>0.31216816613877368</v>
      </c>
      <c r="H43" s="148">
        <f t="shared" si="15"/>
        <v>0.43676567664709892</v>
      </c>
      <c r="I43" s="148">
        <f t="shared" si="16"/>
        <v>0.51765565643806311</v>
      </c>
      <c r="J43" s="148">
        <f t="shared" si="17"/>
        <v>0.51540686151900872</v>
      </c>
      <c r="K43" s="148">
        <f t="shared" si="18"/>
        <v>0.53781230221994503</v>
      </c>
      <c r="L43" s="148">
        <f t="shared" si="19"/>
        <v>0.74174156948377545</v>
      </c>
      <c r="M43" s="148">
        <f t="shared" si="20"/>
        <v>1</v>
      </c>
      <c r="N43" s="148">
        <f t="shared" si="21"/>
        <v>0.79715629362200335</v>
      </c>
      <c r="O43" s="148">
        <f t="shared" si="22"/>
        <v>0.47658343931748981</v>
      </c>
      <c r="P43" s="148">
        <f t="shared" si="23"/>
        <v>0.37773241471421093</v>
      </c>
      <c r="Q43" s="148">
        <f t="shared" si="24"/>
        <v>0.31698071036292486</v>
      </c>
      <c r="R43" s="153">
        <f t="shared" si="25"/>
        <v>0.31571875079980627</v>
      </c>
      <c r="S43" s="210">
        <f t="shared" si="28"/>
        <v>0.52881015343859172</v>
      </c>
    </row>
    <row r="44" spans="1:25" ht="29.4" thickBot="1" x14ac:dyDescent="0.35">
      <c r="A44" s="162" t="s">
        <v>21</v>
      </c>
      <c r="B44" s="11">
        <f t="shared" si="26"/>
        <v>7.6237045840409081</v>
      </c>
      <c r="C44" s="147">
        <f t="shared" si="12"/>
        <v>63.19373991228079</v>
      </c>
      <c r="D44" s="452">
        <f t="shared" si="27"/>
        <v>37.077563409940844</v>
      </c>
      <c r="E44" s="500" t="s">
        <v>46</v>
      </c>
      <c r="F44" s="203" t="str">
        <f t="shared" si="13"/>
        <v>Skavica side flow</v>
      </c>
      <c r="G44" s="157">
        <f t="shared" si="14"/>
        <v>0.47637962132689765</v>
      </c>
      <c r="H44" s="148">
        <f t="shared" si="15"/>
        <v>0.77141938020663547</v>
      </c>
      <c r="I44" s="148">
        <f t="shared" si="16"/>
        <v>0.83902100789263967</v>
      </c>
      <c r="J44" s="148">
        <f t="shared" si="17"/>
        <v>0.73335078710727764</v>
      </c>
      <c r="K44" s="148">
        <f t="shared" si="18"/>
        <v>0.77588399660490281</v>
      </c>
      <c r="L44" s="148">
        <f t="shared" si="19"/>
        <v>0.9845470706917846</v>
      </c>
      <c r="M44" s="148">
        <f t="shared" si="20"/>
        <v>1</v>
      </c>
      <c r="N44" s="148">
        <f t="shared" si="21"/>
        <v>0.66670097522655858</v>
      </c>
      <c r="O44" s="148">
        <f t="shared" si="22"/>
        <v>0.32238893601453217</v>
      </c>
      <c r="P44" s="148">
        <f t="shared" si="23"/>
        <v>0.15591599598012879</v>
      </c>
      <c r="Q44" s="148">
        <f t="shared" si="24"/>
        <v>0.12064018674355038</v>
      </c>
      <c r="R44" s="153">
        <f t="shared" si="25"/>
        <v>0.19449312726982104</v>
      </c>
      <c r="S44" s="210">
        <f t="shared" si="28"/>
        <v>0.58672842375539414</v>
      </c>
    </row>
    <row r="45" spans="1:25" ht="43.2" customHeight="1" thickBot="1" x14ac:dyDescent="0.35">
      <c r="A45" s="162" t="s">
        <v>23</v>
      </c>
      <c r="B45" s="11">
        <f t="shared" si="26"/>
        <v>17.702787914615175</v>
      </c>
      <c r="C45" s="147">
        <f t="shared" si="12"/>
        <v>102.90627535837505</v>
      </c>
      <c r="D45" s="452">
        <f t="shared" si="27"/>
        <v>63.492232787404326</v>
      </c>
      <c r="E45" s="501" t="s">
        <v>57</v>
      </c>
      <c r="F45" s="203" t="str">
        <f t="shared" si="13"/>
        <v>White Drini outflow</v>
      </c>
      <c r="G45" s="157">
        <f t="shared" si="14"/>
        <v>0.48667193537811715</v>
      </c>
      <c r="H45" s="148">
        <f t="shared" si="15"/>
        <v>0.76257324177664187</v>
      </c>
      <c r="I45" s="148">
        <f t="shared" si="16"/>
        <v>0.93253249543848893</v>
      </c>
      <c r="J45" s="148">
        <f t="shared" si="17"/>
        <v>0.9022145531586</v>
      </c>
      <c r="K45" s="148">
        <f t="shared" si="18"/>
        <v>0.96084871980885134</v>
      </c>
      <c r="L45" s="148">
        <f t="shared" si="19"/>
        <v>1</v>
      </c>
      <c r="M45" s="148">
        <f t="shared" si="20"/>
        <v>0.76897691862193918</v>
      </c>
      <c r="N45" s="148">
        <f t="shared" si="21"/>
        <v>0.6145472815551728</v>
      </c>
      <c r="O45" s="148">
        <f t="shared" si="22"/>
        <v>0.37394735080914132</v>
      </c>
      <c r="P45" s="148">
        <f t="shared" si="23"/>
        <v>0.21944299485929136</v>
      </c>
      <c r="Q45" s="148">
        <f t="shared" si="24"/>
        <v>0.17202826409725294</v>
      </c>
      <c r="R45" s="153">
        <f t="shared" si="25"/>
        <v>0.21010673412390643</v>
      </c>
      <c r="S45" s="210">
        <f t="shared" si="28"/>
        <v>0.61699087413561693</v>
      </c>
    </row>
    <row r="46" spans="1:25" ht="29.4" thickBot="1" x14ac:dyDescent="0.35">
      <c r="A46" s="162" t="s">
        <v>24</v>
      </c>
      <c r="B46" s="11">
        <f t="shared" si="26"/>
        <v>2.886386972339082</v>
      </c>
      <c r="C46" s="147">
        <f t="shared" si="12"/>
        <v>63.413694364318076</v>
      </c>
      <c r="D46" s="452">
        <f t="shared" si="27"/>
        <v>38.134010557721211</v>
      </c>
      <c r="E46" s="499" t="s">
        <v>58</v>
      </c>
      <c r="F46" s="203" t="str">
        <f t="shared" si="13"/>
        <v>Fierza lake side flow</v>
      </c>
      <c r="G46" s="157">
        <f t="shared" si="14"/>
        <v>4.5516776798344177E-2</v>
      </c>
      <c r="H46" s="148">
        <f t="shared" si="15"/>
        <v>0.28833105619201577</v>
      </c>
      <c r="I46" s="148">
        <f t="shared" si="16"/>
        <v>0.97221592630936771</v>
      </c>
      <c r="J46" s="148">
        <f t="shared" si="17"/>
        <v>0.88430840131033517</v>
      </c>
      <c r="K46" s="148">
        <f t="shared" si="18"/>
        <v>0.95658938614888434</v>
      </c>
      <c r="L46" s="148">
        <f t="shared" si="19"/>
        <v>1</v>
      </c>
      <c r="M46" s="148">
        <f t="shared" si="20"/>
        <v>0.88982117576985642</v>
      </c>
      <c r="N46" s="148">
        <f t="shared" si="21"/>
        <v>0.72756344057674294</v>
      </c>
      <c r="O46" s="148">
        <f t="shared" si="22"/>
        <v>0.6915987836118529</v>
      </c>
      <c r="P46" s="148">
        <f t="shared" si="23"/>
        <v>0.44026034715613799</v>
      </c>
      <c r="Q46" s="148">
        <f t="shared" si="24"/>
        <v>0.24967352562885839</v>
      </c>
      <c r="R46" s="153">
        <f t="shared" si="25"/>
        <v>7.0356274192818355E-2</v>
      </c>
      <c r="S46" s="210">
        <f t="shared" si="28"/>
        <v>0.60135292447460109</v>
      </c>
    </row>
    <row r="47" spans="1:25" ht="29.4" thickBot="1" x14ac:dyDescent="0.35">
      <c r="A47" s="163" t="s">
        <v>26</v>
      </c>
      <c r="B47" s="11">
        <f t="shared" si="26"/>
        <v>25.503876627051653</v>
      </c>
      <c r="C47" s="147">
        <f t="shared" si="12"/>
        <v>124.57344722693483</v>
      </c>
      <c r="D47" s="452">
        <f t="shared" si="27"/>
        <v>90.551858763562862</v>
      </c>
      <c r="E47" s="499" t="s">
        <v>62</v>
      </c>
      <c r="F47" s="203" t="str">
        <f t="shared" si="13"/>
        <v>Koman lake side flow</v>
      </c>
      <c r="G47" s="157">
        <f t="shared" si="14"/>
        <v>0.79446458564536226</v>
      </c>
      <c r="H47" s="148">
        <f t="shared" si="15"/>
        <v>0.98998158551205218</v>
      </c>
      <c r="I47" s="148">
        <f t="shared" si="16"/>
        <v>1</v>
      </c>
      <c r="J47" s="148">
        <f t="shared" si="17"/>
        <v>0.81836252486381034</v>
      </c>
      <c r="K47" s="148">
        <f t="shared" si="18"/>
        <v>0.84689408181627235</v>
      </c>
      <c r="L47" s="148">
        <f t="shared" si="19"/>
        <v>0.91582071872029813</v>
      </c>
      <c r="M47" s="148">
        <f t="shared" si="20"/>
        <v>0.96767752190403933</v>
      </c>
      <c r="N47" s="148">
        <f t="shared" si="21"/>
        <v>0.87558608102554003</v>
      </c>
      <c r="O47" s="148">
        <f t="shared" si="22"/>
        <v>0.6836620488052183</v>
      </c>
      <c r="P47" s="148">
        <f t="shared" si="23"/>
        <v>0.28535235617978844</v>
      </c>
      <c r="Q47" s="148">
        <f t="shared" si="24"/>
        <v>0.20472963697144358</v>
      </c>
      <c r="R47" s="153">
        <f t="shared" si="25"/>
        <v>0.34021298542664591</v>
      </c>
      <c r="S47" s="210">
        <f t="shared" si="28"/>
        <v>0.72689534390587263</v>
      </c>
    </row>
    <row r="48" spans="1:25" ht="29.4" thickBot="1" x14ac:dyDescent="0.35">
      <c r="A48" s="506" t="s">
        <v>28</v>
      </c>
      <c r="B48" s="243">
        <f t="shared" si="26"/>
        <v>4.3895918222978594</v>
      </c>
      <c r="C48" s="507">
        <f t="shared" si="12"/>
        <v>26.729238115448538</v>
      </c>
      <c r="D48" s="508">
        <f t="shared" si="27"/>
        <v>15.949377936253951</v>
      </c>
      <c r="E48" s="352" t="s">
        <v>66</v>
      </c>
      <c r="F48" s="204" t="str">
        <f t="shared" si="13"/>
        <v>Vau I Dejes lake side flow</v>
      </c>
      <c r="G48" s="158">
        <f t="shared" si="14"/>
        <v>0.57982163086083582</v>
      </c>
      <c r="H48" s="155">
        <f t="shared" si="15"/>
        <v>0.70471471256654084</v>
      </c>
      <c r="I48" s="155">
        <f t="shared" si="16"/>
        <v>1</v>
      </c>
      <c r="J48" s="155">
        <f t="shared" si="17"/>
        <v>0.89661556813411691</v>
      </c>
      <c r="K48" s="155">
        <f t="shared" si="18"/>
        <v>0.82838882099006028</v>
      </c>
      <c r="L48" s="155">
        <f t="shared" si="19"/>
        <v>0.88388342601582903</v>
      </c>
      <c r="M48" s="155">
        <f t="shared" si="20"/>
        <v>0.68027915680631557</v>
      </c>
      <c r="N48" s="155">
        <f t="shared" si="21"/>
        <v>0.49113260901944694</v>
      </c>
      <c r="O48" s="155">
        <f t="shared" si="22"/>
        <v>0.42334374264170738</v>
      </c>
      <c r="P48" s="155">
        <f t="shared" si="23"/>
        <v>0.24668366889866192</v>
      </c>
      <c r="Q48" s="155">
        <f t="shared" si="24"/>
        <v>0.16422435249887773</v>
      </c>
      <c r="R48" s="156">
        <f t="shared" si="25"/>
        <v>0.26133096653964744</v>
      </c>
      <c r="S48" s="210">
        <f t="shared" si="28"/>
        <v>0.59670155458100316</v>
      </c>
    </row>
    <row r="49" spans="1:19" ht="15" thickBot="1" x14ac:dyDescent="0.35">
      <c r="A49" s="509" t="s">
        <v>30</v>
      </c>
      <c r="B49" s="510">
        <f t="shared" si="26"/>
        <v>111.80507569326495</v>
      </c>
      <c r="C49" s="511">
        <f t="shared" si="12"/>
        <v>477.03155772495739</v>
      </c>
      <c r="D49" s="512">
        <f t="shared" si="27"/>
        <v>325.58976745068998</v>
      </c>
      <c r="E49" s="498" t="s">
        <v>178</v>
      </c>
      <c r="F49" s="205" t="s">
        <v>30</v>
      </c>
      <c r="G49" s="158">
        <f t="shared" si="14"/>
        <v>0.56030642689093946</v>
      </c>
      <c r="H49" s="155">
        <f t="shared" si="15"/>
        <v>0.79168511688313492</v>
      </c>
      <c r="I49" s="155">
        <f t="shared" si="16"/>
        <v>0.96851331690848574</v>
      </c>
      <c r="J49" s="155">
        <f t="shared" si="17"/>
        <v>0.88367773574258679</v>
      </c>
      <c r="K49" s="155">
        <f t="shared" si="18"/>
        <v>0.92392998035839524</v>
      </c>
      <c r="L49" s="155">
        <f t="shared" si="19"/>
        <v>1</v>
      </c>
      <c r="M49" s="155">
        <f t="shared" si="20"/>
        <v>0.92276909958219544</v>
      </c>
      <c r="N49" s="155">
        <f t="shared" si="21"/>
        <v>0.75576621396520538</v>
      </c>
      <c r="O49" s="155">
        <f t="shared" si="22"/>
        <v>0.55224780230967074</v>
      </c>
      <c r="P49" s="155">
        <f t="shared" si="23"/>
        <v>0.31124335807323028</v>
      </c>
      <c r="Q49" s="155">
        <f t="shared" si="24"/>
        <v>0.23437668615988824</v>
      </c>
      <c r="R49" s="156">
        <f t="shared" si="25"/>
        <v>0.28587994269467881</v>
      </c>
      <c r="S49" s="211">
        <f>AVERAGE(G49:R49)</f>
        <v>0.68253297329736762</v>
      </c>
    </row>
    <row r="50" spans="1:19" x14ac:dyDescent="0.3">
      <c r="B50" s="134"/>
      <c r="S50" s="494">
        <f>AVERAGE(S41:S49)</f>
        <v>0.62976174460957879</v>
      </c>
    </row>
    <row r="51" spans="1:19" x14ac:dyDescent="0.3">
      <c r="B51" s="134"/>
      <c r="S51" s="450"/>
    </row>
    <row r="52" spans="1:19" x14ac:dyDescent="0.3">
      <c r="B52" s="134"/>
      <c r="K52" s="340" t="s">
        <v>272</v>
      </c>
    </row>
    <row r="53" spans="1:19" x14ac:dyDescent="0.3">
      <c r="K53" s="33" t="s">
        <v>273</v>
      </c>
    </row>
    <row r="54" spans="1:19" x14ac:dyDescent="0.3">
      <c r="K54" s="33" t="s">
        <v>274</v>
      </c>
    </row>
    <row r="55" spans="1:19" x14ac:dyDescent="0.3">
      <c r="K55" s="33" t="s">
        <v>275</v>
      </c>
    </row>
    <row r="56" spans="1:19" x14ac:dyDescent="0.3">
      <c r="K56" s="33" t="s">
        <v>276</v>
      </c>
    </row>
    <row r="67" spans="1:27" x14ac:dyDescent="0.3"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x14ac:dyDescent="0.3"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x14ac:dyDescent="0.3"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x14ac:dyDescent="0.3"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ht="15" thickBot="1" x14ac:dyDescent="0.35">
      <c r="A71" s="23" t="s">
        <v>172</v>
      </c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ht="29.4" thickBot="1" x14ac:dyDescent="0.35">
      <c r="L72" s="185" t="s">
        <v>177</v>
      </c>
      <c r="N72" s="185" t="s">
        <v>176</v>
      </c>
      <c r="S72" s="134"/>
      <c r="T72" s="134"/>
      <c r="U72" s="134"/>
      <c r="V72" s="134"/>
      <c r="W72" s="134"/>
      <c r="X72" s="134"/>
      <c r="Y72" s="134"/>
      <c r="Z72" s="134"/>
      <c r="AA72" s="134"/>
    </row>
    <row r="73" spans="1:27" ht="29.4" thickBot="1" x14ac:dyDescent="0.35">
      <c r="A73" s="149" t="s">
        <v>270</v>
      </c>
      <c r="B73" s="150" t="s">
        <v>158</v>
      </c>
      <c r="C73" s="150" t="s">
        <v>17</v>
      </c>
      <c r="D73" s="150" t="s">
        <v>19</v>
      </c>
      <c r="E73" s="150" t="s">
        <v>21</v>
      </c>
      <c r="F73" s="150" t="s">
        <v>23</v>
      </c>
      <c r="G73" s="150" t="s">
        <v>24</v>
      </c>
      <c r="H73" s="150" t="s">
        <v>26</v>
      </c>
      <c r="I73" s="151" t="s">
        <v>28</v>
      </c>
      <c r="J73" s="186" t="s">
        <v>30</v>
      </c>
      <c r="L73" s="208" t="s">
        <v>175</v>
      </c>
      <c r="M73" s="140">
        <f>B36+D36+F36+H36+J36+L36+N36+P36+R36+T36+V36+X36</f>
        <v>3907.0772094082799</v>
      </c>
      <c r="N73" s="186" t="s">
        <v>30</v>
      </c>
      <c r="S73" s="134"/>
      <c r="T73" s="134"/>
      <c r="U73" s="134"/>
      <c r="V73" s="134"/>
      <c r="W73" s="134"/>
      <c r="X73" s="134"/>
      <c r="Y73" s="134"/>
      <c r="Z73" s="134"/>
      <c r="AA73" s="134"/>
    </row>
    <row r="74" spans="1:27" x14ac:dyDescent="0.3">
      <c r="A74" s="152" t="s">
        <v>3</v>
      </c>
      <c r="B74" s="11">
        <v>0.8731763632214381</v>
      </c>
      <c r="C74" s="11">
        <v>0.86561577451437788</v>
      </c>
      <c r="D74" s="11">
        <v>0.51540686151900872</v>
      </c>
      <c r="E74" s="11">
        <v>0.73335078710727764</v>
      </c>
      <c r="F74" s="11">
        <v>0.9022145531586</v>
      </c>
      <c r="G74" s="11">
        <v>0.88430840131033517</v>
      </c>
      <c r="H74" s="11">
        <v>0.81836252486381034</v>
      </c>
      <c r="I74" s="142">
        <v>0.89661556813411691</v>
      </c>
      <c r="J74" s="364">
        <v>0.88367773574258679</v>
      </c>
      <c r="N74" s="364">
        <f>1/8</f>
        <v>0.125</v>
      </c>
      <c r="S74" s="134"/>
      <c r="T74" s="134"/>
      <c r="U74" s="134"/>
      <c r="V74" s="134"/>
      <c r="W74" s="134"/>
      <c r="X74" s="134"/>
      <c r="Y74" s="134"/>
      <c r="Z74" s="134"/>
      <c r="AA74" s="134"/>
    </row>
    <row r="75" spans="1:27" x14ac:dyDescent="0.3">
      <c r="A75" s="152" t="s">
        <v>4</v>
      </c>
      <c r="B75" s="11">
        <v>0.910009202944977</v>
      </c>
      <c r="C75" s="11">
        <v>0.97823627435508032</v>
      </c>
      <c r="D75" s="11">
        <v>0.53781230221994503</v>
      </c>
      <c r="E75" s="11">
        <v>0.77588399660490281</v>
      </c>
      <c r="F75" s="11">
        <v>0.96084871980885134</v>
      </c>
      <c r="G75" s="11">
        <v>0.95658938614888434</v>
      </c>
      <c r="H75" s="11">
        <v>0.84689408181627235</v>
      </c>
      <c r="I75" s="142">
        <v>0.82838882099006028</v>
      </c>
      <c r="J75" s="364">
        <v>0.92392998035839524</v>
      </c>
      <c r="N75" s="364">
        <f>1/8</f>
        <v>0.125</v>
      </c>
      <c r="S75" s="134"/>
      <c r="T75" s="134"/>
      <c r="U75" s="134"/>
      <c r="V75" s="134"/>
      <c r="W75" s="134"/>
      <c r="X75" s="134"/>
      <c r="Y75" s="134"/>
      <c r="Z75" s="134"/>
      <c r="AA75" s="134"/>
    </row>
    <row r="76" spans="1:27" x14ac:dyDescent="0.3">
      <c r="A76" s="152" t="s">
        <v>5</v>
      </c>
      <c r="B76" s="11">
        <v>1</v>
      </c>
      <c r="C76" s="11">
        <v>0.95571780385324012</v>
      </c>
      <c r="D76" s="11">
        <v>0.74174156948377545</v>
      </c>
      <c r="E76" s="11">
        <v>0.9845470706917846</v>
      </c>
      <c r="F76" s="11">
        <v>1</v>
      </c>
      <c r="G76" s="11">
        <v>1</v>
      </c>
      <c r="H76" s="11">
        <v>0.91582071872029813</v>
      </c>
      <c r="I76" s="142">
        <v>0.88388342601582903</v>
      </c>
      <c r="J76" s="364">
        <v>1</v>
      </c>
      <c r="N76" s="364">
        <f>1/8</f>
        <v>0.125</v>
      </c>
      <c r="S76" s="134"/>
      <c r="T76" s="134"/>
      <c r="U76" s="134"/>
      <c r="V76" s="134"/>
      <c r="W76" s="134"/>
      <c r="X76" s="134"/>
      <c r="Y76" s="134"/>
      <c r="Z76" s="134"/>
      <c r="AA76" s="134"/>
    </row>
    <row r="77" spans="1:27" x14ac:dyDescent="0.3">
      <c r="A77" s="152" t="s">
        <v>6</v>
      </c>
      <c r="B77" s="11">
        <v>0.98033350013379628</v>
      </c>
      <c r="C77" s="11">
        <v>0.48265492306557278</v>
      </c>
      <c r="D77" s="11">
        <v>1</v>
      </c>
      <c r="E77" s="11">
        <v>1</v>
      </c>
      <c r="F77" s="11">
        <v>0.76897691862193918</v>
      </c>
      <c r="G77" s="11">
        <v>0.88982117576985642</v>
      </c>
      <c r="H77" s="11">
        <v>0.96767752190403933</v>
      </c>
      <c r="I77" s="142">
        <v>0.68027915680631557</v>
      </c>
      <c r="J77" s="364">
        <v>0.92276909958219544</v>
      </c>
      <c r="N77" s="364">
        <f>1/8</f>
        <v>0.125</v>
      </c>
      <c r="S77" s="134"/>
      <c r="T77" s="134"/>
      <c r="U77" s="134"/>
      <c r="V77" s="134"/>
      <c r="W77" s="134"/>
      <c r="X77" s="134"/>
      <c r="Y77" s="134"/>
      <c r="Z77" s="134"/>
      <c r="AA77" s="134"/>
    </row>
    <row r="78" spans="1:27" x14ac:dyDescent="0.3">
      <c r="A78" s="152" t="s">
        <v>7</v>
      </c>
      <c r="B78" s="11">
        <v>0.97987219021425565</v>
      </c>
      <c r="C78" s="11">
        <v>0.3707048918768916</v>
      </c>
      <c r="D78" s="11">
        <v>0.79715629362200335</v>
      </c>
      <c r="E78" s="11">
        <v>0.66670097522655858</v>
      </c>
      <c r="F78" s="11">
        <v>0.6145472815551728</v>
      </c>
      <c r="G78" s="11">
        <v>0.72756344057674294</v>
      </c>
      <c r="H78" s="11">
        <v>0.87558608102554003</v>
      </c>
      <c r="I78" s="142">
        <v>0.49113260901944694</v>
      </c>
      <c r="J78" s="183">
        <v>0.75576621396520538</v>
      </c>
      <c r="N78" s="183">
        <f t="shared" ref="N78:N85" si="29">1/12</f>
        <v>8.3333333333333329E-2</v>
      </c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x14ac:dyDescent="0.3">
      <c r="A79" s="152" t="s">
        <v>8</v>
      </c>
      <c r="B79" s="11">
        <v>0.8618040211824094</v>
      </c>
      <c r="C79" s="11">
        <v>0.28082206060534848</v>
      </c>
      <c r="D79" s="11">
        <v>0.47658343931748981</v>
      </c>
      <c r="E79" s="11">
        <v>0.32238893601453217</v>
      </c>
      <c r="F79" s="11">
        <v>0.37394735080914132</v>
      </c>
      <c r="G79" s="11">
        <v>0.6915987836118529</v>
      </c>
      <c r="H79" s="11">
        <v>0.6836620488052183</v>
      </c>
      <c r="I79" s="142">
        <v>0.42334374264170738</v>
      </c>
      <c r="J79" s="183">
        <v>0.55224780230967074</v>
      </c>
      <c r="N79" s="183">
        <f t="shared" si="29"/>
        <v>8.3333333333333329E-2</v>
      </c>
    </row>
    <row r="80" spans="1:27" x14ac:dyDescent="0.3">
      <c r="A80" s="152" t="s">
        <v>9</v>
      </c>
      <c r="B80" s="11">
        <v>0.67788300659117451</v>
      </c>
      <c r="C80" s="11">
        <v>0.2725183729950828</v>
      </c>
      <c r="D80" s="11">
        <v>0.37773241471421093</v>
      </c>
      <c r="E80" s="11">
        <v>0.15591599598012879</v>
      </c>
      <c r="F80" s="11">
        <v>0.21944299485929136</v>
      </c>
      <c r="G80" s="11">
        <v>0.44026034715613799</v>
      </c>
      <c r="H80" s="11">
        <v>0.28535235617978844</v>
      </c>
      <c r="I80" s="142">
        <v>0.24668366889866192</v>
      </c>
      <c r="J80" s="364">
        <v>0.31124335807323028</v>
      </c>
      <c r="N80" s="364">
        <f>1/36</f>
        <v>2.7777777777777776E-2</v>
      </c>
    </row>
    <row r="81" spans="1:14" x14ac:dyDescent="0.3">
      <c r="A81" s="152" t="s">
        <v>10</v>
      </c>
      <c r="B81" s="11">
        <v>0.59644148224417415</v>
      </c>
      <c r="C81" s="11">
        <v>0.18649189323541074</v>
      </c>
      <c r="D81" s="11">
        <v>0.31698071036292486</v>
      </c>
      <c r="E81" s="11">
        <v>0.12064018674355038</v>
      </c>
      <c r="F81" s="11">
        <v>0.17202826409725294</v>
      </c>
      <c r="G81" s="11">
        <v>0.24967352562885839</v>
      </c>
      <c r="H81" s="11">
        <v>0.20472963697144358</v>
      </c>
      <c r="I81" s="142">
        <v>0.16422435249887773</v>
      </c>
      <c r="J81" s="364">
        <v>0.23437668615988824</v>
      </c>
      <c r="N81" s="364">
        <f>1/36</f>
        <v>2.7777777777777776E-2</v>
      </c>
    </row>
    <row r="82" spans="1:14" x14ac:dyDescent="0.3">
      <c r="A82" s="152" t="s">
        <v>11</v>
      </c>
      <c r="B82" s="11">
        <v>0.4989836036545135</v>
      </c>
      <c r="C82" s="11">
        <v>0.20582915970538015</v>
      </c>
      <c r="D82" s="11">
        <v>0.31571875079980627</v>
      </c>
      <c r="E82" s="11">
        <v>0.19449312726982104</v>
      </c>
      <c r="F82" s="11">
        <v>0.21010673412390643</v>
      </c>
      <c r="G82" s="11">
        <v>7.0356274192818355E-2</v>
      </c>
      <c r="H82" s="11">
        <v>0.34021298542664591</v>
      </c>
      <c r="I82" s="142">
        <v>0.26133096653964744</v>
      </c>
      <c r="J82" s="364">
        <v>0.28587994269467881</v>
      </c>
      <c r="N82" s="364">
        <f>1/36</f>
        <v>2.7777777777777776E-2</v>
      </c>
    </row>
    <row r="83" spans="1:14" x14ac:dyDescent="0.3">
      <c r="A83" s="152" t="s">
        <v>0</v>
      </c>
      <c r="B83" s="11">
        <v>0.62172676990791154</v>
      </c>
      <c r="C83" s="11">
        <v>0.27475269059211599</v>
      </c>
      <c r="D83" s="11">
        <v>0.31216816613877368</v>
      </c>
      <c r="E83" s="11">
        <v>0.47637962132689765</v>
      </c>
      <c r="F83" s="11">
        <v>0.48667193537811715</v>
      </c>
      <c r="G83" s="11">
        <v>4.5516776798344177E-2</v>
      </c>
      <c r="H83" s="11">
        <v>0.79446458564536226</v>
      </c>
      <c r="I83" s="142">
        <v>0.57982163086083582</v>
      </c>
      <c r="J83" s="183">
        <v>0.56030642689093946</v>
      </c>
      <c r="N83" s="183">
        <f t="shared" si="29"/>
        <v>8.3333333333333329E-2</v>
      </c>
    </row>
    <row r="84" spans="1:14" x14ac:dyDescent="0.3">
      <c r="A84" s="152" t="s">
        <v>1</v>
      </c>
      <c r="B84" s="11">
        <v>0.72846833726243909</v>
      </c>
      <c r="C84" s="11">
        <v>0.58994128674968593</v>
      </c>
      <c r="D84" s="11">
        <v>0.43676567664709892</v>
      </c>
      <c r="E84" s="11">
        <v>0.77141938020663547</v>
      </c>
      <c r="F84" s="11">
        <v>0.76257324177664187</v>
      </c>
      <c r="G84" s="11">
        <v>0.28833105619201577</v>
      </c>
      <c r="H84" s="11">
        <v>0.98998158551205218</v>
      </c>
      <c r="I84" s="142">
        <v>0.70471471256654084</v>
      </c>
      <c r="J84" s="183">
        <v>0.79168511688313492</v>
      </c>
      <c r="N84" s="183">
        <f t="shared" si="29"/>
        <v>8.3333333333333329E-2</v>
      </c>
    </row>
    <row r="85" spans="1:14" ht="15" thickBot="1" x14ac:dyDescent="0.35">
      <c r="A85" s="154" t="s">
        <v>2</v>
      </c>
      <c r="B85" s="143">
        <v>0.7421378378678678</v>
      </c>
      <c r="C85" s="143">
        <v>1</v>
      </c>
      <c r="D85" s="143">
        <v>0.51765565643806311</v>
      </c>
      <c r="E85" s="143">
        <v>0.83902100789263967</v>
      </c>
      <c r="F85" s="143">
        <v>0.93253249543848893</v>
      </c>
      <c r="G85" s="143">
        <v>0.97221592630936771</v>
      </c>
      <c r="H85" s="143">
        <v>1</v>
      </c>
      <c r="I85" s="144">
        <v>1</v>
      </c>
      <c r="J85" s="184">
        <v>0.96851331690848574</v>
      </c>
      <c r="N85" s="183">
        <f t="shared" si="29"/>
        <v>8.3333333333333329E-2</v>
      </c>
    </row>
    <row r="86" spans="1:14" ht="15" thickBot="1" x14ac:dyDescent="0.35">
      <c r="A86" s="2"/>
    </row>
    <row r="87" spans="1:14" ht="28.8" x14ac:dyDescent="0.3">
      <c r="A87" s="2"/>
      <c r="C87" s="2" t="s">
        <v>271</v>
      </c>
      <c r="D87" s="448" t="s">
        <v>44</v>
      </c>
      <c r="E87" s="417" t="s">
        <v>39</v>
      </c>
      <c r="F87" s="417" t="s">
        <v>45</v>
      </c>
      <c r="G87" s="417" t="s">
        <v>53</v>
      </c>
      <c r="H87" s="417" t="s">
        <v>46</v>
      </c>
      <c r="I87" s="417" t="s">
        <v>57</v>
      </c>
      <c r="J87" s="417" t="s">
        <v>58</v>
      </c>
      <c r="K87" s="417" t="s">
        <v>62</v>
      </c>
      <c r="L87" s="417" t="s">
        <v>66</v>
      </c>
      <c r="M87" s="418" t="s">
        <v>178</v>
      </c>
    </row>
    <row r="88" spans="1:14" ht="29.4" thickBot="1" x14ac:dyDescent="0.35">
      <c r="A88" s="2"/>
      <c r="C88" s="453" t="s">
        <v>260</v>
      </c>
      <c r="E88" s="454" t="s">
        <v>158</v>
      </c>
      <c r="F88" s="454" t="s">
        <v>17</v>
      </c>
      <c r="G88" s="454" t="s">
        <v>19</v>
      </c>
      <c r="H88" s="454" t="s">
        <v>21</v>
      </c>
      <c r="I88" s="454" t="s">
        <v>23</v>
      </c>
      <c r="J88" s="454" t="s">
        <v>24</v>
      </c>
      <c r="K88" s="454" t="s">
        <v>26</v>
      </c>
      <c r="L88" s="454" t="s">
        <v>28</v>
      </c>
      <c r="M88" s="455" t="s">
        <v>30</v>
      </c>
    </row>
    <row r="89" spans="1:14" x14ac:dyDescent="0.3">
      <c r="A89" s="2" t="s">
        <v>247</v>
      </c>
      <c r="B89" s="2" t="s">
        <v>245</v>
      </c>
      <c r="C89" s="2" t="str">
        <f>CONCATENATE(A89,B89)</f>
        <v>Jan -Night</v>
      </c>
      <c r="D89" s="451">
        <v>1</v>
      </c>
      <c r="E89" s="145">
        <f>B74</f>
        <v>0.8731763632214381</v>
      </c>
      <c r="F89" s="145">
        <f>C74</f>
        <v>0.86561577451437788</v>
      </c>
      <c r="G89" s="145">
        <f t="shared" ref="G89:J89" si="30">D74</f>
        <v>0.51540686151900872</v>
      </c>
      <c r="H89" s="145">
        <f t="shared" si="30"/>
        <v>0.73335078710727764</v>
      </c>
      <c r="I89" s="145">
        <f t="shared" si="30"/>
        <v>0.9022145531586</v>
      </c>
      <c r="J89" s="145">
        <f t="shared" si="30"/>
        <v>0.88430840131033517</v>
      </c>
      <c r="K89" s="145">
        <f>H74</f>
        <v>0.81836252486381034</v>
      </c>
      <c r="L89" s="145">
        <f t="shared" ref="L89" si="31">I74</f>
        <v>0.89661556813411691</v>
      </c>
      <c r="M89" s="452">
        <f t="shared" ref="M89" si="32">J74</f>
        <v>0.88367773574258679</v>
      </c>
    </row>
    <row r="90" spans="1:14" x14ac:dyDescent="0.3">
      <c r="A90" s="2" t="s">
        <v>247</v>
      </c>
      <c r="B90" s="2" t="s">
        <v>246</v>
      </c>
      <c r="C90" s="2" t="str">
        <f t="shared" ref="C90:C124" si="33">CONCATENATE(A90,B90)</f>
        <v>Jan -Day</v>
      </c>
      <c r="D90" s="152">
        <v>2</v>
      </c>
      <c r="E90" s="11">
        <f>B74</f>
        <v>0.8731763632214381</v>
      </c>
      <c r="F90" s="11">
        <f>C74</f>
        <v>0.86561577451437788</v>
      </c>
      <c r="G90" s="11">
        <f t="shared" ref="G90:J90" si="34">D74</f>
        <v>0.51540686151900872</v>
      </c>
      <c r="H90" s="11">
        <f t="shared" si="34"/>
        <v>0.73335078710727764</v>
      </c>
      <c r="I90" s="11">
        <f t="shared" si="34"/>
        <v>0.9022145531586</v>
      </c>
      <c r="J90" s="11">
        <f t="shared" si="34"/>
        <v>0.88430840131033517</v>
      </c>
      <c r="K90" s="11">
        <f>H74</f>
        <v>0.81836252486381034</v>
      </c>
      <c r="L90" s="11">
        <f t="shared" ref="L90" si="35">I74</f>
        <v>0.89661556813411691</v>
      </c>
      <c r="M90" s="142">
        <f t="shared" ref="M90" si="36">J74</f>
        <v>0.88367773574258679</v>
      </c>
    </row>
    <row r="91" spans="1:14" x14ac:dyDescent="0.3">
      <c r="A91" s="2" t="s">
        <v>247</v>
      </c>
      <c r="B91" s="2" t="s">
        <v>261</v>
      </c>
      <c r="C91" s="2" t="str">
        <f t="shared" si="33"/>
        <v>Jan -Peak</v>
      </c>
      <c r="D91" s="152">
        <v>3</v>
      </c>
      <c r="E91" s="11">
        <f>B74</f>
        <v>0.8731763632214381</v>
      </c>
      <c r="F91" s="11">
        <f>C74</f>
        <v>0.86561577451437788</v>
      </c>
      <c r="G91" s="11">
        <f t="shared" ref="G91:J91" si="37">D74</f>
        <v>0.51540686151900872</v>
      </c>
      <c r="H91" s="11">
        <f t="shared" si="37"/>
        <v>0.73335078710727764</v>
      </c>
      <c r="I91" s="11">
        <f t="shared" si="37"/>
        <v>0.9022145531586</v>
      </c>
      <c r="J91" s="11">
        <f t="shared" si="37"/>
        <v>0.88430840131033517</v>
      </c>
      <c r="K91" s="11">
        <f t="shared" ref="K91:M92" si="38">H74</f>
        <v>0.81836252486381034</v>
      </c>
      <c r="L91" s="11">
        <f t="shared" si="38"/>
        <v>0.89661556813411691</v>
      </c>
      <c r="M91" s="142">
        <f t="shared" si="38"/>
        <v>0.88367773574258679</v>
      </c>
    </row>
    <row r="92" spans="1:14" x14ac:dyDescent="0.3">
      <c r="A92" s="2" t="s">
        <v>248</v>
      </c>
      <c r="B92" s="2" t="s">
        <v>245</v>
      </c>
      <c r="C92" s="2" t="str">
        <f t="shared" si="33"/>
        <v>Feb -Night</v>
      </c>
      <c r="D92" s="152">
        <v>4</v>
      </c>
      <c r="E92" s="11">
        <f>B75</f>
        <v>0.910009202944977</v>
      </c>
      <c r="F92" s="11">
        <f>C75</f>
        <v>0.97823627435508032</v>
      </c>
      <c r="G92" s="11">
        <f t="shared" ref="G92:J92" si="39">D75</f>
        <v>0.53781230221994503</v>
      </c>
      <c r="H92" s="11">
        <f t="shared" si="39"/>
        <v>0.77588399660490281</v>
      </c>
      <c r="I92" s="11">
        <f t="shared" si="39"/>
        <v>0.96084871980885134</v>
      </c>
      <c r="J92" s="11">
        <f t="shared" si="39"/>
        <v>0.95658938614888434</v>
      </c>
      <c r="K92" s="11">
        <f t="shared" si="38"/>
        <v>0.84689408181627235</v>
      </c>
      <c r="L92" s="11">
        <f t="shared" si="38"/>
        <v>0.82838882099006028</v>
      </c>
      <c r="M92" s="142">
        <f t="shared" si="38"/>
        <v>0.92392998035839524</v>
      </c>
    </row>
    <row r="93" spans="1:14" x14ac:dyDescent="0.3">
      <c r="A93" s="2" t="s">
        <v>248</v>
      </c>
      <c r="B93" s="2" t="s">
        <v>246</v>
      </c>
      <c r="C93" s="2" t="str">
        <f t="shared" si="33"/>
        <v>Feb -Day</v>
      </c>
      <c r="D93" s="152">
        <v>5</v>
      </c>
      <c r="E93" s="11">
        <f>E92</f>
        <v>0.910009202944977</v>
      </c>
      <c r="F93" s="11">
        <f>C75</f>
        <v>0.97823627435508032</v>
      </c>
      <c r="G93" s="11">
        <f t="shared" ref="G93:J93" si="40">D75</f>
        <v>0.53781230221994503</v>
      </c>
      <c r="H93" s="11">
        <f t="shared" si="40"/>
        <v>0.77588399660490281</v>
      </c>
      <c r="I93" s="11">
        <f t="shared" si="40"/>
        <v>0.96084871980885134</v>
      </c>
      <c r="J93" s="11">
        <f t="shared" si="40"/>
        <v>0.95658938614888434</v>
      </c>
      <c r="K93" s="11">
        <f>H75</f>
        <v>0.84689408181627235</v>
      </c>
      <c r="L93" s="11">
        <f t="shared" ref="L93" si="41">I75</f>
        <v>0.82838882099006028</v>
      </c>
      <c r="M93" s="142">
        <f t="shared" ref="M93" si="42">J75</f>
        <v>0.92392998035839524</v>
      </c>
    </row>
    <row r="94" spans="1:14" x14ac:dyDescent="0.3">
      <c r="A94" s="2" t="s">
        <v>248</v>
      </c>
      <c r="B94" s="2" t="s">
        <v>261</v>
      </c>
      <c r="C94" s="2" t="str">
        <f t="shared" si="33"/>
        <v>Feb -Peak</v>
      </c>
      <c r="D94" s="152">
        <v>6</v>
      </c>
      <c r="E94" s="11">
        <f>E92</f>
        <v>0.910009202944977</v>
      </c>
      <c r="F94" s="11">
        <f>C75</f>
        <v>0.97823627435508032</v>
      </c>
      <c r="G94" s="11">
        <f t="shared" ref="G94:J94" si="43">D75</f>
        <v>0.53781230221994503</v>
      </c>
      <c r="H94" s="11">
        <f t="shared" si="43"/>
        <v>0.77588399660490281</v>
      </c>
      <c r="I94" s="11">
        <f t="shared" si="43"/>
        <v>0.96084871980885134</v>
      </c>
      <c r="J94" s="11">
        <f t="shared" si="43"/>
        <v>0.95658938614888434</v>
      </c>
      <c r="K94" s="11">
        <f t="shared" ref="K94:M95" si="44">H75</f>
        <v>0.84689408181627235</v>
      </c>
      <c r="L94" s="11">
        <f t="shared" si="44"/>
        <v>0.82838882099006028</v>
      </c>
      <c r="M94" s="142">
        <f t="shared" si="44"/>
        <v>0.92392998035839524</v>
      </c>
    </row>
    <row r="95" spans="1:14" x14ac:dyDescent="0.3">
      <c r="A95" s="2" t="s">
        <v>249</v>
      </c>
      <c r="B95" s="2" t="s">
        <v>245</v>
      </c>
      <c r="C95" s="2" t="str">
        <f t="shared" si="33"/>
        <v>Mar -Night</v>
      </c>
      <c r="D95" s="152">
        <v>7</v>
      </c>
      <c r="E95" s="11">
        <f>B76</f>
        <v>1</v>
      </c>
      <c r="F95" s="11">
        <f>C76</f>
        <v>0.95571780385324012</v>
      </c>
      <c r="G95" s="11">
        <f t="shared" ref="G95:J95" si="45">D76</f>
        <v>0.74174156948377545</v>
      </c>
      <c r="H95" s="11">
        <f t="shared" si="45"/>
        <v>0.9845470706917846</v>
      </c>
      <c r="I95" s="11">
        <f t="shared" si="45"/>
        <v>1</v>
      </c>
      <c r="J95" s="11">
        <f t="shared" si="45"/>
        <v>1</v>
      </c>
      <c r="K95" s="11">
        <f t="shared" si="44"/>
        <v>0.91582071872029813</v>
      </c>
      <c r="L95" s="11">
        <f t="shared" si="44"/>
        <v>0.88388342601582903</v>
      </c>
      <c r="M95" s="142">
        <f t="shared" si="44"/>
        <v>1</v>
      </c>
    </row>
    <row r="96" spans="1:14" x14ac:dyDescent="0.3">
      <c r="A96" s="2" t="s">
        <v>249</v>
      </c>
      <c r="B96" s="2" t="s">
        <v>246</v>
      </c>
      <c r="C96" s="2" t="str">
        <f t="shared" si="33"/>
        <v>Mar -Day</v>
      </c>
      <c r="D96" s="152">
        <v>8</v>
      </c>
      <c r="E96" s="11">
        <f>E95</f>
        <v>1</v>
      </c>
      <c r="F96" s="11">
        <f>C76</f>
        <v>0.95571780385324012</v>
      </c>
      <c r="G96" s="11">
        <f t="shared" ref="G96:J96" si="46">D76</f>
        <v>0.74174156948377545</v>
      </c>
      <c r="H96" s="11">
        <f t="shared" si="46"/>
        <v>0.9845470706917846</v>
      </c>
      <c r="I96" s="11">
        <f t="shared" si="46"/>
        <v>1</v>
      </c>
      <c r="J96" s="11">
        <f t="shared" si="46"/>
        <v>1</v>
      </c>
      <c r="K96" s="11">
        <f>H76</f>
        <v>0.91582071872029813</v>
      </c>
      <c r="L96" s="11">
        <f t="shared" ref="L96" si="47">I76</f>
        <v>0.88388342601582903</v>
      </c>
      <c r="M96" s="142">
        <f t="shared" ref="M96" si="48">J76</f>
        <v>1</v>
      </c>
    </row>
    <row r="97" spans="1:13" x14ac:dyDescent="0.3">
      <c r="A97" s="2" t="s">
        <v>249</v>
      </c>
      <c r="B97" s="2" t="s">
        <v>261</v>
      </c>
      <c r="C97" s="2" t="str">
        <f t="shared" si="33"/>
        <v>Mar -Peak</v>
      </c>
      <c r="D97" s="152">
        <v>9</v>
      </c>
      <c r="E97" s="11">
        <f>E95</f>
        <v>1</v>
      </c>
      <c r="F97" s="11">
        <f>C76</f>
        <v>0.95571780385324012</v>
      </c>
      <c r="G97" s="11">
        <f t="shared" ref="G97:J97" si="49">D76</f>
        <v>0.74174156948377545</v>
      </c>
      <c r="H97" s="11">
        <f t="shared" si="49"/>
        <v>0.9845470706917846</v>
      </c>
      <c r="I97" s="11">
        <f t="shared" si="49"/>
        <v>1</v>
      </c>
      <c r="J97" s="11">
        <f t="shared" si="49"/>
        <v>1</v>
      </c>
      <c r="K97" s="11">
        <f t="shared" ref="K97:M98" si="50">H76</f>
        <v>0.91582071872029813</v>
      </c>
      <c r="L97" s="11">
        <f t="shared" si="50"/>
        <v>0.88388342601582903</v>
      </c>
      <c r="M97" s="142">
        <f t="shared" si="50"/>
        <v>1</v>
      </c>
    </row>
    <row r="98" spans="1:13" x14ac:dyDescent="0.3">
      <c r="A98" s="2" t="s">
        <v>250</v>
      </c>
      <c r="B98" s="2" t="s">
        <v>245</v>
      </c>
      <c r="C98" s="2" t="str">
        <f t="shared" si="33"/>
        <v>Apr -Night</v>
      </c>
      <c r="D98" s="152">
        <v>10</v>
      </c>
      <c r="E98" s="11">
        <f>B77</f>
        <v>0.98033350013379628</v>
      </c>
      <c r="F98" s="11">
        <f>C77</f>
        <v>0.48265492306557278</v>
      </c>
      <c r="G98" s="11">
        <f t="shared" ref="G98:J98" si="51">D77</f>
        <v>1</v>
      </c>
      <c r="H98" s="11">
        <f t="shared" si="51"/>
        <v>1</v>
      </c>
      <c r="I98" s="11">
        <f t="shared" si="51"/>
        <v>0.76897691862193918</v>
      </c>
      <c r="J98" s="11">
        <f t="shared" si="51"/>
        <v>0.88982117576985642</v>
      </c>
      <c r="K98" s="11">
        <f t="shared" si="50"/>
        <v>0.96767752190403933</v>
      </c>
      <c r="L98" s="11">
        <f t="shared" si="50"/>
        <v>0.68027915680631557</v>
      </c>
      <c r="M98" s="142">
        <f t="shared" si="50"/>
        <v>0.92276909958219544</v>
      </c>
    </row>
    <row r="99" spans="1:13" x14ac:dyDescent="0.3">
      <c r="A99" s="2" t="s">
        <v>250</v>
      </c>
      <c r="B99" s="2" t="s">
        <v>246</v>
      </c>
      <c r="C99" s="2" t="str">
        <f t="shared" si="33"/>
        <v>Apr -Day</v>
      </c>
      <c r="D99" s="152">
        <v>11</v>
      </c>
      <c r="E99" s="11">
        <f>E98</f>
        <v>0.98033350013379628</v>
      </c>
      <c r="F99" s="11">
        <f>C77</f>
        <v>0.48265492306557278</v>
      </c>
      <c r="G99" s="11">
        <f t="shared" ref="G99:J99" si="52">D77</f>
        <v>1</v>
      </c>
      <c r="H99" s="11">
        <f t="shared" si="52"/>
        <v>1</v>
      </c>
      <c r="I99" s="11">
        <f t="shared" si="52"/>
        <v>0.76897691862193918</v>
      </c>
      <c r="J99" s="11">
        <f t="shared" si="52"/>
        <v>0.88982117576985642</v>
      </c>
      <c r="K99" s="11">
        <f>H77</f>
        <v>0.96767752190403933</v>
      </c>
      <c r="L99" s="11">
        <f t="shared" ref="L99" si="53">I77</f>
        <v>0.68027915680631557</v>
      </c>
      <c r="M99" s="142">
        <f t="shared" ref="M99" si="54">J77</f>
        <v>0.92276909958219544</v>
      </c>
    </row>
    <row r="100" spans="1:13" x14ac:dyDescent="0.3">
      <c r="A100" s="2" t="s">
        <v>251</v>
      </c>
      <c r="B100" s="2" t="s">
        <v>261</v>
      </c>
      <c r="C100" s="2" t="str">
        <f t="shared" si="33"/>
        <v>Apr - Peak</v>
      </c>
      <c r="D100" s="152">
        <v>12</v>
      </c>
      <c r="E100" s="11">
        <f>E98</f>
        <v>0.98033350013379628</v>
      </c>
      <c r="F100" s="11">
        <f>C77</f>
        <v>0.48265492306557278</v>
      </c>
      <c r="G100" s="11">
        <f t="shared" ref="G100:J100" si="55">D77</f>
        <v>1</v>
      </c>
      <c r="H100" s="11">
        <f t="shared" si="55"/>
        <v>1</v>
      </c>
      <c r="I100" s="11">
        <f t="shared" si="55"/>
        <v>0.76897691862193918</v>
      </c>
      <c r="J100" s="11">
        <f t="shared" si="55"/>
        <v>0.88982117576985642</v>
      </c>
      <c r="K100" s="11">
        <f t="shared" ref="K100:M101" si="56">H77</f>
        <v>0.96767752190403933</v>
      </c>
      <c r="L100" s="11">
        <f t="shared" si="56"/>
        <v>0.68027915680631557</v>
      </c>
      <c r="M100" s="142">
        <f t="shared" si="56"/>
        <v>0.92276909958219544</v>
      </c>
    </row>
    <row r="101" spans="1:13" x14ac:dyDescent="0.3">
      <c r="A101" s="2" t="s">
        <v>252</v>
      </c>
      <c r="B101" s="2" t="s">
        <v>245</v>
      </c>
      <c r="C101" s="2" t="str">
        <f t="shared" si="33"/>
        <v>May -Night</v>
      </c>
      <c r="D101" s="152">
        <v>13</v>
      </c>
      <c r="E101" s="11">
        <f>B78</f>
        <v>0.97987219021425565</v>
      </c>
      <c r="F101" s="11">
        <f>C78</f>
        <v>0.3707048918768916</v>
      </c>
      <c r="G101" s="11">
        <f t="shared" ref="G101:J101" si="57">D78</f>
        <v>0.79715629362200335</v>
      </c>
      <c r="H101" s="11">
        <f t="shared" si="57"/>
        <v>0.66670097522655858</v>
      </c>
      <c r="I101" s="11">
        <f t="shared" si="57"/>
        <v>0.6145472815551728</v>
      </c>
      <c r="J101" s="11">
        <f t="shared" si="57"/>
        <v>0.72756344057674294</v>
      </c>
      <c r="K101" s="11">
        <f t="shared" si="56"/>
        <v>0.87558608102554003</v>
      </c>
      <c r="L101" s="11">
        <f t="shared" si="56"/>
        <v>0.49113260901944694</v>
      </c>
      <c r="M101" s="142">
        <f t="shared" si="56"/>
        <v>0.75576621396520538</v>
      </c>
    </row>
    <row r="102" spans="1:13" x14ac:dyDescent="0.3">
      <c r="A102" s="2" t="s">
        <v>252</v>
      </c>
      <c r="B102" s="2" t="s">
        <v>246</v>
      </c>
      <c r="C102" s="2" t="str">
        <f t="shared" si="33"/>
        <v>May -Day</v>
      </c>
      <c r="D102" s="152">
        <v>14</v>
      </c>
      <c r="E102" s="11">
        <f>B78</f>
        <v>0.97987219021425565</v>
      </c>
      <c r="F102" s="11">
        <f>C78</f>
        <v>0.3707048918768916</v>
      </c>
      <c r="G102" s="11">
        <f t="shared" ref="G102:J102" si="58">D78</f>
        <v>0.79715629362200335</v>
      </c>
      <c r="H102" s="11">
        <f t="shared" si="58"/>
        <v>0.66670097522655858</v>
      </c>
      <c r="I102" s="11">
        <f t="shared" si="58"/>
        <v>0.6145472815551728</v>
      </c>
      <c r="J102" s="11">
        <f t="shared" si="58"/>
        <v>0.72756344057674294</v>
      </c>
      <c r="K102" s="11">
        <f>H78</f>
        <v>0.87558608102554003</v>
      </c>
      <c r="L102" s="11">
        <f t="shared" ref="L102" si="59">I78</f>
        <v>0.49113260901944694</v>
      </c>
      <c r="M102" s="142">
        <f t="shared" ref="M102" si="60">J78</f>
        <v>0.75576621396520538</v>
      </c>
    </row>
    <row r="103" spans="1:13" x14ac:dyDescent="0.3">
      <c r="A103" s="2" t="s">
        <v>252</v>
      </c>
      <c r="B103" s="2" t="s">
        <v>261</v>
      </c>
      <c r="C103" s="2" t="str">
        <f t="shared" si="33"/>
        <v>May -Peak</v>
      </c>
      <c r="D103" s="152">
        <v>15</v>
      </c>
      <c r="E103" s="11">
        <f>B78</f>
        <v>0.97987219021425565</v>
      </c>
      <c r="F103" s="11">
        <f>C78</f>
        <v>0.3707048918768916</v>
      </c>
      <c r="G103" s="11">
        <f t="shared" ref="G103:J103" si="61">D78</f>
        <v>0.79715629362200335</v>
      </c>
      <c r="H103" s="11">
        <f t="shared" si="61"/>
        <v>0.66670097522655858</v>
      </c>
      <c r="I103" s="11">
        <f t="shared" si="61"/>
        <v>0.6145472815551728</v>
      </c>
      <c r="J103" s="11">
        <f t="shared" si="61"/>
        <v>0.72756344057674294</v>
      </c>
      <c r="K103" s="11">
        <f t="shared" ref="K103:M104" si="62">H78</f>
        <v>0.87558608102554003</v>
      </c>
      <c r="L103" s="11">
        <f t="shared" si="62"/>
        <v>0.49113260901944694</v>
      </c>
      <c r="M103" s="142">
        <f t="shared" si="62"/>
        <v>0.75576621396520538</v>
      </c>
    </row>
    <row r="104" spans="1:13" x14ac:dyDescent="0.3">
      <c r="A104" s="2" t="s">
        <v>253</v>
      </c>
      <c r="B104" s="2" t="s">
        <v>245</v>
      </c>
      <c r="C104" s="2" t="str">
        <f t="shared" si="33"/>
        <v>Jun -Night</v>
      </c>
      <c r="D104" s="152">
        <v>16</v>
      </c>
      <c r="E104" s="11">
        <f>B79</f>
        <v>0.8618040211824094</v>
      </c>
      <c r="F104" s="11">
        <f>C79</f>
        <v>0.28082206060534848</v>
      </c>
      <c r="G104" s="11">
        <f t="shared" ref="G104:J104" si="63">D79</f>
        <v>0.47658343931748981</v>
      </c>
      <c r="H104" s="11">
        <f t="shared" si="63"/>
        <v>0.32238893601453217</v>
      </c>
      <c r="I104" s="11">
        <f t="shared" si="63"/>
        <v>0.37394735080914132</v>
      </c>
      <c r="J104" s="11">
        <f t="shared" si="63"/>
        <v>0.6915987836118529</v>
      </c>
      <c r="K104" s="11">
        <f t="shared" si="62"/>
        <v>0.6836620488052183</v>
      </c>
      <c r="L104" s="11">
        <f t="shared" si="62"/>
        <v>0.42334374264170738</v>
      </c>
      <c r="M104" s="142">
        <f t="shared" si="62"/>
        <v>0.55224780230967074</v>
      </c>
    </row>
    <row r="105" spans="1:13" x14ac:dyDescent="0.3">
      <c r="A105" s="2" t="s">
        <v>253</v>
      </c>
      <c r="B105" s="2" t="s">
        <v>246</v>
      </c>
      <c r="C105" s="2" t="str">
        <f t="shared" si="33"/>
        <v>Jun -Day</v>
      </c>
      <c r="D105" s="152">
        <v>17</v>
      </c>
      <c r="E105" s="11">
        <f>B79</f>
        <v>0.8618040211824094</v>
      </c>
      <c r="F105" s="11">
        <f>C79</f>
        <v>0.28082206060534848</v>
      </c>
      <c r="G105" s="11">
        <f t="shared" ref="G105:J105" si="64">D79</f>
        <v>0.47658343931748981</v>
      </c>
      <c r="H105" s="11">
        <f t="shared" si="64"/>
        <v>0.32238893601453217</v>
      </c>
      <c r="I105" s="11">
        <f t="shared" si="64"/>
        <v>0.37394735080914132</v>
      </c>
      <c r="J105" s="11">
        <f t="shared" si="64"/>
        <v>0.6915987836118529</v>
      </c>
      <c r="K105" s="11">
        <f>H79</f>
        <v>0.6836620488052183</v>
      </c>
      <c r="L105" s="11">
        <f t="shared" ref="L105" si="65">I79</f>
        <v>0.42334374264170738</v>
      </c>
      <c r="M105" s="142">
        <f t="shared" ref="M105" si="66">J79</f>
        <v>0.55224780230967074</v>
      </c>
    </row>
    <row r="106" spans="1:13" x14ac:dyDescent="0.3">
      <c r="A106" s="2" t="s">
        <v>253</v>
      </c>
      <c r="B106" s="2" t="s">
        <v>261</v>
      </c>
      <c r="C106" s="2" t="str">
        <f t="shared" si="33"/>
        <v>Jun -Peak</v>
      </c>
      <c r="D106" s="152">
        <v>18</v>
      </c>
      <c r="E106" s="11">
        <f>B79</f>
        <v>0.8618040211824094</v>
      </c>
      <c r="F106" s="11">
        <f>C79</f>
        <v>0.28082206060534848</v>
      </c>
      <c r="G106" s="11">
        <f t="shared" ref="G106:J106" si="67">D79</f>
        <v>0.47658343931748981</v>
      </c>
      <c r="H106" s="11">
        <f t="shared" si="67"/>
        <v>0.32238893601453217</v>
      </c>
      <c r="I106" s="11">
        <f t="shared" si="67"/>
        <v>0.37394735080914132</v>
      </c>
      <c r="J106" s="11">
        <f t="shared" si="67"/>
        <v>0.6915987836118529</v>
      </c>
      <c r="K106" s="11">
        <f t="shared" ref="K106:M107" si="68">H79</f>
        <v>0.6836620488052183</v>
      </c>
      <c r="L106" s="11">
        <f t="shared" si="68"/>
        <v>0.42334374264170738</v>
      </c>
      <c r="M106" s="142">
        <f t="shared" si="68"/>
        <v>0.55224780230967074</v>
      </c>
    </row>
    <row r="107" spans="1:13" x14ac:dyDescent="0.3">
      <c r="A107" s="2" t="s">
        <v>254</v>
      </c>
      <c r="B107" s="2" t="s">
        <v>245</v>
      </c>
      <c r="C107" s="2" t="str">
        <f t="shared" si="33"/>
        <v>Jul - Night</v>
      </c>
      <c r="D107" s="152">
        <v>19</v>
      </c>
      <c r="E107" s="11">
        <f>B80</f>
        <v>0.67788300659117451</v>
      </c>
      <c r="F107" s="11">
        <f>C80</f>
        <v>0.2725183729950828</v>
      </c>
      <c r="G107" s="11">
        <f t="shared" ref="G107:J107" si="69">D80</f>
        <v>0.37773241471421093</v>
      </c>
      <c r="H107" s="11">
        <f t="shared" si="69"/>
        <v>0.15591599598012879</v>
      </c>
      <c r="I107" s="11">
        <f t="shared" si="69"/>
        <v>0.21944299485929136</v>
      </c>
      <c r="J107" s="11">
        <f t="shared" si="69"/>
        <v>0.44026034715613799</v>
      </c>
      <c r="K107" s="11">
        <f t="shared" si="68"/>
        <v>0.28535235617978844</v>
      </c>
      <c r="L107" s="11">
        <f t="shared" si="68"/>
        <v>0.24668366889866192</v>
      </c>
      <c r="M107" s="142">
        <f t="shared" si="68"/>
        <v>0.31124335807323028</v>
      </c>
    </row>
    <row r="108" spans="1:13" x14ac:dyDescent="0.3">
      <c r="A108" s="2" t="s">
        <v>254</v>
      </c>
      <c r="B108" s="2" t="s">
        <v>246</v>
      </c>
      <c r="C108" s="2" t="str">
        <f t="shared" si="33"/>
        <v>Jul - Day</v>
      </c>
      <c r="D108" s="152">
        <v>20</v>
      </c>
      <c r="E108" s="11">
        <f>B80</f>
        <v>0.67788300659117451</v>
      </c>
      <c r="F108" s="11">
        <f>C80</f>
        <v>0.2725183729950828</v>
      </c>
      <c r="G108" s="11">
        <f t="shared" ref="G108:J108" si="70">D80</f>
        <v>0.37773241471421093</v>
      </c>
      <c r="H108" s="11">
        <f t="shared" si="70"/>
        <v>0.15591599598012879</v>
      </c>
      <c r="I108" s="11">
        <f t="shared" si="70"/>
        <v>0.21944299485929136</v>
      </c>
      <c r="J108" s="11">
        <f t="shared" si="70"/>
        <v>0.44026034715613799</v>
      </c>
      <c r="K108" s="11">
        <f>H80</f>
        <v>0.28535235617978844</v>
      </c>
      <c r="L108" s="11">
        <f t="shared" ref="L108" si="71">I80</f>
        <v>0.24668366889866192</v>
      </c>
      <c r="M108" s="142">
        <f t="shared" ref="M108" si="72">J80</f>
        <v>0.31124335807323028</v>
      </c>
    </row>
    <row r="109" spans="1:13" x14ac:dyDescent="0.3">
      <c r="A109" s="2" t="s">
        <v>254</v>
      </c>
      <c r="B109" s="2" t="s">
        <v>261</v>
      </c>
      <c r="C109" s="2" t="str">
        <f t="shared" si="33"/>
        <v>Jul - Peak</v>
      </c>
      <c r="D109" s="152">
        <v>21</v>
      </c>
      <c r="E109" s="11">
        <f>B80</f>
        <v>0.67788300659117451</v>
      </c>
      <c r="F109" s="11">
        <f>C80</f>
        <v>0.2725183729950828</v>
      </c>
      <c r="G109" s="11">
        <f t="shared" ref="G109:J109" si="73">D80</f>
        <v>0.37773241471421093</v>
      </c>
      <c r="H109" s="11">
        <f t="shared" si="73"/>
        <v>0.15591599598012879</v>
      </c>
      <c r="I109" s="11">
        <f t="shared" si="73"/>
        <v>0.21944299485929136</v>
      </c>
      <c r="J109" s="11">
        <f t="shared" si="73"/>
        <v>0.44026034715613799</v>
      </c>
      <c r="K109" s="11">
        <f t="shared" ref="K109:M110" si="74">H80</f>
        <v>0.28535235617978844</v>
      </c>
      <c r="L109" s="11">
        <f t="shared" si="74"/>
        <v>0.24668366889866192</v>
      </c>
      <c r="M109" s="142">
        <f t="shared" si="74"/>
        <v>0.31124335807323028</v>
      </c>
    </row>
    <row r="110" spans="1:13" x14ac:dyDescent="0.3">
      <c r="A110" s="2" t="s">
        <v>255</v>
      </c>
      <c r="B110" s="2" t="s">
        <v>245</v>
      </c>
      <c r="C110" s="2" t="str">
        <f t="shared" si="33"/>
        <v>Aug - Night</v>
      </c>
      <c r="D110" s="152">
        <v>22</v>
      </c>
      <c r="E110" s="11">
        <f>B81</f>
        <v>0.59644148224417415</v>
      </c>
      <c r="F110" s="11">
        <f>C81</f>
        <v>0.18649189323541074</v>
      </c>
      <c r="G110" s="11">
        <f t="shared" ref="G110:J110" si="75">D81</f>
        <v>0.31698071036292486</v>
      </c>
      <c r="H110" s="11">
        <f t="shared" si="75"/>
        <v>0.12064018674355038</v>
      </c>
      <c r="I110" s="11">
        <f t="shared" si="75"/>
        <v>0.17202826409725294</v>
      </c>
      <c r="J110" s="11">
        <f t="shared" si="75"/>
        <v>0.24967352562885839</v>
      </c>
      <c r="K110" s="11">
        <f t="shared" si="74"/>
        <v>0.20472963697144358</v>
      </c>
      <c r="L110" s="11">
        <f t="shared" si="74"/>
        <v>0.16422435249887773</v>
      </c>
      <c r="M110" s="142">
        <f t="shared" si="74"/>
        <v>0.23437668615988824</v>
      </c>
    </row>
    <row r="111" spans="1:13" x14ac:dyDescent="0.3">
      <c r="A111" s="2" t="s">
        <v>255</v>
      </c>
      <c r="B111" s="2" t="s">
        <v>246</v>
      </c>
      <c r="C111" s="2" t="str">
        <f t="shared" si="33"/>
        <v>Aug - Day</v>
      </c>
      <c r="D111" s="152">
        <v>23</v>
      </c>
      <c r="E111" s="11">
        <f>B81</f>
        <v>0.59644148224417415</v>
      </c>
      <c r="F111" s="11">
        <f>C81</f>
        <v>0.18649189323541074</v>
      </c>
      <c r="G111" s="11">
        <f t="shared" ref="G111:J111" si="76">D81</f>
        <v>0.31698071036292486</v>
      </c>
      <c r="H111" s="11">
        <f t="shared" si="76"/>
        <v>0.12064018674355038</v>
      </c>
      <c r="I111" s="11">
        <f t="shared" si="76"/>
        <v>0.17202826409725294</v>
      </c>
      <c r="J111" s="11">
        <f t="shared" si="76"/>
        <v>0.24967352562885839</v>
      </c>
      <c r="K111" s="11">
        <f>H81</f>
        <v>0.20472963697144358</v>
      </c>
      <c r="L111" s="11">
        <f t="shared" ref="L111" si="77">I81</f>
        <v>0.16422435249887773</v>
      </c>
      <c r="M111" s="142">
        <f t="shared" ref="M111" si="78">J81</f>
        <v>0.23437668615988824</v>
      </c>
    </row>
    <row r="112" spans="1:13" x14ac:dyDescent="0.3">
      <c r="A112" s="2" t="s">
        <v>255</v>
      </c>
      <c r="B112" s="2" t="s">
        <v>261</v>
      </c>
      <c r="C112" s="2" t="str">
        <f t="shared" si="33"/>
        <v>Aug - Peak</v>
      </c>
      <c r="D112" s="152">
        <v>24</v>
      </c>
      <c r="E112" s="11">
        <f>B81</f>
        <v>0.59644148224417415</v>
      </c>
      <c r="F112" s="11">
        <f>C81</f>
        <v>0.18649189323541074</v>
      </c>
      <c r="G112" s="11">
        <f t="shared" ref="G112:J112" si="79">D81</f>
        <v>0.31698071036292486</v>
      </c>
      <c r="H112" s="11">
        <f t="shared" si="79"/>
        <v>0.12064018674355038</v>
      </c>
      <c r="I112" s="11">
        <f t="shared" si="79"/>
        <v>0.17202826409725294</v>
      </c>
      <c r="J112" s="11">
        <f t="shared" si="79"/>
        <v>0.24967352562885839</v>
      </c>
      <c r="K112" s="11">
        <f t="shared" ref="K112:M113" si="80">H81</f>
        <v>0.20472963697144358</v>
      </c>
      <c r="L112" s="11">
        <f t="shared" si="80"/>
        <v>0.16422435249887773</v>
      </c>
      <c r="M112" s="142">
        <f t="shared" si="80"/>
        <v>0.23437668615988824</v>
      </c>
    </row>
    <row r="113" spans="1:13" x14ac:dyDescent="0.3">
      <c r="A113" s="2" t="s">
        <v>256</v>
      </c>
      <c r="B113" s="2" t="s">
        <v>245</v>
      </c>
      <c r="C113" s="2" t="str">
        <f t="shared" si="33"/>
        <v>Spt - Night</v>
      </c>
      <c r="D113" s="152">
        <v>25</v>
      </c>
      <c r="E113" s="11">
        <f>B82</f>
        <v>0.4989836036545135</v>
      </c>
      <c r="F113" s="11">
        <f>C82</f>
        <v>0.20582915970538015</v>
      </c>
      <c r="G113" s="11">
        <f t="shared" ref="G113:J113" si="81">D82</f>
        <v>0.31571875079980627</v>
      </c>
      <c r="H113" s="11">
        <f t="shared" si="81"/>
        <v>0.19449312726982104</v>
      </c>
      <c r="I113" s="11">
        <f t="shared" si="81"/>
        <v>0.21010673412390643</v>
      </c>
      <c r="J113" s="11">
        <f t="shared" si="81"/>
        <v>7.0356274192818355E-2</v>
      </c>
      <c r="K113" s="11">
        <f t="shared" si="80"/>
        <v>0.34021298542664591</v>
      </c>
      <c r="L113" s="11">
        <f t="shared" si="80"/>
        <v>0.26133096653964744</v>
      </c>
      <c r="M113" s="142">
        <f t="shared" si="80"/>
        <v>0.28587994269467881</v>
      </c>
    </row>
    <row r="114" spans="1:13" x14ac:dyDescent="0.3">
      <c r="A114" s="2" t="s">
        <v>256</v>
      </c>
      <c r="B114" s="2" t="s">
        <v>246</v>
      </c>
      <c r="C114" s="2" t="str">
        <f t="shared" si="33"/>
        <v>Spt - Day</v>
      </c>
      <c r="D114" s="152">
        <v>26</v>
      </c>
      <c r="E114" s="11">
        <f>B82</f>
        <v>0.4989836036545135</v>
      </c>
      <c r="F114" s="11">
        <f>C82</f>
        <v>0.20582915970538015</v>
      </c>
      <c r="G114" s="11">
        <f t="shared" ref="G114:J114" si="82">D82</f>
        <v>0.31571875079980627</v>
      </c>
      <c r="H114" s="11">
        <f t="shared" si="82"/>
        <v>0.19449312726982104</v>
      </c>
      <c r="I114" s="11">
        <f t="shared" si="82"/>
        <v>0.21010673412390643</v>
      </c>
      <c r="J114" s="11">
        <f t="shared" si="82"/>
        <v>7.0356274192818355E-2</v>
      </c>
      <c r="K114" s="11">
        <f>H82</f>
        <v>0.34021298542664591</v>
      </c>
      <c r="L114" s="11">
        <f t="shared" ref="L114" si="83">I82</f>
        <v>0.26133096653964744</v>
      </c>
      <c r="M114" s="142">
        <f t="shared" ref="M114" si="84">J82</f>
        <v>0.28587994269467881</v>
      </c>
    </row>
    <row r="115" spans="1:13" x14ac:dyDescent="0.3">
      <c r="A115" s="2" t="s">
        <v>256</v>
      </c>
      <c r="B115" s="2" t="s">
        <v>261</v>
      </c>
      <c r="C115" s="2" t="str">
        <f t="shared" si="33"/>
        <v>Spt - Peak</v>
      </c>
      <c r="D115" s="152">
        <v>27</v>
      </c>
      <c r="E115" s="11">
        <f>B82</f>
        <v>0.4989836036545135</v>
      </c>
      <c r="F115" s="11">
        <f>C82</f>
        <v>0.20582915970538015</v>
      </c>
      <c r="G115" s="11">
        <f t="shared" ref="G115:J115" si="85">D82</f>
        <v>0.31571875079980627</v>
      </c>
      <c r="H115" s="11">
        <f t="shared" si="85"/>
        <v>0.19449312726982104</v>
      </c>
      <c r="I115" s="11">
        <f t="shared" si="85"/>
        <v>0.21010673412390643</v>
      </c>
      <c r="J115" s="11">
        <f t="shared" si="85"/>
        <v>7.0356274192818355E-2</v>
      </c>
      <c r="K115" s="11">
        <f t="shared" ref="K115:M116" si="86">H82</f>
        <v>0.34021298542664591</v>
      </c>
      <c r="L115" s="11">
        <f t="shared" si="86"/>
        <v>0.26133096653964744</v>
      </c>
      <c r="M115" s="142">
        <f t="shared" si="86"/>
        <v>0.28587994269467881</v>
      </c>
    </row>
    <row r="116" spans="1:13" x14ac:dyDescent="0.3">
      <c r="A116" s="2" t="s">
        <v>257</v>
      </c>
      <c r="B116" s="2" t="s">
        <v>245</v>
      </c>
      <c r="C116" s="2" t="str">
        <f t="shared" si="33"/>
        <v>Oct - Night</v>
      </c>
      <c r="D116" s="152">
        <v>28</v>
      </c>
      <c r="E116" s="11">
        <f>B83</f>
        <v>0.62172676990791154</v>
      </c>
      <c r="F116" s="11">
        <f>C83</f>
        <v>0.27475269059211599</v>
      </c>
      <c r="G116" s="11">
        <f t="shared" ref="G116:J116" si="87">D83</f>
        <v>0.31216816613877368</v>
      </c>
      <c r="H116" s="11">
        <f t="shared" si="87"/>
        <v>0.47637962132689765</v>
      </c>
      <c r="I116" s="11">
        <f t="shared" si="87"/>
        <v>0.48667193537811715</v>
      </c>
      <c r="J116" s="11">
        <f t="shared" si="87"/>
        <v>4.5516776798344177E-2</v>
      </c>
      <c r="K116" s="11">
        <f t="shared" si="86"/>
        <v>0.79446458564536226</v>
      </c>
      <c r="L116" s="11">
        <f t="shared" si="86"/>
        <v>0.57982163086083582</v>
      </c>
      <c r="M116" s="142">
        <f t="shared" si="86"/>
        <v>0.56030642689093946</v>
      </c>
    </row>
    <row r="117" spans="1:13" x14ac:dyDescent="0.3">
      <c r="A117" s="2" t="s">
        <v>257</v>
      </c>
      <c r="B117" s="2" t="s">
        <v>246</v>
      </c>
      <c r="C117" s="2" t="str">
        <f t="shared" si="33"/>
        <v>Oct - Day</v>
      </c>
      <c r="D117" s="152">
        <v>29</v>
      </c>
      <c r="E117" s="11">
        <f>B83</f>
        <v>0.62172676990791154</v>
      </c>
      <c r="F117" s="11">
        <f>C83</f>
        <v>0.27475269059211599</v>
      </c>
      <c r="G117" s="11">
        <f t="shared" ref="G117:J117" si="88">D83</f>
        <v>0.31216816613877368</v>
      </c>
      <c r="H117" s="11">
        <f t="shared" si="88"/>
        <v>0.47637962132689765</v>
      </c>
      <c r="I117" s="11">
        <f t="shared" si="88"/>
        <v>0.48667193537811715</v>
      </c>
      <c r="J117" s="11">
        <f t="shared" si="88"/>
        <v>4.5516776798344177E-2</v>
      </c>
      <c r="K117" s="11">
        <f>H83</f>
        <v>0.79446458564536226</v>
      </c>
      <c r="L117" s="11">
        <f t="shared" ref="L117" si="89">I83</f>
        <v>0.57982163086083582</v>
      </c>
      <c r="M117" s="142">
        <f t="shared" ref="M117" si="90">J83</f>
        <v>0.56030642689093946</v>
      </c>
    </row>
    <row r="118" spans="1:13" x14ac:dyDescent="0.3">
      <c r="A118" s="2" t="s">
        <v>257</v>
      </c>
      <c r="B118" s="2" t="s">
        <v>261</v>
      </c>
      <c r="C118" s="2" t="str">
        <f t="shared" si="33"/>
        <v>Oct - Peak</v>
      </c>
      <c r="D118" s="152">
        <v>30</v>
      </c>
      <c r="E118" s="11">
        <f>B83</f>
        <v>0.62172676990791154</v>
      </c>
      <c r="F118" s="11">
        <f>C83</f>
        <v>0.27475269059211599</v>
      </c>
      <c r="G118" s="11">
        <f t="shared" ref="G118:J118" si="91">D83</f>
        <v>0.31216816613877368</v>
      </c>
      <c r="H118" s="11">
        <f t="shared" si="91"/>
        <v>0.47637962132689765</v>
      </c>
      <c r="I118" s="11">
        <f t="shared" si="91"/>
        <v>0.48667193537811715</v>
      </c>
      <c r="J118" s="11">
        <f t="shared" si="91"/>
        <v>4.5516776798344177E-2</v>
      </c>
      <c r="K118" s="11">
        <f t="shared" ref="K118:M119" si="92">H83</f>
        <v>0.79446458564536226</v>
      </c>
      <c r="L118" s="11">
        <f t="shared" si="92"/>
        <v>0.57982163086083582</v>
      </c>
      <c r="M118" s="142">
        <f t="shared" si="92"/>
        <v>0.56030642689093946</v>
      </c>
    </row>
    <row r="119" spans="1:13" x14ac:dyDescent="0.3">
      <c r="A119" s="2" t="s">
        <v>258</v>
      </c>
      <c r="B119" s="2" t="s">
        <v>245</v>
      </c>
      <c r="C119" s="2" t="str">
        <f t="shared" si="33"/>
        <v>Nov -Night</v>
      </c>
      <c r="D119" s="152">
        <v>31</v>
      </c>
      <c r="E119" s="11">
        <f>B84</f>
        <v>0.72846833726243909</v>
      </c>
      <c r="F119" s="11">
        <f>C84</f>
        <v>0.58994128674968593</v>
      </c>
      <c r="G119" s="11">
        <f t="shared" ref="G119:J119" si="93">D84</f>
        <v>0.43676567664709892</v>
      </c>
      <c r="H119" s="11">
        <f t="shared" si="93"/>
        <v>0.77141938020663547</v>
      </c>
      <c r="I119" s="11">
        <f t="shared" si="93"/>
        <v>0.76257324177664187</v>
      </c>
      <c r="J119" s="11">
        <f t="shared" si="93"/>
        <v>0.28833105619201577</v>
      </c>
      <c r="K119" s="11">
        <f t="shared" si="92"/>
        <v>0.98998158551205218</v>
      </c>
      <c r="L119" s="11">
        <f t="shared" si="92"/>
        <v>0.70471471256654084</v>
      </c>
      <c r="M119" s="142">
        <f t="shared" si="92"/>
        <v>0.79168511688313492</v>
      </c>
    </row>
    <row r="120" spans="1:13" x14ac:dyDescent="0.3">
      <c r="A120" s="2" t="s">
        <v>258</v>
      </c>
      <c r="B120" s="2" t="s">
        <v>246</v>
      </c>
      <c r="C120" s="2" t="str">
        <f t="shared" si="33"/>
        <v>Nov -Day</v>
      </c>
      <c r="D120" s="152">
        <v>32</v>
      </c>
      <c r="E120" s="11">
        <f>B84</f>
        <v>0.72846833726243909</v>
      </c>
      <c r="F120" s="11">
        <f>C84</f>
        <v>0.58994128674968593</v>
      </c>
      <c r="G120" s="11">
        <f t="shared" ref="G120:J120" si="94">D84</f>
        <v>0.43676567664709892</v>
      </c>
      <c r="H120" s="11">
        <f t="shared" si="94"/>
        <v>0.77141938020663547</v>
      </c>
      <c r="I120" s="11">
        <f t="shared" si="94"/>
        <v>0.76257324177664187</v>
      </c>
      <c r="J120" s="11">
        <f t="shared" si="94"/>
        <v>0.28833105619201577</v>
      </c>
      <c r="K120" s="11">
        <f>H84</f>
        <v>0.98998158551205218</v>
      </c>
      <c r="L120" s="11">
        <f t="shared" ref="L120" si="95">I84</f>
        <v>0.70471471256654084</v>
      </c>
      <c r="M120" s="142">
        <f t="shared" ref="M120" si="96">J84</f>
        <v>0.79168511688313492</v>
      </c>
    </row>
    <row r="121" spans="1:13" x14ac:dyDescent="0.3">
      <c r="A121" s="2" t="s">
        <v>258</v>
      </c>
      <c r="B121" s="2" t="s">
        <v>261</v>
      </c>
      <c r="C121" s="2" t="str">
        <f t="shared" si="33"/>
        <v>Nov -Peak</v>
      </c>
      <c r="D121" s="152">
        <v>33</v>
      </c>
      <c r="E121" s="11">
        <f>B84</f>
        <v>0.72846833726243909</v>
      </c>
      <c r="F121" s="11">
        <f>C84</f>
        <v>0.58994128674968593</v>
      </c>
      <c r="G121" s="11">
        <f t="shared" ref="G121:J121" si="97">D84</f>
        <v>0.43676567664709892</v>
      </c>
      <c r="H121" s="11">
        <f t="shared" si="97"/>
        <v>0.77141938020663547</v>
      </c>
      <c r="I121" s="11">
        <f t="shared" si="97"/>
        <v>0.76257324177664187</v>
      </c>
      <c r="J121" s="11">
        <f t="shared" si="97"/>
        <v>0.28833105619201577</v>
      </c>
      <c r="K121" s="11">
        <f t="shared" ref="K121:M122" si="98">H84</f>
        <v>0.98998158551205218</v>
      </c>
      <c r="L121" s="11">
        <f t="shared" si="98"/>
        <v>0.70471471256654084</v>
      </c>
      <c r="M121" s="142">
        <f t="shared" si="98"/>
        <v>0.79168511688313492</v>
      </c>
    </row>
    <row r="122" spans="1:13" x14ac:dyDescent="0.3">
      <c r="A122" s="2" t="s">
        <v>259</v>
      </c>
      <c r="B122" s="2" t="s">
        <v>245</v>
      </c>
      <c r="C122" s="2" t="str">
        <f t="shared" si="33"/>
        <v>Dec -Night</v>
      </c>
      <c r="D122" s="152">
        <v>34</v>
      </c>
      <c r="E122" s="11">
        <f>B85</f>
        <v>0.7421378378678678</v>
      </c>
      <c r="F122" s="11">
        <f>C85</f>
        <v>1</v>
      </c>
      <c r="G122" s="11">
        <f t="shared" ref="G122:J122" si="99">D85</f>
        <v>0.51765565643806311</v>
      </c>
      <c r="H122" s="11">
        <f t="shared" si="99"/>
        <v>0.83902100789263967</v>
      </c>
      <c r="I122" s="11">
        <f t="shared" si="99"/>
        <v>0.93253249543848893</v>
      </c>
      <c r="J122" s="11">
        <f t="shared" si="99"/>
        <v>0.97221592630936771</v>
      </c>
      <c r="K122" s="11">
        <f t="shared" si="98"/>
        <v>1</v>
      </c>
      <c r="L122" s="11">
        <f t="shared" si="98"/>
        <v>1</v>
      </c>
      <c r="M122" s="142">
        <f t="shared" si="98"/>
        <v>0.96851331690848574</v>
      </c>
    </row>
    <row r="123" spans="1:13" x14ac:dyDescent="0.3">
      <c r="A123" s="2" t="s">
        <v>259</v>
      </c>
      <c r="B123" s="2" t="s">
        <v>246</v>
      </c>
      <c r="C123" s="2" t="str">
        <f t="shared" si="33"/>
        <v>Dec -Day</v>
      </c>
      <c r="D123" s="152">
        <v>35</v>
      </c>
      <c r="E123" s="11">
        <f>B85</f>
        <v>0.7421378378678678</v>
      </c>
      <c r="F123" s="11">
        <f>C85</f>
        <v>1</v>
      </c>
      <c r="G123" s="11">
        <f t="shared" ref="G123:J123" si="100">D85</f>
        <v>0.51765565643806311</v>
      </c>
      <c r="H123" s="11">
        <f t="shared" si="100"/>
        <v>0.83902100789263967</v>
      </c>
      <c r="I123" s="11">
        <f t="shared" si="100"/>
        <v>0.93253249543848893</v>
      </c>
      <c r="J123" s="11">
        <f t="shared" si="100"/>
        <v>0.97221592630936771</v>
      </c>
      <c r="K123" s="11">
        <f>H85</f>
        <v>1</v>
      </c>
      <c r="L123" s="11">
        <f t="shared" ref="L123" si="101">I85</f>
        <v>1</v>
      </c>
      <c r="M123" s="142">
        <f t="shared" ref="M123" si="102">J85</f>
        <v>0.96851331690848574</v>
      </c>
    </row>
    <row r="124" spans="1:13" ht="15" thickBot="1" x14ac:dyDescent="0.35">
      <c r="A124" s="2" t="s">
        <v>259</v>
      </c>
      <c r="B124" s="2" t="s">
        <v>261</v>
      </c>
      <c r="C124" s="2" t="str">
        <f t="shared" si="33"/>
        <v>Dec -Peak</v>
      </c>
      <c r="D124" s="154">
        <v>36</v>
      </c>
      <c r="E124" s="143">
        <f>B85</f>
        <v>0.7421378378678678</v>
      </c>
      <c r="F124" s="143">
        <f>C85</f>
        <v>1</v>
      </c>
      <c r="G124" s="143">
        <f t="shared" ref="G124:J124" si="103">D85</f>
        <v>0.51765565643806311</v>
      </c>
      <c r="H124" s="143">
        <f t="shared" si="103"/>
        <v>0.83902100789263967</v>
      </c>
      <c r="I124" s="143">
        <f t="shared" si="103"/>
        <v>0.93253249543848893</v>
      </c>
      <c r="J124" s="143">
        <f t="shared" si="103"/>
        <v>0.97221592630936771</v>
      </c>
      <c r="K124" s="143">
        <f>H85</f>
        <v>1</v>
      </c>
      <c r="L124" s="143">
        <f t="shared" ref="L124" si="104">I85</f>
        <v>1</v>
      </c>
      <c r="M124" s="144">
        <f t="shared" ref="M124" si="105">J85</f>
        <v>0.96851331690848574</v>
      </c>
    </row>
    <row r="125" spans="1:13" x14ac:dyDescent="0.3">
      <c r="A125" s="2"/>
      <c r="D125" s="449"/>
      <c r="E125" s="140"/>
      <c r="F125" s="140"/>
      <c r="G125" s="140"/>
      <c r="H125" s="140"/>
      <c r="I125" s="140"/>
      <c r="J125" s="140"/>
      <c r="K125" s="140"/>
      <c r="L125" s="140"/>
      <c r="M125" s="140"/>
    </row>
    <row r="126" spans="1:13" x14ac:dyDescent="0.3">
      <c r="A126" s="2"/>
      <c r="D126" s="449"/>
      <c r="E126" s="140"/>
      <c r="F126" s="140"/>
      <c r="G126" s="140"/>
      <c r="H126" s="140"/>
      <c r="I126" s="140"/>
      <c r="J126" s="140"/>
      <c r="K126" s="140"/>
      <c r="L126" s="140"/>
      <c r="M126" s="140"/>
    </row>
    <row r="128" spans="1:13" x14ac:dyDescent="0.3">
      <c r="B128" s="450" t="s">
        <v>39</v>
      </c>
    </row>
    <row r="129" spans="1:27" x14ac:dyDescent="0.3">
      <c r="A129" s="23" t="str">
        <f>C88</f>
        <v>TS</v>
      </c>
      <c r="B129" s="450" t="str">
        <f>E88</f>
        <v>Ohrid</v>
      </c>
    </row>
    <row r="130" spans="1:27" x14ac:dyDescent="0.3">
      <c r="B130" s="340">
        <v>2020</v>
      </c>
      <c r="C130" s="340">
        <v>2021</v>
      </c>
      <c r="D130" s="340">
        <v>2022</v>
      </c>
      <c r="E130" s="340">
        <v>2023</v>
      </c>
      <c r="F130" s="340">
        <v>2024</v>
      </c>
      <c r="G130" s="340">
        <v>2025</v>
      </c>
      <c r="H130" s="340">
        <v>2026</v>
      </c>
      <c r="I130" s="340">
        <v>2027</v>
      </c>
      <c r="J130" s="340">
        <v>2028</v>
      </c>
      <c r="K130" s="340">
        <v>2029</v>
      </c>
      <c r="L130" s="340">
        <v>2030</v>
      </c>
      <c r="M130" s="340">
        <v>2031</v>
      </c>
      <c r="N130" s="340">
        <v>2032</v>
      </c>
      <c r="O130" s="340">
        <v>2033</v>
      </c>
      <c r="P130" s="340">
        <v>2034</v>
      </c>
      <c r="Q130" s="340">
        <v>2035</v>
      </c>
      <c r="R130" s="340">
        <v>2036</v>
      </c>
      <c r="S130" s="340">
        <v>2037</v>
      </c>
      <c r="T130" s="340">
        <v>2038</v>
      </c>
      <c r="U130" s="340">
        <v>2039</v>
      </c>
      <c r="V130" s="340">
        <v>2040</v>
      </c>
      <c r="W130" s="340">
        <v>2041</v>
      </c>
      <c r="X130" s="340">
        <v>2042</v>
      </c>
      <c r="Y130" s="340">
        <v>2043</v>
      </c>
      <c r="Z130" s="340">
        <v>2044</v>
      </c>
      <c r="AA130" s="340" t="s">
        <v>264</v>
      </c>
    </row>
    <row r="131" spans="1:27" x14ac:dyDescent="0.3">
      <c r="A131" s="23">
        <f t="shared" ref="A131:A166" si="106">D89</f>
        <v>1</v>
      </c>
      <c r="B131" s="134">
        <f>E89</f>
        <v>0.8731763632214381</v>
      </c>
      <c r="C131" s="134">
        <f>B131</f>
        <v>0.8731763632214381</v>
      </c>
      <c r="D131" s="134">
        <f t="shared" ref="D131:AA142" si="107">C131</f>
        <v>0.8731763632214381</v>
      </c>
      <c r="E131" s="134">
        <f t="shared" si="107"/>
        <v>0.8731763632214381</v>
      </c>
      <c r="F131" s="134">
        <f t="shared" si="107"/>
        <v>0.8731763632214381</v>
      </c>
      <c r="G131" s="134">
        <f t="shared" si="107"/>
        <v>0.8731763632214381</v>
      </c>
      <c r="H131" s="134">
        <f t="shared" si="107"/>
        <v>0.8731763632214381</v>
      </c>
      <c r="I131" s="134">
        <f t="shared" si="107"/>
        <v>0.8731763632214381</v>
      </c>
      <c r="J131" s="134">
        <f t="shared" si="107"/>
        <v>0.8731763632214381</v>
      </c>
      <c r="K131" s="134">
        <f t="shared" si="107"/>
        <v>0.8731763632214381</v>
      </c>
      <c r="L131" s="134">
        <f t="shared" si="107"/>
        <v>0.8731763632214381</v>
      </c>
      <c r="M131" s="134">
        <f t="shared" si="107"/>
        <v>0.8731763632214381</v>
      </c>
      <c r="N131" s="134">
        <f t="shared" si="107"/>
        <v>0.8731763632214381</v>
      </c>
      <c r="O131" s="134">
        <f t="shared" si="107"/>
        <v>0.8731763632214381</v>
      </c>
      <c r="P131" s="134">
        <f t="shared" si="107"/>
        <v>0.8731763632214381</v>
      </c>
      <c r="Q131" s="134">
        <f t="shared" si="107"/>
        <v>0.8731763632214381</v>
      </c>
      <c r="R131" s="134">
        <f t="shared" si="107"/>
        <v>0.8731763632214381</v>
      </c>
      <c r="S131" s="134">
        <f t="shared" si="107"/>
        <v>0.8731763632214381</v>
      </c>
      <c r="T131" s="134">
        <f t="shared" si="107"/>
        <v>0.8731763632214381</v>
      </c>
      <c r="U131" s="134">
        <f t="shared" si="107"/>
        <v>0.8731763632214381</v>
      </c>
      <c r="V131" s="134">
        <f t="shared" si="107"/>
        <v>0.8731763632214381</v>
      </c>
      <c r="W131" s="134">
        <f t="shared" si="107"/>
        <v>0.8731763632214381</v>
      </c>
      <c r="X131" s="134">
        <f t="shared" si="107"/>
        <v>0.8731763632214381</v>
      </c>
      <c r="Y131" s="134">
        <f t="shared" si="107"/>
        <v>0.8731763632214381</v>
      </c>
      <c r="Z131" s="134">
        <f t="shared" si="107"/>
        <v>0.8731763632214381</v>
      </c>
      <c r="AA131" s="134">
        <f t="shared" si="107"/>
        <v>0.8731763632214381</v>
      </c>
    </row>
    <row r="132" spans="1:27" x14ac:dyDescent="0.3">
      <c r="A132" s="23">
        <f t="shared" si="106"/>
        <v>2</v>
      </c>
      <c r="B132" s="134">
        <f t="shared" ref="B132:B166" si="108">E90</f>
        <v>0.8731763632214381</v>
      </c>
      <c r="C132" s="134">
        <f t="shared" ref="C132:R166" si="109">B132</f>
        <v>0.8731763632214381</v>
      </c>
      <c r="D132" s="134">
        <f t="shared" si="109"/>
        <v>0.8731763632214381</v>
      </c>
      <c r="E132" s="134">
        <f t="shared" si="109"/>
        <v>0.8731763632214381</v>
      </c>
      <c r="F132" s="134">
        <f t="shared" si="109"/>
        <v>0.8731763632214381</v>
      </c>
      <c r="G132" s="134">
        <f t="shared" si="109"/>
        <v>0.8731763632214381</v>
      </c>
      <c r="H132" s="134">
        <f t="shared" si="109"/>
        <v>0.8731763632214381</v>
      </c>
      <c r="I132" s="134">
        <f t="shared" si="109"/>
        <v>0.8731763632214381</v>
      </c>
      <c r="J132" s="134">
        <f t="shared" si="109"/>
        <v>0.8731763632214381</v>
      </c>
      <c r="K132" s="134">
        <f t="shared" si="109"/>
        <v>0.8731763632214381</v>
      </c>
      <c r="L132" s="134">
        <f t="shared" si="109"/>
        <v>0.8731763632214381</v>
      </c>
      <c r="M132" s="134">
        <f t="shared" si="109"/>
        <v>0.8731763632214381</v>
      </c>
      <c r="N132" s="134">
        <f t="shared" si="109"/>
        <v>0.8731763632214381</v>
      </c>
      <c r="O132" s="134">
        <f t="shared" si="109"/>
        <v>0.8731763632214381</v>
      </c>
      <c r="P132" s="134">
        <f t="shared" si="109"/>
        <v>0.8731763632214381</v>
      </c>
      <c r="Q132" s="134">
        <f t="shared" si="109"/>
        <v>0.8731763632214381</v>
      </c>
      <c r="R132" s="134">
        <f t="shared" si="109"/>
        <v>0.8731763632214381</v>
      </c>
      <c r="S132" s="134">
        <f t="shared" si="107"/>
        <v>0.8731763632214381</v>
      </c>
      <c r="T132" s="134">
        <f t="shared" si="107"/>
        <v>0.8731763632214381</v>
      </c>
      <c r="U132" s="134">
        <f t="shared" si="107"/>
        <v>0.8731763632214381</v>
      </c>
      <c r="V132" s="134">
        <f t="shared" si="107"/>
        <v>0.8731763632214381</v>
      </c>
      <c r="W132" s="134">
        <f t="shared" si="107"/>
        <v>0.8731763632214381</v>
      </c>
      <c r="X132" s="134">
        <f t="shared" si="107"/>
        <v>0.8731763632214381</v>
      </c>
      <c r="Y132" s="134">
        <f t="shared" si="107"/>
        <v>0.8731763632214381</v>
      </c>
      <c r="Z132" s="134">
        <f t="shared" si="107"/>
        <v>0.8731763632214381</v>
      </c>
      <c r="AA132" s="134">
        <f t="shared" si="107"/>
        <v>0.8731763632214381</v>
      </c>
    </row>
    <row r="133" spans="1:27" x14ac:dyDescent="0.3">
      <c r="A133" s="23">
        <f t="shared" si="106"/>
        <v>3</v>
      </c>
      <c r="B133" s="134">
        <f t="shared" si="108"/>
        <v>0.8731763632214381</v>
      </c>
      <c r="C133" s="134">
        <f t="shared" si="109"/>
        <v>0.8731763632214381</v>
      </c>
      <c r="D133" s="134">
        <f t="shared" si="107"/>
        <v>0.8731763632214381</v>
      </c>
      <c r="E133" s="134">
        <f t="shared" si="107"/>
        <v>0.8731763632214381</v>
      </c>
      <c r="F133" s="134">
        <f t="shared" si="107"/>
        <v>0.8731763632214381</v>
      </c>
      <c r="G133" s="134">
        <f t="shared" si="107"/>
        <v>0.8731763632214381</v>
      </c>
      <c r="H133" s="134">
        <f t="shared" si="107"/>
        <v>0.8731763632214381</v>
      </c>
      <c r="I133" s="134">
        <f t="shared" si="107"/>
        <v>0.8731763632214381</v>
      </c>
      <c r="J133" s="134">
        <f t="shared" si="107"/>
        <v>0.8731763632214381</v>
      </c>
      <c r="K133" s="134">
        <f t="shared" si="107"/>
        <v>0.8731763632214381</v>
      </c>
      <c r="L133" s="134">
        <f t="shared" si="107"/>
        <v>0.8731763632214381</v>
      </c>
      <c r="M133" s="134">
        <f t="shared" si="107"/>
        <v>0.8731763632214381</v>
      </c>
      <c r="N133" s="134">
        <f t="shared" si="107"/>
        <v>0.8731763632214381</v>
      </c>
      <c r="O133" s="134">
        <f t="shared" si="107"/>
        <v>0.8731763632214381</v>
      </c>
      <c r="P133" s="134">
        <f t="shared" si="107"/>
        <v>0.8731763632214381</v>
      </c>
      <c r="Q133" s="134">
        <f t="shared" si="107"/>
        <v>0.8731763632214381</v>
      </c>
      <c r="R133" s="134">
        <f t="shared" si="107"/>
        <v>0.8731763632214381</v>
      </c>
      <c r="S133" s="134">
        <f t="shared" si="107"/>
        <v>0.8731763632214381</v>
      </c>
      <c r="T133" s="134">
        <f t="shared" si="107"/>
        <v>0.8731763632214381</v>
      </c>
      <c r="U133" s="134">
        <f t="shared" si="107"/>
        <v>0.8731763632214381</v>
      </c>
      <c r="V133" s="134">
        <f t="shared" si="107"/>
        <v>0.8731763632214381</v>
      </c>
      <c r="W133" s="134">
        <f t="shared" si="107"/>
        <v>0.8731763632214381</v>
      </c>
      <c r="X133" s="134">
        <f t="shared" si="107"/>
        <v>0.8731763632214381</v>
      </c>
      <c r="Y133" s="134">
        <f t="shared" si="107"/>
        <v>0.8731763632214381</v>
      </c>
      <c r="Z133" s="134">
        <f t="shared" si="107"/>
        <v>0.8731763632214381</v>
      </c>
      <c r="AA133" s="134">
        <f t="shared" si="107"/>
        <v>0.8731763632214381</v>
      </c>
    </row>
    <row r="134" spans="1:27" x14ac:dyDescent="0.3">
      <c r="A134" s="23">
        <f t="shared" si="106"/>
        <v>4</v>
      </c>
      <c r="B134" s="134">
        <f t="shared" si="108"/>
        <v>0.910009202944977</v>
      </c>
      <c r="C134" s="134">
        <f t="shared" si="109"/>
        <v>0.910009202944977</v>
      </c>
      <c r="D134" s="134">
        <f t="shared" si="107"/>
        <v>0.910009202944977</v>
      </c>
      <c r="E134" s="134">
        <f t="shared" si="107"/>
        <v>0.910009202944977</v>
      </c>
      <c r="F134" s="134">
        <f t="shared" si="107"/>
        <v>0.910009202944977</v>
      </c>
      <c r="G134" s="134">
        <f t="shared" si="107"/>
        <v>0.910009202944977</v>
      </c>
      <c r="H134" s="134">
        <f t="shared" si="107"/>
        <v>0.910009202944977</v>
      </c>
      <c r="I134" s="134">
        <f t="shared" si="107"/>
        <v>0.910009202944977</v>
      </c>
      <c r="J134" s="134">
        <f t="shared" si="107"/>
        <v>0.910009202944977</v>
      </c>
      <c r="K134" s="134">
        <f t="shared" si="107"/>
        <v>0.910009202944977</v>
      </c>
      <c r="L134" s="134">
        <f t="shared" si="107"/>
        <v>0.910009202944977</v>
      </c>
      <c r="M134" s="134">
        <f t="shared" si="107"/>
        <v>0.910009202944977</v>
      </c>
      <c r="N134" s="134">
        <f t="shared" si="107"/>
        <v>0.910009202944977</v>
      </c>
      <c r="O134" s="134">
        <f t="shared" si="107"/>
        <v>0.910009202944977</v>
      </c>
      <c r="P134" s="134">
        <f t="shared" si="107"/>
        <v>0.910009202944977</v>
      </c>
      <c r="Q134" s="134">
        <f t="shared" si="107"/>
        <v>0.910009202944977</v>
      </c>
      <c r="R134" s="134">
        <f t="shared" si="107"/>
        <v>0.910009202944977</v>
      </c>
      <c r="S134" s="134">
        <f t="shared" si="107"/>
        <v>0.910009202944977</v>
      </c>
      <c r="T134" s="134">
        <f t="shared" si="107"/>
        <v>0.910009202944977</v>
      </c>
      <c r="U134" s="134">
        <f t="shared" si="107"/>
        <v>0.910009202944977</v>
      </c>
      <c r="V134" s="134">
        <f t="shared" si="107"/>
        <v>0.910009202944977</v>
      </c>
      <c r="W134" s="134">
        <f t="shared" si="107"/>
        <v>0.910009202944977</v>
      </c>
      <c r="X134" s="134">
        <f t="shared" si="107"/>
        <v>0.910009202944977</v>
      </c>
      <c r="Y134" s="134">
        <f t="shared" si="107"/>
        <v>0.910009202944977</v>
      </c>
      <c r="Z134" s="134">
        <f t="shared" si="107"/>
        <v>0.910009202944977</v>
      </c>
      <c r="AA134" s="134">
        <f t="shared" si="107"/>
        <v>0.910009202944977</v>
      </c>
    </row>
    <row r="135" spans="1:27" x14ac:dyDescent="0.3">
      <c r="A135" s="23">
        <f t="shared" si="106"/>
        <v>5</v>
      </c>
      <c r="B135" s="134">
        <f t="shared" si="108"/>
        <v>0.910009202944977</v>
      </c>
      <c r="C135" s="134">
        <f t="shared" si="109"/>
        <v>0.910009202944977</v>
      </c>
      <c r="D135" s="134">
        <f t="shared" si="107"/>
        <v>0.910009202944977</v>
      </c>
      <c r="E135" s="134">
        <f t="shared" si="107"/>
        <v>0.910009202944977</v>
      </c>
      <c r="F135" s="134">
        <f t="shared" si="107"/>
        <v>0.910009202944977</v>
      </c>
      <c r="G135" s="134">
        <f t="shared" si="107"/>
        <v>0.910009202944977</v>
      </c>
      <c r="H135" s="134">
        <f t="shared" si="107"/>
        <v>0.910009202944977</v>
      </c>
      <c r="I135" s="134">
        <f t="shared" si="107"/>
        <v>0.910009202944977</v>
      </c>
      <c r="J135" s="134">
        <f t="shared" si="107"/>
        <v>0.910009202944977</v>
      </c>
      <c r="K135" s="134">
        <f t="shared" si="107"/>
        <v>0.910009202944977</v>
      </c>
      <c r="L135" s="134">
        <f t="shared" si="107"/>
        <v>0.910009202944977</v>
      </c>
      <c r="M135" s="134">
        <f t="shared" si="107"/>
        <v>0.910009202944977</v>
      </c>
      <c r="N135" s="134">
        <f t="shared" si="107"/>
        <v>0.910009202944977</v>
      </c>
      <c r="O135" s="134">
        <f t="shared" si="107"/>
        <v>0.910009202944977</v>
      </c>
      <c r="P135" s="134">
        <f t="shared" si="107"/>
        <v>0.910009202944977</v>
      </c>
      <c r="Q135" s="134">
        <f t="shared" si="107"/>
        <v>0.910009202944977</v>
      </c>
      <c r="R135" s="134">
        <f t="shared" si="107"/>
        <v>0.910009202944977</v>
      </c>
      <c r="S135" s="134">
        <f t="shared" si="107"/>
        <v>0.910009202944977</v>
      </c>
      <c r="T135" s="134">
        <f t="shared" si="107"/>
        <v>0.910009202944977</v>
      </c>
      <c r="U135" s="134">
        <f t="shared" si="107"/>
        <v>0.910009202944977</v>
      </c>
      <c r="V135" s="134">
        <f t="shared" si="107"/>
        <v>0.910009202944977</v>
      </c>
      <c r="W135" s="134">
        <f t="shared" si="107"/>
        <v>0.910009202944977</v>
      </c>
      <c r="X135" s="134">
        <f t="shared" si="107"/>
        <v>0.910009202944977</v>
      </c>
      <c r="Y135" s="134">
        <f t="shared" si="107"/>
        <v>0.910009202944977</v>
      </c>
      <c r="Z135" s="134">
        <f t="shared" si="107"/>
        <v>0.910009202944977</v>
      </c>
      <c r="AA135" s="134">
        <f t="shared" si="107"/>
        <v>0.910009202944977</v>
      </c>
    </row>
    <row r="136" spans="1:27" x14ac:dyDescent="0.3">
      <c r="A136" s="23">
        <f t="shared" si="106"/>
        <v>6</v>
      </c>
      <c r="B136" s="134">
        <f t="shared" si="108"/>
        <v>0.910009202944977</v>
      </c>
      <c r="C136" s="134">
        <f t="shared" si="109"/>
        <v>0.910009202944977</v>
      </c>
      <c r="D136" s="134">
        <f t="shared" si="107"/>
        <v>0.910009202944977</v>
      </c>
      <c r="E136" s="134">
        <f t="shared" si="107"/>
        <v>0.910009202944977</v>
      </c>
      <c r="F136" s="134">
        <f t="shared" si="107"/>
        <v>0.910009202944977</v>
      </c>
      <c r="G136" s="134">
        <f t="shared" si="107"/>
        <v>0.910009202944977</v>
      </c>
      <c r="H136" s="134">
        <f t="shared" si="107"/>
        <v>0.910009202944977</v>
      </c>
      <c r="I136" s="134">
        <f t="shared" si="107"/>
        <v>0.910009202944977</v>
      </c>
      <c r="J136" s="134">
        <f t="shared" si="107"/>
        <v>0.910009202944977</v>
      </c>
      <c r="K136" s="134">
        <f t="shared" si="107"/>
        <v>0.910009202944977</v>
      </c>
      <c r="L136" s="134">
        <f t="shared" si="107"/>
        <v>0.910009202944977</v>
      </c>
      <c r="M136" s="134">
        <f t="shared" si="107"/>
        <v>0.910009202944977</v>
      </c>
      <c r="N136" s="134">
        <f t="shared" si="107"/>
        <v>0.910009202944977</v>
      </c>
      <c r="O136" s="134">
        <f t="shared" si="107"/>
        <v>0.910009202944977</v>
      </c>
      <c r="P136" s="134">
        <f t="shared" si="107"/>
        <v>0.910009202944977</v>
      </c>
      <c r="Q136" s="134">
        <f t="shared" si="107"/>
        <v>0.910009202944977</v>
      </c>
      <c r="R136" s="134">
        <f t="shared" si="107"/>
        <v>0.910009202944977</v>
      </c>
      <c r="S136" s="134">
        <f t="shared" si="107"/>
        <v>0.910009202944977</v>
      </c>
      <c r="T136" s="134">
        <f t="shared" si="107"/>
        <v>0.910009202944977</v>
      </c>
      <c r="U136" s="134">
        <f t="shared" si="107"/>
        <v>0.910009202944977</v>
      </c>
      <c r="V136" s="134">
        <f t="shared" si="107"/>
        <v>0.910009202944977</v>
      </c>
      <c r="W136" s="134">
        <f t="shared" si="107"/>
        <v>0.910009202944977</v>
      </c>
      <c r="X136" s="134">
        <f t="shared" si="107"/>
        <v>0.910009202944977</v>
      </c>
      <c r="Y136" s="134">
        <f t="shared" si="107"/>
        <v>0.910009202944977</v>
      </c>
      <c r="Z136" s="134">
        <f t="shared" si="107"/>
        <v>0.910009202944977</v>
      </c>
      <c r="AA136" s="134">
        <f t="shared" si="107"/>
        <v>0.910009202944977</v>
      </c>
    </row>
    <row r="137" spans="1:27" x14ac:dyDescent="0.3">
      <c r="A137" s="23">
        <f t="shared" si="106"/>
        <v>7</v>
      </c>
      <c r="B137" s="134">
        <f t="shared" si="108"/>
        <v>1</v>
      </c>
      <c r="C137" s="134">
        <f t="shared" si="109"/>
        <v>1</v>
      </c>
      <c r="D137" s="134">
        <f t="shared" si="107"/>
        <v>1</v>
      </c>
      <c r="E137" s="134">
        <f t="shared" si="107"/>
        <v>1</v>
      </c>
      <c r="F137" s="134">
        <f t="shared" si="107"/>
        <v>1</v>
      </c>
      <c r="G137" s="134">
        <f t="shared" si="107"/>
        <v>1</v>
      </c>
      <c r="H137" s="134">
        <f t="shared" si="107"/>
        <v>1</v>
      </c>
      <c r="I137" s="134">
        <f t="shared" si="107"/>
        <v>1</v>
      </c>
      <c r="J137" s="134">
        <f t="shared" si="107"/>
        <v>1</v>
      </c>
      <c r="K137" s="134">
        <f t="shared" si="107"/>
        <v>1</v>
      </c>
      <c r="L137" s="134">
        <f t="shared" si="107"/>
        <v>1</v>
      </c>
      <c r="M137" s="134">
        <f t="shared" si="107"/>
        <v>1</v>
      </c>
      <c r="N137" s="134">
        <f t="shared" si="107"/>
        <v>1</v>
      </c>
      <c r="O137" s="134">
        <f t="shared" si="107"/>
        <v>1</v>
      </c>
      <c r="P137" s="134">
        <f t="shared" si="107"/>
        <v>1</v>
      </c>
      <c r="Q137" s="134">
        <f t="shared" si="107"/>
        <v>1</v>
      </c>
      <c r="R137" s="134">
        <f t="shared" si="107"/>
        <v>1</v>
      </c>
      <c r="S137" s="134">
        <f t="shared" si="107"/>
        <v>1</v>
      </c>
      <c r="T137" s="134">
        <f t="shared" si="107"/>
        <v>1</v>
      </c>
      <c r="U137" s="134">
        <f t="shared" si="107"/>
        <v>1</v>
      </c>
      <c r="V137" s="134">
        <f t="shared" si="107"/>
        <v>1</v>
      </c>
      <c r="W137" s="134">
        <f t="shared" si="107"/>
        <v>1</v>
      </c>
      <c r="X137" s="134">
        <f t="shared" si="107"/>
        <v>1</v>
      </c>
      <c r="Y137" s="134">
        <f t="shared" si="107"/>
        <v>1</v>
      </c>
      <c r="Z137" s="134">
        <f t="shared" si="107"/>
        <v>1</v>
      </c>
      <c r="AA137" s="134">
        <f t="shared" si="107"/>
        <v>1</v>
      </c>
    </row>
    <row r="138" spans="1:27" x14ac:dyDescent="0.3">
      <c r="A138" s="23">
        <f t="shared" si="106"/>
        <v>8</v>
      </c>
      <c r="B138" s="134">
        <f t="shared" si="108"/>
        <v>1</v>
      </c>
      <c r="C138" s="134">
        <f t="shared" si="109"/>
        <v>1</v>
      </c>
      <c r="D138" s="134">
        <f t="shared" si="107"/>
        <v>1</v>
      </c>
      <c r="E138" s="134">
        <f t="shared" si="107"/>
        <v>1</v>
      </c>
      <c r="F138" s="134">
        <f t="shared" si="107"/>
        <v>1</v>
      </c>
      <c r="G138" s="134">
        <f t="shared" si="107"/>
        <v>1</v>
      </c>
      <c r="H138" s="134">
        <f t="shared" si="107"/>
        <v>1</v>
      </c>
      <c r="I138" s="134">
        <f t="shared" si="107"/>
        <v>1</v>
      </c>
      <c r="J138" s="134">
        <f t="shared" si="107"/>
        <v>1</v>
      </c>
      <c r="K138" s="134">
        <f t="shared" si="107"/>
        <v>1</v>
      </c>
      <c r="L138" s="134">
        <f t="shared" si="107"/>
        <v>1</v>
      </c>
      <c r="M138" s="134">
        <f t="shared" si="107"/>
        <v>1</v>
      </c>
      <c r="N138" s="134">
        <f t="shared" si="107"/>
        <v>1</v>
      </c>
      <c r="O138" s="134">
        <f t="shared" si="107"/>
        <v>1</v>
      </c>
      <c r="P138" s="134">
        <f t="shared" si="107"/>
        <v>1</v>
      </c>
      <c r="Q138" s="134">
        <f t="shared" si="107"/>
        <v>1</v>
      </c>
      <c r="R138" s="134">
        <f t="shared" si="107"/>
        <v>1</v>
      </c>
      <c r="S138" s="134">
        <f t="shared" si="107"/>
        <v>1</v>
      </c>
      <c r="T138" s="134">
        <f t="shared" si="107"/>
        <v>1</v>
      </c>
      <c r="U138" s="134">
        <f t="shared" si="107"/>
        <v>1</v>
      </c>
      <c r="V138" s="134">
        <f t="shared" si="107"/>
        <v>1</v>
      </c>
      <c r="W138" s="134">
        <f t="shared" si="107"/>
        <v>1</v>
      </c>
      <c r="X138" s="134">
        <f t="shared" si="107"/>
        <v>1</v>
      </c>
      <c r="Y138" s="134">
        <f t="shared" si="107"/>
        <v>1</v>
      </c>
      <c r="Z138" s="134">
        <f t="shared" si="107"/>
        <v>1</v>
      </c>
      <c r="AA138" s="134">
        <f t="shared" si="107"/>
        <v>1</v>
      </c>
    </row>
    <row r="139" spans="1:27" x14ac:dyDescent="0.3">
      <c r="A139" s="23">
        <f t="shared" si="106"/>
        <v>9</v>
      </c>
      <c r="B139" s="134">
        <f t="shared" si="108"/>
        <v>1</v>
      </c>
      <c r="C139" s="134">
        <f t="shared" si="109"/>
        <v>1</v>
      </c>
      <c r="D139" s="134">
        <f t="shared" si="107"/>
        <v>1</v>
      </c>
      <c r="E139" s="134">
        <f t="shared" si="107"/>
        <v>1</v>
      </c>
      <c r="F139" s="134">
        <f t="shared" si="107"/>
        <v>1</v>
      </c>
      <c r="G139" s="134">
        <f t="shared" si="107"/>
        <v>1</v>
      </c>
      <c r="H139" s="134">
        <f t="shared" si="107"/>
        <v>1</v>
      </c>
      <c r="I139" s="134">
        <f t="shared" si="107"/>
        <v>1</v>
      </c>
      <c r="J139" s="134">
        <f t="shared" si="107"/>
        <v>1</v>
      </c>
      <c r="K139" s="134">
        <f t="shared" si="107"/>
        <v>1</v>
      </c>
      <c r="L139" s="134">
        <f t="shared" si="107"/>
        <v>1</v>
      </c>
      <c r="M139" s="134">
        <f t="shared" si="107"/>
        <v>1</v>
      </c>
      <c r="N139" s="134">
        <f t="shared" si="107"/>
        <v>1</v>
      </c>
      <c r="O139" s="134">
        <f t="shared" si="107"/>
        <v>1</v>
      </c>
      <c r="P139" s="134">
        <f t="shared" si="107"/>
        <v>1</v>
      </c>
      <c r="Q139" s="134">
        <f t="shared" si="107"/>
        <v>1</v>
      </c>
      <c r="R139" s="134">
        <f t="shared" si="107"/>
        <v>1</v>
      </c>
      <c r="S139" s="134">
        <f t="shared" si="107"/>
        <v>1</v>
      </c>
      <c r="T139" s="134">
        <f t="shared" si="107"/>
        <v>1</v>
      </c>
      <c r="U139" s="134">
        <f t="shared" si="107"/>
        <v>1</v>
      </c>
      <c r="V139" s="134">
        <f t="shared" si="107"/>
        <v>1</v>
      </c>
      <c r="W139" s="134">
        <f t="shared" si="107"/>
        <v>1</v>
      </c>
      <c r="X139" s="134">
        <f t="shared" si="107"/>
        <v>1</v>
      </c>
      <c r="Y139" s="134">
        <f t="shared" si="107"/>
        <v>1</v>
      </c>
      <c r="Z139" s="134">
        <f t="shared" si="107"/>
        <v>1</v>
      </c>
      <c r="AA139" s="134">
        <f t="shared" si="107"/>
        <v>1</v>
      </c>
    </row>
    <row r="140" spans="1:27" x14ac:dyDescent="0.3">
      <c r="A140" s="23">
        <f t="shared" si="106"/>
        <v>10</v>
      </c>
      <c r="B140" s="134">
        <f t="shared" si="108"/>
        <v>0.98033350013379628</v>
      </c>
      <c r="C140" s="134">
        <f t="shared" si="109"/>
        <v>0.98033350013379628</v>
      </c>
      <c r="D140" s="134">
        <f t="shared" si="107"/>
        <v>0.98033350013379628</v>
      </c>
      <c r="E140" s="134">
        <f t="shared" si="107"/>
        <v>0.98033350013379628</v>
      </c>
      <c r="F140" s="134">
        <f t="shared" si="107"/>
        <v>0.98033350013379628</v>
      </c>
      <c r="G140" s="134">
        <f t="shared" si="107"/>
        <v>0.98033350013379628</v>
      </c>
      <c r="H140" s="134">
        <f t="shared" si="107"/>
        <v>0.98033350013379628</v>
      </c>
      <c r="I140" s="134">
        <f t="shared" si="107"/>
        <v>0.98033350013379628</v>
      </c>
      <c r="J140" s="134">
        <f t="shared" si="107"/>
        <v>0.98033350013379628</v>
      </c>
      <c r="K140" s="134">
        <f t="shared" si="107"/>
        <v>0.98033350013379628</v>
      </c>
      <c r="L140" s="134">
        <f t="shared" si="107"/>
        <v>0.98033350013379628</v>
      </c>
      <c r="M140" s="134">
        <f t="shared" si="107"/>
        <v>0.98033350013379628</v>
      </c>
      <c r="N140" s="134">
        <f t="shared" si="107"/>
        <v>0.98033350013379628</v>
      </c>
      <c r="O140" s="134">
        <f t="shared" si="107"/>
        <v>0.98033350013379628</v>
      </c>
      <c r="P140" s="134">
        <f t="shared" si="107"/>
        <v>0.98033350013379628</v>
      </c>
      <c r="Q140" s="134">
        <f t="shared" si="107"/>
        <v>0.98033350013379628</v>
      </c>
      <c r="R140" s="134">
        <f t="shared" si="107"/>
        <v>0.98033350013379628</v>
      </c>
      <c r="S140" s="134">
        <f t="shared" si="107"/>
        <v>0.98033350013379628</v>
      </c>
      <c r="T140" s="134">
        <f t="shared" si="107"/>
        <v>0.98033350013379628</v>
      </c>
      <c r="U140" s="134">
        <f t="shared" si="107"/>
        <v>0.98033350013379628</v>
      </c>
      <c r="V140" s="134">
        <f t="shared" si="107"/>
        <v>0.98033350013379628</v>
      </c>
      <c r="W140" s="134">
        <f t="shared" si="107"/>
        <v>0.98033350013379628</v>
      </c>
      <c r="X140" s="134">
        <f t="shared" si="107"/>
        <v>0.98033350013379628</v>
      </c>
      <c r="Y140" s="134">
        <f t="shared" si="107"/>
        <v>0.98033350013379628</v>
      </c>
      <c r="Z140" s="134">
        <f t="shared" si="107"/>
        <v>0.98033350013379628</v>
      </c>
      <c r="AA140" s="134">
        <f t="shared" si="107"/>
        <v>0.98033350013379628</v>
      </c>
    </row>
    <row r="141" spans="1:27" x14ac:dyDescent="0.3">
      <c r="A141" s="23">
        <f t="shared" si="106"/>
        <v>11</v>
      </c>
      <c r="B141" s="134">
        <f t="shared" si="108"/>
        <v>0.98033350013379628</v>
      </c>
      <c r="C141" s="134">
        <f t="shared" si="109"/>
        <v>0.98033350013379628</v>
      </c>
      <c r="D141" s="134">
        <f t="shared" si="107"/>
        <v>0.98033350013379628</v>
      </c>
      <c r="E141" s="134">
        <f t="shared" si="107"/>
        <v>0.98033350013379628</v>
      </c>
      <c r="F141" s="134">
        <f t="shared" si="107"/>
        <v>0.98033350013379628</v>
      </c>
      <c r="G141" s="134">
        <f t="shared" si="107"/>
        <v>0.98033350013379628</v>
      </c>
      <c r="H141" s="134">
        <f t="shared" si="107"/>
        <v>0.98033350013379628</v>
      </c>
      <c r="I141" s="134">
        <f t="shared" si="107"/>
        <v>0.98033350013379628</v>
      </c>
      <c r="J141" s="134">
        <f t="shared" si="107"/>
        <v>0.98033350013379628</v>
      </c>
      <c r="K141" s="134">
        <f t="shared" si="107"/>
        <v>0.98033350013379628</v>
      </c>
      <c r="L141" s="134">
        <f t="shared" si="107"/>
        <v>0.98033350013379628</v>
      </c>
      <c r="M141" s="134">
        <f t="shared" si="107"/>
        <v>0.98033350013379628</v>
      </c>
      <c r="N141" s="134">
        <f t="shared" si="107"/>
        <v>0.98033350013379628</v>
      </c>
      <c r="O141" s="134">
        <f t="shared" si="107"/>
        <v>0.98033350013379628</v>
      </c>
      <c r="P141" s="134">
        <f t="shared" si="107"/>
        <v>0.98033350013379628</v>
      </c>
      <c r="Q141" s="134">
        <f t="shared" si="107"/>
        <v>0.98033350013379628</v>
      </c>
      <c r="R141" s="134">
        <f t="shared" si="107"/>
        <v>0.98033350013379628</v>
      </c>
      <c r="S141" s="134">
        <f t="shared" si="107"/>
        <v>0.98033350013379628</v>
      </c>
      <c r="T141" s="134">
        <f t="shared" si="107"/>
        <v>0.98033350013379628</v>
      </c>
      <c r="U141" s="134">
        <f t="shared" si="107"/>
        <v>0.98033350013379628</v>
      </c>
      <c r="V141" s="134">
        <f t="shared" si="107"/>
        <v>0.98033350013379628</v>
      </c>
      <c r="W141" s="134">
        <f t="shared" si="107"/>
        <v>0.98033350013379628</v>
      </c>
      <c r="X141" s="134">
        <f t="shared" si="107"/>
        <v>0.98033350013379628</v>
      </c>
      <c r="Y141" s="134">
        <f t="shared" si="107"/>
        <v>0.98033350013379628</v>
      </c>
      <c r="Z141" s="134">
        <f t="shared" si="107"/>
        <v>0.98033350013379628</v>
      </c>
      <c r="AA141" s="134">
        <f t="shared" si="107"/>
        <v>0.98033350013379628</v>
      </c>
    </row>
    <row r="142" spans="1:27" x14ac:dyDescent="0.3">
      <c r="A142" s="23">
        <f t="shared" si="106"/>
        <v>12</v>
      </c>
      <c r="B142" s="134">
        <f t="shared" si="108"/>
        <v>0.98033350013379628</v>
      </c>
      <c r="C142" s="134">
        <f t="shared" si="109"/>
        <v>0.98033350013379628</v>
      </c>
      <c r="D142" s="134">
        <f t="shared" si="107"/>
        <v>0.98033350013379628</v>
      </c>
      <c r="E142" s="134">
        <f t="shared" si="107"/>
        <v>0.98033350013379628</v>
      </c>
      <c r="F142" s="134">
        <f t="shared" si="107"/>
        <v>0.98033350013379628</v>
      </c>
      <c r="G142" s="134">
        <f t="shared" si="107"/>
        <v>0.98033350013379628</v>
      </c>
      <c r="H142" s="134">
        <f t="shared" si="107"/>
        <v>0.98033350013379628</v>
      </c>
      <c r="I142" s="134">
        <f t="shared" si="107"/>
        <v>0.98033350013379628</v>
      </c>
      <c r="J142" s="134">
        <f t="shared" ref="D142:AA152" si="110">I142</f>
        <v>0.98033350013379628</v>
      </c>
      <c r="K142" s="134">
        <f t="shared" si="110"/>
        <v>0.98033350013379628</v>
      </c>
      <c r="L142" s="134">
        <f t="shared" si="110"/>
        <v>0.98033350013379628</v>
      </c>
      <c r="M142" s="134">
        <f t="shared" si="110"/>
        <v>0.98033350013379628</v>
      </c>
      <c r="N142" s="134">
        <f t="shared" si="110"/>
        <v>0.98033350013379628</v>
      </c>
      <c r="O142" s="134">
        <f t="shared" si="110"/>
        <v>0.98033350013379628</v>
      </c>
      <c r="P142" s="134">
        <f t="shared" si="110"/>
        <v>0.98033350013379628</v>
      </c>
      <c r="Q142" s="134">
        <f t="shared" si="110"/>
        <v>0.98033350013379628</v>
      </c>
      <c r="R142" s="134">
        <f t="shared" si="110"/>
        <v>0.98033350013379628</v>
      </c>
      <c r="S142" s="134">
        <f t="shared" si="110"/>
        <v>0.98033350013379628</v>
      </c>
      <c r="T142" s="134">
        <f t="shared" si="110"/>
        <v>0.98033350013379628</v>
      </c>
      <c r="U142" s="134">
        <f t="shared" si="110"/>
        <v>0.98033350013379628</v>
      </c>
      <c r="V142" s="134">
        <f t="shared" si="110"/>
        <v>0.98033350013379628</v>
      </c>
      <c r="W142" s="134">
        <f t="shared" si="110"/>
        <v>0.98033350013379628</v>
      </c>
      <c r="X142" s="134">
        <f t="shared" si="110"/>
        <v>0.98033350013379628</v>
      </c>
      <c r="Y142" s="134">
        <f t="shared" si="110"/>
        <v>0.98033350013379628</v>
      </c>
      <c r="Z142" s="134">
        <f t="shared" si="110"/>
        <v>0.98033350013379628</v>
      </c>
      <c r="AA142" s="134">
        <f t="shared" si="110"/>
        <v>0.98033350013379628</v>
      </c>
    </row>
    <row r="143" spans="1:27" x14ac:dyDescent="0.3">
      <c r="A143" s="23">
        <f t="shared" si="106"/>
        <v>13</v>
      </c>
      <c r="B143" s="134">
        <f t="shared" si="108"/>
        <v>0.97987219021425565</v>
      </c>
      <c r="C143" s="134">
        <f t="shared" si="109"/>
        <v>0.97987219021425565</v>
      </c>
      <c r="D143" s="134">
        <f t="shared" si="110"/>
        <v>0.97987219021425565</v>
      </c>
      <c r="E143" s="134">
        <f t="shared" si="110"/>
        <v>0.97987219021425565</v>
      </c>
      <c r="F143" s="134">
        <f t="shared" si="110"/>
        <v>0.97987219021425565</v>
      </c>
      <c r="G143" s="134">
        <f t="shared" si="110"/>
        <v>0.97987219021425565</v>
      </c>
      <c r="H143" s="134">
        <f t="shared" si="110"/>
        <v>0.97987219021425565</v>
      </c>
      <c r="I143" s="134">
        <f t="shared" si="110"/>
        <v>0.97987219021425565</v>
      </c>
      <c r="J143" s="134">
        <f t="shared" si="110"/>
        <v>0.97987219021425565</v>
      </c>
      <c r="K143" s="134">
        <f t="shared" si="110"/>
        <v>0.97987219021425565</v>
      </c>
      <c r="L143" s="134">
        <f t="shared" si="110"/>
        <v>0.97987219021425565</v>
      </c>
      <c r="M143" s="134">
        <f t="shared" si="110"/>
        <v>0.97987219021425565</v>
      </c>
      <c r="N143" s="134">
        <f t="shared" si="110"/>
        <v>0.97987219021425565</v>
      </c>
      <c r="O143" s="134">
        <f t="shared" si="110"/>
        <v>0.97987219021425565</v>
      </c>
      <c r="P143" s="134">
        <f t="shared" si="110"/>
        <v>0.97987219021425565</v>
      </c>
      <c r="Q143" s="134">
        <f t="shared" si="110"/>
        <v>0.97987219021425565</v>
      </c>
      <c r="R143" s="134">
        <f t="shared" si="110"/>
        <v>0.97987219021425565</v>
      </c>
      <c r="S143" s="134">
        <f t="shared" si="110"/>
        <v>0.97987219021425565</v>
      </c>
      <c r="T143" s="134">
        <f t="shared" si="110"/>
        <v>0.97987219021425565</v>
      </c>
      <c r="U143" s="134">
        <f t="shared" si="110"/>
        <v>0.97987219021425565</v>
      </c>
      <c r="V143" s="134">
        <f t="shared" si="110"/>
        <v>0.97987219021425565</v>
      </c>
      <c r="W143" s="134">
        <f t="shared" si="110"/>
        <v>0.97987219021425565</v>
      </c>
      <c r="X143" s="134">
        <f t="shared" si="110"/>
        <v>0.97987219021425565</v>
      </c>
      <c r="Y143" s="134">
        <f t="shared" si="110"/>
        <v>0.97987219021425565</v>
      </c>
      <c r="Z143" s="134">
        <f t="shared" si="110"/>
        <v>0.97987219021425565</v>
      </c>
      <c r="AA143" s="134">
        <f t="shared" si="110"/>
        <v>0.97987219021425565</v>
      </c>
    </row>
    <row r="144" spans="1:27" x14ac:dyDescent="0.3">
      <c r="A144" s="23">
        <f t="shared" si="106"/>
        <v>14</v>
      </c>
      <c r="B144" s="134">
        <f t="shared" si="108"/>
        <v>0.97987219021425565</v>
      </c>
      <c r="C144" s="134">
        <f t="shared" si="109"/>
        <v>0.97987219021425565</v>
      </c>
      <c r="D144" s="134">
        <f t="shared" si="110"/>
        <v>0.97987219021425565</v>
      </c>
      <c r="E144" s="134">
        <f t="shared" si="110"/>
        <v>0.97987219021425565</v>
      </c>
      <c r="F144" s="134">
        <f t="shared" si="110"/>
        <v>0.97987219021425565</v>
      </c>
      <c r="G144" s="134">
        <f t="shared" si="110"/>
        <v>0.97987219021425565</v>
      </c>
      <c r="H144" s="134">
        <f t="shared" si="110"/>
        <v>0.97987219021425565</v>
      </c>
      <c r="I144" s="134">
        <f t="shared" si="110"/>
        <v>0.97987219021425565</v>
      </c>
      <c r="J144" s="134">
        <f t="shared" si="110"/>
        <v>0.97987219021425565</v>
      </c>
      <c r="K144" s="134">
        <f t="shared" si="110"/>
        <v>0.97987219021425565</v>
      </c>
      <c r="L144" s="134">
        <f t="shared" si="110"/>
        <v>0.97987219021425565</v>
      </c>
      <c r="M144" s="134">
        <f t="shared" si="110"/>
        <v>0.97987219021425565</v>
      </c>
      <c r="N144" s="134">
        <f t="shared" si="110"/>
        <v>0.97987219021425565</v>
      </c>
      <c r="O144" s="134">
        <f t="shared" si="110"/>
        <v>0.97987219021425565</v>
      </c>
      <c r="P144" s="134">
        <f t="shared" si="110"/>
        <v>0.97987219021425565</v>
      </c>
      <c r="Q144" s="134">
        <f t="shared" si="110"/>
        <v>0.97987219021425565</v>
      </c>
      <c r="R144" s="134">
        <f t="shared" si="110"/>
        <v>0.97987219021425565</v>
      </c>
      <c r="S144" s="134">
        <f t="shared" si="110"/>
        <v>0.97987219021425565</v>
      </c>
      <c r="T144" s="134">
        <f t="shared" si="110"/>
        <v>0.97987219021425565</v>
      </c>
      <c r="U144" s="134">
        <f t="shared" si="110"/>
        <v>0.97987219021425565</v>
      </c>
      <c r="V144" s="134">
        <f t="shared" si="110"/>
        <v>0.97987219021425565</v>
      </c>
      <c r="W144" s="134">
        <f t="shared" si="110"/>
        <v>0.97987219021425565</v>
      </c>
      <c r="X144" s="134">
        <f t="shared" si="110"/>
        <v>0.97987219021425565</v>
      </c>
      <c r="Y144" s="134">
        <f t="shared" si="110"/>
        <v>0.97987219021425565</v>
      </c>
      <c r="Z144" s="134">
        <f t="shared" si="110"/>
        <v>0.97987219021425565</v>
      </c>
      <c r="AA144" s="134">
        <f t="shared" si="110"/>
        <v>0.97987219021425565</v>
      </c>
    </row>
    <row r="145" spans="1:27" x14ac:dyDescent="0.3">
      <c r="A145" s="23">
        <f t="shared" si="106"/>
        <v>15</v>
      </c>
      <c r="B145" s="134">
        <f t="shared" si="108"/>
        <v>0.97987219021425565</v>
      </c>
      <c r="C145" s="134">
        <f t="shared" si="109"/>
        <v>0.97987219021425565</v>
      </c>
      <c r="D145" s="134">
        <f t="shared" si="110"/>
        <v>0.97987219021425565</v>
      </c>
      <c r="E145" s="134">
        <f t="shared" si="110"/>
        <v>0.97987219021425565</v>
      </c>
      <c r="F145" s="134">
        <f t="shared" si="110"/>
        <v>0.97987219021425565</v>
      </c>
      <c r="G145" s="134">
        <f t="shared" si="110"/>
        <v>0.97987219021425565</v>
      </c>
      <c r="H145" s="134">
        <f t="shared" si="110"/>
        <v>0.97987219021425565</v>
      </c>
      <c r="I145" s="134">
        <f t="shared" si="110"/>
        <v>0.97987219021425565</v>
      </c>
      <c r="J145" s="134">
        <f t="shared" si="110"/>
        <v>0.97987219021425565</v>
      </c>
      <c r="K145" s="134">
        <f t="shared" si="110"/>
        <v>0.97987219021425565</v>
      </c>
      <c r="L145" s="134">
        <f t="shared" si="110"/>
        <v>0.97987219021425565</v>
      </c>
      <c r="M145" s="134">
        <f t="shared" si="110"/>
        <v>0.97987219021425565</v>
      </c>
      <c r="N145" s="134">
        <f t="shared" si="110"/>
        <v>0.97987219021425565</v>
      </c>
      <c r="O145" s="134">
        <f t="shared" si="110"/>
        <v>0.97987219021425565</v>
      </c>
      <c r="P145" s="134">
        <f t="shared" si="110"/>
        <v>0.97987219021425565</v>
      </c>
      <c r="Q145" s="134">
        <f t="shared" si="110"/>
        <v>0.97987219021425565</v>
      </c>
      <c r="R145" s="134">
        <f t="shared" si="110"/>
        <v>0.97987219021425565</v>
      </c>
      <c r="S145" s="134">
        <f t="shared" si="110"/>
        <v>0.97987219021425565</v>
      </c>
      <c r="T145" s="134">
        <f t="shared" si="110"/>
        <v>0.97987219021425565</v>
      </c>
      <c r="U145" s="134">
        <f t="shared" si="110"/>
        <v>0.97987219021425565</v>
      </c>
      <c r="V145" s="134">
        <f t="shared" si="110"/>
        <v>0.97987219021425565</v>
      </c>
      <c r="W145" s="134">
        <f t="shared" si="110"/>
        <v>0.97987219021425565</v>
      </c>
      <c r="X145" s="134">
        <f t="shared" si="110"/>
        <v>0.97987219021425565</v>
      </c>
      <c r="Y145" s="134">
        <f t="shared" si="110"/>
        <v>0.97987219021425565</v>
      </c>
      <c r="Z145" s="134">
        <f t="shared" si="110"/>
        <v>0.97987219021425565</v>
      </c>
      <c r="AA145" s="134">
        <f t="shared" si="110"/>
        <v>0.97987219021425565</v>
      </c>
    </row>
    <row r="146" spans="1:27" x14ac:dyDescent="0.3">
      <c r="A146" s="23">
        <f t="shared" si="106"/>
        <v>16</v>
      </c>
      <c r="B146" s="134">
        <f t="shared" si="108"/>
        <v>0.8618040211824094</v>
      </c>
      <c r="C146" s="134">
        <f t="shared" si="109"/>
        <v>0.8618040211824094</v>
      </c>
      <c r="D146" s="134">
        <f t="shared" si="110"/>
        <v>0.8618040211824094</v>
      </c>
      <c r="E146" s="134">
        <f t="shared" si="110"/>
        <v>0.8618040211824094</v>
      </c>
      <c r="F146" s="134">
        <f t="shared" si="110"/>
        <v>0.8618040211824094</v>
      </c>
      <c r="G146" s="134">
        <f t="shared" si="110"/>
        <v>0.8618040211824094</v>
      </c>
      <c r="H146" s="134">
        <f t="shared" si="110"/>
        <v>0.8618040211824094</v>
      </c>
      <c r="I146" s="134">
        <f t="shared" si="110"/>
        <v>0.8618040211824094</v>
      </c>
      <c r="J146" s="134">
        <f t="shared" si="110"/>
        <v>0.8618040211824094</v>
      </c>
      <c r="K146" s="134">
        <f t="shared" si="110"/>
        <v>0.8618040211824094</v>
      </c>
      <c r="L146" s="134">
        <f t="shared" si="110"/>
        <v>0.8618040211824094</v>
      </c>
      <c r="M146" s="134">
        <f t="shared" si="110"/>
        <v>0.8618040211824094</v>
      </c>
      <c r="N146" s="134">
        <f t="shared" si="110"/>
        <v>0.8618040211824094</v>
      </c>
      <c r="O146" s="134">
        <f t="shared" si="110"/>
        <v>0.8618040211824094</v>
      </c>
      <c r="P146" s="134">
        <f t="shared" si="110"/>
        <v>0.8618040211824094</v>
      </c>
      <c r="Q146" s="134">
        <f t="shared" si="110"/>
        <v>0.8618040211824094</v>
      </c>
      <c r="R146" s="134">
        <f t="shared" si="110"/>
        <v>0.8618040211824094</v>
      </c>
      <c r="S146" s="134">
        <f t="shared" si="110"/>
        <v>0.8618040211824094</v>
      </c>
      <c r="T146" s="134">
        <f t="shared" si="110"/>
        <v>0.8618040211824094</v>
      </c>
      <c r="U146" s="134">
        <f t="shared" si="110"/>
        <v>0.8618040211824094</v>
      </c>
      <c r="V146" s="134">
        <f t="shared" si="110"/>
        <v>0.8618040211824094</v>
      </c>
      <c r="W146" s="134">
        <f t="shared" si="110"/>
        <v>0.8618040211824094</v>
      </c>
      <c r="X146" s="134">
        <f t="shared" si="110"/>
        <v>0.8618040211824094</v>
      </c>
      <c r="Y146" s="134">
        <f t="shared" si="110"/>
        <v>0.8618040211824094</v>
      </c>
      <c r="Z146" s="134">
        <f t="shared" si="110"/>
        <v>0.8618040211824094</v>
      </c>
      <c r="AA146" s="134">
        <f t="shared" si="110"/>
        <v>0.8618040211824094</v>
      </c>
    </row>
    <row r="147" spans="1:27" x14ac:dyDescent="0.3">
      <c r="A147" s="23">
        <f t="shared" si="106"/>
        <v>17</v>
      </c>
      <c r="B147" s="134">
        <f t="shared" si="108"/>
        <v>0.8618040211824094</v>
      </c>
      <c r="C147" s="134">
        <f t="shared" si="109"/>
        <v>0.8618040211824094</v>
      </c>
      <c r="D147" s="134">
        <f t="shared" si="110"/>
        <v>0.8618040211824094</v>
      </c>
      <c r="E147" s="134">
        <f t="shared" si="110"/>
        <v>0.8618040211824094</v>
      </c>
      <c r="F147" s="134">
        <f t="shared" si="110"/>
        <v>0.8618040211824094</v>
      </c>
      <c r="G147" s="134">
        <f t="shared" si="110"/>
        <v>0.8618040211824094</v>
      </c>
      <c r="H147" s="134">
        <f t="shared" si="110"/>
        <v>0.8618040211824094</v>
      </c>
      <c r="I147" s="134">
        <f t="shared" si="110"/>
        <v>0.8618040211824094</v>
      </c>
      <c r="J147" s="134">
        <f t="shared" si="110"/>
        <v>0.8618040211824094</v>
      </c>
      <c r="K147" s="134">
        <f t="shared" si="110"/>
        <v>0.8618040211824094</v>
      </c>
      <c r="L147" s="134">
        <f t="shared" si="110"/>
        <v>0.8618040211824094</v>
      </c>
      <c r="M147" s="134">
        <f t="shared" si="110"/>
        <v>0.8618040211824094</v>
      </c>
      <c r="N147" s="134">
        <f t="shared" si="110"/>
        <v>0.8618040211824094</v>
      </c>
      <c r="O147" s="134">
        <f t="shared" si="110"/>
        <v>0.8618040211824094</v>
      </c>
      <c r="P147" s="134">
        <f t="shared" si="110"/>
        <v>0.8618040211824094</v>
      </c>
      <c r="Q147" s="134">
        <f t="shared" si="110"/>
        <v>0.8618040211824094</v>
      </c>
      <c r="R147" s="134">
        <f t="shared" si="110"/>
        <v>0.8618040211824094</v>
      </c>
      <c r="S147" s="134">
        <f t="shared" si="110"/>
        <v>0.8618040211824094</v>
      </c>
      <c r="T147" s="134">
        <f t="shared" si="110"/>
        <v>0.8618040211824094</v>
      </c>
      <c r="U147" s="134">
        <f t="shared" si="110"/>
        <v>0.8618040211824094</v>
      </c>
      <c r="V147" s="134">
        <f t="shared" si="110"/>
        <v>0.8618040211824094</v>
      </c>
      <c r="W147" s="134">
        <f t="shared" si="110"/>
        <v>0.8618040211824094</v>
      </c>
      <c r="X147" s="134">
        <f t="shared" si="110"/>
        <v>0.8618040211824094</v>
      </c>
      <c r="Y147" s="134">
        <f t="shared" si="110"/>
        <v>0.8618040211824094</v>
      </c>
      <c r="Z147" s="134">
        <f t="shared" si="110"/>
        <v>0.8618040211824094</v>
      </c>
      <c r="AA147" s="134">
        <f t="shared" si="110"/>
        <v>0.8618040211824094</v>
      </c>
    </row>
    <row r="148" spans="1:27" x14ac:dyDescent="0.3">
      <c r="A148" s="23">
        <f t="shared" si="106"/>
        <v>18</v>
      </c>
      <c r="B148" s="134">
        <f t="shared" si="108"/>
        <v>0.8618040211824094</v>
      </c>
      <c r="C148" s="134">
        <f t="shared" si="109"/>
        <v>0.8618040211824094</v>
      </c>
      <c r="D148" s="134">
        <f t="shared" si="110"/>
        <v>0.8618040211824094</v>
      </c>
      <c r="E148" s="134">
        <f t="shared" si="110"/>
        <v>0.8618040211824094</v>
      </c>
      <c r="F148" s="134">
        <f t="shared" si="110"/>
        <v>0.8618040211824094</v>
      </c>
      <c r="G148" s="134">
        <f t="shared" si="110"/>
        <v>0.8618040211824094</v>
      </c>
      <c r="H148" s="134">
        <f t="shared" si="110"/>
        <v>0.8618040211824094</v>
      </c>
      <c r="I148" s="134">
        <f t="shared" si="110"/>
        <v>0.8618040211824094</v>
      </c>
      <c r="J148" s="134">
        <f t="shared" si="110"/>
        <v>0.8618040211824094</v>
      </c>
      <c r="K148" s="134">
        <f t="shared" si="110"/>
        <v>0.8618040211824094</v>
      </c>
      <c r="L148" s="134">
        <f t="shared" si="110"/>
        <v>0.8618040211824094</v>
      </c>
      <c r="M148" s="134">
        <f t="shared" si="110"/>
        <v>0.8618040211824094</v>
      </c>
      <c r="N148" s="134">
        <f t="shared" si="110"/>
        <v>0.8618040211824094</v>
      </c>
      <c r="O148" s="134">
        <f t="shared" si="110"/>
        <v>0.8618040211824094</v>
      </c>
      <c r="P148" s="134">
        <f t="shared" si="110"/>
        <v>0.8618040211824094</v>
      </c>
      <c r="Q148" s="134">
        <f t="shared" si="110"/>
        <v>0.8618040211824094</v>
      </c>
      <c r="R148" s="134">
        <f t="shared" si="110"/>
        <v>0.8618040211824094</v>
      </c>
      <c r="S148" s="134">
        <f t="shared" si="110"/>
        <v>0.8618040211824094</v>
      </c>
      <c r="T148" s="134">
        <f t="shared" si="110"/>
        <v>0.8618040211824094</v>
      </c>
      <c r="U148" s="134">
        <f t="shared" si="110"/>
        <v>0.8618040211824094</v>
      </c>
      <c r="V148" s="134">
        <f t="shared" si="110"/>
        <v>0.8618040211824094</v>
      </c>
      <c r="W148" s="134">
        <f t="shared" si="110"/>
        <v>0.8618040211824094</v>
      </c>
      <c r="X148" s="134">
        <f t="shared" si="110"/>
        <v>0.8618040211824094</v>
      </c>
      <c r="Y148" s="134">
        <f t="shared" si="110"/>
        <v>0.8618040211824094</v>
      </c>
      <c r="Z148" s="134">
        <f t="shared" si="110"/>
        <v>0.8618040211824094</v>
      </c>
      <c r="AA148" s="134">
        <f t="shared" si="110"/>
        <v>0.8618040211824094</v>
      </c>
    </row>
    <row r="149" spans="1:27" x14ac:dyDescent="0.3">
      <c r="A149" s="23">
        <f t="shared" si="106"/>
        <v>19</v>
      </c>
      <c r="B149" s="134">
        <f t="shared" si="108"/>
        <v>0.67788300659117451</v>
      </c>
      <c r="C149" s="134">
        <f t="shared" si="109"/>
        <v>0.67788300659117451</v>
      </c>
      <c r="D149" s="134">
        <f t="shared" si="110"/>
        <v>0.67788300659117451</v>
      </c>
      <c r="E149" s="134">
        <f t="shared" si="110"/>
        <v>0.67788300659117451</v>
      </c>
      <c r="F149" s="134">
        <f t="shared" si="110"/>
        <v>0.67788300659117451</v>
      </c>
      <c r="G149" s="134">
        <f t="shared" si="110"/>
        <v>0.67788300659117451</v>
      </c>
      <c r="H149" s="134">
        <f t="shared" si="110"/>
        <v>0.67788300659117451</v>
      </c>
      <c r="I149" s="134">
        <f t="shared" si="110"/>
        <v>0.67788300659117451</v>
      </c>
      <c r="J149" s="134">
        <f t="shared" si="110"/>
        <v>0.67788300659117451</v>
      </c>
      <c r="K149" s="134">
        <f t="shared" si="110"/>
        <v>0.67788300659117451</v>
      </c>
      <c r="L149" s="134">
        <f t="shared" si="110"/>
        <v>0.67788300659117451</v>
      </c>
      <c r="M149" s="134">
        <f t="shared" si="110"/>
        <v>0.67788300659117451</v>
      </c>
      <c r="N149" s="134">
        <f t="shared" si="110"/>
        <v>0.67788300659117451</v>
      </c>
      <c r="O149" s="134">
        <f t="shared" si="110"/>
        <v>0.67788300659117451</v>
      </c>
      <c r="P149" s="134">
        <f t="shared" si="110"/>
        <v>0.67788300659117451</v>
      </c>
      <c r="Q149" s="134">
        <f t="shared" si="110"/>
        <v>0.67788300659117451</v>
      </c>
      <c r="R149" s="134">
        <f t="shared" si="110"/>
        <v>0.67788300659117451</v>
      </c>
      <c r="S149" s="134">
        <f t="shared" si="110"/>
        <v>0.67788300659117451</v>
      </c>
      <c r="T149" s="134">
        <f t="shared" si="110"/>
        <v>0.67788300659117451</v>
      </c>
      <c r="U149" s="134">
        <f t="shared" si="110"/>
        <v>0.67788300659117451</v>
      </c>
      <c r="V149" s="134">
        <f t="shared" si="110"/>
        <v>0.67788300659117451</v>
      </c>
      <c r="W149" s="134">
        <f t="shared" si="110"/>
        <v>0.67788300659117451</v>
      </c>
      <c r="X149" s="134">
        <f t="shared" si="110"/>
        <v>0.67788300659117451</v>
      </c>
      <c r="Y149" s="134">
        <f t="shared" si="110"/>
        <v>0.67788300659117451</v>
      </c>
      <c r="Z149" s="134">
        <f t="shared" si="110"/>
        <v>0.67788300659117451</v>
      </c>
      <c r="AA149" s="134">
        <f t="shared" si="110"/>
        <v>0.67788300659117451</v>
      </c>
    </row>
    <row r="150" spans="1:27" x14ac:dyDescent="0.3">
      <c r="A150" s="23">
        <f t="shared" si="106"/>
        <v>20</v>
      </c>
      <c r="B150" s="134">
        <f t="shared" si="108"/>
        <v>0.67788300659117451</v>
      </c>
      <c r="C150" s="134">
        <f t="shared" si="109"/>
        <v>0.67788300659117451</v>
      </c>
      <c r="D150" s="134">
        <f t="shared" si="110"/>
        <v>0.67788300659117451</v>
      </c>
      <c r="E150" s="134">
        <f t="shared" si="110"/>
        <v>0.67788300659117451</v>
      </c>
      <c r="F150" s="134">
        <f t="shared" si="110"/>
        <v>0.67788300659117451</v>
      </c>
      <c r="G150" s="134">
        <f t="shared" si="110"/>
        <v>0.67788300659117451</v>
      </c>
      <c r="H150" s="134">
        <f t="shared" si="110"/>
        <v>0.67788300659117451</v>
      </c>
      <c r="I150" s="134">
        <f t="shared" si="110"/>
        <v>0.67788300659117451</v>
      </c>
      <c r="J150" s="134">
        <f t="shared" si="110"/>
        <v>0.67788300659117451</v>
      </c>
      <c r="K150" s="134">
        <f t="shared" si="110"/>
        <v>0.67788300659117451</v>
      </c>
      <c r="L150" s="134">
        <f t="shared" si="110"/>
        <v>0.67788300659117451</v>
      </c>
      <c r="M150" s="134">
        <f t="shared" si="110"/>
        <v>0.67788300659117451</v>
      </c>
      <c r="N150" s="134">
        <f t="shared" si="110"/>
        <v>0.67788300659117451</v>
      </c>
      <c r="O150" s="134">
        <f t="shared" si="110"/>
        <v>0.67788300659117451</v>
      </c>
      <c r="P150" s="134">
        <f t="shared" si="110"/>
        <v>0.67788300659117451</v>
      </c>
      <c r="Q150" s="134">
        <f t="shared" si="110"/>
        <v>0.67788300659117451</v>
      </c>
      <c r="R150" s="134">
        <f t="shared" si="110"/>
        <v>0.67788300659117451</v>
      </c>
      <c r="S150" s="134">
        <f t="shared" si="110"/>
        <v>0.67788300659117451</v>
      </c>
      <c r="T150" s="134">
        <f t="shared" si="110"/>
        <v>0.67788300659117451</v>
      </c>
      <c r="U150" s="134">
        <f t="shared" si="110"/>
        <v>0.67788300659117451</v>
      </c>
      <c r="V150" s="134">
        <f t="shared" si="110"/>
        <v>0.67788300659117451</v>
      </c>
      <c r="W150" s="134">
        <f t="shared" si="110"/>
        <v>0.67788300659117451</v>
      </c>
      <c r="X150" s="134">
        <f t="shared" si="110"/>
        <v>0.67788300659117451</v>
      </c>
      <c r="Y150" s="134">
        <f t="shared" si="110"/>
        <v>0.67788300659117451</v>
      </c>
      <c r="Z150" s="134">
        <f t="shared" si="110"/>
        <v>0.67788300659117451</v>
      </c>
      <c r="AA150" s="134">
        <f t="shared" si="110"/>
        <v>0.67788300659117451</v>
      </c>
    </row>
    <row r="151" spans="1:27" x14ac:dyDescent="0.3">
      <c r="A151" s="23">
        <f t="shared" si="106"/>
        <v>21</v>
      </c>
      <c r="B151" s="134">
        <f t="shared" si="108"/>
        <v>0.67788300659117451</v>
      </c>
      <c r="C151" s="134">
        <f t="shared" si="109"/>
        <v>0.67788300659117451</v>
      </c>
      <c r="D151" s="134">
        <f t="shared" si="110"/>
        <v>0.67788300659117451</v>
      </c>
      <c r="E151" s="134">
        <f t="shared" si="110"/>
        <v>0.67788300659117451</v>
      </c>
      <c r="F151" s="134">
        <f t="shared" si="110"/>
        <v>0.67788300659117451</v>
      </c>
      <c r="G151" s="134">
        <f t="shared" si="110"/>
        <v>0.67788300659117451</v>
      </c>
      <c r="H151" s="134">
        <f t="shared" si="110"/>
        <v>0.67788300659117451</v>
      </c>
      <c r="I151" s="134">
        <f t="shared" si="110"/>
        <v>0.67788300659117451</v>
      </c>
      <c r="J151" s="134">
        <f t="shared" si="110"/>
        <v>0.67788300659117451</v>
      </c>
      <c r="K151" s="134">
        <f t="shared" si="110"/>
        <v>0.67788300659117451</v>
      </c>
      <c r="L151" s="134">
        <f t="shared" si="110"/>
        <v>0.67788300659117451</v>
      </c>
      <c r="M151" s="134">
        <f t="shared" si="110"/>
        <v>0.67788300659117451</v>
      </c>
      <c r="N151" s="134">
        <f t="shared" si="110"/>
        <v>0.67788300659117451</v>
      </c>
      <c r="O151" s="134">
        <f t="shared" si="110"/>
        <v>0.67788300659117451</v>
      </c>
      <c r="P151" s="134">
        <f t="shared" si="110"/>
        <v>0.67788300659117451</v>
      </c>
      <c r="Q151" s="134">
        <f t="shared" si="110"/>
        <v>0.67788300659117451</v>
      </c>
      <c r="R151" s="134">
        <f t="shared" si="110"/>
        <v>0.67788300659117451</v>
      </c>
      <c r="S151" s="134">
        <f t="shared" si="110"/>
        <v>0.67788300659117451</v>
      </c>
      <c r="T151" s="134">
        <f t="shared" si="110"/>
        <v>0.67788300659117451</v>
      </c>
      <c r="U151" s="134">
        <f t="shared" si="110"/>
        <v>0.67788300659117451</v>
      </c>
      <c r="V151" s="134">
        <f t="shared" si="110"/>
        <v>0.67788300659117451</v>
      </c>
      <c r="W151" s="134">
        <f t="shared" si="110"/>
        <v>0.67788300659117451</v>
      </c>
      <c r="X151" s="134">
        <f t="shared" si="110"/>
        <v>0.67788300659117451</v>
      </c>
      <c r="Y151" s="134">
        <f t="shared" si="110"/>
        <v>0.67788300659117451</v>
      </c>
      <c r="Z151" s="134">
        <f t="shared" si="110"/>
        <v>0.67788300659117451</v>
      </c>
      <c r="AA151" s="134">
        <f t="shared" si="110"/>
        <v>0.67788300659117451</v>
      </c>
    </row>
    <row r="152" spans="1:27" x14ac:dyDescent="0.3">
      <c r="A152" s="23">
        <f>D110</f>
        <v>22</v>
      </c>
      <c r="B152" s="134">
        <f t="shared" si="108"/>
        <v>0.59644148224417415</v>
      </c>
      <c r="C152" s="134">
        <f t="shared" si="109"/>
        <v>0.59644148224417415</v>
      </c>
      <c r="D152" s="134">
        <f t="shared" si="110"/>
        <v>0.59644148224417415</v>
      </c>
      <c r="E152" s="134">
        <f t="shared" si="110"/>
        <v>0.59644148224417415</v>
      </c>
      <c r="F152" s="134">
        <f t="shared" si="110"/>
        <v>0.59644148224417415</v>
      </c>
      <c r="G152" s="134">
        <f t="shared" si="110"/>
        <v>0.59644148224417415</v>
      </c>
      <c r="H152" s="134">
        <f t="shared" si="110"/>
        <v>0.59644148224417415</v>
      </c>
      <c r="I152" s="134">
        <f t="shared" si="110"/>
        <v>0.59644148224417415</v>
      </c>
      <c r="J152" s="134">
        <f t="shared" si="110"/>
        <v>0.59644148224417415</v>
      </c>
      <c r="K152" s="134">
        <f t="shared" si="110"/>
        <v>0.59644148224417415</v>
      </c>
      <c r="L152" s="134">
        <f t="shared" si="110"/>
        <v>0.59644148224417415</v>
      </c>
      <c r="M152" s="134">
        <f t="shared" si="110"/>
        <v>0.59644148224417415</v>
      </c>
      <c r="N152" s="134">
        <f t="shared" si="110"/>
        <v>0.59644148224417415</v>
      </c>
      <c r="O152" s="134">
        <f t="shared" si="110"/>
        <v>0.59644148224417415</v>
      </c>
      <c r="P152" s="134">
        <f t="shared" si="110"/>
        <v>0.59644148224417415</v>
      </c>
      <c r="Q152" s="134">
        <f t="shared" si="110"/>
        <v>0.59644148224417415</v>
      </c>
      <c r="R152" s="134">
        <f t="shared" si="110"/>
        <v>0.59644148224417415</v>
      </c>
      <c r="S152" s="134">
        <f t="shared" si="110"/>
        <v>0.59644148224417415</v>
      </c>
      <c r="T152" s="134">
        <f t="shared" si="110"/>
        <v>0.59644148224417415</v>
      </c>
      <c r="U152" s="134">
        <f t="shared" si="110"/>
        <v>0.59644148224417415</v>
      </c>
      <c r="V152" s="134">
        <f t="shared" si="110"/>
        <v>0.59644148224417415</v>
      </c>
      <c r="W152" s="134">
        <f t="shared" si="110"/>
        <v>0.59644148224417415</v>
      </c>
      <c r="X152" s="134">
        <f t="shared" si="110"/>
        <v>0.59644148224417415</v>
      </c>
      <c r="Y152" s="134">
        <f t="shared" ref="D152:AA163" si="111">X152</f>
        <v>0.59644148224417415</v>
      </c>
      <c r="Z152" s="134">
        <f t="shared" si="111"/>
        <v>0.59644148224417415</v>
      </c>
      <c r="AA152" s="134">
        <f t="shared" si="111"/>
        <v>0.59644148224417415</v>
      </c>
    </row>
    <row r="153" spans="1:27" x14ac:dyDescent="0.3">
      <c r="A153" s="23">
        <f t="shared" si="106"/>
        <v>23</v>
      </c>
      <c r="B153" s="134">
        <f t="shared" si="108"/>
        <v>0.59644148224417415</v>
      </c>
      <c r="C153" s="134">
        <f t="shared" si="109"/>
        <v>0.59644148224417415</v>
      </c>
      <c r="D153" s="134">
        <f t="shared" si="111"/>
        <v>0.59644148224417415</v>
      </c>
      <c r="E153" s="134">
        <f t="shared" si="111"/>
        <v>0.59644148224417415</v>
      </c>
      <c r="F153" s="134">
        <f t="shared" si="111"/>
        <v>0.59644148224417415</v>
      </c>
      <c r="G153" s="134">
        <f t="shared" si="111"/>
        <v>0.59644148224417415</v>
      </c>
      <c r="H153" s="134">
        <f t="shared" si="111"/>
        <v>0.59644148224417415</v>
      </c>
      <c r="I153" s="134">
        <f t="shared" si="111"/>
        <v>0.59644148224417415</v>
      </c>
      <c r="J153" s="134">
        <f t="shared" si="111"/>
        <v>0.59644148224417415</v>
      </c>
      <c r="K153" s="134">
        <f t="shared" si="111"/>
        <v>0.59644148224417415</v>
      </c>
      <c r="L153" s="134">
        <f t="shared" si="111"/>
        <v>0.59644148224417415</v>
      </c>
      <c r="M153" s="134">
        <f t="shared" si="111"/>
        <v>0.59644148224417415</v>
      </c>
      <c r="N153" s="134">
        <f t="shared" si="111"/>
        <v>0.59644148224417415</v>
      </c>
      <c r="O153" s="134">
        <f t="shared" si="111"/>
        <v>0.59644148224417415</v>
      </c>
      <c r="P153" s="134">
        <f t="shared" si="111"/>
        <v>0.59644148224417415</v>
      </c>
      <c r="Q153" s="134">
        <f t="shared" si="111"/>
        <v>0.59644148224417415</v>
      </c>
      <c r="R153" s="134">
        <f t="shared" si="111"/>
        <v>0.59644148224417415</v>
      </c>
      <c r="S153" s="134">
        <f t="shared" si="111"/>
        <v>0.59644148224417415</v>
      </c>
      <c r="T153" s="134">
        <f t="shared" si="111"/>
        <v>0.59644148224417415</v>
      </c>
      <c r="U153" s="134">
        <f t="shared" si="111"/>
        <v>0.59644148224417415</v>
      </c>
      <c r="V153" s="134">
        <f t="shared" si="111"/>
        <v>0.59644148224417415</v>
      </c>
      <c r="W153" s="134">
        <f t="shared" si="111"/>
        <v>0.59644148224417415</v>
      </c>
      <c r="X153" s="134">
        <f t="shared" si="111"/>
        <v>0.59644148224417415</v>
      </c>
      <c r="Y153" s="134">
        <f t="shared" si="111"/>
        <v>0.59644148224417415</v>
      </c>
      <c r="Z153" s="134">
        <f t="shared" si="111"/>
        <v>0.59644148224417415</v>
      </c>
      <c r="AA153" s="134">
        <f t="shared" si="111"/>
        <v>0.59644148224417415</v>
      </c>
    </row>
    <row r="154" spans="1:27" x14ac:dyDescent="0.3">
      <c r="A154" s="23">
        <f t="shared" si="106"/>
        <v>24</v>
      </c>
      <c r="B154" s="134">
        <f t="shared" si="108"/>
        <v>0.59644148224417415</v>
      </c>
      <c r="C154" s="134">
        <f t="shared" si="109"/>
        <v>0.59644148224417415</v>
      </c>
      <c r="D154" s="134">
        <f t="shared" si="111"/>
        <v>0.59644148224417415</v>
      </c>
      <c r="E154" s="134">
        <f t="shared" si="111"/>
        <v>0.59644148224417415</v>
      </c>
      <c r="F154" s="134">
        <f t="shared" si="111"/>
        <v>0.59644148224417415</v>
      </c>
      <c r="G154" s="134">
        <f t="shared" si="111"/>
        <v>0.59644148224417415</v>
      </c>
      <c r="H154" s="134">
        <f t="shared" si="111"/>
        <v>0.59644148224417415</v>
      </c>
      <c r="I154" s="134">
        <f t="shared" si="111"/>
        <v>0.59644148224417415</v>
      </c>
      <c r="J154" s="134">
        <f t="shared" si="111"/>
        <v>0.59644148224417415</v>
      </c>
      <c r="K154" s="134">
        <f t="shared" si="111"/>
        <v>0.59644148224417415</v>
      </c>
      <c r="L154" s="134">
        <f t="shared" si="111"/>
        <v>0.59644148224417415</v>
      </c>
      <c r="M154" s="134">
        <f t="shared" si="111"/>
        <v>0.59644148224417415</v>
      </c>
      <c r="N154" s="134">
        <f t="shared" si="111"/>
        <v>0.59644148224417415</v>
      </c>
      <c r="O154" s="134">
        <f t="shared" si="111"/>
        <v>0.59644148224417415</v>
      </c>
      <c r="P154" s="134">
        <f t="shared" si="111"/>
        <v>0.59644148224417415</v>
      </c>
      <c r="Q154" s="134">
        <f t="shared" si="111"/>
        <v>0.59644148224417415</v>
      </c>
      <c r="R154" s="134">
        <f t="shared" si="111"/>
        <v>0.59644148224417415</v>
      </c>
      <c r="S154" s="134">
        <f t="shared" si="111"/>
        <v>0.59644148224417415</v>
      </c>
      <c r="T154" s="134">
        <f t="shared" si="111"/>
        <v>0.59644148224417415</v>
      </c>
      <c r="U154" s="134">
        <f t="shared" si="111"/>
        <v>0.59644148224417415</v>
      </c>
      <c r="V154" s="134">
        <f t="shared" si="111"/>
        <v>0.59644148224417415</v>
      </c>
      <c r="W154" s="134">
        <f t="shared" si="111"/>
        <v>0.59644148224417415</v>
      </c>
      <c r="X154" s="134">
        <f t="shared" si="111"/>
        <v>0.59644148224417415</v>
      </c>
      <c r="Y154" s="134">
        <f t="shared" si="111"/>
        <v>0.59644148224417415</v>
      </c>
      <c r="Z154" s="134">
        <f t="shared" si="111"/>
        <v>0.59644148224417415</v>
      </c>
      <c r="AA154" s="134">
        <f t="shared" si="111"/>
        <v>0.59644148224417415</v>
      </c>
    </row>
    <row r="155" spans="1:27" x14ac:dyDescent="0.3">
      <c r="A155" s="23">
        <f t="shared" si="106"/>
        <v>25</v>
      </c>
      <c r="B155" s="134">
        <f t="shared" si="108"/>
        <v>0.4989836036545135</v>
      </c>
      <c r="C155" s="134">
        <f t="shared" si="109"/>
        <v>0.4989836036545135</v>
      </c>
      <c r="D155" s="134">
        <f t="shared" si="111"/>
        <v>0.4989836036545135</v>
      </c>
      <c r="E155" s="134">
        <f t="shared" si="111"/>
        <v>0.4989836036545135</v>
      </c>
      <c r="F155" s="134">
        <f t="shared" si="111"/>
        <v>0.4989836036545135</v>
      </c>
      <c r="G155" s="134">
        <f t="shared" si="111"/>
        <v>0.4989836036545135</v>
      </c>
      <c r="H155" s="134">
        <f t="shared" si="111"/>
        <v>0.4989836036545135</v>
      </c>
      <c r="I155" s="134">
        <f t="shared" si="111"/>
        <v>0.4989836036545135</v>
      </c>
      <c r="J155" s="134">
        <f t="shared" si="111"/>
        <v>0.4989836036545135</v>
      </c>
      <c r="K155" s="134">
        <f t="shared" si="111"/>
        <v>0.4989836036545135</v>
      </c>
      <c r="L155" s="134">
        <f t="shared" si="111"/>
        <v>0.4989836036545135</v>
      </c>
      <c r="M155" s="134">
        <f t="shared" si="111"/>
        <v>0.4989836036545135</v>
      </c>
      <c r="N155" s="134">
        <f t="shared" si="111"/>
        <v>0.4989836036545135</v>
      </c>
      <c r="O155" s="134">
        <f t="shared" si="111"/>
        <v>0.4989836036545135</v>
      </c>
      <c r="P155" s="134">
        <f t="shared" si="111"/>
        <v>0.4989836036545135</v>
      </c>
      <c r="Q155" s="134">
        <f t="shared" si="111"/>
        <v>0.4989836036545135</v>
      </c>
      <c r="R155" s="134">
        <f t="shared" si="111"/>
        <v>0.4989836036545135</v>
      </c>
      <c r="S155" s="134">
        <f t="shared" si="111"/>
        <v>0.4989836036545135</v>
      </c>
      <c r="T155" s="134">
        <f t="shared" si="111"/>
        <v>0.4989836036545135</v>
      </c>
      <c r="U155" s="134">
        <f t="shared" si="111"/>
        <v>0.4989836036545135</v>
      </c>
      <c r="V155" s="134">
        <f t="shared" si="111"/>
        <v>0.4989836036545135</v>
      </c>
      <c r="W155" s="134">
        <f t="shared" si="111"/>
        <v>0.4989836036545135</v>
      </c>
      <c r="X155" s="134">
        <f t="shared" si="111"/>
        <v>0.4989836036545135</v>
      </c>
      <c r="Y155" s="134">
        <f t="shared" si="111"/>
        <v>0.4989836036545135</v>
      </c>
      <c r="Z155" s="134">
        <f t="shared" si="111"/>
        <v>0.4989836036545135</v>
      </c>
      <c r="AA155" s="134">
        <f t="shared" si="111"/>
        <v>0.4989836036545135</v>
      </c>
    </row>
    <row r="156" spans="1:27" x14ac:dyDescent="0.3">
      <c r="A156" s="23">
        <f>D114</f>
        <v>26</v>
      </c>
      <c r="B156" s="134">
        <f t="shared" si="108"/>
        <v>0.4989836036545135</v>
      </c>
      <c r="C156" s="134">
        <f t="shared" si="109"/>
        <v>0.4989836036545135</v>
      </c>
      <c r="D156" s="134">
        <f t="shared" si="111"/>
        <v>0.4989836036545135</v>
      </c>
      <c r="E156" s="134">
        <f t="shared" si="111"/>
        <v>0.4989836036545135</v>
      </c>
      <c r="F156" s="134">
        <f t="shared" si="111"/>
        <v>0.4989836036545135</v>
      </c>
      <c r="G156" s="134">
        <f t="shared" si="111"/>
        <v>0.4989836036545135</v>
      </c>
      <c r="H156" s="134">
        <f t="shared" si="111"/>
        <v>0.4989836036545135</v>
      </c>
      <c r="I156" s="134">
        <f t="shared" si="111"/>
        <v>0.4989836036545135</v>
      </c>
      <c r="J156" s="134">
        <f t="shared" si="111"/>
        <v>0.4989836036545135</v>
      </c>
      <c r="K156" s="134">
        <f t="shared" si="111"/>
        <v>0.4989836036545135</v>
      </c>
      <c r="L156" s="134">
        <f t="shared" si="111"/>
        <v>0.4989836036545135</v>
      </c>
      <c r="M156" s="134">
        <f t="shared" si="111"/>
        <v>0.4989836036545135</v>
      </c>
      <c r="N156" s="134">
        <f t="shared" si="111"/>
        <v>0.4989836036545135</v>
      </c>
      <c r="O156" s="134">
        <f t="shared" si="111"/>
        <v>0.4989836036545135</v>
      </c>
      <c r="P156" s="134">
        <f t="shared" si="111"/>
        <v>0.4989836036545135</v>
      </c>
      <c r="Q156" s="134">
        <f t="shared" si="111"/>
        <v>0.4989836036545135</v>
      </c>
      <c r="R156" s="134">
        <f t="shared" si="111"/>
        <v>0.4989836036545135</v>
      </c>
      <c r="S156" s="134">
        <f t="shared" si="111"/>
        <v>0.4989836036545135</v>
      </c>
      <c r="T156" s="134">
        <f t="shared" si="111"/>
        <v>0.4989836036545135</v>
      </c>
      <c r="U156" s="134">
        <f t="shared" si="111"/>
        <v>0.4989836036545135</v>
      </c>
      <c r="V156" s="134">
        <f t="shared" si="111"/>
        <v>0.4989836036545135</v>
      </c>
      <c r="W156" s="134">
        <f t="shared" si="111"/>
        <v>0.4989836036545135</v>
      </c>
      <c r="X156" s="134">
        <f t="shared" si="111"/>
        <v>0.4989836036545135</v>
      </c>
      <c r="Y156" s="134">
        <f t="shared" si="111"/>
        <v>0.4989836036545135</v>
      </c>
      <c r="Z156" s="134">
        <f t="shared" si="111"/>
        <v>0.4989836036545135</v>
      </c>
      <c r="AA156" s="134">
        <f t="shared" si="111"/>
        <v>0.4989836036545135</v>
      </c>
    </row>
    <row r="157" spans="1:27" x14ac:dyDescent="0.3">
      <c r="A157" s="23">
        <f t="shared" si="106"/>
        <v>27</v>
      </c>
      <c r="B157" s="134">
        <f t="shared" si="108"/>
        <v>0.4989836036545135</v>
      </c>
      <c r="C157" s="134">
        <f t="shared" si="109"/>
        <v>0.4989836036545135</v>
      </c>
      <c r="D157" s="134">
        <f t="shared" si="111"/>
        <v>0.4989836036545135</v>
      </c>
      <c r="E157" s="134">
        <f t="shared" si="111"/>
        <v>0.4989836036545135</v>
      </c>
      <c r="F157" s="134">
        <f t="shared" si="111"/>
        <v>0.4989836036545135</v>
      </c>
      <c r="G157" s="134">
        <f t="shared" si="111"/>
        <v>0.4989836036545135</v>
      </c>
      <c r="H157" s="134">
        <f t="shared" si="111"/>
        <v>0.4989836036545135</v>
      </c>
      <c r="I157" s="134">
        <f t="shared" si="111"/>
        <v>0.4989836036545135</v>
      </c>
      <c r="J157" s="134">
        <f t="shared" si="111"/>
        <v>0.4989836036545135</v>
      </c>
      <c r="K157" s="134">
        <f t="shared" si="111"/>
        <v>0.4989836036545135</v>
      </c>
      <c r="L157" s="134">
        <f t="shared" si="111"/>
        <v>0.4989836036545135</v>
      </c>
      <c r="M157" s="134">
        <f t="shared" si="111"/>
        <v>0.4989836036545135</v>
      </c>
      <c r="N157" s="134">
        <f t="shared" si="111"/>
        <v>0.4989836036545135</v>
      </c>
      <c r="O157" s="134">
        <f t="shared" si="111"/>
        <v>0.4989836036545135</v>
      </c>
      <c r="P157" s="134">
        <f t="shared" si="111"/>
        <v>0.4989836036545135</v>
      </c>
      <c r="Q157" s="134">
        <f t="shared" si="111"/>
        <v>0.4989836036545135</v>
      </c>
      <c r="R157" s="134">
        <f t="shared" si="111"/>
        <v>0.4989836036545135</v>
      </c>
      <c r="S157" s="134">
        <f t="shared" si="111"/>
        <v>0.4989836036545135</v>
      </c>
      <c r="T157" s="134">
        <f t="shared" si="111"/>
        <v>0.4989836036545135</v>
      </c>
      <c r="U157" s="134">
        <f t="shared" si="111"/>
        <v>0.4989836036545135</v>
      </c>
      <c r="V157" s="134">
        <f t="shared" si="111"/>
        <v>0.4989836036545135</v>
      </c>
      <c r="W157" s="134">
        <f t="shared" si="111"/>
        <v>0.4989836036545135</v>
      </c>
      <c r="X157" s="134">
        <f t="shared" si="111"/>
        <v>0.4989836036545135</v>
      </c>
      <c r="Y157" s="134">
        <f t="shared" si="111"/>
        <v>0.4989836036545135</v>
      </c>
      <c r="Z157" s="134">
        <f t="shared" si="111"/>
        <v>0.4989836036545135</v>
      </c>
      <c r="AA157" s="134">
        <f t="shared" si="111"/>
        <v>0.4989836036545135</v>
      </c>
    </row>
    <row r="158" spans="1:27" x14ac:dyDescent="0.3">
      <c r="A158" s="23">
        <f>D116</f>
        <v>28</v>
      </c>
      <c r="B158" s="134">
        <f t="shared" si="108"/>
        <v>0.62172676990791154</v>
      </c>
      <c r="C158" s="134">
        <f t="shared" si="109"/>
        <v>0.62172676990791154</v>
      </c>
      <c r="D158" s="134">
        <f t="shared" si="111"/>
        <v>0.62172676990791154</v>
      </c>
      <c r="E158" s="134">
        <f t="shared" si="111"/>
        <v>0.62172676990791154</v>
      </c>
      <c r="F158" s="134">
        <f t="shared" si="111"/>
        <v>0.62172676990791154</v>
      </c>
      <c r="G158" s="134">
        <f t="shared" si="111"/>
        <v>0.62172676990791154</v>
      </c>
      <c r="H158" s="134">
        <f t="shared" si="111"/>
        <v>0.62172676990791154</v>
      </c>
      <c r="I158" s="134">
        <f t="shared" si="111"/>
        <v>0.62172676990791154</v>
      </c>
      <c r="J158" s="134">
        <f t="shared" si="111"/>
        <v>0.62172676990791154</v>
      </c>
      <c r="K158" s="134">
        <f t="shared" si="111"/>
        <v>0.62172676990791154</v>
      </c>
      <c r="L158" s="134">
        <f t="shared" si="111"/>
        <v>0.62172676990791154</v>
      </c>
      <c r="M158" s="134">
        <f t="shared" si="111"/>
        <v>0.62172676990791154</v>
      </c>
      <c r="N158" s="134">
        <f t="shared" si="111"/>
        <v>0.62172676990791154</v>
      </c>
      <c r="O158" s="134">
        <f t="shared" si="111"/>
        <v>0.62172676990791154</v>
      </c>
      <c r="P158" s="134">
        <f t="shared" si="111"/>
        <v>0.62172676990791154</v>
      </c>
      <c r="Q158" s="134">
        <f t="shared" si="111"/>
        <v>0.62172676990791154</v>
      </c>
      <c r="R158" s="134">
        <f t="shared" si="111"/>
        <v>0.62172676990791154</v>
      </c>
      <c r="S158" s="134">
        <f t="shared" si="111"/>
        <v>0.62172676990791154</v>
      </c>
      <c r="T158" s="134">
        <f t="shared" si="111"/>
        <v>0.62172676990791154</v>
      </c>
      <c r="U158" s="134">
        <f t="shared" si="111"/>
        <v>0.62172676990791154</v>
      </c>
      <c r="V158" s="134">
        <f t="shared" si="111"/>
        <v>0.62172676990791154</v>
      </c>
      <c r="W158" s="134">
        <f t="shared" si="111"/>
        <v>0.62172676990791154</v>
      </c>
      <c r="X158" s="134">
        <f t="shared" si="111"/>
        <v>0.62172676990791154</v>
      </c>
      <c r="Y158" s="134">
        <f t="shared" si="111"/>
        <v>0.62172676990791154</v>
      </c>
      <c r="Z158" s="134">
        <f t="shared" si="111"/>
        <v>0.62172676990791154</v>
      </c>
      <c r="AA158" s="134">
        <f t="shared" si="111"/>
        <v>0.62172676990791154</v>
      </c>
    </row>
    <row r="159" spans="1:27" x14ac:dyDescent="0.3">
      <c r="A159" s="23">
        <f t="shared" si="106"/>
        <v>29</v>
      </c>
      <c r="B159" s="134">
        <f t="shared" si="108"/>
        <v>0.62172676990791154</v>
      </c>
      <c r="C159" s="134">
        <f t="shared" si="109"/>
        <v>0.62172676990791154</v>
      </c>
      <c r="D159" s="134">
        <f t="shared" si="111"/>
        <v>0.62172676990791154</v>
      </c>
      <c r="E159" s="134">
        <f t="shared" si="111"/>
        <v>0.62172676990791154</v>
      </c>
      <c r="F159" s="134">
        <f t="shared" si="111"/>
        <v>0.62172676990791154</v>
      </c>
      <c r="G159" s="134">
        <f t="shared" si="111"/>
        <v>0.62172676990791154</v>
      </c>
      <c r="H159" s="134">
        <f t="shared" si="111"/>
        <v>0.62172676990791154</v>
      </c>
      <c r="I159" s="134">
        <f t="shared" si="111"/>
        <v>0.62172676990791154</v>
      </c>
      <c r="J159" s="134">
        <f t="shared" si="111"/>
        <v>0.62172676990791154</v>
      </c>
      <c r="K159" s="134">
        <f t="shared" si="111"/>
        <v>0.62172676990791154</v>
      </c>
      <c r="L159" s="134">
        <f t="shared" si="111"/>
        <v>0.62172676990791154</v>
      </c>
      <c r="M159" s="134">
        <f t="shared" si="111"/>
        <v>0.62172676990791154</v>
      </c>
      <c r="N159" s="134">
        <f t="shared" si="111"/>
        <v>0.62172676990791154</v>
      </c>
      <c r="O159" s="134">
        <f t="shared" si="111"/>
        <v>0.62172676990791154</v>
      </c>
      <c r="P159" s="134">
        <f t="shared" si="111"/>
        <v>0.62172676990791154</v>
      </c>
      <c r="Q159" s="134">
        <f t="shared" si="111"/>
        <v>0.62172676990791154</v>
      </c>
      <c r="R159" s="134">
        <f t="shared" si="111"/>
        <v>0.62172676990791154</v>
      </c>
      <c r="S159" s="134">
        <f t="shared" si="111"/>
        <v>0.62172676990791154</v>
      </c>
      <c r="T159" s="134">
        <f t="shared" si="111"/>
        <v>0.62172676990791154</v>
      </c>
      <c r="U159" s="134">
        <f t="shared" si="111"/>
        <v>0.62172676990791154</v>
      </c>
      <c r="V159" s="134">
        <f t="shared" si="111"/>
        <v>0.62172676990791154</v>
      </c>
      <c r="W159" s="134">
        <f t="shared" si="111"/>
        <v>0.62172676990791154</v>
      </c>
      <c r="X159" s="134">
        <f t="shared" si="111"/>
        <v>0.62172676990791154</v>
      </c>
      <c r="Y159" s="134">
        <f t="shared" si="111"/>
        <v>0.62172676990791154</v>
      </c>
      <c r="Z159" s="134">
        <f t="shared" si="111"/>
        <v>0.62172676990791154</v>
      </c>
      <c r="AA159" s="134">
        <f t="shared" si="111"/>
        <v>0.62172676990791154</v>
      </c>
    </row>
    <row r="160" spans="1:27" x14ac:dyDescent="0.3">
      <c r="A160" s="23">
        <f t="shared" si="106"/>
        <v>30</v>
      </c>
      <c r="B160" s="134">
        <f t="shared" si="108"/>
        <v>0.62172676990791154</v>
      </c>
      <c r="C160" s="134">
        <f t="shared" si="109"/>
        <v>0.62172676990791154</v>
      </c>
      <c r="D160" s="134">
        <f t="shared" si="111"/>
        <v>0.62172676990791154</v>
      </c>
      <c r="E160" s="134">
        <f t="shared" si="111"/>
        <v>0.62172676990791154</v>
      </c>
      <c r="F160" s="134">
        <f t="shared" si="111"/>
        <v>0.62172676990791154</v>
      </c>
      <c r="G160" s="134">
        <f t="shared" si="111"/>
        <v>0.62172676990791154</v>
      </c>
      <c r="H160" s="134">
        <f t="shared" si="111"/>
        <v>0.62172676990791154</v>
      </c>
      <c r="I160" s="134">
        <f t="shared" si="111"/>
        <v>0.62172676990791154</v>
      </c>
      <c r="J160" s="134">
        <f t="shared" si="111"/>
        <v>0.62172676990791154</v>
      </c>
      <c r="K160" s="134">
        <f t="shared" si="111"/>
        <v>0.62172676990791154</v>
      </c>
      <c r="L160" s="134">
        <f t="shared" si="111"/>
        <v>0.62172676990791154</v>
      </c>
      <c r="M160" s="134">
        <f t="shared" si="111"/>
        <v>0.62172676990791154</v>
      </c>
      <c r="N160" s="134">
        <f t="shared" si="111"/>
        <v>0.62172676990791154</v>
      </c>
      <c r="O160" s="134">
        <f t="shared" si="111"/>
        <v>0.62172676990791154</v>
      </c>
      <c r="P160" s="134">
        <f t="shared" si="111"/>
        <v>0.62172676990791154</v>
      </c>
      <c r="Q160" s="134">
        <f t="shared" si="111"/>
        <v>0.62172676990791154</v>
      </c>
      <c r="R160" s="134">
        <f t="shared" si="111"/>
        <v>0.62172676990791154</v>
      </c>
      <c r="S160" s="134">
        <f t="shared" si="111"/>
        <v>0.62172676990791154</v>
      </c>
      <c r="T160" s="134">
        <f t="shared" si="111"/>
        <v>0.62172676990791154</v>
      </c>
      <c r="U160" s="134">
        <f t="shared" si="111"/>
        <v>0.62172676990791154</v>
      </c>
      <c r="V160" s="134">
        <f t="shared" si="111"/>
        <v>0.62172676990791154</v>
      </c>
      <c r="W160" s="134">
        <f t="shared" si="111"/>
        <v>0.62172676990791154</v>
      </c>
      <c r="X160" s="134">
        <f t="shared" si="111"/>
        <v>0.62172676990791154</v>
      </c>
      <c r="Y160" s="134">
        <f t="shared" si="111"/>
        <v>0.62172676990791154</v>
      </c>
      <c r="Z160" s="134">
        <f t="shared" si="111"/>
        <v>0.62172676990791154</v>
      </c>
      <c r="AA160" s="134">
        <f t="shared" si="111"/>
        <v>0.62172676990791154</v>
      </c>
    </row>
    <row r="161" spans="1:27" x14ac:dyDescent="0.3">
      <c r="A161" s="23">
        <f>D119</f>
        <v>31</v>
      </c>
      <c r="B161" s="134">
        <f t="shared" si="108"/>
        <v>0.72846833726243909</v>
      </c>
      <c r="C161" s="134">
        <f t="shared" si="109"/>
        <v>0.72846833726243909</v>
      </c>
      <c r="D161" s="134">
        <f t="shared" si="111"/>
        <v>0.72846833726243909</v>
      </c>
      <c r="E161" s="134">
        <f t="shared" si="111"/>
        <v>0.72846833726243909</v>
      </c>
      <c r="F161" s="134">
        <f t="shared" si="111"/>
        <v>0.72846833726243909</v>
      </c>
      <c r="G161" s="134">
        <f t="shared" si="111"/>
        <v>0.72846833726243909</v>
      </c>
      <c r="H161" s="134">
        <f t="shared" si="111"/>
        <v>0.72846833726243909</v>
      </c>
      <c r="I161" s="134">
        <f t="shared" si="111"/>
        <v>0.72846833726243909</v>
      </c>
      <c r="J161" s="134">
        <f t="shared" si="111"/>
        <v>0.72846833726243909</v>
      </c>
      <c r="K161" s="134">
        <f t="shared" si="111"/>
        <v>0.72846833726243909</v>
      </c>
      <c r="L161" s="134">
        <f t="shared" si="111"/>
        <v>0.72846833726243909</v>
      </c>
      <c r="M161" s="134">
        <f t="shared" si="111"/>
        <v>0.72846833726243909</v>
      </c>
      <c r="N161" s="134">
        <f t="shared" si="111"/>
        <v>0.72846833726243909</v>
      </c>
      <c r="O161" s="134">
        <f t="shared" si="111"/>
        <v>0.72846833726243909</v>
      </c>
      <c r="P161" s="134">
        <f t="shared" si="111"/>
        <v>0.72846833726243909</v>
      </c>
      <c r="Q161" s="134">
        <f t="shared" si="111"/>
        <v>0.72846833726243909</v>
      </c>
      <c r="R161" s="134">
        <f t="shared" si="111"/>
        <v>0.72846833726243909</v>
      </c>
      <c r="S161" s="134">
        <f t="shared" si="111"/>
        <v>0.72846833726243909</v>
      </c>
      <c r="T161" s="134">
        <f t="shared" si="111"/>
        <v>0.72846833726243909</v>
      </c>
      <c r="U161" s="134">
        <f t="shared" si="111"/>
        <v>0.72846833726243909</v>
      </c>
      <c r="V161" s="134">
        <f t="shared" si="111"/>
        <v>0.72846833726243909</v>
      </c>
      <c r="W161" s="134">
        <f t="shared" si="111"/>
        <v>0.72846833726243909</v>
      </c>
      <c r="X161" s="134">
        <f t="shared" si="111"/>
        <v>0.72846833726243909</v>
      </c>
      <c r="Y161" s="134">
        <f t="shared" si="111"/>
        <v>0.72846833726243909</v>
      </c>
      <c r="Z161" s="134">
        <f t="shared" si="111"/>
        <v>0.72846833726243909</v>
      </c>
      <c r="AA161" s="134">
        <f t="shared" si="111"/>
        <v>0.72846833726243909</v>
      </c>
    </row>
    <row r="162" spans="1:27" x14ac:dyDescent="0.3">
      <c r="A162" s="23">
        <f t="shared" si="106"/>
        <v>32</v>
      </c>
      <c r="B162" s="134">
        <f t="shared" si="108"/>
        <v>0.72846833726243909</v>
      </c>
      <c r="C162" s="134">
        <f t="shared" si="109"/>
        <v>0.72846833726243909</v>
      </c>
      <c r="D162" s="134">
        <f t="shared" si="111"/>
        <v>0.72846833726243909</v>
      </c>
      <c r="E162" s="134">
        <f t="shared" si="111"/>
        <v>0.72846833726243909</v>
      </c>
      <c r="F162" s="134">
        <f t="shared" si="111"/>
        <v>0.72846833726243909</v>
      </c>
      <c r="G162" s="134">
        <f t="shared" si="111"/>
        <v>0.72846833726243909</v>
      </c>
      <c r="H162" s="134">
        <f t="shared" si="111"/>
        <v>0.72846833726243909</v>
      </c>
      <c r="I162" s="134">
        <f t="shared" si="111"/>
        <v>0.72846833726243909</v>
      </c>
      <c r="J162" s="134">
        <f t="shared" si="111"/>
        <v>0.72846833726243909</v>
      </c>
      <c r="K162" s="134">
        <f t="shared" si="111"/>
        <v>0.72846833726243909</v>
      </c>
      <c r="L162" s="134">
        <f t="shared" si="111"/>
        <v>0.72846833726243909</v>
      </c>
      <c r="M162" s="134">
        <f t="shared" si="111"/>
        <v>0.72846833726243909</v>
      </c>
      <c r="N162" s="134">
        <f t="shared" si="111"/>
        <v>0.72846833726243909</v>
      </c>
      <c r="O162" s="134">
        <f t="shared" si="111"/>
        <v>0.72846833726243909</v>
      </c>
      <c r="P162" s="134">
        <f t="shared" si="111"/>
        <v>0.72846833726243909</v>
      </c>
      <c r="Q162" s="134">
        <f t="shared" si="111"/>
        <v>0.72846833726243909</v>
      </c>
      <c r="R162" s="134">
        <f t="shared" si="111"/>
        <v>0.72846833726243909</v>
      </c>
      <c r="S162" s="134">
        <f t="shared" si="111"/>
        <v>0.72846833726243909</v>
      </c>
      <c r="T162" s="134">
        <f t="shared" si="111"/>
        <v>0.72846833726243909</v>
      </c>
      <c r="U162" s="134">
        <f t="shared" si="111"/>
        <v>0.72846833726243909</v>
      </c>
      <c r="V162" s="134">
        <f t="shared" si="111"/>
        <v>0.72846833726243909</v>
      </c>
      <c r="W162" s="134">
        <f t="shared" si="111"/>
        <v>0.72846833726243909</v>
      </c>
      <c r="X162" s="134">
        <f t="shared" si="111"/>
        <v>0.72846833726243909</v>
      </c>
      <c r="Y162" s="134">
        <f t="shared" si="111"/>
        <v>0.72846833726243909</v>
      </c>
      <c r="Z162" s="134">
        <f t="shared" si="111"/>
        <v>0.72846833726243909</v>
      </c>
      <c r="AA162" s="134">
        <f t="shared" si="111"/>
        <v>0.72846833726243909</v>
      </c>
    </row>
    <row r="163" spans="1:27" x14ac:dyDescent="0.3">
      <c r="A163" s="23">
        <f t="shared" si="106"/>
        <v>33</v>
      </c>
      <c r="B163" s="134">
        <f t="shared" si="108"/>
        <v>0.72846833726243909</v>
      </c>
      <c r="C163" s="134">
        <f t="shared" si="109"/>
        <v>0.72846833726243909</v>
      </c>
      <c r="D163" s="134">
        <f t="shared" si="111"/>
        <v>0.72846833726243909</v>
      </c>
      <c r="E163" s="134">
        <f t="shared" si="111"/>
        <v>0.72846833726243909</v>
      </c>
      <c r="F163" s="134">
        <f t="shared" si="111"/>
        <v>0.72846833726243909</v>
      </c>
      <c r="G163" s="134">
        <f t="shared" si="111"/>
        <v>0.72846833726243909</v>
      </c>
      <c r="H163" s="134">
        <f t="shared" si="111"/>
        <v>0.72846833726243909</v>
      </c>
      <c r="I163" s="134">
        <f t="shared" si="111"/>
        <v>0.72846833726243909</v>
      </c>
      <c r="J163" s="134">
        <f t="shared" si="111"/>
        <v>0.72846833726243909</v>
      </c>
      <c r="K163" s="134">
        <f t="shared" si="111"/>
        <v>0.72846833726243909</v>
      </c>
      <c r="L163" s="134">
        <f t="shared" si="111"/>
        <v>0.72846833726243909</v>
      </c>
      <c r="M163" s="134">
        <f t="shared" si="111"/>
        <v>0.72846833726243909</v>
      </c>
      <c r="N163" s="134">
        <f t="shared" si="111"/>
        <v>0.72846833726243909</v>
      </c>
      <c r="O163" s="134">
        <f t="shared" si="111"/>
        <v>0.72846833726243909</v>
      </c>
      <c r="P163" s="134">
        <f t="shared" ref="D163:AA166" si="112">O163</f>
        <v>0.72846833726243909</v>
      </c>
      <c r="Q163" s="134">
        <f t="shared" si="112"/>
        <v>0.72846833726243909</v>
      </c>
      <c r="R163" s="134">
        <f t="shared" si="112"/>
        <v>0.72846833726243909</v>
      </c>
      <c r="S163" s="134">
        <f t="shared" si="112"/>
        <v>0.72846833726243909</v>
      </c>
      <c r="T163" s="134">
        <f t="shared" si="112"/>
        <v>0.72846833726243909</v>
      </c>
      <c r="U163" s="134">
        <f t="shared" si="112"/>
        <v>0.72846833726243909</v>
      </c>
      <c r="V163" s="134">
        <f t="shared" si="112"/>
        <v>0.72846833726243909</v>
      </c>
      <c r="W163" s="134">
        <f t="shared" si="112"/>
        <v>0.72846833726243909</v>
      </c>
      <c r="X163" s="134">
        <f t="shared" si="112"/>
        <v>0.72846833726243909</v>
      </c>
      <c r="Y163" s="134">
        <f t="shared" si="112"/>
        <v>0.72846833726243909</v>
      </c>
      <c r="Z163" s="134">
        <f t="shared" si="112"/>
        <v>0.72846833726243909</v>
      </c>
      <c r="AA163" s="134">
        <f t="shared" si="112"/>
        <v>0.72846833726243909</v>
      </c>
    </row>
    <row r="164" spans="1:27" x14ac:dyDescent="0.3">
      <c r="A164" s="23">
        <f t="shared" si="106"/>
        <v>34</v>
      </c>
      <c r="B164" s="134">
        <f t="shared" si="108"/>
        <v>0.7421378378678678</v>
      </c>
      <c r="C164" s="134">
        <f t="shared" si="109"/>
        <v>0.7421378378678678</v>
      </c>
      <c r="D164" s="134">
        <f t="shared" si="112"/>
        <v>0.7421378378678678</v>
      </c>
      <c r="E164" s="134">
        <f t="shared" si="112"/>
        <v>0.7421378378678678</v>
      </c>
      <c r="F164" s="134">
        <f t="shared" si="112"/>
        <v>0.7421378378678678</v>
      </c>
      <c r="G164" s="134">
        <f t="shared" si="112"/>
        <v>0.7421378378678678</v>
      </c>
      <c r="H164" s="134">
        <f t="shared" si="112"/>
        <v>0.7421378378678678</v>
      </c>
      <c r="I164" s="134">
        <f t="shared" si="112"/>
        <v>0.7421378378678678</v>
      </c>
      <c r="J164" s="134">
        <f t="shared" si="112"/>
        <v>0.7421378378678678</v>
      </c>
      <c r="K164" s="134">
        <f t="shared" si="112"/>
        <v>0.7421378378678678</v>
      </c>
      <c r="L164" s="134">
        <f t="shared" si="112"/>
        <v>0.7421378378678678</v>
      </c>
      <c r="M164" s="134">
        <f t="shared" si="112"/>
        <v>0.7421378378678678</v>
      </c>
      <c r="N164" s="134">
        <f t="shared" si="112"/>
        <v>0.7421378378678678</v>
      </c>
      <c r="O164" s="134">
        <f t="shared" si="112"/>
        <v>0.7421378378678678</v>
      </c>
      <c r="P164" s="134">
        <f t="shared" si="112"/>
        <v>0.7421378378678678</v>
      </c>
      <c r="Q164" s="134">
        <f t="shared" si="112"/>
        <v>0.7421378378678678</v>
      </c>
      <c r="R164" s="134">
        <f t="shared" si="112"/>
        <v>0.7421378378678678</v>
      </c>
      <c r="S164" s="134">
        <f t="shared" si="112"/>
        <v>0.7421378378678678</v>
      </c>
      <c r="T164" s="134">
        <f t="shared" si="112"/>
        <v>0.7421378378678678</v>
      </c>
      <c r="U164" s="134">
        <f t="shared" si="112"/>
        <v>0.7421378378678678</v>
      </c>
      <c r="V164" s="134">
        <f t="shared" si="112"/>
        <v>0.7421378378678678</v>
      </c>
      <c r="W164" s="134">
        <f t="shared" si="112"/>
        <v>0.7421378378678678</v>
      </c>
      <c r="X164" s="134">
        <f t="shared" si="112"/>
        <v>0.7421378378678678</v>
      </c>
      <c r="Y164" s="134">
        <f t="shared" si="112"/>
        <v>0.7421378378678678</v>
      </c>
      <c r="Z164" s="134">
        <f t="shared" si="112"/>
        <v>0.7421378378678678</v>
      </c>
      <c r="AA164" s="134">
        <f t="shared" si="112"/>
        <v>0.7421378378678678</v>
      </c>
    </row>
    <row r="165" spans="1:27" x14ac:dyDescent="0.3">
      <c r="A165" s="23">
        <f t="shared" si="106"/>
        <v>35</v>
      </c>
      <c r="B165" s="134">
        <f t="shared" si="108"/>
        <v>0.7421378378678678</v>
      </c>
      <c r="C165" s="134">
        <f t="shared" si="109"/>
        <v>0.7421378378678678</v>
      </c>
      <c r="D165" s="134">
        <f t="shared" si="112"/>
        <v>0.7421378378678678</v>
      </c>
      <c r="E165" s="134">
        <f t="shared" si="112"/>
        <v>0.7421378378678678</v>
      </c>
      <c r="F165" s="134">
        <f t="shared" si="112"/>
        <v>0.7421378378678678</v>
      </c>
      <c r="G165" s="134">
        <f t="shared" si="112"/>
        <v>0.7421378378678678</v>
      </c>
      <c r="H165" s="134">
        <f t="shared" si="112"/>
        <v>0.7421378378678678</v>
      </c>
      <c r="I165" s="134">
        <f t="shared" si="112"/>
        <v>0.7421378378678678</v>
      </c>
      <c r="J165" s="134">
        <f t="shared" si="112"/>
        <v>0.7421378378678678</v>
      </c>
      <c r="K165" s="134">
        <f t="shared" si="112"/>
        <v>0.7421378378678678</v>
      </c>
      <c r="L165" s="134">
        <f t="shared" si="112"/>
        <v>0.7421378378678678</v>
      </c>
      <c r="M165" s="134">
        <f t="shared" si="112"/>
        <v>0.7421378378678678</v>
      </c>
      <c r="N165" s="134">
        <f t="shared" si="112"/>
        <v>0.7421378378678678</v>
      </c>
      <c r="O165" s="134">
        <f t="shared" si="112"/>
        <v>0.7421378378678678</v>
      </c>
      <c r="P165" s="134">
        <f t="shared" si="112"/>
        <v>0.7421378378678678</v>
      </c>
      <c r="Q165" s="134">
        <f t="shared" si="112"/>
        <v>0.7421378378678678</v>
      </c>
      <c r="R165" s="134">
        <f t="shared" si="112"/>
        <v>0.7421378378678678</v>
      </c>
      <c r="S165" s="134">
        <f t="shared" si="112"/>
        <v>0.7421378378678678</v>
      </c>
      <c r="T165" s="134">
        <f t="shared" si="112"/>
        <v>0.7421378378678678</v>
      </c>
      <c r="U165" s="134">
        <f t="shared" si="112"/>
        <v>0.7421378378678678</v>
      </c>
      <c r="V165" s="134">
        <f t="shared" si="112"/>
        <v>0.7421378378678678</v>
      </c>
      <c r="W165" s="134">
        <f t="shared" si="112"/>
        <v>0.7421378378678678</v>
      </c>
      <c r="X165" s="134">
        <f t="shared" si="112"/>
        <v>0.7421378378678678</v>
      </c>
      <c r="Y165" s="134">
        <f t="shared" si="112"/>
        <v>0.7421378378678678</v>
      </c>
      <c r="Z165" s="134">
        <f t="shared" si="112"/>
        <v>0.7421378378678678</v>
      </c>
      <c r="AA165" s="134">
        <f t="shared" si="112"/>
        <v>0.7421378378678678</v>
      </c>
    </row>
    <row r="166" spans="1:27" x14ac:dyDescent="0.3">
      <c r="A166" s="23">
        <f t="shared" si="106"/>
        <v>36</v>
      </c>
      <c r="B166" s="134">
        <f t="shared" si="108"/>
        <v>0.7421378378678678</v>
      </c>
      <c r="C166" s="134">
        <f t="shared" si="109"/>
        <v>0.7421378378678678</v>
      </c>
      <c r="D166" s="134">
        <f t="shared" si="112"/>
        <v>0.7421378378678678</v>
      </c>
      <c r="E166" s="134">
        <f t="shared" si="112"/>
        <v>0.7421378378678678</v>
      </c>
      <c r="F166" s="134">
        <f t="shared" si="112"/>
        <v>0.7421378378678678</v>
      </c>
      <c r="G166" s="134">
        <f t="shared" si="112"/>
        <v>0.7421378378678678</v>
      </c>
      <c r="H166" s="134">
        <f t="shared" si="112"/>
        <v>0.7421378378678678</v>
      </c>
      <c r="I166" s="134">
        <f t="shared" si="112"/>
        <v>0.7421378378678678</v>
      </c>
      <c r="J166" s="134">
        <f t="shared" si="112"/>
        <v>0.7421378378678678</v>
      </c>
      <c r="K166" s="134">
        <f t="shared" si="112"/>
        <v>0.7421378378678678</v>
      </c>
      <c r="L166" s="134">
        <f t="shared" si="112"/>
        <v>0.7421378378678678</v>
      </c>
      <c r="M166" s="134">
        <f t="shared" si="112"/>
        <v>0.7421378378678678</v>
      </c>
      <c r="N166" s="134">
        <f t="shared" si="112"/>
        <v>0.7421378378678678</v>
      </c>
      <c r="O166" s="134">
        <f t="shared" si="112"/>
        <v>0.7421378378678678</v>
      </c>
      <c r="P166" s="134">
        <f t="shared" si="112"/>
        <v>0.7421378378678678</v>
      </c>
      <c r="Q166" s="134">
        <f t="shared" si="112"/>
        <v>0.7421378378678678</v>
      </c>
      <c r="R166" s="134">
        <f t="shared" si="112"/>
        <v>0.7421378378678678</v>
      </c>
      <c r="S166" s="134">
        <f t="shared" si="112"/>
        <v>0.7421378378678678</v>
      </c>
      <c r="T166" s="134">
        <f t="shared" si="112"/>
        <v>0.7421378378678678</v>
      </c>
      <c r="U166" s="134">
        <f t="shared" si="112"/>
        <v>0.7421378378678678</v>
      </c>
      <c r="V166" s="134">
        <f t="shared" si="112"/>
        <v>0.7421378378678678</v>
      </c>
      <c r="W166" s="134">
        <f t="shared" si="112"/>
        <v>0.7421378378678678</v>
      </c>
      <c r="X166" s="134">
        <f t="shared" si="112"/>
        <v>0.7421378378678678</v>
      </c>
      <c r="Y166" s="134">
        <f t="shared" si="112"/>
        <v>0.7421378378678678</v>
      </c>
      <c r="Z166" s="134">
        <f t="shared" si="112"/>
        <v>0.7421378378678678</v>
      </c>
      <c r="AA166" s="134">
        <f t="shared" si="112"/>
        <v>0.7421378378678678</v>
      </c>
    </row>
    <row r="169" spans="1:27" x14ac:dyDescent="0.3">
      <c r="A169" s="23" t="s">
        <v>260</v>
      </c>
      <c r="B169" s="456" t="str">
        <f>F87</f>
        <v>BDCT1</v>
      </c>
    </row>
    <row r="170" spans="1:27" x14ac:dyDescent="0.3">
      <c r="B170" s="340">
        <v>2020</v>
      </c>
      <c r="C170" s="340">
        <v>2021</v>
      </c>
      <c r="D170" s="340">
        <v>2022</v>
      </c>
      <c r="E170" s="340">
        <v>2023</v>
      </c>
      <c r="F170" s="340">
        <v>2024</v>
      </c>
      <c r="G170" s="340">
        <v>2025</v>
      </c>
      <c r="H170" s="340">
        <v>2026</v>
      </c>
      <c r="I170" s="340">
        <v>2027</v>
      </c>
      <c r="J170" s="340">
        <v>2028</v>
      </c>
      <c r="K170" s="340">
        <v>2029</v>
      </c>
      <c r="L170" s="340">
        <v>2030</v>
      </c>
      <c r="M170" s="340">
        <v>2031</v>
      </c>
      <c r="N170" s="340">
        <v>2032</v>
      </c>
      <c r="O170" s="340">
        <v>2033</v>
      </c>
      <c r="P170" s="340">
        <v>2034</v>
      </c>
      <c r="Q170" s="340">
        <v>2035</v>
      </c>
      <c r="R170" s="340">
        <v>2036</v>
      </c>
      <c r="S170" s="340">
        <v>2037</v>
      </c>
      <c r="T170" s="340">
        <v>2038</v>
      </c>
      <c r="U170" s="340">
        <v>2039</v>
      </c>
      <c r="V170" s="340">
        <v>2040</v>
      </c>
      <c r="W170" s="340">
        <v>2041</v>
      </c>
      <c r="X170" s="340">
        <v>2042</v>
      </c>
      <c r="Y170" s="340">
        <v>2043</v>
      </c>
      <c r="Z170" s="340">
        <v>2044</v>
      </c>
      <c r="AA170" s="340" t="s">
        <v>264</v>
      </c>
    </row>
    <row r="171" spans="1:27" x14ac:dyDescent="0.3">
      <c r="A171" s="23">
        <v>1</v>
      </c>
      <c r="B171" s="134">
        <f>F89</f>
        <v>0.86561577451437788</v>
      </c>
      <c r="C171" s="134">
        <f>B171</f>
        <v>0.86561577451437788</v>
      </c>
      <c r="D171" s="134">
        <f t="shared" ref="D171:AA171" si="113">C171</f>
        <v>0.86561577451437788</v>
      </c>
      <c r="E171" s="134">
        <f t="shared" si="113"/>
        <v>0.86561577451437788</v>
      </c>
      <c r="F171" s="134">
        <f t="shared" si="113"/>
        <v>0.86561577451437788</v>
      </c>
      <c r="G171" s="134">
        <f t="shared" si="113"/>
        <v>0.86561577451437788</v>
      </c>
      <c r="H171" s="134">
        <f t="shared" si="113"/>
        <v>0.86561577451437788</v>
      </c>
      <c r="I171" s="134">
        <f t="shared" si="113"/>
        <v>0.86561577451437788</v>
      </c>
      <c r="J171" s="134">
        <f t="shared" si="113"/>
        <v>0.86561577451437788</v>
      </c>
      <c r="K171" s="134">
        <f t="shared" si="113"/>
        <v>0.86561577451437788</v>
      </c>
      <c r="L171" s="134">
        <f t="shared" si="113"/>
        <v>0.86561577451437788</v>
      </c>
      <c r="M171" s="134">
        <f t="shared" si="113"/>
        <v>0.86561577451437788</v>
      </c>
      <c r="N171" s="134">
        <f t="shared" si="113"/>
        <v>0.86561577451437788</v>
      </c>
      <c r="O171" s="134">
        <f t="shared" si="113"/>
        <v>0.86561577451437788</v>
      </c>
      <c r="P171" s="134">
        <f t="shared" si="113"/>
        <v>0.86561577451437788</v>
      </c>
      <c r="Q171" s="134">
        <f t="shared" si="113"/>
        <v>0.86561577451437788</v>
      </c>
      <c r="R171" s="134">
        <f t="shared" si="113"/>
        <v>0.86561577451437788</v>
      </c>
      <c r="S171" s="134">
        <f t="shared" si="113"/>
        <v>0.86561577451437788</v>
      </c>
      <c r="T171" s="134">
        <f t="shared" si="113"/>
        <v>0.86561577451437788</v>
      </c>
      <c r="U171" s="134">
        <f t="shared" si="113"/>
        <v>0.86561577451437788</v>
      </c>
      <c r="V171" s="134">
        <f t="shared" si="113"/>
        <v>0.86561577451437788</v>
      </c>
      <c r="W171" s="134">
        <f t="shared" si="113"/>
        <v>0.86561577451437788</v>
      </c>
      <c r="X171" s="134">
        <f t="shared" si="113"/>
        <v>0.86561577451437788</v>
      </c>
      <c r="Y171" s="134">
        <f t="shared" si="113"/>
        <v>0.86561577451437788</v>
      </c>
      <c r="Z171" s="134">
        <f t="shared" si="113"/>
        <v>0.86561577451437788</v>
      </c>
      <c r="AA171" s="134">
        <f t="shared" si="113"/>
        <v>0.86561577451437788</v>
      </c>
    </row>
    <row r="172" spans="1:27" x14ac:dyDescent="0.3">
      <c r="A172" s="23">
        <v>2</v>
      </c>
      <c r="B172" s="134">
        <f t="shared" ref="B172:B206" si="114">F90</f>
        <v>0.86561577451437788</v>
      </c>
      <c r="C172" s="134">
        <f t="shared" ref="C172:AA172" si="115">B172</f>
        <v>0.86561577451437788</v>
      </c>
      <c r="D172" s="134">
        <f t="shared" si="115"/>
        <v>0.86561577451437788</v>
      </c>
      <c r="E172" s="134">
        <f t="shared" si="115"/>
        <v>0.86561577451437788</v>
      </c>
      <c r="F172" s="134">
        <f t="shared" si="115"/>
        <v>0.86561577451437788</v>
      </c>
      <c r="G172" s="134">
        <f t="shared" si="115"/>
        <v>0.86561577451437788</v>
      </c>
      <c r="H172" s="134">
        <f t="shared" si="115"/>
        <v>0.86561577451437788</v>
      </c>
      <c r="I172" s="134">
        <f t="shared" si="115"/>
        <v>0.86561577451437788</v>
      </c>
      <c r="J172" s="134">
        <f t="shared" si="115"/>
        <v>0.86561577451437788</v>
      </c>
      <c r="K172" s="134">
        <f t="shared" si="115"/>
        <v>0.86561577451437788</v>
      </c>
      <c r="L172" s="134">
        <f t="shared" si="115"/>
        <v>0.86561577451437788</v>
      </c>
      <c r="M172" s="134">
        <f t="shared" si="115"/>
        <v>0.86561577451437788</v>
      </c>
      <c r="N172" s="134">
        <f t="shared" si="115"/>
        <v>0.86561577451437788</v>
      </c>
      <c r="O172" s="134">
        <f t="shared" si="115"/>
        <v>0.86561577451437788</v>
      </c>
      <c r="P172" s="134">
        <f t="shared" si="115"/>
        <v>0.86561577451437788</v>
      </c>
      <c r="Q172" s="134">
        <f t="shared" si="115"/>
        <v>0.86561577451437788</v>
      </c>
      <c r="R172" s="134">
        <f t="shared" si="115"/>
        <v>0.86561577451437788</v>
      </c>
      <c r="S172" s="134">
        <f t="shared" si="115"/>
        <v>0.86561577451437788</v>
      </c>
      <c r="T172" s="134">
        <f t="shared" si="115"/>
        <v>0.86561577451437788</v>
      </c>
      <c r="U172" s="134">
        <f t="shared" si="115"/>
        <v>0.86561577451437788</v>
      </c>
      <c r="V172" s="134">
        <f t="shared" si="115"/>
        <v>0.86561577451437788</v>
      </c>
      <c r="W172" s="134">
        <f t="shared" si="115"/>
        <v>0.86561577451437788</v>
      </c>
      <c r="X172" s="134">
        <f t="shared" si="115"/>
        <v>0.86561577451437788</v>
      </c>
      <c r="Y172" s="134">
        <f t="shared" si="115"/>
        <v>0.86561577451437788</v>
      </c>
      <c r="Z172" s="134">
        <f t="shared" si="115"/>
        <v>0.86561577451437788</v>
      </c>
      <c r="AA172" s="134">
        <f t="shared" si="115"/>
        <v>0.86561577451437788</v>
      </c>
    </row>
    <row r="173" spans="1:27" x14ac:dyDescent="0.3">
      <c r="A173" s="23">
        <v>3</v>
      </c>
      <c r="B173" s="134">
        <f t="shared" si="114"/>
        <v>0.86561577451437788</v>
      </c>
      <c r="C173" s="134">
        <f t="shared" ref="C173:AA173" si="116">B173</f>
        <v>0.86561577451437788</v>
      </c>
      <c r="D173" s="134">
        <f t="shared" si="116"/>
        <v>0.86561577451437788</v>
      </c>
      <c r="E173" s="134">
        <f t="shared" si="116"/>
        <v>0.86561577451437788</v>
      </c>
      <c r="F173" s="134">
        <f t="shared" si="116"/>
        <v>0.86561577451437788</v>
      </c>
      <c r="G173" s="134">
        <f t="shared" si="116"/>
        <v>0.86561577451437788</v>
      </c>
      <c r="H173" s="134">
        <f t="shared" si="116"/>
        <v>0.86561577451437788</v>
      </c>
      <c r="I173" s="134">
        <f t="shared" si="116"/>
        <v>0.86561577451437788</v>
      </c>
      <c r="J173" s="134">
        <f t="shared" si="116"/>
        <v>0.86561577451437788</v>
      </c>
      <c r="K173" s="134">
        <f t="shared" si="116"/>
        <v>0.86561577451437788</v>
      </c>
      <c r="L173" s="134">
        <f t="shared" si="116"/>
        <v>0.86561577451437788</v>
      </c>
      <c r="M173" s="134">
        <f t="shared" si="116"/>
        <v>0.86561577451437788</v>
      </c>
      <c r="N173" s="134">
        <f t="shared" si="116"/>
        <v>0.86561577451437788</v>
      </c>
      <c r="O173" s="134">
        <f t="shared" si="116"/>
        <v>0.86561577451437788</v>
      </c>
      <c r="P173" s="134">
        <f t="shared" si="116"/>
        <v>0.86561577451437788</v>
      </c>
      <c r="Q173" s="134">
        <f t="shared" si="116"/>
        <v>0.86561577451437788</v>
      </c>
      <c r="R173" s="134">
        <f t="shared" si="116"/>
        <v>0.86561577451437788</v>
      </c>
      <c r="S173" s="134">
        <f t="shared" si="116"/>
        <v>0.86561577451437788</v>
      </c>
      <c r="T173" s="134">
        <f t="shared" si="116"/>
        <v>0.86561577451437788</v>
      </c>
      <c r="U173" s="134">
        <f t="shared" si="116"/>
        <v>0.86561577451437788</v>
      </c>
      <c r="V173" s="134">
        <f t="shared" si="116"/>
        <v>0.86561577451437788</v>
      </c>
      <c r="W173" s="134">
        <f t="shared" si="116"/>
        <v>0.86561577451437788</v>
      </c>
      <c r="X173" s="134">
        <f t="shared" si="116"/>
        <v>0.86561577451437788</v>
      </c>
      <c r="Y173" s="134">
        <f t="shared" si="116"/>
        <v>0.86561577451437788</v>
      </c>
      <c r="Z173" s="134">
        <f t="shared" si="116"/>
        <v>0.86561577451437788</v>
      </c>
      <c r="AA173" s="134">
        <f t="shared" si="116"/>
        <v>0.86561577451437788</v>
      </c>
    </row>
    <row r="174" spans="1:27" x14ac:dyDescent="0.3">
      <c r="A174" s="23">
        <v>4</v>
      </c>
      <c r="B174" s="134">
        <f t="shared" si="114"/>
        <v>0.97823627435508032</v>
      </c>
      <c r="C174" s="134">
        <f t="shared" ref="C174:AA174" si="117">B174</f>
        <v>0.97823627435508032</v>
      </c>
      <c r="D174" s="134">
        <f t="shared" si="117"/>
        <v>0.97823627435508032</v>
      </c>
      <c r="E174" s="134">
        <f t="shared" si="117"/>
        <v>0.97823627435508032</v>
      </c>
      <c r="F174" s="134">
        <f t="shared" si="117"/>
        <v>0.97823627435508032</v>
      </c>
      <c r="G174" s="134">
        <f t="shared" si="117"/>
        <v>0.97823627435508032</v>
      </c>
      <c r="H174" s="134">
        <f t="shared" si="117"/>
        <v>0.97823627435508032</v>
      </c>
      <c r="I174" s="134">
        <f t="shared" si="117"/>
        <v>0.97823627435508032</v>
      </c>
      <c r="J174" s="134">
        <f t="shared" si="117"/>
        <v>0.97823627435508032</v>
      </c>
      <c r="K174" s="134">
        <f t="shared" si="117"/>
        <v>0.97823627435508032</v>
      </c>
      <c r="L174" s="134">
        <f t="shared" si="117"/>
        <v>0.97823627435508032</v>
      </c>
      <c r="M174" s="134">
        <f t="shared" si="117"/>
        <v>0.97823627435508032</v>
      </c>
      <c r="N174" s="134">
        <f t="shared" si="117"/>
        <v>0.97823627435508032</v>
      </c>
      <c r="O174" s="134">
        <f t="shared" si="117"/>
        <v>0.97823627435508032</v>
      </c>
      <c r="P174" s="134">
        <f t="shared" si="117"/>
        <v>0.97823627435508032</v>
      </c>
      <c r="Q174" s="134">
        <f t="shared" si="117"/>
        <v>0.97823627435508032</v>
      </c>
      <c r="R174" s="134">
        <f t="shared" si="117"/>
        <v>0.97823627435508032</v>
      </c>
      <c r="S174" s="134">
        <f t="shared" si="117"/>
        <v>0.97823627435508032</v>
      </c>
      <c r="T174" s="134">
        <f t="shared" si="117"/>
        <v>0.97823627435508032</v>
      </c>
      <c r="U174" s="134">
        <f t="shared" si="117"/>
        <v>0.97823627435508032</v>
      </c>
      <c r="V174" s="134">
        <f t="shared" si="117"/>
        <v>0.97823627435508032</v>
      </c>
      <c r="W174" s="134">
        <f t="shared" si="117"/>
        <v>0.97823627435508032</v>
      </c>
      <c r="X174" s="134">
        <f t="shared" si="117"/>
        <v>0.97823627435508032</v>
      </c>
      <c r="Y174" s="134">
        <f t="shared" si="117"/>
        <v>0.97823627435508032</v>
      </c>
      <c r="Z174" s="134">
        <f t="shared" si="117"/>
        <v>0.97823627435508032</v>
      </c>
      <c r="AA174" s="134">
        <f t="shared" si="117"/>
        <v>0.97823627435508032</v>
      </c>
    </row>
    <row r="175" spans="1:27" x14ac:dyDescent="0.3">
      <c r="A175" s="23">
        <v>5</v>
      </c>
      <c r="B175" s="134">
        <f t="shared" si="114"/>
        <v>0.97823627435508032</v>
      </c>
      <c r="C175" s="134">
        <f t="shared" ref="C175:AA175" si="118">B175</f>
        <v>0.97823627435508032</v>
      </c>
      <c r="D175" s="134">
        <f t="shared" si="118"/>
        <v>0.97823627435508032</v>
      </c>
      <c r="E175" s="134">
        <f t="shared" si="118"/>
        <v>0.97823627435508032</v>
      </c>
      <c r="F175" s="134">
        <f t="shared" si="118"/>
        <v>0.97823627435508032</v>
      </c>
      <c r="G175" s="134">
        <f t="shared" si="118"/>
        <v>0.97823627435508032</v>
      </c>
      <c r="H175" s="134">
        <f t="shared" si="118"/>
        <v>0.97823627435508032</v>
      </c>
      <c r="I175" s="134">
        <f t="shared" si="118"/>
        <v>0.97823627435508032</v>
      </c>
      <c r="J175" s="134">
        <f t="shared" si="118"/>
        <v>0.97823627435508032</v>
      </c>
      <c r="K175" s="134">
        <f t="shared" si="118"/>
        <v>0.97823627435508032</v>
      </c>
      <c r="L175" s="134">
        <f t="shared" si="118"/>
        <v>0.97823627435508032</v>
      </c>
      <c r="M175" s="134">
        <f t="shared" si="118"/>
        <v>0.97823627435508032</v>
      </c>
      <c r="N175" s="134">
        <f t="shared" si="118"/>
        <v>0.97823627435508032</v>
      </c>
      <c r="O175" s="134">
        <f t="shared" si="118"/>
        <v>0.97823627435508032</v>
      </c>
      <c r="P175" s="134">
        <f t="shared" si="118"/>
        <v>0.97823627435508032</v>
      </c>
      <c r="Q175" s="134">
        <f t="shared" si="118"/>
        <v>0.97823627435508032</v>
      </c>
      <c r="R175" s="134">
        <f t="shared" si="118"/>
        <v>0.97823627435508032</v>
      </c>
      <c r="S175" s="134">
        <f t="shared" si="118"/>
        <v>0.97823627435508032</v>
      </c>
      <c r="T175" s="134">
        <f t="shared" si="118"/>
        <v>0.97823627435508032</v>
      </c>
      <c r="U175" s="134">
        <f t="shared" si="118"/>
        <v>0.97823627435508032</v>
      </c>
      <c r="V175" s="134">
        <f t="shared" si="118"/>
        <v>0.97823627435508032</v>
      </c>
      <c r="W175" s="134">
        <f t="shared" si="118"/>
        <v>0.97823627435508032</v>
      </c>
      <c r="X175" s="134">
        <f t="shared" si="118"/>
        <v>0.97823627435508032</v>
      </c>
      <c r="Y175" s="134">
        <f t="shared" si="118"/>
        <v>0.97823627435508032</v>
      </c>
      <c r="Z175" s="134">
        <f t="shared" si="118"/>
        <v>0.97823627435508032</v>
      </c>
      <c r="AA175" s="134">
        <f t="shared" si="118"/>
        <v>0.97823627435508032</v>
      </c>
    </row>
    <row r="176" spans="1:27" x14ac:dyDescent="0.3">
      <c r="A176" s="23">
        <v>6</v>
      </c>
      <c r="B176" s="134">
        <f t="shared" si="114"/>
        <v>0.97823627435508032</v>
      </c>
      <c r="C176" s="134">
        <f t="shared" ref="C176:AA176" si="119">B176</f>
        <v>0.97823627435508032</v>
      </c>
      <c r="D176" s="134">
        <f t="shared" si="119"/>
        <v>0.97823627435508032</v>
      </c>
      <c r="E176" s="134">
        <f t="shared" si="119"/>
        <v>0.97823627435508032</v>
      </c>
      <c r="F176" s="134">
        <f t="shared" si="119"/>
        <v>0.97823627435508032</v>
      </c>
      <c r="G176" s="134">
        <f t="shared" si="119"/>
        <v>0.97823627435508032</v>
      </c>
      <c r="H176" s="134">
        <f t="shared" si="119"/>
        <v>0.97823627435508032</v>
      </c>
      <c r="I176" s="134">
        <f t="shared" si="119"/>
        <v>0.97823627435508032</v>
      </c>
      <c r="J176" s="134">
        <f t="shared" si="119"/>
        <v>0.97823627435508032</v>
      </c>
      <c r="K176" s="134">
        <f t="shared" si="119"/>
        <v>0.97823627435508032</v>
      </c>
      <c r="L176" s="134">
        <f t="shared" si="119"/>
        <v>0.97823627435508032</v>
      </c>
      <c r="M176" s="134">
        <f t="shared" si="119"/>
        <v>0.97823627435508032</v>
      </c>
      <c r="N176" s="134">
        <f t="shared" si="119"/>
        <v>0.97823627435508032</v>
      </c>
      <c r="O176" s="134">
        <f t="shared" si="119"/>
        <v>0.97823627435508032</v>
      </c>
      <c r="P176" s="134">
        <f t="shared" si="119"/>
        <v>0.97823627435508032</v>
      </c>
      <c r="Q176" s="134">
        <f t="shared" si="119"/>
        <v>0.97823627435508032</v>
      </c>
      <c r="R176" s="134">
        <f t="shared" si="119"/>
        <v>0.97823627435508032</v>
      </c>
      <c r="S176" s="134">
        <f t="shared" si="119"/>
        <v>0.97823627435508032</v>
      </c>
      <c r="T176" s="134">
        <f t="shared" si="119"/>
        <v>0.97823627435508032</v>
      </c>
      <c r="U176" s="134">
        <f t="shared" si="119"/>
        <v>0.97823627435508032</v>
      </c>
      <c r="V176" s="134">
        <f t="shared" si="119"/>
        <v>0.97823627435508032</v>
      </c>
      <c r="W176" s="134">
        <f t="shared" si="119"/>
        <v>0.97823627435508032</v>
      </c>
      <c r="X176" s="134">
        <f t="shared" si="119"/>
        <v>0.97823627435508032</v>
      </c>
      <c r="Y176" s="134">
        <f t="shared" si="119"/>
        <v>0.97823627435508032</v>
      </c>
      <c r="Z176" s="134">
        <f t="shared" si="119"/>
        <v>0.97823627435508032</v>
      </c>
      <c r="AA176" s="134">
        <f t="shared" si="119"/>
        <v>0.97823627435508032</v>
      </c>
    </row>
    <row r="177" spans="1:27" x14ac:dyDescent="0.3">
      <c r="A177" s="23">
        <v>7</v>
      </c>
      <c r="B177" s="134">
        <f t="shared" si="114"/>
        <v>0.95571780385324012</v>
      </c>
      <c r="C177" s="134">
        <f t="shared" ref="C177:AA177" si="120">B177</f>
        <v>0.95571780385324012</v>
      </c>
      <c r="D177" s="134">
        <f t="shared" si="120"/>
        <v>0.95571780385324012</v>
      </c>
      <c r="E177" s="134">
        <f t="shared" si="120"/>
        <v>0.95571780385324012</v>
      </c>
      <c r="F177" s="134">
        <f t="shared" si="120"/>
        <v>0.95571780385324012</v>
      </c>
      <c r="G177" s="134">
        <f t="shared" si="120"/>
        <v>0.95571780385324012</v>
      </c>
      <c r="H177" s="134">
        <f t="shared" si="120"/>
        <v>0.95571780385324012</v>
      </c>
      <c r="I177" s="134">
        <f t="shared" si="120"/>
        <v>0.95571780385324012</v>
      </c>
      <c r="J177" s="134">
        <f t="shared" si="120"/>
        <v>0.95571780385324012</v>
      </c>
      <c r="K177" s="134">
        <f t="shared" si="120"/>
        <v>0.95571780385324012</v>
      </c>
      <c r="L177" s="134">
        <f t="shared" si="120"/>
        <v>0.95571780385324012</v>
      </c>
      <c r="M177" s="134">
        <f t="shared" si="120"/>
        <v>0.95571780385324012</v>
      </c>
      <c r="N177" s="134">
        <f t="shared" si="120"/>
        <v>0.95571780385324012</v>
      </c>
      <c r="O177" s="134">
        <f t="shared" si="120"/>
        <v>0.95571780385324012</v>
      </c>
      <c r="P177" s="134">
        <f t="shared" si="120"/>
        <v>0.95571780385324012</v>
      </c>
      <c r="Q177" s="134">
        <f t="shared" si="120"/>
        <v>0.95571780385324012</v>
      </c>
      <c r="R177" s="134">
        <f t="shared" si="120"/>
        <v>0.95571780385324012</v>
      </c>
      <c r="S177" s="134">
        <f t="shared" si="120"/>
        <v>0.95571780385324012</v>
      </c>
      <c r="T177" s="134">
        <f t="shared" si="120"/>
        <v>0.95571780385324012</v>
      </c>
      <c r="U177" s="134">
        <f t="shared" si="120"/>
        <v>0.95571780385324012</v>
      </c>
      <c r="V177" s="134">
        <f t="shared" si="120"/>
        <v>0.95571780385324012</v>
      </c>
      <c r="W177" s="134">
        <f t="shared" si="120"/>
        <v>0.95571780385324012</v>
      </c>
      <c r="X177" s="134">
        <f t="shared" si="120"/>
        <v>0.95571780385324012</v>
      </c>
      <c r="Y177" s="134">
        <f t="shared" si="120"/>
        <v>0.95571780385324012</v>
      </c>
      <c r="Z177" s="134">
        <f t="shared" si="120"/>
        <v>0.95571780385324012</v>
      </c>
      <c r="AA177" s="134">
        <f t="shared" si="120"/>
        <v>0.95571780385324012</v>
      </c>
    </row>
    <row r="178" spans="1:27" x14ac:dyDescent="0.3">
      <c r="A178" s="23">
        <v>8</v>
      </c>
      <c r="B178" s="134">
        <f t="shared" si="114"/>
        <v>0.95571780385324012</v>
      </c>
      <c r="C178" s="134">
        <f t="shared" ref="C178:AA178" si="121">B178</f>
        <v>0.95571780385324012</v>
      </c>
      <c r="D178" s="134">
        <f t="shared" si="121"/>
        <v>0.95571780385324012</v>
      </c>
      <c r="E178" s="134">
        <f t="shared" si="121"/>
        <v>0.95571780385324012</v>
      </c>
      <c r="F178" s="134">
        <f t="shared" si="121"/>
        <v>0.95571780385324012</v>
      </c>
      <c r="G178" s="134">
        <f t="shared" si="121"/>
        <v>0.95571780385324012</v>
      </c>
      <c r="H178" s="134">
        <f t="shared" si="121"/>
        <v>0.95571780385324012</v>
      </c>
      <c r="I178" s="134">
        <f t="shared" si="121"/>
        <v>0.95571780385324012</v>
      </c>
      <c r="J178" s="134">
        <f t="shared" si="121"/>
        <v>0.95571780385324012</v>
      </c>
      <c r="K178" s="134">
        <f t="shared" si="121"/>
        <v>0.95571780385324012</v>
      </c>
      <c r="L178" s="134">
        <f t="shared" si="121"/>
        <v>0.95571780385324012</v>
      </c>
      <c r="M178" s="134">
        <f t="shared" si="121"/>
        <v>0.95571780385324012</v>
      </c>
      <c r="N178" s="134">
        <f t="shared" si="121"/>
        <v>0.95571780385324012</v>
      </c>
      <c r="O178" s="134">
        <f t="shared" si="121"/>
        <v>0.95571780385324012</v>
      </c>
      <c r="P178" s="134">
        <f t="shared" si="121"/>
        <v>0.95571780385324012</v>
      </c>
      <c r="Q178" s="134">
        <f t="shared" si="121"/>
        <v>0.95571780385324012</v>
      </c>
      <c r="R178" s="134">
        <f t="shared" si="121"/>
        <v>0.95571780385324012</v>
      </c>
      <c r="S178" s="134">
        <f t="shared" si="121"/>
        <v>0.95571780385324012</v>
      </c>
      <c r="T178" s="134">
        <f t="shared" si="121"/>
        <v>0.95571780385324012</v>
      </c>
      <c r="U178" s="134">
        <f t="shared" si="121"/>
        <v>0.95571780385324012</v>
      </c>
      <c r="V178" s="134">
        <f t="shared" si="121"/>
        <v>0.95571780385324012</v>
      </c>
      <c r="W178" s="134">
        <f t="shared" si="121"/>
        <v>0.95571780385324012</v>
      </c>
      <c r="X178" s="134">
        <f t="shared" si="121"/>
        <v>0.95571780385324012</v>
      </c>
      <c r="Y178" s="134">
        <f t="shared" si="121"/>
        <v>0.95571780385324012</v>
      </c>
      <c r="Z178" s="134">
        <f t="shared" si="121"/>
        <v>0.95571780385324012</v>
      </c>
      <c r="AA178" s="134">
        <f t="shared" si="121"/>
        <v>0.95571780385324012</v>
      </c>
    </row>
    <row r="179" spans="1:27" x14ac:dyDescent="0.3">
      <c r="A179" s="23">
        <v>9</v>
      </c>
      <c r="B179" s="134">
        <f t="shared" si="114"/>
        <v>0.95571780385324012</v>
      </c>
      <c r="C179" s="134">
        <f t="shared" ref="C179:AA179" si="122">B179</f>
        <v>0.95571780385324012</v>
      </c>
      <c r="D179" s="134">
        <f t="shared" si="122"/>
        <v>0.95571780385324012</v>
      </c>
      <c r="E179" s="134">
        <f t="shared" si="122"/>
        <v>0.95571780385324012</v>
      </c>
      <c r="F179" s="134">
        <f t="shared" si="122"/>
        <v>0.95571780385324012</v>
      </c>
      <c r="G179" s="134">
        <f t="shared" si="122"/>
        <v>0.95571780385324012</v>
      </c>
      <c r="H179" s="134">
        <f t="shared" si="122"/>
        <v>0.95571780385324012</v>
      </c>
      <c r="I179" s="134">
        <f t="shared" si="122"/>
        <v>0.95571780385324012</v>
      </c>
      <c r="J179" s="134">
        <f t="shared" si="122"/>
        <v>0.95571780385324012</v>
      </c>
      <c r="K179" s="134">
        <f t="shared" si="122"/>
        <v>0.95571780385324012</v>
      </c>
      <c r="L179" s="134">
        <f t="shared" si="122"/>
        <v>0.95571780385324012</v>
      </c>
      <c r="M179" s="134">
        <f t="shared" si="122"/>
        <v>0.95571780385324012</v>
      </c>
      <c r="N179" s="134">
        <f t="shared" si="122"/>
        <v>0.95571780385324012</v>
      </c>
      <c r="O179" s="134">
        <f t="shared" si="122"/>
        <v>0.95571780385324012</v>
      </c>
      <c r="P179" s="134">
        <f t="shared" si="122"/>
        <v>0.95571780385324012</v>
      </c>
      <c r="Q179" s="134">
        <f t="shared" si="122"/>
        <v>0.95571780385324012</v>
      </c>
      <c r="R179" s="134">
        <f t="shared" si="122"/>
        <v>0.95571780385324012</v>
      </c>
      <c r="S179" s="134">
        <f t="shared" si="122"/>
        <v>0.95571780385324012</v>
      </c>
      <c r="T179" s="134">
        <f t="shared" si="122"/>
        <v>0.95571780385324012</v>
      </c>
      <c r="U179" s="134">
        <f t="shared" si="122"/>
        <v>0.95571780385324012</v>
      </c>
      <c r="V179" s="134">
        <f t="shared" si="122"/>
        <v>0.95571780385324012</v>
      </c>
      <c r="W179" s="134">
        <f t="shared" si="122"/>
        <v>0.95571780385324012</v>
      </c>
      <c r="X179" s="134">
        <f t="shared" si="122"/>
        <v>0.95571780385324012</v>
      </c>
      <c r="Y179" s="134">
        <f t="shared" si="122"/>
        <v>0.95571780385324012</v>
      </c>
      <c r="Z179" s="134">
        <f t="shared" si="122"/>
        <v>0.95571780385324012</v>
      </c>
      <c r="AA179" s="134">
        <f t="shared" si="122"/>
        <v>0.95571780385324012</v>
      </c>
    </row>
    <row r="180" spans="1:27" x14ac:dyDescent="0.3">
      <c r="A180" s="23">
        <v>10</v>
      </c>
      <c r="B180" s="134">
        <f t="shared" si="114"/>
        <v>0.48265492306557278</v>
      </c>
      <c r="C180" s="134">
        <f t="shared" ref="C180:AA180" si="123">B180</f>
        <v>0.48265492306557278</v>
      </c>
      <c r="D180" s="134">
        <f t="shared" si="123"/>
        <v>0.48265492306557278</v>
      </c>
      <c r="E180" s="134">
        <f t="shared" si="123"/>
        <v>0.48265492306557278</v>
      </c>
      <c r="F180" s="134">
        <f t="shared" si="123"/>
        <v>0.48265492306557278</v>
      </c>
      <c r="G180" s="134">
        <f t="shared" si="123"/>
        <v>0.48265492306557278</v>
      </c>
      <c r="H180" s="134">
        <f t="shared" si="123"/>
        <v>0.48265492306557278</v>
      </c>
      <c r="I180" s="134">
        <f t="shared" si="123"/>
        <v>0.48265492306557278</v>
      </c>
      <c r="J180" s="134">
        <f t="shared" si="123"/>
        <v>0.48265492306557278</v>
      </c>
      <c r="K180" s="134">
        <f t="shared" si="123"/>
        <v>0.48265492306557278</v>
      </c>
      <c r="L180" s="134">
        <f t="shared" si="123"/>
        <v>0.48265492306557278</v>
      </c>
      <c r="M180" s="134">
        <f t="shared" si="123"/>
        <v>0.48265492306557278</v>
      </c>
      <c r="N180" s="134">
        <f t="shared" si="123"/>
        <v>0.48265492306557278</v>
      </c>
      <c r="O180" s="134">
        <f t="shared" si="123"/>
        <v>0.48265492306557278</v>
      </c>
      <c r="P180" s="134">
        <f t="shared" si="123"/>
        <v>0.48265492306557278</v>
      </c>
      <c r="Q180" s="134">
        <f t="shared" si="123"/>
        <v>0.48265492306557278</v>
      </c>
      <c r="R180" s="134">
        <f t="shared" si="123"/>
        <v>0.48265492306557278</v>
      </c>
      <c r="S180" s="134">
        <f t="shared" si="123"/>
        <v>0.48265492306557278</v>
      </c>
      <c r="T180" s="134">
        <f t="shared" si="123"/>
        <v>0.48265492306557278</v>
      </c>
      <c r="U180" s="134">
        <f t="shared" si="123"/>
        <v>0.48265492306557278</v>
      </c>
      <c r="V180" s="134">
        <f t="shared" si="123"/>
        <v>0.48265492306557278</v>
      </c>
      <c r="W180" s="134">
        <f t="shared" si="123"/>
        <v>0.48265492306557278</v>
      </c>
      <c r="X180" s="134">
        <f t="shared" si="123"/>
        <v>0.48265492306557278</v>
      </c>
      <c r="Y180" s="134">
        <f t="shared" si="123"/>
        <v>0.48265492306557278</v>
      </c>
      <c r="Z180" s="134">
        <f t="shared" si="123"/>
        <v>0.48265492306557278</v>
      </c>
      <c r="AA180" s="134">
        <f t="shared" si="123"/>
        <v>0.48265492306557278</v>
      </c>
    </row>
    <row r="181" spans="1:27" x14ac:dyDescent="0.3">
      <c r="A181" s="23">
        <v>11</v>
      </c>
      <c r="B181" s="134">
        <f t="shared" si="114"/>
        <v>0.48265492306557278</v>
      </c>
      <c r="C181" s="134">
        <f t="shared" ref="C181:AA181" si="124">B181</f>
        <v>0.48265492306557278</v>
      </c>
      <c r="D181" s="134">
        <f t="shared" si="124"/>
        <v>0.48265492306557278</v>
      </c>
      <c r="E181" s="134">
        <f t="shared" si="124"/>
        <v>0.48265492306557278</v>
      </c>
      <c r="F181" s="134">
        <f t="shared" si="124"/>
        <v>0.48265492306557278</v>
      </c>
      <c r="G181" s="134">
        <f t="shared" si="124"/>
        <v>0.48265492306557278</v>
      </c>
      <c r="H181" s="134">
        <f t="shared" si="124"/>
        <v>0.48265492306557278</v>
      </c>
      <c r="I181" s="134">
        <f t="shared" si="124"/>
        <v>0.48265492306557278</v>
      </c>
      <c r="J181" s="134">
        <f t="shared" si="124"/>
        <v>0.48265492306557278</v>
      </c>
      <c r="K181" s="134">
        <f t="shared" si="124"/>
        <v>0.48265492306557278</v>
      </c>
      <c r="L181" s="134">
        <f t="shared" si="124"/>
        <v>0.48265492306557278</v>
      </c>
      <c r="M181" s="134">
        <f t="shared" si="124"/>
        <v>0.48265492306557278</v>
      </c>
      <c r="N181" s="134">
        <f t="shared" si="124"/>
        <v>0.48265492306557278</v>
      </c>
      <c r="O181" s="134">
        <f t="shared" si="124"/>
        <v>0.48265492306557278</v>
      </c>
      <c r="P181" s="134">
        <f t="shared" si="124"/>
        <v>0.48265492306557278</v>
      </c>
      <c r="Q181" s="134">
        <f t="shared" si="124"/>
        <v>0.48265492306557278</v>
      </c>
      <c r="R181" s="134">
        <f t="shared" si="124"/>
        <v>0.48265492306557278</v>
      </c>
      <c r="S181" s="134">
        <f t="shared" si="124"/>
        <v>0.48265492306557278</v>
      </c>
      <c r="T181" s="134">
        <f t="shared" si="124"/>
        <v>0.48265492306557278</v>
      </c>
      <c r="U181" s="134">
        <f t="shared" si="124"/>
        <v>0.48265492306557278</v>
      </c>
      <c r="V181" s="134">
        <f t="shared" si="124"/>
        <v>0.48265492306557278</v>
      </c>
      <c r="W181" s="134">
        <f t="shared" si="124"/>
        <v>0.48265492306557278</v>
      </c>
      <c r="X181" s="134">
        <f t="shared" si="124"/>
        <v>0.48265492306557278</v>
      </c>
      <c r="Y181" s="134">
        <f t="shared" si="124"/>
        <v>0.48265492306557278</v>
      </c>
      <c r="Z181" s="134">
        <f t="shared" si="124"/>
        <v>0.48265492306557278</v>
      </c>
      <c r="AA181" s="134">
        <f t="shared" si="124"/>
        <v>0.48265492306557278</v>
      </c>
    </row>
    <row r="182" spans="1:27" x14ac:dyDescent="0.3">
      <c r="A182" s="23">
        <v>12</v>
      </c>
      <c r="B182" s="134">
        <f t="shared" si="114"/>
        <v>0.48265492306557278</v>
      </c>
      <c r="C182" s="134">
        <f t="shared" ref="C182:AA182" si="125">B182</f>
        <v>0.48265492306557278</v>
      </c>
      <c r="D182" s="134">
        <f t="shared" si="125"/>
        <v>0.48265492306557278</v>
      </c>
      <c r="E182" s="134">
        <f t="shared" si="125"/>
        <v>0.48265492306557278</v>
      </c>
      <c r="F182" s="134">
        <f t="shared" si="125"/>
        <v>0.48265492306557278</v>
      </c>
      <c r="G182" s="134">
        <f t="shared" si="125"/>
        <v>0.48265492306557278</v>
      </c>
      <c r="H182" s="134">
        <f t="shared" si="125"/>
        <v>0.48265492306557278</v>
      </c>
      <c r="I182" s="134">
        <f t="shared" si="125"/>
        <v>0.48265492306557278</v>
      </c>
      <c r="J182" s="134">
        <f t="shared" si="125"/>
        <v>0.48265492306557278</v>
      </c>
      <c r="K182" s="134">
        <f t="shared" si="125"/>
        <v>0.48265492306557278</v>
      </c>
      <c r="L182" s="134">
        <f t="shared" si="125"/>
        <v>0.48265492306557278</v>
      </c>
      <c r="M182" s="134">
        <f t="shared" si="125"/>
        <v>0.48265492306557278</v>
      </c>
      <c r="N182" s="134">
        <f t="shared" si="125"/>
        <v>0.48265492306557278</v>
      </c>
      <c r="O182" s="134">
        <f t="shared" si="125"/>
        <v>0.48265492306557278</v>
      </c>
      <c r="P182" s="134">
        <f t="shared" si="125"/>
        <v>0.48265492306557278</v>
      </c>
      <c r="Q182" s="134">
        <f t="shared" si="125"/>
        <v>0.48265492306557278</v>
      </c>
      <c r="R182" s="134">
        <f t="shared" si="125"/>
        <v>0.48265492306557278</v>
      </c>
      <c r="S182" s="134">
        <f t="shared" si="125"/>
        <v>0.48265492306557278</v>
      </c>
      <c r="T182" s="134">
        <f t="shared" si="125"/>
        <v>0.48265492306557278</v>
      </c>
      <c r="U182" s="134">
        <f t="shared" si="125"/>
        <v>0.48265492306557278</v>
      </c>
      <c r="V182" s="134">
        <f t="shared" si="125"/>
        <v>0.48265492306557278</v>
      </c>
      <c r="W182" s="134">
        <f t="shared" si="125"/>
        <v>0.48265492306557278</v>
      </c>
      <c r="X182" s="134">
        <f t="shared" si="125"/>
        <v>0.48265492306557278</v>
      </c>
      <c r="Y182" s="134">
        <f t="shared" si="125"/>
        <v>0.48265492306557278</v>
      </c>
      <c r="Z182" s="134">
        <f t="shared" si="125"/>
        <v>0.48265492306557278</v>
      </c>
      <c r="AA182" s="134">
        <f t="shared" si="125"/>
        <v>0.48265492306557278</v>
      </c>
    </row>
    <row r="183" spans="1:27" x14ac:dyDescent="0.3">
      <c r="A183" s="23">
        <v>13</v>
      </c>
      <c r="B183" s="134">
        <f t="shared" si="114"/>
        <v>0.3707048918768916</v>
      </c>
      <c r="C183" s="134">
        <f t="shared" ref="C183:AA183" si="126">B183</f>
        <v>0.3707048918768916</v>
      </c>
      <c r="D183" s="134">
        <f t="shared" si="126"/>
        <v>0.3707048918768916</v>
      </c>
      <c r="E183" s="134">
        <f t="shared" si="126"/>
        <v>0.3707048918768916</v>
      </c>
      <c r="F183" s="134">
        <f t="shared" si="126"/>
        <v>0.3707048918768916</v>
      </c>
      <c r="G183" s="134">
        <f t="shared" si="126"/>
        <v>0.3707048918768916</v>
      </c>
      <c r="H183" s="134">
        <f t="shared" si="126"/>
        <v>0.3707048918768916</v>
      </c>
      <c r="I183" s="134">
        <f t="shared" si="126"/>
        <v>0.3707048918768916</v>
      </c>
      <c r="J183" s="134">
        <f t="shared" si="126"/>
        <v>0.3707048918768916</v>
      </c>
      <c r="K183" s="134">
        <f t="shared" si="126"/>
        <v>0.3707048918768916</v>
      </c>
      <c r="L183" s="134">
        <f t="shared" si="126"/>
        <v>0.3707048918768916</v>
      </c>
      <c r="M183" s="134">
        <f t="shared" si="126"/>
        <v>0.3707048918768916</v>
      </c>
      <c r="N183" s="134">
        <f t="shared" si="126"/>
        <v>0.3707048918768916</v>
      </c>
      <c r="O183" s="134">
        <f t="shared" si="126"/>
        <v>0.3707048918768916</v>
      </c>
      <c r="P183" s="134">
        <f t="shared" si="126"/>
        <v>0.3707048918768916</v>
      </c>
      <c r="Q183" s="134">
        <f t="shared" si="126"/>
        <v>0.3707048918768916</v>
      </c>
      <c r="R183" s="134">
        <f t="shared" si="126"/>
        <v>0.3707048918768916</v>
      </c>
      <c r="S183" s="134">
        <f t="shared" si="126"/>
        <v>0.3707048918768916</v>
      </c>
      <c r="T183" s="134">
        <f t="shared" si="126"/>
        <v>0.3707048918768916</v>
      </c>
      <c r="U183" s="134">
        <f t="shared" si="126"/>
        <v>0.3707048918768916</v>
      </c>
      <c r="V183" s="134">
        <f t="shared" si="126"/>
        <v>0.3707048918768916</v>
      </c>
      <c r="W183" s="134">
        <f t="shared" si="126"/>
        <v>0.3707048918768916</v>
      </c>
      <c r="X183" s="134">
        <f t="shared" si="126"/>
        <v>0.3707048918768916</v>
      </c>
      <c r="Y183" s="134">
        <f t="shared" si="126"/>
        <v>0.3707048918768916</v>
      </c>
      <c r="Z183" s="134">
        <f t="shared" si="126"/>
        <v>0.3707048918768916</v>
      </c>
      <c r="AA183" s="134">
        <f t="shared" si="126"/>
        <v>0.3707048918768916</v>
      </c>
    </row>
    <row r="184" spans="1:27" x14ac:dyDescent="0.3">
      <c r="A184" s="23">
        <v>14</v>
      </c>
      <c r="B184" s="134">
        <f t="shared" si="114"/>
        <v>0.3707048918768916</v>
      </c>
      <c r="C184" s="134">
        <f t="shared" ref="C184:AA184" si="127">B184</f>
        <v>0.3707048918768916</v>
      </c>
      <c r="D184" s="134">
        <f t="shared" si="127"/>
        <v>0.3707048918768916</v>
      </c>
      <c r="E184" s="134">
        <f t="shared" si="127"/>
        <v>0.3707048918768916</v>
      </c>
      <c r="F184" s="134">
        <f t="shared" si="127"/>
        <v>0.3707048918768916</v>
      </c>
      <c r="G184" s="134">
        <f t="shared" si="127"/>
        <v>0.3707048918768916</v>
      </c>
      <c r="H184" s="134">
        <f t="shared" si="127"/>
        <v>0.3707048918768916</v>
      </c>
      <c r="I184" s="134">
        <f t="shared" si="127"/>
        <v>0.3707048918768916</v>
      </c>
      <c r="J184" s="134">
        <f t="shared" si="127"/>
        <v>0.3707048918768916</v>
      </c>
      <c r="K184" s="134">
        <f t="shared" si="127"/>
        <v>0.3707048918768916</v>
      </c>
      <c r="L184" s="134">
        <f t="shared" si="127"/>
        <v>0.3707048918768916</v>
      </c>
      <c r="M184" s="134">
        <f t="shared" si="127"/>
        <v>0.3707048918768916</v>
      </c>
      <c r="N184" s="134">
        <f t="shared" si="127"/>
        <v>0.3707048918768916</v>
      </c>
      <c r="O184" s="134">
        <f t="shared" si="127"/>
        <v>0.3707048918768916</v>
      </c>
      <c r="P184" s="134">
        <f t="shared" si="127"/>
        <v>0.3707048918768916</v>
      </c>
      <c r="Q184" s="134">
        <f t="shared" si="127"/>
        <v>0.3707048918768916</v>
      </c>
      <c r="R184" s="134">
        <f t="shared" si="127"/>
        <v>0.3707048918768916</v>
      </c>
      <c r="S184" s="134">
        <f t="shared" si="127"/>
        <v>0.3707048918768916</v>
      </c>
      <c r="T184" s="134">
        <f t="shared" si="127"/>
        <v>0.3707048918768916</v>
      </c>
      <c r="U184" s="134">
        <f t="shared" si="127"/>
        <v>0.3707048918768916</v>
      </c>
      <c r="V184" s="134">
        <f t="shared" si="127"/>
        <v>0.3707048918768916</v>
      </c>
      <c r="W184" s="134">
        <f t="shared" si="127"/>
        <v>0.3707048918768916</v>
      </c>
      <c r="X184" s="134">
        <f t="shared" si="127"/>
        <v>0.3707048918768916</v>
      </c>
      <c r="Y184" s="134">
        <f t="shared" si="127"/>
        <v>0.3707048918768916</v>
      </c>
      <c r="Z184" s="134">
        <f t="shared" si="127"/>
        <v>0.3707048918768916</v>
      </c>
      <c r="AA184" s="134">
        <f t="shared" si="127"/>
        <v>0.3707048918768916</v>
      </c>
    </row>
    <row r="185" spans="1:27" x14ac:dyDescent="0.3">
      <c r="A185" s="23">
        <v>15</v>
      </c>
      <c r="B185" s="134">
        <f t="shared" si="114"/>
        <v>0.3707048918768916</v>
      </c>
      <c r="C185" s="134">
        <f t="shared" ref="C185:AA185" si="128">B185</f>
        <v>0.3707048918768916</v>
      </c>
      <c r="D185" s="134">
        <f t="shared" si="128"/>
        <v>0.3707048918768916</v>
      </c>
      <c r="E185" s="134">
        <f t="shared" si="128"/>
        <v>0.3707048918768916</v>
      </c>
      <c r="F185" s="134">
        <f t="shared" si="128"/>
        <v>0.3707048918768916</v>
      </c>
      <c r="G185" s="134">
        <f t="shared" si="128"/>
        <v>0.3707048918768916</v>
      </c>
      <c r="H185" s="134">
        <f t="shared" si="128"/>
        <v>0.3707048918768916</v>
      </c>
      <c r="I185" s="134">
        <f t="shared" si="128"/>
        <v>0.3707048918768916</v>
      </c>
      <c r="J185" s="134">
        <f t="shared" si="128"/>
        <v>0.3707048918768916</v>
      </c>
      <c r="K185" s="134">
        <f t="shared" si="128"/>
        <v>0.3707048918768916</v>
      </c>
      <c r="L185" s="134">
        <f t="shared" si="128"/>
        <v>0.3707048918768916</v>
      </c>
      <c r="M185" s="134">
        <f t="shared" si="128"/>
        <v>0.3707048918768916</v>
      </c>
      <c r="N185" s="134">
        <f t="shared" si="128"/>
        <v>0.3707048918768916</v>
      </c>
      <c r="O185" s="134">
        <f t="shared" si="128"/>
        <v>0.3707048918768916</v>
      </c>
      <c r="P185" s="134">
        <f t="shared" si="128"/>
        <v>0.3707048918768916</v>
      </c>
      <c r="Q185" s="134">
        <f t="shared" si="128"/>
        <v>0.3707048918768916</v>
      </c>
      <c r="R185" s="134">
        <f t="shared" si="128"/>
        <v>0.3707048918768916</v>
      </c>
      <c r="S185" s="134">
        <f t="shared" si="128"/>
        <v>0.3707048918768916</v>
      </c>
      <c r="T185" s="134">
        <f t="shared" si="128"/>
        <v>0.3707048918768916</v>
      </c>
      <c r="U185" s="134">
        <f t="shared" si="128"/>
        <v>0.3707048918768916</v>
      </c>
      <c r="V185" s="134">
        <f t="shared" si="128"/>
        <v>0.3707048918768916</v>
      </c>
      <c r="W185" s="134">
        <f t="shared" si="128"/>
        <v>0.3707048918768916</v>
      </c>
      <c r="X185" s="134">
        <f t="shared" si="128"/>
        <v>0.3707048918768916</v>
      </c>
      <c r="Y185" s="134">
        <f t="shared" si="128"/>
        <v>0.3707048918768916</v>
      </c>
      <c r="Z185" s="134">
        <f t="shared" si="128"/>
        <v>0.3707048918768916</v>
      </c>
      <c r="AA185" s="134">
        <f t="shared" si="128"/>
        <v>0.3707048918768916</v>
      </c>
    </row>
    <row r="186" spans="1:27" x14ac:dyDescent="0.3">
      <c r="A186" s="23">
        <v>16</v>
      </c>
      <c r="B186" s="134">
        <f t="shared" si="114"/>
        <v>0.28082206060534848</v>
      </c>
      <c r="C186" s="134">
        <f t="shared" ref="C186:AA186" si="129">B186</f>
        <v>0.28082206060534848</v>
      </c>
      <c r="D186" s="134">
        <f t="shared" si="129"/>
        <v>0.28082206060534848</v>
      </c>
      <c r="E186" s="134">
        <f t="shared" si="129"/>
        <v>0.28082206060534848</v>
      </c>
      <c r="F186" s="134">
        <f t="shared" si="129"/>
        <v>0.28082206060534848</v>
      </c>
      <c r="G186" s="134">
        <f t="shared" si="129"/>
        <v>0.28082206060534848</v>
      </c>
      <c r="H186" s="134">
        <f t="shared" si="129"/>
        <v>0.28082206060534848</v>
      </c>
      <c r="I186" s="134">
        <f t="shared" si="129"/>
        <v>0.28082206060534848</v>
      </c>
      <c r="J186" s="134">
        <f t="shared" si="129"/>
        <v>0.28082206060534848</v>
      </c>
      <c r="K186" s="134">
        <f t="shared" si="129"/>
        <v>0.28082206060534848</v>
      </c>
      <c r="L186" s="134">
        <f t="shared" si="129"/>
        <v>0.28082206060534848</v>
      </c>
      <c r="M186" s="134">
        <f t="shared" si="129"/>
        <v>0.28082206060534848</v>
      </c>
      <c r="N186" s="134">
        <f t="shared" si="129"/>
        <v>0.28082206060534848</v>
      </c>
      <c r="O186" s="134">
        <f t="shared" si="129"/>
        <v>0.28082206060534848</v>
      </c>
      <c r="P186" s="134">
        <f t="shared" si="129"/>
        <v>0.28082206060534848</v>
      </c>
      <c r="Q186" s="134">
        <f t="shared" si="129"/>
        <v>0.28082206060534848</v>
      </c>
      <c r="R186" s="134">
        <f t="shared" si="129"/>
        <v>0.28082206060534848</v>
      </c>
      <c r="S186" s="134">
        <f t="shared" si="129"/>
        <v>0.28082206060534848</v>
      </c>
      <c r="T186" s="134">
        <f t="shared" si="129"/>
        <v>0.28082206060534848</v>
      </c>
      <c r="U186" s="134">
        <f t="shared" si="129"/>
        <v>0.28082206060534848</v>
      </c>
      <c r="V186" s="134">
        <f t="shared" si="129"/>
        <v>0.28082206060534848</v>
      </c>
      <c r="W186" s="134">
        <f t="shared" si="129"/>
        <v>0.28082206060534848</v>
      </c>
      <c r="X186" s="134">
        <f t="shared" si="129"/>
        <v>0.28082206060534848</v>
      </c>
      <c r="Y186" s="134">
        <f t="shared" si="129"/>
        <v>0.28082206060534848</v>
      </c>
      <c r="Z186" s="134">
        <f t="shared" si="129"/>
        <v>0.28082206060534848</v>
      </c>
      <c r="AA186" s="134">
        <f t="shared" si="129"/>
        <v>0.28082206060534848</v>
      </c>
    </row>
    <row r="187" spans="1:27" x14ac:dyDescent="0.3">
      <c r="A187" s="23">
        <v>17</v>
      </c>
      <c r="B187" s="134">
        <f t="shared" si="114"/>
        <v>0.28082206060534848</v>
      </c>
      <c r="C187" s="134">
        <f t="shared" ref="C187:AA187" si="130">B187</f>
        <v>0.28082206060534848</v>
      </c>
      <c r="D187" s="134">
        <f t="shared" si="130"/>
        <v>0.28082206060534848</v>
      </c>
      <c r="E187" s="134">
        <f t="shared" si="130"/>
        <v>0.28082206060534848</v>
      </c>
      <c r="F187" s="134">
        <f t="shared" si="130"/>
        <v>0.28082206060534848</v>
      </c>
      <c r="G187" s="134">
        <f t="shared" si="130"/>
        <v>0.28082206060534848</v>
      </c>
      <c r="H187" s="134">
        <f t="shared" si="130"/>
        <v>0.28082206060534848</v>
      </c>
      <c r="I187" s="134">
        <f t="shared" si="130"/>
        <v>0.28082206060534848</v>
      </c>
      <c r="J187" s="134">
        <f t="shared" si="130"/>
        <v>0.28082206060534848</v>
      </c>
      <c r="K187" s="134">
        <f t="shared" si="130"/>
        <v>0.28082206060534848</v>
      </c>
      <c r="L187" s="134">
        <f t="shared" si="130"/>
        <v>0.28082206060534848</v>
      </c>
      <c r="M187" s="134">
        <f t="shared" si="130"/>
        <v>0.28082206060534848</v>
      </c>
      <c r="N187" s="134">
        <f t="shared" si="130"/>
        <v>0.28082206060534848</v>
      </c>
      <c r="O187" s="134">
        <f t="shared" si="130"/>
        <v>0.28082206060534848</v>
      </c>
      <c r="P187" s="134">
        <f t="shared" si="130"/>
        <v>0.28082206060534848</v>
      </c>
      <c r="Q187" s="134">
        <f t="shared" si="130"/>
        <v>0.28082206060534848</v>
      </c>
      <c r="R187" s="134">
        <f t="shared" si="130"/>
        <v>0.28082206060534848</v>
      </c>
      <c r="S187" s="134">
        <f t="shared" si="130"/>
        <v>0.28082206060534848</v>
      </c>
      <c r="T187" s="134">
        <f t="shared" si="130"/>
        <v>0.28082206060534848</v>
      </c>
      <c r="U187" s="134">
        <f t="shared" si="130"/>
        <v>0.28082206060534848</v>
      </c>
      <c r="V187" s="134">
        <f t="shared" si="130"/>
        <v>0.28082206060534848</v>
      </c>
      <c r="W187" s="134">
        <f t="shared" si="130"/>
        <v>0.28082206060534848</v>
      </c>
      <c r="X187" s="134">
        <f t="shared" si="130"/>
        <v>0.28082206060534848</v>
      </c>
      <c r="Y187" s="134">
        <f t="shared" si="130"/>
        <v>0.28082206060534848</v>
      </c>
      <c r="Z187" s="134">
        <f t="shared" si="130"/>
        <v>0.28082206060534848</v>
      </c>
      <c r="AA187" s="134">
        <f t="shared" si="130"/>
        <v>0.28082206060534848</v>
      </c>
    </row>
    <row r="188" spans="1:27" x14ac:dyDescent="0.3">
      <c r="A188" s="23">
        <v>18</v>
      </c>
      <c r="B188" s="134">
        <f t="shared" si="114"/>
        <v>0.28082206060534848</v>
      </c>
      <c r="C188" s="134">
        <f t="shared" ref="C188:AA188" si="131">B188</f>
        <v>0.28082206060534848</v>
      </c>
      <c r="D188" s="134">
        <f t="shared" si="131"/>
        <v>0.28082206060534848</v>
      </c>
      <c r="E188" s="134">
        <f t="shared" si="131"/>
        <v>0.28082206060534848</v>
      </c>
      <c r="F188" s="134">
        <f t="shared" si="131"/>
        <v>0.28082206060534848</v>
      </c>
      <c r="G188" s="134">
        <f t="shared" si="131"/>
        <v>0.28082206060534848</v>
      </c>
      <c r="H188" s="134">
        <f t="shared" si="131"/>
        <v>0.28082206060534848</v>
      </c>
      <c r="I188" s="134">
        <f t="shared" si="131"/>
        <v>0.28082206060534848</v>
      </c>
      <c r="J188" s="134">
        <f t="shared" si="131"/>
        <v>0.28082206060534848</v>
      </c>
      <c r="K188" s="134">
        <f t="shared" si="131"/>
        <v>0.28082206060534848</v>
      </c>
      <c r="L188" s="134">
        <f t="shared" si="131"/>
        <v>0.28082206060534848</v>
      </c>
      <c r="M188" s="134">
        <f t="shared" si="131"/>
        <v>0.28082206060534848</v>
      </c>
      <c r="N188" s="134">
        <f t="shared" si="131"/>
        <v>0.28082206060534848</v>
      </c>
      <c r="O188" s="134">
        <f t="shared" si="131"/>
        <v>0.28082206060534848</v>
      </c>
      <c r="P188" s="134">
        <f t="shared" si="131"/>
        <v>0.28082206060534848</v>
      </c>
      <c r="Q188" s="134">
        <f t="shared" si="131"/>
        <v>0.28082206060534848</v>
      </c>
      <c r="R188" s="134">
        <f t="shared" si="131"/>
        <v>0.28082206060534848</v>
      </c>
      <c r="S188" s="134">
        <f t="shared" si="131"/>
        <v>0.28082206060534848</v>
      </c>
      <c r="T188" s="134">
        <f t="shared" si="131"/>
        <v>0.28082206060534848</v>
      </c>
      <c r="U188" s="134">
        <f t="shared" si="131"/>
        <v>0.28082206060534848</v>
      </c>
      <c r="V188" s="134">
        <f t="shared" si="131"/>
        <v>0.28082206060534848</v>
      </c>
      <c r="W188" s="134">
        <f t="shared" si="131"/>
        <v>0.28082206060534848</v>
      </c>
      <c r="X188" s="134">
        <f t="shared" si="131"/>
        <v>0.28082206060534848</v>
      </c>
      <c r="Y188" s="134">
        <f t="shared" si="131"/>
        <v>0.28082206060534848</v>
      </c>
      <c r="Z188" s="134">
        <f t="shared" si="131"/>
        <v>0.28082206060534848</v>
      </c>
      <c r="AA188" s="134">
        <f t="shared" si="131"/>
        <v>0.28082206060534848</v>
      </c>
    </row>
    <row r="189" spans="1:27" x14ac:dyDescent="0.3">
      <c r="A189" s="23">
        <v>19</v>
      </c>
      <c r="B189" s="134">
        <f t="shared" si="114"/>
        <v>0.2725183729950828</v>
      </c>
      <c r="C189" s="134">
        <f t="shared" ref="C189:AA189" si="132">B189</f>
        <v>0.2725183729950828</v>
      </c>
      <c r="D189" s="134">
        <f t="shared" si="132"/>
        <v>0.2725183729950828</v>
      </c>
      <c r="E189" s="134">
        <f t="shared" si="132"/>
        <v>0.2725183729950828</v>
      </c>
      <c r="F189" s="134">
        <f t="shared" si="132"/>
        <v>0.2725183729950828</v>
      </c>
      <c r="G189" s="134">
        <f t="shared" si="132"/>
        <v>0.2725183729950828</v>
      </c>
      <c r="H189" s="134">
        <f t="shared" si="132"/>
        <v>0.2725183729950828</v>
      </c>
      <c r="I189" s="134">
        <f t="shared" si="132"/>
        <v>0.2725183729950828</v>
      </c>
      <c r="J189" s="134">
        <f t="shared" si="132"/>
        <v>0.2725183729950828</v>
      </c>
      <c r="K189" s="134">
        <f t="shared" si="132"/>
        <v>0.2725183729950828</v>
      </c>
      <c r="L189" s="134">
        <f t="shared" si="132"/>
        <v>0.2725183729950828</v>
      </c>
      <c r="M189" s="134">
        <f t="shared" si="132"/>
        <v>0.2725183729950828</v>
      </c>
      <c r="N189" s="134">
        <f t="shared" si="132"/>
        <v>0.2725183729950828</v>
      </c>
      <c r="O189" s="134">
        <f t="shared" si="132"/>
        <v>0.2725183729950828</v>
      </c>
      <c r="P189" s="134">
        <f t="shared" si="132"/>
        <v>0.2725183729950828</v>
      </c>
      <c r="Q189" s="134">
        <f t="shared" si="132"/>
        <v>0.2725183729950828</v>
      </c>
      <c r="R189" s="134">
        <f t="shared" si="132"/>
        <v>0.2725183729950828</v>
      </c>
      <c r="S189" s="134">
        <f t="shared" si="132"/>
        <v>0.2725183729950828</v>
      </c>
      <c r="T189" s="134">
        <f t="shared" si="132"/>
        <v>0.2725183729950828</v>
      </c>
      <c r="U189" s="134">
        <f t="shared" si="132"/>
        <v>0.2725183729950828</v>
      </c>
      <c r="V189" s="134">
        <f t="shared" si="132"/>
        <v>0.2725183729950828</v>
      </c>
      <c r="W189" s="134">
        <f t="shared" si="132"/>
        <v>0.2725183729950828</v>
      </c>
      <c r="X189" s="134">
        <f t="shared" si="132"/>
        <v>0.2725183729950828</v>
      </c>
      <c r="Y189" s="134">
        <f t="shared" si="132"/>
        <v>0.2725183729950828</v>
      </c>
      <c r="Z189" s="134">
        <f t="shared" si="132"/>
        <v>0.2725183729950828</v>
      </c>
      <c r="AA189" s="134">
        <f t="shared" si="132"/>
        <v>0.2725183729950828</v>
      </c>
    </row>
    <row r="190" spans="1:27" x14ac:dyDescent="0.3">
      <c r="A190" s="23">
        <v>20</v>
      </c>
      <c r="B190" s="134">
        <f t="shared" si="114"/>
        <v>0.2725183729950828</v>
      </c>
      <c r="C190" s="134">
        <f t="shared" ref="C190:AA190" si="133">B190</f>
        <v>0.2725183729950828</v>
      </c>
      <c r="D190" s="134">
        <f t="shared" si="133"/>
        <v>0.2725183729950828</v>
      </c>
      <c r="E190" s="134">
        <f t="shared" si="133"/>
        <v>0.2725183729950828</v>
      </c>
      <c r="F190" s="134">
        <f t="shared" si="133"/>
        <v>0.2725183729950828</v>
      </c>
      <c r="G190" s="134">
        <f t="shared" si="133"/>
        <v>0.2725183729950828</v>
      </c>
      <c r="H190" s="134">
        <f t="shared" si="133"/>
        <v>0.2725183729950828</v>
      </c>
      <c r="I190" s="134">
        <f t="shared" si="133"/>
        <v>0.2725183729950828</v>
      </c>
      <c r="J190" s="134">
        <f t="shared" si="133"/>
        <v>0.2725183729950828</v>
      </c>
      <c r="K190" s="134">
        <f t="shared" si="133"/>
        <v>0.2725183729950828</v>
      </c>
      <c r="L190" s="134">
        <f t="shared" si="133"/>
        <v>0.2725183729950828</v>
      </c>
      <c r="M190" s="134">
        <f t="shared" si="133"/>
        <v>0.2725183729950828</v>
      </c>
      <c r="N190" s="134">
        <f t="shared" si="133"/>
        <v>0.2725183729950828</v>
      </c>
      <c r="O190" s="134">
        <f t="shared" si="133"/>
        <v>0.2725183729950828</v>
      </c>
      <c r="P190" s="134">
        <f t="shared" si="133"/>
        <v>0.2725183729950828</v>
      </c>
      <c r="Q190" s="134">
        <f t="shared" si="133"/>
        <v>0.2725183729950828</v>
      </c>
      <c r="R190" s="134">
        <f t="shared" si="133"/>
        <v>0.2725183729950828</v>
      </c>
      <c r="S190" s="134">
        <f t="shared" si="133"/>
        <v>0.2725183729950828</v>
      </c>
      <c r="T190" s="134">
        <f t="shared" si="133"/>
        <v>0.2725183729950828</v>
      </c>
      <c r="U190" s="134">
        <f t="shared" si="133"/>
        <v>0.2725183729950828</v>
      </c>
      <c r="V190" s="134">
        <f t="shared" si="133"/>
        <v>0.2725183729950828</v>
      </c>
      <c r="W190" s="134">
        <f t="shared" si="133"/>
        <v>0.2725183729950828</v>
      </c>
      <c r="X190" s="134">
        <f t="shared" si="133"/>
        <v>0.2725183729950828</v>
      </c>
      <c r="Y190" s="134">
        <f t="shared" si="133"/>
        <v>0.2725183729950828</v>
      </c>
      <c r="Z190" s="134">
        <f t="shared" si="133"/>
        <v>0.2725183729950828</v>
      </c>
      <c r="AA190" s="134">
        <f t="shared" si="133"/>
        <v>0.2725183729950828</v>
      </c>
    </row>
    <row r="191" spans="1:27" x14ac:dyDescent="0.3">
      <c r="A191" s="23">
        <v>21</v>
      </c>
      <c r="B191" s="134">
        <f t="shared" si="114"/>
        <v>0.2725183729950828</v>
      </c>
      <c r="C191" s="134">
        <f t="shared" ref="C191:AA191" si="134">B191</f>
        <v>0.2725183729950828</v>
      </c>
      <c r="D191" s="134">
        <f t="shared" si="134"/>
        <v>0.2725183729950828</v>
      </c>
      <c r="E191" s="134">
        <f t="shared" si="134"/>
        <v>0.2725183729950828</v>
      </c>
      <c r="F191" s="134">
        <f t="shared" si="134"/>
        <v>0.2725183729950828</v>
      </c>
      <c r="G191" s="134">
        <f t="shared" si="134"/>
        <v>0.2725183729950828</v>
      </c>
      <c r="H191" s="134">
        <f t="shared" si="134"/>
        <v>0.2725183729950828</v>
      </c>
      <c r="I191" s="134">
        <f t="shared" si="134"/>
        <v>0.2725183729950828</v>
      </c>
      <c r="J191" s="134">
        <f t="shared" si="134"/>
        <v>0.2725183729950828</v>
      </c>
      <c r="K191" s="134">
        <f t="shared" si="134"/>
        <v>0.2725183729950828</v>
      </c>
      <c r="L191" s="134">
        <f t="shared" si="134"/>
        <v>0.2725183729950828</v>
      </c>
      <c r="M191" s="134">
        <f t="shared" si="134"/>
        <v>0.2725183729950828</v>
      </c>
      <c r="N191" s="134">
        <f t="shared" si="134"/>
        <v>0.2725183729950828</v>
      </c>
      <c r="O191" s="134">
        <f t="shared" si="134"/>
        <v>0.2725183729950828</v>
      </c>
      <c r="P191" s="134">
        <f t="shared" si="134"/>
        <v>0.2725183729950828</v>
      </c>
      <c r="Q191" s="134">
        <f t="shared" si="134"/>
        <v>0.2725183729950828</v>
      </c>
      <c r="R191" s="134">
        <f t="shared" si="134"/>
        <v>0.2725183729950828</v>
      </c>
      <c r="S191" s="134">
        <f t="shared" si="134"/>
        <v>0.2725183729950828</v>
      </c>
      <c r="T191" s="134">
        <f t="shared" si="134"/>
        <v>0.2725183729950828</v>
      </c>
      <c r="U191" s="134">
        <f t="shared" si="134"/>
        <v>0.2725183729950828</v>
      </c>
      <c r="V191" s="134">
        <f t="shared" si="134"/>
        <v>0.2725183729950828</v>
      </c>
      <c r="W191" s="134">
        <f t="shared" si="134"/>
        <v>0.2725183729950828</v>
      </c>
      <c r="X191" s="134">
        <f t="shared" si="134"/>
        <v>0.2725183729950828</v>
      </c>
      <c r="Y191" s="134">
        <f t="shared" si="134"/>
        <v>0.2725183729950828</v>
      </c>
      <c r="Z191" s="134">
        <f t="shared" si="134"/>
        <v>0.2725183729950828</v>
      </c>
      <c r="AA191" s="134">
        <f t="shared" si="134"/>
        <v>0.2725183729950828</v>
      </c>
    </row>
    <row r="192" spans="1:27" x14ac:dyDescent="0.3">
      <c r="A192" s="23">
        <v>22</v>
      </c>
      <c r="B192" s="134">
        <f t="shared" si="114"/>
        <v>0.18649189323541074</v>
      </c>
      <c r="C192" s="134">
        <f t="shared" ref="C192:AA192" si="135">B192</f>
        <v>0.18649189323541074</v>
      </c>
      <c r="D192" s="134">
        <f t="shared" si="135"/>
        <v>0.18649189323541074</v>
      </c>
      <c r="E192" s="134">
        <f t="shared" si="135"/>
        <v>0.18649189323541074</v>
      </c>
      <c r="F192" s="134">
        <f t="shared" si="135"/>
        <v>0.18649189323541074</v>
      </c>
      <c r="G192" s="134">
        <f t="shared" si="135"/>
        <v>0.18649189323541074</v>
      </c>
      <c r="H192" s="134">
        <f t="shared" si="135"/>
        <v>0.18649189323541074</v>
      </c>
      <c r="I192" s="134">
        <f t="shared" si="135"/>
        <v>0.18649189323541074</v>
      </c>
      <c r="J192" s="134">
        <f t="shared" si="135"/>
        <v>0.18649189323541074</v>
      </c>
      <c r="K192" s="134">
        <f t="shared" si="135"/>
        <v>0.18649189323541074</v>
      </c>
      <c r="L192" s="134">
        <f t="shared" si="135"/>
        <v>0.18649189323541074</v>
      </c>
      <c r="M192" s="134">
        <f t="shared" si="135"/>
        <v>0.18649189323541074</v>
      </c>
      <c r="N192" s="134">
        <f t="shared" si="135"/>
        <v>0.18649189323541074</v>
      </c>
      <c r="O192" s="134">
        <f t="shared" si="135"/>
        <v>0.18649189323541074</v>
      </c>
      <c r="P192" s="134">
        <f t="shared" si="135"/>
        <v>0.18649189323541074</v>
      </c>
      <c r="Q192" s="134">
        <f t="shared" si="135"/>
        <v>0.18649189323541074</v>
      </c>
      <c r="R192" s="134">
        <f t="shared" si="135"/>
        <v>0.18649189323541074</v>
      </c>
      <c r="S192" s="134">
        <f t="shared" si="135"/>
        <v>0.18649189323541074</v>
      </c>
      <c r="T192" s="134">
        <f t="shared" si="135"/>
        <v>0.18649189323541074</v>
      </c>
      <c r="U192" s="134">
        <f t="shared" si="135"/>
        <v>0.18649189323541074</v>
      </c>
      <c r="V192" s="134">
        <f t="shared" si="135"/>
        <v>0.18649189323541074</v>
      </c>
      <c r="W192" s="134">
        <f t="shared" si="135"/>
        <v>0.18649189323541074</v>
      </c>
      <c r="X192" s="134">
        <f t="shared" si="135"/>
        <v>0.18649189323541074</v>
      </c>
      <c r="Y192" s="134">
        <f t="shared" si="135"/>
        <v>0.18649189323541074</v>
      </c>
      <c r="Z192" s="134">
        <f t="shared" si="135"/>
        <v>0.18649189323541074</v>
      </c>
      <c r="AA192" s="134">
        <f t="shared" si="135"/>
        <v>0.18649189323541074</v>
      </c>
    </row>
    <row r="193" spans="1:27" x14ac:dyDescent="0.3">
      <c r="A193" s="23">
        <v>23</v>
      </c>
      <c r="B193" s="134">
        <f t="shared" si="114"/>
        <v>0.18649189323541074</v>
      </c>
      <c r="C193" s="134">
        <f t="shared" ref="C193:AA193" si="136">B193</f>
        <v>0.18649189323541074</v>
      </c>
      <c r="D193" s="134">
        <f t="shared" si="136"/>
        <v>0.18649189323541074</v>
      </c>
      <c r="E193" s="134">
        <f t="shared" si="136"/>
        <v>0.18649189323541074</v>
      </c>
      <c r="F193" s="134">
        <f t="shared" si="136"/>
        <v>0.18649189323541074</v>
      </c>
      <c r="G193" s="134">
        <f t="shared" si="136"/>
        <v>0.18649189323541074</v>
      </c>
      <c r="H193" s="134">
        <f t="shared" si="136"/>
        <v>0.18649189323541074</v>
      </c>
      <c r="I193" s="134">
        <f t="shared" si="136"/>
        <v>0.18649189323541074</v>
      </c>
      <c r="J193" s="134">
        <f t="shared" si="136"/>
        <v>0.18649189323541074</v>
      </c>
      <c r="K193" s="134">
        <f t="shared" si="136"/>
        <v>0.18649189323541074</v>
      </c>
      <c r="L193" s="134">
        <f t="shared" si="136"/>
        <v>0.18649189323541074</v>
      </c>
      <c r="M193" s="134">
        <f t="shared" si="136"/>
        <v>0.18649189323541074</v>
      </c>
      <c r="N193" s="134">
        <f t="shared" si="136"/>
        <v>0.18649189323541074</v>
      </c>
      <c r="O193" s="134">
        <f t="shared" si="136"/>
        <v>0.18649189323541074</v>
      </c>
      <c r="P193" s="134">
        <f t="shared" si="136"/>
        <v>0.18649189323541074</v>
      </c>
      <c r="Q193" s="134">
        <f t="shared" si="136"/>
        <v>0.18649189323541074</v>
      </c>
      <c r="R193" s="134">
        <f t="shared" si="136"/>
        <v>0.18649189323541074</v>
      </c>
      <c r="S193" s="134">
        <f t="shared" si="136"/>
        <v>0.18649189323541074</v>
      </c>
      <c r="T193" s="134">
        <f t="shared" si="136"/>
        <v>0.18649189323541074</v>
      </c>
      <c r="U193" s="134">
        <f t="shared" si="136"/>
        <v>0.18649189323541074</v>
      </c>
      <c r="V193" s="134">
        <f t="shared" si="136"/>
        <v>0.18649189323541074</v>
      </c>
      <c r="W193" s="134">
        <f t="shared" si="136"/>
        <v>0.18649189323541074</v>
      </c>
      <c r="X193" s="134">
        <f t="shared" si="136"/>
        <v>0.18649189323541074</v>
      </c>
      <c r="Y193" s="134">
        <f t="shared" si="136"/>
        <v>0.18649189323541074</v>
      </c>
      <c r="Z193" s="134">
        <f t="shared" si="136"/>
        <v>0.18649189323541074</v>
      </c>
      <c r="AA193" s="134">
        <f t="shared" si="136"/>
        <v>0.18649189323541074</v>
      </c>
    </row>
    <row r="194" spans="1:27" x14ac:dyDescent="0.3">
      <c r="A194" s="23">
        <v>24</v>
      </c>
      <c r="B194" s="134">
        <f t="shared" si="114"/>
        <v>0.18649189323541074</v>
      </c>
      <c r="C194" s="134">
        <f t="shared" ref="C194:AA194" si="137">B194</f>
        <v>0.18649189323541074</v>
      </c>
      <c r="D194" s="134">
        <f t="shared" si="137"/>
        <v>0.18649189323541074</v>
      </c>
      <c r="E194" s="134">
        <f t="shared" si="137"/>
        <v>0.18649189323541074</v>
      </c>
      <c r="F194" s="134">
        <f t="shared" si="137"/>
        <v>0.18649189323541074</v>
      </c>
      <c r="G194" s="134">
        <f t="shared" si="137"/>
        <v>0.18649189323541074</v>
      </c>
      <c r="H194" s="134">
        <f t="shared" si="137"/>
        <v>0.18649189323541074</v>
      </c>
      <c r="I194" s="134">
        <f t="shared" si="137"/>
        <v>0.18649189323541074</v>
      </c>
      <c r="J194" s="134">
        <f t="shared" si="137"/>
        <v>0.18649189323541074</v>
      </c>
      <c r="K194" s="134">
        <f t="shared" si="137"/>
        <v>0.18649189323541074</v>
      </c>
      <c r="L194" s="134">
        <f t="shared" si="137"/>
        <v>0.18649189323541074</v>
      </c>
      <c r="M194" s="134">
        <f t="shared" si="137"/>
        <v>0.18649189323541074</v>
      </c>
      <c r="N194" s="134">
        <f t="shared" si="137"/>
        <v>0.18649189323541074</v>
      </c>
      <c r="O194" s="134">
        <f t="shared" si="137"/>
        <v>0.18649189323541074</v>
      </c>
      <c r="P194" s="134">
        <f t="shared" si="137"/>
        <v>0.18649189323541074</v>
      </c>
      <c r="Q194" s="134">
        <f t="shared" si="137"/>
        <v>0.18649189323541074</v>
      </c>
      <c r="R194" s="134">
        <f t="shared" si="137"/>
        <v>0.18649189323541074</v>
      </c>
      <c r="S194" s="134">
        <f t="shared" si="137"/>
        <v>0.18649189323541074</v>
      </c>
      <c r="T194" s="134">
        <f t="shared" si="137"/>
        <v>0.18649189323541074</v>
      </c>
      <c r="U194" s="134">
        <f t="shared" si="137"/>
        <v>0.18649189323541074</v>
      </c>
      <c r="V194" s="134">
        <f t="shared" si="137"/>
        <v>0.18649189323541074</v>
      </c>
      <c r="W194" s="134">
        <f t="shared" si="137"/>
        <v>0.18649189323541074</v>
      </c>
      <c r="X194" s="134">
        <f t="shared" si="137"/>
        <v>0.18649189323541074</v>
      </c>
      <c r="Y194" s="134">
        <f t="shared" si="137"/>
        <v>0.18649189323541074</v>
      </c>
      <c r="Z194" s="134">
        <f t="shared" si="137"/>
        <v>0.18649189323541074</v>
      </c>
      <c r="AA194" s="134">
        <f t="shared" si="137"/>
        <v>0.18649189323541074</v>
      </c>
    </row>
    <row r="195" spans="1:27" x14ac:dyDescent="0.3">
      <c r="A195" s="23">
        <v>25</v>
      </c>
      <c r="B195" s="134">
        <f t="shared" si="114"/>
        <v>0.20582915970538015</v>
      </c>
      <c r="C195" s="134">
        <f t="shared" ref="C195:AA195" si="138">B195</f>
        <v>0.20582915970538015</v>
      </c>
      <c r="D195" s="134">
        <f t="shared" si="138"/>
        <v>0.20582915970538015</v>
      </c>
      <c r="E195" s="134">
        <f t="shared" si="138"/>
        <v>0.20582915970538015</v>
      </c>
      <c r="F195" s="134">
        <f t="shared" si="138"/>
        <v>0.20582915970538015</v>
      </c>
      <c r="G195" s="134">
        <f t="shared" si="138"/>
        <v>0.20582915970538015</v>
      </c>
      <c r="H195" s="134">
        <f t="shared" si="138"/>
        <v>0.20582915970538015</v>
      </c>
      <c r="I195" s="134">
        <f t="shared" si="138"/>
        <v>0.20582915970538015</v>
      </c>
      <c r="J195" s="134">
        <f t="shared" si="138"/>
        <v>0.20582915970538015</v>
      </c>
      <c r="K195" s="134">
        <f t="shared" si="138"/>
        <v>0.20582915970538015</v>
      </c>
      <c r="L195" s="134">
        <f t="shared" si="138"/>
        <v>0.20582915970538015</v>
      </c>
      <c r="M195" s="134">
        <f t="shared" si="138"/>
        <v>0.20582915970538015</v>
      </c>
      <c r="N195" s="134">
        <f t="shared" si="138"/>
        <v>0.20582915970538015</v>
      </c>
      <c r="O195" s="134">
        <f t="shared" si="138"/>
        <v>0.20582915970538015</v>
      </c>
      <c r="P195" s="134">
        <f t="shared" si="138"/>
        <v>0.20582915970538015</v>
      </c>
      <c r="Q195" s="134">
        <f t="shared" si="138"/>
        <v>0.20582915970538015</v>
      </c>
      <c r="R195" s="134">
        <f t="shared" si="138"/>
        <v>0.20582915970538015</v>
      </c>
      <c r="S195" s="134">
        <f t="shared" si="138"/>
        <v>0.20582915970538015</v>
      </c>
      <c r="T195" s="134">
        <f t="shared" si="138"/>
        <v>0.20582915970538015</v>
      </c>
      <c r="U195" s="134">
        <f t="shared" si="138"/>
        <v>0.20582915970538015</v>
      </c>
      <c r="V195" s="134">
        <f t="shared" si="138"/>
        <v>0.20582915970538015</v>
      </c>
      <c r="W195" s="134">
        <f t="shared" si="138"/>
        <v>0.20582915970538015</v>
      </c>
      <c r="X195" s="134">
        <f t="shared" si="138"/>
        <v>0.20582915970538015</v>
      </c>
      <c r="Y195" s="134">
        <f t="shared" si="138"/>
        <v>0.20582915970538015</v>
      </c>
      <c r="Z195" s="134">
        <f t="shared" si="138"/>
        <v>0.20582915970538015</v>
      </c>
      <c r="AA195" s="134">
        <f t="shared" si="138"/>
        <v>0.20582915970538015</v>
      </c>
    </row>
    <row r="196" spans="1:27" x14ac:dyDescent="0.3">
      <c r="A196" s="23">
        <v>26</v>
      </c>
      <c r="B196" s="134">
        <f t="shared" si="114"/>
        <v>0.20582915970538015</v>
      </c>
      <c r="C196" s="134">
        <f t="shared" ref="C196:AA196" si="139">B196</f>
        <v>0.20582915970538015</v>
      </c>
      <c r="D196" s="134">
        <f t="shared" si="139"/>
        <v>0.20582915970538015</v>
      </c>
      <c r="E196" s="134">
        <f t="shared" si="139"/>
        <v>0.20582915970538015</v>
      </c>
      <c r="F196" s="134">
        <f t="shared" si="139"/>
        <v>0.20582915970538015</v>
      </c>
      <c r="G196" s="134">
        <f t="shared" si="139"/>
        <v>0.20582915970538015</v>
      </c>
      <c r="H196" s="134">
        <f t="shared" si="139"/>
        <v>0.20582915970538015</v>
      </c>
      <c r="I196" s="134">
        <f t="shared" si="139"/>
        <v>0.20582915970538015</v>
      </c>
      <c r="J196" s="134">
        <f t="shared" si="139"/>
        <v>0.20582915970538015</v>
      </c>
      <c r="K196" s="134">
        <f t="shared" si="139"/>
        <v>0.20582915970538015</v>
      </c>
      <c r="L196" s="134">
        <f t="shared" si="139"/>
        <v>0.20582915970538015</v>
      </c>
      <c r="M196" s="134">
        <f t="shared" si="139"/>
        <v>0.20582915970538015</v>
      </c>
      <c r="N196" s="134">
        <f t="shared" si="139"/>
        <v>0.20582915970538015</v>
      </c>
      <c r="O196" s="134">
        <f t="shared" si="139"/>
        <v>0.20582915970538015</v>
      </c>
      <c r="P196" s="134">
        <f t="shared" si="139"/>
        <v>0.20582915970538015</v>
      </c>
      <c r="Q196" s="134">
        <f t="shared" si="139"/>
        <v>0.20582915970538015</v>
      </c>
      <c r="R196" s="134">
        <f t="shared" si="139"/>
        <v>0.20582915970538015</v>
      </c>
      <c r="S196" s="134">
        <f t="shared" si="139"/>
        <v>0.20582915970538015</v>
      </c>
      <c r="T196" s="134">
        <f t="shared" si="139"/>
        <v>0.20582915970538015</v>
      </c>
      <c r="U196" s="134">
        <f t="shared" si="139"/>
        <v>0.20582915970538015</v>
      </c>
      <c r="V196" s="134">
        <f t="shared" si="139"/>
        <v>0.20582915970538015</v>
      </c>
      <c r="W196" s="134">
        <f t="shared" si="139"/>
        <v>0.20582915970538015</v>
      </c>
      <c r="X196" s="134">
        <f t="shared" si="139"/>
        <v>0.20582915970538015</v>
      </c>
      <c r="Y196" s="134">
        <f t="shared" si="139"/>
        <v>0.20582915970538015</v>
      </c>
      <c r="Z196" s="134">
        <f t="shared" si="139"/>
        <v>0.20582915970538015</v>
      </c>
      <c r="AA196" s="134">
        <f t="shared" si="139"/>
        <v>0.20582915970538015</v>
      </c>
    </row>
    <row r="197" spans="1:27" x14ac:dyDescent="0.3">
      <c r="A197" s="23">
        <v>27</v>
      </c>
      <c r="B197" s="134">
        <f t="shared" si="114"/>
        <v>0.20582915970538015</v>
      </c>
      <c r="C197" s="134">
        <f t="shared" ref="C197:AA197" si="140">B197</f>
        <v>0.20582915970538015</v>
      </c>
      <c r="D197" s="134">
        <f t="shared" si="140"/>
        <v>0.20582915970538015</v>
      </c>
      <c r="E197" s="134">
        <f t="shared" si="140"/>
        <v>0.20582915970538015</v>
      </c>
      <c r="F197" s="134">
        <f t="shared" si="140"/>
        <v>0.20582915970538015</v>
      </c>
      <c r="G197" s="134">
        <f t="shared" si="140"/>
        <v>0.20582915970538015</v>
      </c>
      <c r="H197" s="134">
        <f t="shared" si="140"/>
        <v>0.20582915970538015</v>
      </c>
      <c r="I197" s="134">
        <f t="shared" si="140"/>
        <v>0.20582915970538015</v>
      </c>
      <c r="J197" s="134">
        <f t="shared" si="140"/>
        <v>0.20582915970538015</v>
      </c>
      <c r="K197" s="134">
        <f t="shared" si="140"/>
        <v>0.20582915970538015</v>
      </c>
      <c r="L197" s="134">
        <f t="shared" si="140"/>
        <v>0.20582915970538015</v>
      </c>
      <c r="M197" s="134">
        <f t="shared" si="140"/>
        <v>0.20582915970538015</v>
      </c>
      <c r="N197" s="134">
        <f t="shared" si="140"/>
        <v>0.20582915970538015</v>
      </c>
      <c r="O197" s="134">
        <f t="shared" si="140"/>
        <v>0.20582915970538015</v>
      </c>
      <c r="P197" s="134">
        <f t="shared" si="140"/>
        <v>0.20582915970538015</v>
      </c>
      <c r="Q197" s="134">
        <f t="shared" si="140"/>
        <v>0.20582915970538015</v>
      </c>
      <c r="R197" s="134">
        <f t="shared" si="140"/>
        <v>0.20582915970538015</v>
      </c>
      <c r="S197" s="134">
        <f t="shared" si="140"/>
        <v>0.20582915970538015</v>
      </c>
      <c r="T197" s="134">
        <f t="shared" si="140"/>
        <v>0.20582915970538015</v>
      </c>
      <c r="U197" s="134">
        <f t="shared" si="140"/>
        <v>0.20582915970538015</v>
      </c>
      <c r="V197" s="134">
        <f t="shared" si="140"/>
        <v>0.20582915970538015</v>
      </c>
      <c r="W197" s="134">
        <f t="shared" si="140"/>
        <v>0.20582915970538015</v>
      </c>
      <c r="X197" s="134">
        <f t="shared" si="140"/>
        <v>0.20582915970538015</v>
      </c>
      <c r="Y197" s="134">
        <f t="shared" si="140"/>
        <v>0.20582915970538015</v>
      </c>
      <c r="Z197" s="134">
        <f t="shared" si="140"/>
        <v>0.20582915970538015</v>
      </c>
      <c r="AA197" s="134">
        <f t="shared" si="140"/>
        <v>0.20582915970538015</v>
      </c>
    </row>
    <row r="198" spans="1:27" x14ac:dyDescent="0.3">
      <c r="A198" s="23">
        <v>28</v>
      </c>
      <c r="B198" s="134">
        <f t="shared" si="114"/>
        <v>0.27475269059211599</v>
      </c>
      <c r="C198" s="134">
        <f t="shared" ref="C198:AA198" si="141">B198</f>
        <v>0.27475269059211599</v>
      </c>
      <c r="D198" s="134">
        <f t="shared" si="141"/>
        <v>0.27475269059211599</v>
      </c>
      <c r="E198" s="134">
        <f t="shared" si="141"/>
        <v>0.27475269059211599</v>
      </c>
      <c r="F198" s="134">
        <f t="shared" si="141"/>
        <v>0.27475269059211599</v>
      </c>
      <c r="G198" s="134">
        <f t="shared" si="141"/>
        <v>0.27475269059211599</v>
      </c>
      <c r="H198" s="134">
        <f t="shared" si="141"/>
        <v>0.27475269059211599</v>
      </c>
      <c r="I198" s="134">
        <f t="shared" si="141"/>
        <v>0.27475269059211599</v>
      </c>
      <c r="J198" s="134">
        <f t="shared" si="141"/>
        <v>0.27475269059211599</v>
      </c>
      <c r="K198" s="134">
        <f t="shared" si="141"/>
        <v>0.27475269059211599</v>
      </c>
      <c r="L198" s="134">
        <f t="shared" si="141"/>
        <v>0.27475269059211599</v>
      </c>
      <c r="M198" s="134">
        <f t="shared" si="141"/>
        <v>0.27475269059211599</v>
      </c>
      <c r="N198" s="134">
        <f t="shared" si="141"/>
        <v>0.27475269059211599</v>
      </c>
      <c r="O198" s="134">
        <f t="shared" si="141"/>
        <v>0.27475269059211599</v>
      </c>
      <c r="P198" s="134">
        <f t="shared" si="141"/>
        <v>0.27475269059211599</v>
      </c>
      <c r="Q198" s="134">
        <f t="shared" si="141"/>
        <v>0.27475269059211599</v>
      </c>
      <c r="R198" s="134">
        <f t="shared" si="141"/>
        <v>0.27475269059211599</v>
      </c>
      <c r="S198" s="134">
        <f t="shared" si="141"/>
        <v>0.27475269059211599</v>
      </c>
      <c r="T198" s="134">
        <f t="shared" si="141"/>
        <v>0.27475269059211599</v>
      </c>
      <c r="U198" s="134">
        <f t="shared" si="141"/>
        <v>0.27475269059211599</v>
      </c>
      <c r="V198" s="134">
        <f t="shared" si="141"/>
        <v>0.27475269059211599</v>
      </c>
      <c r="W198" s="134">
        <f t="shared" si="141"/>
        <v>0.27475269059211599</v>
      </c>
      <c r="X198" s="134">
        <f t="shared" si="141"/>
        <v>0.27475269059211599</v>
      </c>
      <c r="Y198" s="134">
        <f t="shared" si="141"/>
        <v>0.27475269059211599</v>
      </c>
      <c r="Z198" s="134">
        <f t="shared" si="141"/>
        <v>0.27475269059211599</v>
      </c>
      <c r="AA198" s="134">
        <f t="shared" si="141"/>
        <v>0.27475269059211599</v>
      </c>
    </row>
    <row r="199" spans="1:27" x14ac:dyDescent="0.3">
      <c r="A199" s="23">
        <v>29</v>
      </c>
      <c r="B199" s="134">
        <f t="shared" si="114"/>
        <v>0.27475269059211599</v>
      </c>
      <c r="C199" s="134">
        <f t="shared" ref="C199:AA199" si="142">B199</f>
        <v>0.27475269059211599</v>
      </c>
      <c r="D199" s="134">
        <f t="shared" si="142"/>
        <v>0.27475269059211599</v>
      </c>
      <c r="E199" s="134">
        <f t="shared" si="142"/>
        <v>0.27475269059211599</v>
      </c>
      <c r="F199" s="134">
        <f t="shared" si="142"/>
        <v>0.27475269059211599</v>
      </c>
      <c r="G199" s="134">
        <f t="shared" si="142"/>
        <v>0.27475269059211599</v>
      </c>
      <c r="H199" s="134">
        <f t="shared" si="142"/>
        <v>0.27475269059211599</v>
      </c>
      <c r="I199" s="134">
        <f t="shared" si="142"/>
        <v>0.27475269059211599</v>
      </c>
      <c r="J199" s="134">
        <f t="shared" si="142"/>
        <v>0.27475269059211599</v>
      </c>
      <c r="K199" s="134">
        <f t="shared" si="142"/>
        <v>0.27475269059211599</v>
      </c>
      <c r="L199" s="134">
        <f t="shared" si="142"/>
        <v>0.27475269059211599</v>
      </c>
      <c r="M199" s="134">
        <f t="shared" si="142"/>
        <v>0.27475269059211599</v>
      </c>
      <c r="N199" s="134">
        <f t="shared" si="142"/>
        <v>0.27475269059211599</v>
      </c>
      <c r="O199" s="134">
        <f t="shared" si="142"/>
        <v>0.27475269059211599</v>
      </c>
      <c r="P199" s="134">
        <f t="shared" si="142"/>
        <v>0.27475269059211599</v>
      </c>
      <c r="Q199" s="134">
        <f t="shared" si="142"/>
        <v>0.27475269059211599</v>
      </c>
      <c r="R199" s="134">
        <f t="shared" si="142"/>
        <v>0.27475269059211599</v>
      </c>
      <c r="S199" s="134">
        <f t="shared" si="142"/>
        <v>0.27475269059211599</v>
      </c>
      <c r="T199" s="134">
        <f t="shared" si="142"/>
        <v>0.27475269059211599</v>
      </c>
      <c r="U199" s="134">
        <f t="shared" si="142"/>
        <v>0.27475269059211599</v>
      </c>
      <c r="V199" s="134">
        <f t="shared" si="142"/>
        <v>0.27475269059211599</v>
      </c>
      <c r="W199" s="134">
        <f t="shared" si="142"/>
        <v>0.27475269059211599</v>
      </c>
      <c r="X199" s="134">
        <f t="shared" si="142"/>
        <v>0.27475269059211599</v>
      </c>
      <c r="Y199" s="134">
        <f t="shared" si="142"/>
        <v>0.27475269059211599</v>
      </c>
      <c r="Z199" s="134">
        <f t="shared" si="142"/>
        <v>0.27475269059211599</v>
      </c>
      <c r="AA199" s="134">
        <f t="shared" si="142"/>
        <v>0.27475269059211599</v>
      </c>
    </row>
    <row r="200" spans="1:27" x14ac:dyDescent="0.3">
      <c r="A200" s="23">
        <v>30</v>
      </c>
      <c r="B200" s="134">
        <f t="shared" si="114"/>
        <v>0.27475269059211599</v>
      </c>
      <c r="C200" s="134">
        <f t="shared" ref="C200:AA200" si="143">B200</f>
        <v>0.27475269059211599</v>
      </c>
      <c r="D200" s="134">
        <f t="shared" si="143"/>
        <v>0.27475269059211599</v>
      </c>
      <c r="E200" s="134">
        <f t="shared" si="143"/>
        <v>0.27475269059211599</v>
      </c>
      <c r="F200" s="134">
        <f t="shared" si="143"/>
        <v>0.27475269059211599</v>
      </c>
      <c r="G200" s="134">
        <f t="shared" si="143"/>
        <v>0.27475269059211599</v>
      </c>
      <c r="H200" s="134">
        <f t="shared" si="143"/>
        <v>0.27475269059211599</v>
      </c>
      <c r="I200" s="134">
        <f t="shared" si="143"/>
        <v>0.27475269059211599</v>
      </c>
      <c r="J200" s="134">
        <f t="shared" si="143"/>
        <v>0.27475269059211599</v>
      </c>
      <c r="K200" s="134">
        <f t="shared" si="143"/>
        <v>0.27475269059211599</v>
      </c>
      <c r="L200" s="134">
        <f t="shared" si="143"/>
        <v>0.27475269059211599</v>
      </c>
      <c r="M200" s="134">
        <f t="shared" si="143"/>
        <v>0.27475269059211599</v>
      </c>
      <c r="N200" s="134">
        <f t="shared" si="143"/>
        <v>0.27475269059211599</v>
      </c>
      <c r="O200" s="134">
        <f t="shared" si="143"/>
        <v>0.27475269059211599</v>
      </c>
      <c r="P200" s="134">
        <f t="shared" si="143"/>
        <v>0.27475269059211599</v>
      </c>
      <c r="Q200" s="134">
        <f t="shared" si="143"/>
        <v>0.27475269059211599</v>
      </c>
      <c r="R200" s="134">
        <f t="shared" si="143"/>
        <v>0.27475269059211599</v>
      </c>
      <c r="S200" s="134">
        <f t="shared" si="143"/>
        <v>0.27475269059211599</v>
      </c>
      <c r="T200" s="134">
        <f t="shared" si="143"/>
        <v>0.27475269059211599</v>
      </c>
      <c r="U200" s="134">
        <f t="shared" si="143"/>
        <v>0.27475269059211599</v>
      </c>
      <c r="V200" s="134">
        <f t="shared" si="143"/>
        <v>0.27475269059211599</v>
      </c>
      <c r="W200" s="134">
        <f t="shared" si="143"/>
        <v>0.27475269059211599</v>
      </c>
      <c r="X200" s="134">
        <f t="shared" si="143"/>
        <v>0.27475269059211599</v>
      </c>
      <c r="Y200" s="134">
        <f t="shared" si="143"/>
        <v>0.27475269059211599</v>
      </c>
      <c r="Z200" s="134">
        <f t="shared" si="143"/>
        <v>0.27475269059211599</v>
      </c>
      <c r="AA200" s="134">
        <f t="shared" si="143"/>
        <v>0.27475269059211599</v>
      </c>
    </row>
    <row r="201" spans="1:27" x14ac:dyDescent="0.3">
      <c r="A201" s="23">
        <v>31</v>
      </c>
      <c r="B201" s="134">
        <f t="shared" si="114"/>
        <v>0.58994128674968593</v>
      </c>
      <c r="C201" s="134">
        <f t="shared" ref="C201:AA201" si="144">B201</f>
        <v>0.58994128674968593</v>
      </c>
      <c r="D201" s="134">
        <f t="shared" si="144"/>
        <v>0.58994128674968593</v>
      </c>
      <c r="E201" s="134">
        <f t="shared" si="144"/>
        <v>0.58994128674968593</v>
      </c>
      <c r="F201" s="134">
        <f t="shared" si="144"/>
        <v>0.58994128674968593</v>
      </c>
      <c r="G201" s="134">
        <f t="shared" si="144"/>
        <v>0.58994128674968593</v>
      </c>
      <c r="H201" s="134">
        <f t="shared" si="144"/>
        <v>0.58994128674968593</v>
      </c>
      <c r="I201" s="134">
        <f t="shared" si="144"/>
        <v>0.58994128674968593</v>
      </c>
      <c r="J201" s="134">
        <f t="shared" si="144"/>
        <v>0.58994128674968593</v>
      </c>
      <c r="K201" s="134">
        <f t="shared" si="144"/>
        <v>0.58994128674968593</v>
      </c>
      <c r="L201" s="134">
        <f t="shared" si="144"/>
        <v>0.58994128674968593</v>
      </c>
      <c r="M201" s="134">
        <f t="shared" si="144"/>
        <v>0.58994128674968593</v>
      </c>
      <c r="N201" s="134">
        <f t="shared" si="144"/>
        <v>0.58994128674968593</v>
      </c>
      <c r="O201" s="134">
        <f t="shared" si="144"/>
        <v>0.58994128674968593</v>
      </c>
      <c r="P201" s="134">
        <f t="shared" si="144"/>
        <v>0.58994128674968593</v>
      </c>
      <c r="Q201" s="134">
        <f t="shared" si="144"/>
        <v>0.58994128674968593</v>
      </c>
      <c r="R201" s="134">
        <f t="shared" si="144"/>
        <v>0.58994128674968593</v>
      </c>
      <c r="S201" s="134">
        <f t="shared" si="144"/>
        <v>0.58994128674968593</v>
      </c>
      <c r="T201" s="134">
        <f t="shared" si="144"/>
        <v>0.58994128674968593</v>
      </c>
      <c r="U201" s="134">
        <f t="shared" si="144"/>
        <v>0.58994128674968593</v>
      </c>
      <c r="V201" s="134">
        <f t="shared" si="144"/>
        <v>0.58994128674968593</v>
      </c>
      <c r="W201" s="134">
        <f t="shared" si="144"/>
        <v>0.58994128674968593</v>
      </c>
      <c r="X201" s="134">
        <f t="shared" si="144"/>
        <v>0.58994128674968593</v>
      </c>
      <c r="Y201" s="134">
        <f t="shared" si="144"/>
        <v>0.58994128674968593</v>
      </c>
      <c r="Z201" s="134">
        <f t="shared" si="144"/>
        <v>0.58994128674968593</v>
      </c>
      <c r="AA201" s="134">
        <f t="shared" si="144"/>
        <v>0.58994128674968593</v>
      </c>
    </row>
    <row r="202" spans="1:27" x14ac:dyDescent="0.3">
      <c r="A202" s="23">
        <v>32</v>
      </c>
      <c r="B202" s="134">
        <f t="shared" si="114"/>
        <v>0.58994128674968593</v>
      </c>
      <c r="C202" s="134">
        <f t="shared" ref="C202:AA202" si="145">B202</f>
        <v>0.58994128674968593</v>
      </c>
      <c r="D202" s="134">
        <f t="shared" si="145"/>
        <v>0.58994128674968593</v>
      </c>
      <c r="E202" s="134">
        <f t="shared" si="145"/>
        <v>0.58994128674968593</v>
      </c>
      <c r="F202" s="134">
        <f t="shared" si="145"/>
        <v>0.58994128674968593</v>
      </c>
      <c r="G202" s="134">
        <f t="shared" si="145"/>
        <v>0.58994128674968593</v>
      </c>
      <c r="H202" s="134">
        <f t="shared" si="145"/>
        <v>0.58994128674968593</v>
      </c>
      <c r="I202" s="134">
        <f t="shared" si="145"/>
        <v>0.58994128674968593</v>
      </c>
      <c r="J202" s="134">
        <f t="shared" si="145"/>
        <v>0.58994128674968593</v>
      </c>
      <c r="K202" s="134">
        <f t="shared" si="145"/>
        <v>0.58994128674968593</v>
      </c>
      <c r="L202" s="134">
        <f t="shared" si="145"/>
        <v>0.58994128674968593</v>
      </c>
      <c r="M202" s="134">
        <f t="shared" si="145"/>
        <v>0.58994128674968593</v>
      </c>
      <c r="N202" s="134">
        <f t="shared" si="145"/>
        <v>0.58994128674968593</v>
      </c>
      <c r="O202" s="134">
        <f t="shared" si="145"/>
        <v>0.58994128674968593</v>
      </c>
      <c r="P202" s="134">
        <f t="shared" si="145"/>
        <v>0.58994128674968593</v>
      </c>
      <c r="Q202" s="134">
        <f t="shared" si="145"/>
        <v>0.58994128674968593</v>
      </c>
      <c r="R202" s="134">
        <f t="shared" si="145"/>
        <v>0.58994128674968593</v>
      </c>
      <c r="S202" s="134">
        <f t="shared" si="145"/>
        <v>0.58994128674968593</v>
      </c>
      <c r="T202" s="134">
        <f t="shared" si="145"/>
        <v>0.58994128674968593</v>
      </c>
      <c r="U202" s="134">
        <f t="shared" si="145"/>
        <v>0.58994128674968593</v>
      </c>
      <c r="V202" s="134">
        <f t="shared" si="145"/>
        <v>0.58994128674968593</v>
      </c>
      <c r="W202" s="134">
        <f t="shared" si="145"/>
        <v>0.58994128674968593</v>
      </c>
      <c r="X202" s="134">
        <f t="shared" si="145"/>
        <v>0.58994128674968593</v>
      </c>
      <c r="Y202" s="134">
        <f t="shared" si="145"/>
        <v>0.58994128674968593</v>
      </c>
      <c r="Z202" s="134">
        <f t="shared" si="145"/>
        <v>0.58994128674968593</v>
      </c>
      <c r="AA202" s="134">
        <f t="shared" si="145"/>
        <v>0.58994128674968593</v>
      </c>
    </row>
    <row r="203" spans="1:27" x14ac:dyDescent="0.3">
      <c r="A203" s="23">
        <v>33</v>
      </c>
      <c r="B203" s="134">
        <f t="shared" si="114"/>
        <v>0.58994128674968593</v>
      </c>
      <c r="C203" s="134">
        <f t="shared" ref="C203:AA203" si="146">B203</f>
        <v>0.58994128674968593</v>
      </c>
      <c r="D203" s="134">
        <f t="shared" si="146"/>
        <v>0.58994128674968593</v>
      </c>
      <c r="E203" s="134">
        <f t="shared" si="146"/>
        <v>0.58994128674968593</v>
      </c>
      <c r="F203" s="134">
        <f t="shared" si="146"/>
        <v>0.58994128674968593</v>
      </c>
      <c r="G203" s="134">
        <f t="shared" si="146"/>
        <v>0.58994128674968593</v>
      </c>
      <c r="H203" s="134">
        <f t="shared" si="146"/>
        <v>0.58994128674968593</v>
      </c>
      <c r="I203" s="134">
        <f t="shared" si="146"/>
        <v>0.58994128674968593</v>
      </c>
      <c r="J203" s="134">
        <f t="shared" si="146"/>
        <v>0.58994128674968593</v>
      </c>
      <c r="K203" s="134">
        <f t="shared" si="146"/>
        <v>0.58994128674968593</v>
      </c>
      <c r="L203" s="134">
        <f t="shared" si="146"/>
        <v>0.58994128674968593</v>
      </c>
      <c r="M203" s="134">
        <f t="shared" si="146"/>
        <v>0.58994128674968593</v>
      </c>
      <c r="N203" s="134">
        <f t="shared" si="146"/>
        <v>0.58994128674968593</v>
      </c>
      <c r="O203" s="134">
        <f t="shared" si="146"/>
        <v>0.58994128674968593</v>
      </c>
      <c r="P203" s="134">
        <f t="shared" si="146"/>
        <v>0.58994128674968593</v>
      </c>
      <c r="Q203" s="134">
        <f t="shared" si="146"/>
        <v>0.58994128674968593</v>
      </c>
      <c r="R203" s="134">
        <f t="shared" si="146"/>
        <v>0.58994128674968593</v>
      </c>
      <c r="S203" s="134">
        <f t="shared" si="146"/>
        <v>0.58994128674968593</v>
      </c>
      <c r="T203" s="134">
        <f t="shared" si="146"/>
        <v>0.58994128674968593</v>
      </c>
      <c r="U203" s="134">
        <f t="shared" si="146"/>
        <v>0.58994128674968593</v>
      </c>
      <c r="V203" s="134">
        <f t="shared" si="146"/>
        <v>0.58994128674968593</v>
      </c>
      <c r="W203" s="134">
        <f t="shared" si="146"/>
        <v>0.58994128674968593</v>
      </c>
      <c r="X203" s="134">
        <f t="shared" si="146"/>
        <v>0.58994128674968593</v>
      </c>
      <c r="Y203" s="134">
        <f t="shared" si="146"/>
        <v>0.58994128674968593</v>
      </c>
      <c r="Z203" s="134">
        <f t="shared" si="146"/>
        <v>0.58994128674968593</v>
      </c>
      <c r="AA203" s="134">
        <f t="shared" si="146"/>
        <v>0.58994128674968593</v>
      </c>
    </row>
    <row r="204" spans="1:27" x14ac:dyDescent="0.3">
      <c r="A204" s="23">
        <v>34</v>
      </c>
      <c r="B204" s="134">
        <f t="shared" si="114"/>
        <v>1</v>
      </c>
      <c r="C204" s="134">
        <f t="shared" ref="C204:AA204" si="147">B204</f>
        <v>1</v>
      </c>
      <c r="D204" s="134">
        <f t="shared" si="147"/>
        <v>1</v>
      </c>
      <c r="E204" s="134">
        <f t="shared" si="147"/>
        <v>1</v>
      </c>
      <c r="F204" s="134">
        <f t="shared" si="147"/>
        <v>1</v>
      </c>
      <c r="G204" s="134">
        <f t="shared" si="147"/>
        <v>1</v>
      </c>
      <c r="H204" s="134">
        <f t="shared" si="147"/>
        <v>1</v>
      </c>
      <c r="I204" s="134">
        <f t="shared" si="147"/>
        <v>1</v>
      </c>
      <c r="J204" s="134">
        <f t="shared" si="147"/>
        <v>1</v>
      </c>
      <c r="K204" s="134">
        <f t="shared" si="147"/>
        <v>1</v>
      </c>
      <c r="L204" s="134">
        <f t="shared" si="147"/>
        <v>1</v>
      </c>
      <c r="M204" s="134">
        <f t="shared" si="147"/>
        <v>1</v>
      </c>
      <c r="N204" s="134">
        <f t="shared" si="147"/>
        <v>1</v>
      </c>
      <c r="O204" s="134">
        <f t="shared" si="147"/>
        <v>1</v>
      </c>
      <c r="P204" s="134">
        <f t="shared" si="147"/>
        <v>1</v>
      </c>
      <c r="Q204" s="134">
        <f t="shared" si="147"/>
        <v>1</v>
      </c>
      <c r="R204" s="134">
        <f t="shared" si="147"/>
        <v>1</v>
      </c>
      <c r="S204" s="134">
        <f t="shared" si="147"/>
        <v>1</v>
      </c>
      <c r="T204" s="134">
        <f t="shared" si="147"/>
        <v>1</v>
      </c>
      <c r="U204" s="134">
        <f t="shared" si="147"/>
        <v>1</v>
      </c>
      <c r="V204" s="134">
        <f t="shared" si="147"/>
        <v>1</v>
      </c>
      <c r="W204" s="134">
        <f t="shared" si="147"/>
        <v>1</v>
      </c>
      <c r="X204" s="134">
        <f t="shared" si="147"/>
        <v>1</v>
      </c>
      <c r="Y204" s="134">
        <f t="shared" si="147"/>
        <v>1</v>
      </c>
      <c r="Z204" s="134">
        <f t="shared" si="147"/>
        <v>1</v>
      </c>
      <c r="AA204" s="134">
        <f t="shared" si="147"/>
        <v>1</v>
      </c>
    </row>
    <row r="205" spans="1:27" x14ac:dyDescent="0.3">
      <c r="A205" s="23">
        <v>35</v>
      </c>
      <c r="B205" s="134">
        <f t="shared" si="114"/>
        <v>1</v>
      </c>
      <c r="C205" s="134">
        <f t="shared" ref="C205:AA205" si="148">B205</f>
        <v>1</v>
      </c>
      <c r="D205" s="134">
        <f t="shared" si="148"/>
        <v>1</v>
      </c>
      <c r="E205" s="134">
        <f t="shared" si="148"/>
        <v>1</v>
      </c>
      <c r="F205" s="134">
        <f t="shared" si="148"/>
        <v>1</v>
      </c>
      <c r="G205" s="134">
        <f t="shared" si="148"/>
        <v>1</v>
      </c>
      <c r="H205" s="134">
        <f t="shared" si="148"/>
        <v>1</v>
      </c>
      <c r="I205" s="134">
        <f t="shared" si="148"/>
        <v>1</v>
      </c>
      <c r="J205" s="134">
        <f t="shared" si="148"/>
        <v>1</v>
      </c>
      <c r="K205" s="134">
        <f t="shared" si="148"/>
        <v>1</v>
      </c>
      <c r="L205" s="134">
        <f t="shared" si="148"/>
        <v>1</v>
      </c>
      <c r="M205" s="134">
        <f t="shared" si="148"/>
        <v>1</v>
      </c>
      <c r="N205" s="134">
        <f t="shared" si="148"/>
        <v>1</v>
      </c>
      <c r="O205" s="134">
        <f t="shared" si="148"/>
        <v>1</v>
      </c>
      <c r="P205" s="134">
        <f t="shared" si="148"/>
        <v>1</v>
      </c>
      <c r="Q205" s="134">
        <f t="shared" si="148"/>
        <v>1</v>
      </c>
      <c r="R205" s="134">
        <f t="shared" si="148"/>
        <v>1</v>
      </c>
      <c r="S205" s="134">
        <f t="shared" si="148"/>
        <v>1</v>
      </c>
      <c r="T205" s="134">
        <f t="shared" si="148"/>
        <v>1</v>
      </c>
      <c r="U205" s="134">
        <f t="shared" si="148"/>
        <v>1</v>
      </c>
      <c r="V205" s="134">
        <f t="shared" si="148"/>
        <v>1</v>
      </c>
      <c r="W205" s="134">
        <f t="shared" si="148"/>
        <v>1</v>
      </c>
      <c r="X205" s="134">
        <f t="shared" si="148"/>
        <v>1</v>
      </c>
      <c r="Y205" s="134">
        <f t="shared" si="148"/>
        <v>1</v>
      </c>
      <c r="Z205" s="134">
        <f t="shared" si="148"/>
        <v>1</v>
      </c>
      <c r="AA205" s="134">
        <f t="shared" si="148"/>
        <v>1</v>
      </c>
    </row>
    <row r="206" spans="1:27" x14ac:dyDescent="0.3">
      <c r="A206" s="23">
        <v>36</v>
      </c>
      <c r="B206" s="134">
        <f t="shared" si="114"/>
        <v>1</v>
      </c>
      <c r="C206" s="134">
        <f t="shared" ref="C206:AA206" si="149">B206</f>
        <v>1</v>
      </c>
      <c r="D206" s="134">
        <f t="shared" si="149"/>
        <v>1</v>
      </c>
      <c r="E206" s="134">
        <f t="shared" si="149"/>
        <v>1</v>
      </c>
      <c r="F206" s="134">
        <f t="shared" si="149"/>
        <v>1</v>
      </c>
      <c r="G206" s="134">
        <f t="shared" si="149"/>
        <v>1</v>
      </c>
      <c r="H206" s="134">
        <f t="shared" si="149"/>
        <v>1</v>
      </c>
      <c r="I206" s="134">
        <f t="shared" si="149"/>
        <v>1</v>
      </c>
      <c r="J206" s="134">
        <f t="shared" si="149"/>
        <v>1</v>
      </c>
      <c r="K206" s="134">
        <f t="shared" si="149"/>
        <v>1</v>
      </c>
      <c r="L206" s="134">
        <f t="shared" si="149"/>
        <v>1</v>
      </c>
      <c r="M206" s="134">
        <f t="shared" si="149"/>
        <v>1</v>
      </c>
      <c r="N206" s="134">
        <f t="shared" si="149"/>
        <v>1</v>
      </c>
      <c r="O206" s="134">
        <f t="shared" si="149"/>
        <v>1</v>
      </c>
      <c r="P206" s="134">
        <f t="shared" si="149"/>
        <v>1</v>
      </c>
      <c r="Q206" s="134">
        <f t="shared" si="149"/>
        <v>1</v>
      </c>
      <c r="R206" s="134">
        <f t="shared" si="149"/>
        <v>1</v>
      </c>
      <c r="S206" s="134">
        <f t="shared" si="149"/>
        <v>1</v>
      </c>
      <c r="T206" s="134">
        <f t="shared" si="149"/>
        <v>1</v>
      </c>
      <c r="U206" s="134">
        <f t="shared" si="149"/>
        <v>1</v>
      </c>
      <c r="V206" s="134">
        <f t="shared" si="149"/>
        <v>1</v>
      </c>
      <c r="W206" s="134">
        <f t="shared" si="149"/>
        <v>1</v>
      </c>
      <c r="X206" s="134">
        <f t="shared" si="149"/>
        <v>1</v>
      </c>
      <c r="Y206" s="134">
        <f t="shared" si="149"/>
        <v>1</v>
      </c>
      <c r="Z206" s="134">
        <f t="shared" si="149"/>
        <v>1</v>
      </c>
      <c r="AA206" s="134">
        <f t="shared" si="149"/>
        <v>1</v>
      </c>
    </row>
    <row r="209" spans="1:27" x14ac:dyDescent="0.3">
      <c r="A209" s="23" t="s">
        <v>260</v>
      </c>
      <c r="B209" s="456" t="str">
        <f>G87</f>
        <v>BDCT2</v>
      </c>
    </row>
    <row r="210" spans="1:27" x14ac:dyDescent="0.3">
      <c r="B210" s="340">
        <v>2020</v>
      </c>
      <c r="C210" s="340">
        <v>2021</v>
      </c>
      <c r="D210" s="340">
        <v>2022</v>
      </c>
      <c r="E210" s="340">
        <v>2023</v>
      </c>
      <c r="F210" s="340">
        <v>2024</v>
      </c>
      <c r="G210" s="340">
        <v>2025</v>
      </c>
      <c r="H210" s="340">
        <v>2026</v>
      </c>
      <c r="I210" s="340">
        <v>2027</v>
      </c>
      <c r="J210" s="340">
        <v>2028</v>
      </c>
      <c r="K210" s="340">
        <v>2029</v>
      </c>
      <c r="L210" s="340">
        <v>2030</v>
      </c>
      <c r="M210" s="340">
        <v>2031</v>
      </c>
      <c r="N210" s="340">
        <v>2032</v>
      </c>
      <c r="O210" s="340">
        <v>2033</v>
      </c>
      <c r="P210" s="340">
        <v>2034</v>
      </c>
      <c r="Q210" s="340">
        <v>2035</v>
      </c>
      <c r="R210" s="340">
        <v>2036</v>
      </c>
      <c r="S210" s="340">
        <v>2037</v>
      </c>
      <c r="T210" s="340">
        <v>2038</v>
      </c>
      <c r="U210" s="340">
        <v>2039</v>
      </c>
      <c r="V210" s="340">
        <v>2040</v>
      </c>
      <c r="W210" s="340">
        <v>2041</v>
      </c>
      <c r="X210" s="340">
        <v>2042</v>
      </c>
      <c r="Y210" s="340">
        <v>2043</v>
      </c>
      <c r="Z210" s="340">
        <v>2044</v>
      </c>
      <c r="AA210" s="340" t="s">
        <v>264</v>
      </c>
    </row>
    <row r="211" spans="1:27" x14ac:dyDescent="0.3">
      <c r="A211" s="23">
        <v>1</v>
      </c>
      <c r="B211" s="134">
        <f t="shared" ref="B211:B246" si="150">G89</f>
        <v>0.51540686151900872</v>
      </c>
      <c r="C211" s="134">
        <f>B211</f>
        <v>0.51540686151900872</v>
      </c>
      <c r="D211" s="134">
        <f t="shared" ref="D211:AA211" si="151">C211</f>
        <v>0.51540686151900872</v>
      </c>
      <c r="E211" s="134">
        <f t="shared" si="151"/>
        <v>0.51540686151900872</v>
      </c>
      <c r="F211" s="134">
        <f t="shared" si="151"/>
        <v>0.51540686151900872</v>
      </c>
      <c r="G211" s="134">
        <f t="shared" si="151"/>
        <v>0.51540686151900872</v>
      </c>
      <c r="H211" s="134">
        <f t="shared" si="151"/>
        <v>0.51540686151900872</v>
      </c>
      <c r="I211" s="134">
        <f t="shared" si="151"/>
        <v>0.51540686151900872</v>
      </c>
      <c r="J211" s="134">
        <f t="shared" si="151"/>
        <v>0.51540686151900872</v>
      </c>
      <c r="K211" s="134">
        <f t="shared" si="151"/>
        <v>0.51540686151900872</v>
      </c>
      <c r="L211" s="134">
        <f t="shared" si="151"/>
        <v>0.51540686151900872</v>
      </c>
      <c r="M211" s="134">
        <f t="shared" si="151"/>
        <v>0.51540686151900872</v>
      </c>
      <c r="N211" s="134">
        <f t="shared" si="151"/>
        <v>0.51540686151900872</v>
      </c>
      <c r="O211" s="134">
        <f t="shared" si="151"/>
        <v>0.51540686151900872</v>
      </c>
      <c r="P211" s="134">
        <f t="shared" si="151"/>
        <v>0.51540686151900872</v>
      </c>
      <c r="Q211" s="134">
        <f t="shared" si="151"/>
        <v>0.51540686151900872</v>
      </c>
      <c r="R211" s="134">
        <f t="shared" si="151"/>
        <v>0.51540686151900872</v>
      </c>
      <c r="S211" s="134">
        <f t="shared" si="151"/>
        <v>0.51540686151900872</v>
      </c>
      <c r="T211" s="134">
        <f t="shared" si="151"/>
        <v>0.51540686151900872</v>
      </c>
      <c r="U211" s="134">
        <f t="shared" si="151"/>
        <v>0.51540686151900872</v>
      </c>
      <c r="V211" s="134">
        <f t="shared" si="151"/>
        <v>0.51540686151900872</v>
      </c>
      <c r="W211" s="134">
        <f t="shared" si="151"/>
        <v>0.51540686151900872</v>
      </c>
      <c r="X211" s="134">
        <f t="shared" si="151"/>
        <v>0.51540686151900872</v>
      </c>
      <c r="Y211" s="134">
        <f t="shared" si="151"/>
        <v>0.51540686151900872</v>
      </c>
      <c r="Z211" s="134">
        <f t="shared" si="151"/>
        <v>0.51540686151900872</v>
      </c>
      <c r="AA211" s="134">
        <f t="shared" si="151"/>
        <v>0.51540686151900872</v>
      </c>
    </row>
    <row r="212" spans="1:27" x14ac:dyDescent="0.3">
      <c r="A212" s="23">
        <v>2</v>
      </c>
      <c r="B212" s="134">
        <f t="shared" si="150"/>
        <v>0.51540686151900872</v>
      </c>
      <c r="C212" s="134">
        <f t="shared" ref="C212:AA212" si="152">B212</f>
        <v>0.51540686151900872</v>
      </c>
      <c r="D212" s="134">
        <f t="shared" si="152"/>
        <v>0.51540686151900872</v>
      </c>
      <c r="E212" s="134">
        <f t="shared" si="152"/>
        <v>0.51540686151900872</v>
      </c>
      <c r="F212" s="134">
        <f t="shared" si="152"/>
        <v>0.51540686151900872</v>
      </c>
      <c r="G212" s="134">
        <f t="shared" si="152"/>
        <v>0.51540686151900872</v>
      </c>
      <c r="H212" s="134">
        <f t="shared" si="152"/>
        <v>0.51540686151900872</v>
      </c>
      <c r="I212" s="134">
        <f t="shared" si="152"/>
        <v>0.51540686151900872</v>
      </c>
      <c r="J212" s="134">
        <f t="shared" si="152"/>
        <v>0.51540686151900872</v>
      </c>
      <c r="K212" s="134">
        <f t="shared" si="152"/>
        <v>0.51540686151900872</v>
      </c>
      <c r="L212" s="134">
        <f t="shared" si="152"/>
        <v>0.51540686151900872</v>
      </c>
      <c r="M212" s="134">
        <f t="shared" si="152"/>
        <v>0.51540686151900872</v>
      </c>
      <c r="N212" s="134">
        <f t="shared" si="152"/>
        <v>0.51540686151900872</v>
      </c>
      <c r="O212" s="134">
        <f t="shared" si="152"/>
        <v>0.51540686151900872</v>
      </c>
      <c r="P212" s="134">
        <f t="shared" si="152"/>
        <v>0.51540686151900872</v>
      </c>
      <c r="Q212" s="134">
        <f t="shared" si="152"/>
        <v>0.51540686151900872</v>
      </c>
      <c r="R212" s="134">
        <f t="shared" si="152"/>
        <v>0.51540686151900872</v>
      </c>
      <c r="S212" s="134">
        <f t="shared" si="152"/>
        <v>0.51540686151900872</v>
      </c>
      <c r="T212" s="134">
        <f t="shared" si="152"/>
        <v>0.51540686151900872</v>
      </c>
      <c r="U212" s="134">
        <f t="shared" si="152"/>
        <v>0.51540686151900872</v>
      </c>
      <c r="V212" s="134">
        <f t="shared" si="152"/>
        <v>0.51540686151900872</v>
      </c>
      <c r="W212" s="134">
        <f t="shared" si="152"/>
        <v>0.51540686151900872</v>
      </c>
      <c r="X212" s="134">
        <f t="shared" si="152"/>
        <v>0.51540686151900872</v>
      </c>
      <c r="Y212" s="134">
        <f t="shared" si="152"/>
        <v>0.51540686151900872</v>
      </c>
      <c r="Z212" s="134">
        <f t="shared" si="152"/>
        <v>0.51540686151900872</v>
      </c>
      <c r="AA212" s="134">
        <f t="shared" si="152"/>
        <v>0.51540686151900872</v>
      </c>
    </row>
    <row r="213" spans="1:27" x14ac:dyDescent="0.3">
      <c r="A213" s="23">
        <v>3</v>
      </c>
      <c r="B213" s="134">
        <f t="shared" si="150"/>
        <v>0.51540686151900872</v>
      </c>
      <c r="C213" s="134">
        <f t="shared" ref="C213:AA213" si="153">B213</f>
        <v>0.51540686151900872</v>
      </c>
      <c r="D213" s="134">
        <f t="shared" si="153"/>
        <v>0.51540686151900872</v>
      </c>
      <c r="E213" s="134">
        <f t="shared" si="153"/>
        <v>0.51540686151900872</v>
      </c>
      <c r="F213" s="134">
        <f t="shared" si="153"/>
        <v>0.51540686151900872</v>
      </c>
      <c r="G213" s="134">
        <f t="shared" si="153"/>
        <v>0.51540686151900872</v>
      </c>
      <c r="H213" s="134">
        <f t="shared" si="153"/>
        <v>0.51540686151900872</v>
      </c>
      <c r="I213" s="134">
        <f t="shared" si="153"/>
        <v>0.51540686151900872</v>
      </c>
      <c r="J213" s="134">
        <f t="shared" si="153"/>
        <v>0.51540686151900872</v>
      </c>
      <c r="K213" s="134">
        <f t="shared" si="153"/>
        <v>0.51540686151900872</v>
      </c>
      <c r="L213" s="134">
        <f t="shared" si="153"/>
        <v>0.51540686151900872</v>
      </c>
      <c r="M213" s="134">
        <f t="shared" si="153"/>
        <v>0.51540686151900872</v>
      </c>
      <c r="N213" s="134">
        <f t="shared" si="153"/>
        <v>0.51540686151900872</v>
      </c>
      <c r="O213" s="134">
        <f t="shared" si="153"/>
        <v>0.51540686151900872</v>
      </c>
      <c r="P213" s="134">
        <f t="shared" si="153"/>
        <v>0.51540686151900872</v>
      </c>
      <c r="Q213" s="134">
        <f t="shared" si="153"/>
        <v>0.51540686151900872</v>
      </c>
      <c r="R213" s="134">
        <f t="shared" si="153"/>
        <v>0.51540686151900872</v>
      </c>
      <c r="S213" s="134">
        <f t="shared" si="153"/>
        <v>0.51540686151900872</v>
      </c>
      <c r="T213" s="134">
        <f t="shared" si="153"/>
        <v>0.51540686151900872</v>
      </c>
      <c r="U213" s="134">
        <f t="shared" si="153"/>
        <v>0.51540686151900872</v>
      </c>
      <c r="V213" s="134">
        <f t="shared" si="153"/>
        <v>0.51540686151900872</v>
      </c>
      <c r="W213" s="134">
        <f t="shared" si="153"/>
        <v>0.51540686151900872</v>
      </c>
      <c r="X213" s="134">
        <f t="shared" si="153"/>
        <v>0.51540686151900872</v>
      </c>
      <c r="Y213" s="134">
        <f t="shared" si="153"/>
        <v>0.51540686151900872</v>
      </c>
      <c r="Z213" s="134">
        <f t="shared" si="153"/>
        <v>0.51540686151900872</v>
      </c>
      <c r="AA213" s="134">
        <f t="shared" si="153"/>
        <v>0.51540686151900872</v>
      </c>
    </row>
    <row r="214" spans="1:27" x14ac:dyDescent="0.3">
      <c r="A214" s="23">
        <v>4</v>
      </c>
      <c r="B214" s="134">
        <f t="shared" si="150"/>
        <v>0.53781230221994503</v>
      </c>
      <c r="C214" s="134">
        <f t="shared" ref="C214:AA214" si="154">B214</f>
        <v>0.53781230221994503</v>
      </c>
      <c r="D214" s="134">
        <f t="shared" si="154"/>
        <v>0.53781230221994503</v>
      </c>
      <c r="E214" s="134">
        <f t="shared" si="154"/>
        <v>0.53781230221994503</v>
      </c>
      <c r="F214" s="134">
        <f t="shared" si="154"/>
        <v>0.53781230221994503</v>
      </c>
      <c r="G214" s="134">
        <f t="shared" si="154"/>
        <v>0.53781230221994503</v>
      </c>
      <c r="H214" s="134">
        <f t="shared" si="154"/>
        <v>0.53781230221994503</v>
      </c>
      <c r="I214" s="134">
        <f t="shared" si="154"/>
        <v>0.53781230221994503</v>
      </c>
      <c r="J214" s="134">
        <f t="shared" si="154"/>
        <v>0.53781230221994503</v>
      </c>
      <c r="K214" s="134">
        <f t="shared" si="154"/>
        <v>0.53781230221994503</v>
      </c>
      <c r="L214" s="134">
        <f t="shared" si="154"/>
        <v>0.53781230221994503</v>
      </c>
      <c r="M214" s="134">
        <f t="shared" si="154"/>
        <v>0.53781230221994503</v>
      </c>
      <c r="N214" s="134">
        <f t="shared" si="154"/>
        <v>0.53781230221994503</v>
      </c>
      <c r="O214" s="134">
        <f t="shared" si="154"/>
        <v>0.53781230221994503</v>
      </c>
      <c r="P214" s="134">
        <f t="shared" si="154"/>
        <v>0.53781230221994503</v>
      </c>
      <c r="Q214" s="134">
        <f t="shared" si="154"/>
        <v>0.53781230221994503</v>
      </c>
      <c r="R214" s="134">
        <f t="shared" si="154"/>
        <v>0.53781230221994503</v>
      </c>
      <c r="S214" s="134">
        <f t="shared" si="154"/>
        <v>0.53781230221994503</v>
      </c>
      <c r="T214" s="134">
        <f t="shared" si="154"/>
        <v>0.53781230221994503</v>
      </c>
      <c r="U214" s="134">
        <f t="shared" si="154"/>
        <v>0.53781230221994503</v>
      </c>
      <c r="V214" s="134">
        <f t="shared" si="154"/>
        <v>0.53781230221994503</v>
      </c>
      <c r="W214" s="134">
        <f t="shared" si="154"/>
        <v>0.53781230221994503</v>
      </c>
      <c r="X214" s="134">
        <f t="shared" si="154"/>
        <v>0.53781230221994503</v>
      </c>
      <c r="Y214" s="134">
        <f t="shared" si="154"/>
        <v>0.53781230221994503</v>
      </c>
      <c r="Z214" s="134">
        <f t="shared" si="154"/>
        <v>0.53781230221994503</v>
      </c>
      <c r="AA214" s="134">
        <f t="shared" si="154"/>
        <v>0.53781230221994503</v>
      </c>
    </row>
    <row r="215" spans="1:27" x14ac:dyDescent="0.3">
      <c r="A215" s="23">
        <v>5</v>
      </c>
      <c r="B215" s="134">
        <f t="shared" si="150"/>
        <v>0.53781230221994503</v>
      </c>
      <c r="C215" s="134">
        <f t="shared" ref="C215:AA215" si="155">B215</f>
        <v>0.53781230221994503</v>
      </c>
      <c r="D215" s="134">
        <f t="shared" si="155"/>
        <v>0.53781230221994503</v>
      </c>
      <c r="E215" s="134">
        <f t="shared" si="155"/>
        <v>0.53781230221994503</v>
      </c>
      <c r="F215" s="134">
        <f t="shared" si="155"/>
        <v>0.53781230221994503</v>
      </c>
      <c r="G215" s="134">
        <f t="shared" si="155"/>
        <v>0.53781230221994503</v>
      </c>
      <c r="H215" s="134">
        <f t="shared" si="155"/>
        <v>0.53781230221994503</v>
      </c>
      <c r="I215" s="134">
        <f t="shared" si="155"/>
        <v>0.53781230221994503</v>
      </c>
      <c r="J215" s="134">
        <f t="shared" si="155"/>
        <v>0.53781230221994503</v>
      </c>
      <c r="K215" s="134">
        <f t="shared" si="155"/>
        <v>0.53781230221994503</v>
      </c>
      <c r="L215" s="134">
        <f t="shared" si="155"/>
        <v>0.53781230221994503</v>
      </c>
      <c r="M215" s="134">
        <f t="shared" si="155"/>
        <v>0.53781230221994503</v>
      </c>
      <c r="N215" s="134">
        <f t="shared" si="155"/>
        <v>0.53781230221994503</v>
      </c>
      <c r="O215" s="134">
        <f t="shared" si="155"/>
        <v>0.53781230221994503</v>
      </c>
      <c r="P215" s="134">
        <f t="shared" si="155"/>
        <v>0.53781230221994503</v>
      </c>
      <c r="Q215" s="134">
        <f t="shared" si="155"/>
        <v>0.53781230221994503</v>
      </c>
      <c r="R215" s="134">
        <f t="shared" si="155"/>
        <v>0.53781230221994503</v>
      </c>
      <c r="S215" s="134">
        <f t="shared" si="155"/>
        <v>0.53781230221994503</v>
      </c>
      <c r="T215" s="134">
        <f t="shared" si="155"/>
        <v>0.53781230221994503</v>
      </c>
      <c r="U215" s="134">
        <f t="shared" si="155"/>
        <v>0.53781230221994503</v>
      </c>
      <c r="V215" s="134">
        <f t="shared" si="155"/>
        <v>0.53781230221994503</v>
      </c>
      <c r="W215" s="134">
        <f t="shared" si="155"/>
        <v>0.53781230221994503</v>
      </c>
      <c r="X215" s="134">
        <f t="shared" si="155"/>
        <v>0.53781230221994503</v>
      </c>
      <c r="Y215" s="134">
        <f t="shared" si="155"/>
        <v>0.53781230221994503</v>
      </c>
      <c r="Z215" s="134">
        <f t="shared" si="155"/>
        <v>0.53781230221994503</v>
      </c>
      <c r="AA215" s="134">
        <f t="shared" si="155"/>
        <v>0.53781230221994503</v>
      </c>
    </row>
    <row r="216" spans="1:27" x14ac:dyDescent="0.3">
      <c r="A216" s="23">
        <v>6</v>
      </c>
      <c r="B216" s="134">
        <f t="shared" si="150"/>
        <v>0.53781230221994503</v>
      </c>
      <c r="C216" s="134">
        <f t="shared" ref="C216:AA216" si="156">B216</f>
        <v>0.53781230221994503</v>
      </c>
      <c r="D216" s="134">
        <f t="shared" si="156"/>
        <v>0.53781230221994503</v>
      </c>
      <c r="E216" s="134">
        <f t="shared" si="156"/>
        <v>0.53781230221994503</v>
      </c>
      <c r="F216" s="134">
        <f t="shared" si="156"/>
        <v>0.53781230221994503</v>
      </c>
      <c r="G216" s="134">
        <f t="shared" si="156"/>
        <v>0.53781230221994503</v>
      </c>
      <c r="H216" s="134">
        <f t="shared" si="156"/>
        <v>0.53781230221994503</v>
      </c>
      <c r="I216" s="134">
        <f t="shared" si="156"/>
        <v>0.53781230221994503</v>
      </c>
      <c r="J216" s="134">
        <f t="shared" si="156"/>
        <v>0.53781230221994503</v>
      </c>
      <c r="K216" s="134">
        <f t="shared" si="156"/>
        <v>0.53781230221994503</v>
      </c>
      <c r="L216" s="134">
        <f t="shared" si="156"/>
        <v>0.53781230221994503</v>
      </c>
      <c r="M216" s="134">
        <f t="shared" si="156"/>
        <v>0.53781230221994503</v>
      </c>
      <c r="N216" s="134">
        <f t="shared" si="156"/>
        <v>0.53781230221994503</v>
      </c>
      <c r="O216" s="134">
        <f t="shared" si="156"/>
        <v>0.53781230221994503</v>
      </c>
      <c r="P216" s="134">
        <f t="shared" si="156"/>
        <v>0.53781230221994503</v>
      </c>
      <c r="Q216" s="134">
        <f t="shared" si="156"/>
        <v>0.53781230221994503</v>
      </c>
      <c r="R216" s="134">
        <f t="shared" si="156"/>
        <v>0.53781230221994503</v>
      </c>
      <c r="S216" s="134">
        <f t="shared" si="156"/>
        <v>0.53781230221994503</v>
      </c>
      <c r="T216" s="134">
        <f t="shared" si="156"/>
        <v>0.53781230221994503</v>
      </c>
      <c r="U216" s="134">
        <f t="shared" si="156"/>
        <v>0.53781230221994503</v>
      </c>
      <c r="V216" s="134">
        <f t="shared" si="156"/>
        <v>0.53781230221994503</v>
      </c>
      <c r="W216" s="134">
        <f t="shared" si="156"/>
        <v>0.53781230221994503</v>
      </c>
      <c r="X216" s="134">
        <f t="shared" si="156"/>
        <v>0.53781230221994503</v>
      </c>
      <c r="Y216" s="134">
        <f t="shared" si="156"/>
        <v>0.53781230221994503</v>
      </c>
      <c r="Z216" s="134">
        <f t="shared" si="156"/>
        <v>0.53781230221994503</v>
      </c>
      <c r="AA216" s="134">
        <f t="shared" si="156"/>
        <v>0.53781230221994503</v>
      </c>
    </row>
    <row r="217" spans="1:27" x14ac:dyDescent="0.3">
      <c r="A217" s="23">
        <v>7</v>
      </c>
      <c r="B217" s="134">
        <f t="shared" si="150"/>
        <v>0.74174156948377545</v>
      </c>
      <c r="C217" s="134">
        <f t="shared" ref="C217:AA217" si="157">B217</f>
        <v>0.74174156948377545</v>
      </c>
      <c r="D217" s="134">
        <f t="shared" si="157"/>
        <v>0.74174156948377545</v>
      </c>
      <c r="E217" s="134">
        <f t="shared" si="157"/>
        <v>0.74174156948377545</v>
      </c>
      <c r="F217" s="134">
        <f t="shared" si="157"/>
        <v>0.74174156948377545</v>
      </c>
      <c r="G217" s="134">
        <f t="shared" si="157"/>
        <v>0.74174156948377545</v>
      </c>
      <c r="H217" s="134">
        <f t="shared" si="157"/>
        <v>0.74174156948377545</v>
      </c>
      <c r="I217" s="134">
        <f t="shared" si="157"/>
        <v>0.74174156948377545</v>
      </c>
      <c r="J217" s="134">
        <f t="shared" si="157"/>
        <v>0.74174156948377545</v>
      </c>
      <c r="K217" s="134">
        <f t="shared" si="157"/>
        <v>0.74174156948377545</v>
      </c>
      <c r="L217" s="134">
        <f t="shared" si="157"/>
        <v>0.74174156948377545</v>
      </c>
      <c r="M217" s="134">
        <f t="shared" si="157"/>
        <v>0.74174156948377545</v>
      </c>
      <c r="N217" s="134">
        <f t="shared" si="157"/>
        <v>0.74174156948377545</v>
      </c>
      <c r="O217" s="134">
        <f t="shared" si="157"/>
        <v>0.74174156948377545</v>
      </c>
      <c r="P217" s="134">
        <f t="shared" si="157"/>
        <v>0.74174156948377545</v>
      </c>
      <c r="Q217" s="134">
        <f t="shared" si="157"/>
        <v>0.74174156948377545</v>
      </c>
      <c r="R217" s="134">
        <f t="shared" si="157"/>
        <v>0.74174156948377545</v>
      </c>
      <c r="S217" s="134">
        <f t="shared" si="157"/>
        <v>0.74174156948377545</v>
      </c>
      <c r="T217" s="134">
        <f t="shared" si="157"/>
        <v>0.74174156948377545</v>
      </c>
      <c r="U217" s="134">
        <f t="shared" si="157"/>
        <v>0.74174156948377545</v>
      </c>
      <c r="V217" s="134">
        <f t="shared" si="157"/>
        <v>0.74174156948377545</v>
      </c>
      <c r="W217" s="134">
        <f t="shared" si="157"/>
        <v>0.74174156948377545</v>
      </c>
      <c r="X217" s="134">
        <f t="shared" si="157"/>
        <v>0.74174156948377545</v>
      </c>
      <c r="Y217" s="134">
        <f t="shared" si="157"/>
        <v>0.74174156948377545</v>
      </c>
      <c r="Z217" s="134">
        <f t="shared" si="157"/>
        <v>0.74174156948377545</v>
      </c>
      <c r="AA217" s="134">
        <f t="shared" si="157"/>
        <v>0.74174156948377545</v>
      </c>
    </row>
    <row r="218" spans="1:27" x14ac:dyDescent="0.3">
      <c r="A218" s="23">
        <v>8</v>
      </c>
      <c r="B218" s="134">
        <f t="shared" si="150"/>
        <v>0.74174156948377545</v>
      </c>
      <c r="C218" s="134">
        <f t="shared" ref="C218:AA218" si="158">B218</f>
        <v>0.74174156948377545</v>
      </c>
      <c r="D218" s="134">
        <f t="shared" si="158"/>
        <v>0.74174156948377545</v>
      </c>
      <c r="E218" s="134">
        <f t="shared" si="158"/>
        <v>0.74174156948377545</v>
      </c>
      <c r="F218" s="134">
        <f t="shared" si="158"/>
        <v>0.74174156948377545</v>
      </c>
      <c r="G218" s="134">
        <f t="shared" si="158"/>
        <v>0.74174156948377545</v>
      </c>
      <c r="H218" s="134">
        <f t="shared" si="158"/>
        <v>0.74174156948377545</v>
      </c>
      <c r="I218" s="134">
        <f t="shared" si="158"/>
        <v>0.74174156948377545</v>
      </c>
      <c r="J218" s="134">
        <f t="shared" si="158"/>
        <v>0.74174156948377545</v>
      </c>
      <c r="K218" s="134">
        <f t="shared" si="158"/>
        <v>0.74174156948377545</v>
      </c>
      <c r="L218" s="134">
        <f t="shared" si="158"/>
        <v>0.74174156948377545</v>
      </c>
      <c r="M218" s="134">
        <f t="shared" si="158"/>
        <v>0.74174156948377545</v>
      </c>
      <c r="N218" s="134">
        <f t="shared" si="158"/>
        <v>0.74174156948377545</v>
      </c>
      <c r="O218" s="134">
        <f t="shared" si="158"/>
        <v>0.74174156948377545</v>
      </c>
      <c r="P218" s="134">
        <f t="shared" si="158"/>
        <v>0.74174156948377545</v>
      </c>
      <c r="Q218" s="134">
        <f t="shared" si="158"/>
        <v>0.74174156948377545</v>
      </c>
      <c r="R218" s="134">
        <f t="shared" si="158"/>
        <v>0.74174156948377545</v>
      </c>
      <c r="S218" s="134">
        <f t="shared" si="158"/>
        <v>0.74174156948377545</v>
      </c>
      <c r="T218" s="134">
        <f t="shared" si="158"/>
        <v>0.74174156948377545</v>
      </c>
      <c r="U218" s="134">
        <f t="shared" si="158"/>
        <v>0.74174156948377545</v>
      </c>
      <c r="V218" s="134">
        <f t="shared" si="158"/>
        <v>0.74174156948377545</v>
      </c>
      <c r="W218" s="134">
        <f t="shared" si="158"/>
        <v>0.74174156948377545</v>
      </c>
      <c r="X218" s="134">
        <f t="shared" si="158"/>
        <v>0.74174156948377545</v>
      </c>
      <c r="Y218" s="134">
        <f t="shared" si="158"/>
        <v>0.74174156948377545</v>
      </c>
      <c r="Z218" s="134">
        <f t="shared" si="158"/>
        <v>0.74174156948377545</v>
      </c>
      <c r="AA218" s="134">
        <f t="shared" si="158"/>
        <v>0.74174156948377545</v>
      </c>
    </row>
    <row r="219" spans="1:27" x14ac:dyDescent="0.3">
      <c r="A219" s="23">
        <v>9</v>
      </c>
      <c r="B219" s="134">
        <f t="shared" si="150"/>
        <v>0.74174156948377545</v>
      </c>
      <c r="C219" s="134">
        <f t="shared" ref="C219:AA219" si="159">B219</f>
        <v>0.74174156948377545</v>
      </c>
      <c r="D219" s="134">
        <f t="shared" si="159"/>
        <v>0.74174156948377545</v>
      </c>
      <c r="E219" s="134">
        <f t="shared" si="159"/>
        <v>0.74174156948377545</v>
      </c>
      <c r="F219" s="134">
        <f t="shared" si="159"/>
        <v>0.74174156948377545</v>
      </c>
      <c r="G219" s="134">
        <f t="shared" si="159"/>
        <v>0.74174156948377545</v>
      </c>
      <c r="H219" s="134">
        <f t="shared" si="159"/>
        <v>0.74174156948377545</v>
      </c>
      <c r="I219" s="134">
        <f t="shared" si="159"/>
        <v>0.74174156948377545</v>
      </c>
      <c r="J219" s="134">
        <f t="shared" si="159"/>
        <v>0.74174156948377545</v>
      </c>
      <c r="K219" s="134">
        <f t="shared" si="159"/>
        <v>0.74174156948377545</v>
      </c>
      <c r="L219" s="134">
        <f t="shared" si="159"/>
        <v>0.74174156948377545</v>
      </c>
      <c r="M219" s="134">
        <f t="shared" si="159"/>
        <v>0.74174156948377545</v>
      </c>
      <c r="N219" s="134">
        <f t="shared" si="159"/>
        <v>0.74174156948377545</v>
      </c>
      <c r="O219" s="134">
        <f t="shared" si="159"/>
        <v>0.74174156948377545</v>
      </c>
      <c r="P219" s="134">
        <f t="shared" si="159"/>
        <v>0.74174156948377545</v>
      </c>
      <c r="Q219" s="134">
        <f t="shared" si="159"/>
        <v>0.74174156948377545</v>
      </c>
      <c r="R219" s="134">
        <f t="shared" si="159"/>
        <v>0.74174156948377545</v>
      </c>
      <c r="S219" s="134">
        <f t="shared" si="159"/>
        <v>0.74174156948377545</v>
      </c>
      <c r="T219" s="134">
        <f t="shared" si="159"/>
        <v>0.74174156948377545</v>
      </c>
      <c r="U219" s="134">
        <f t="shared" si="159"/>
        <v>0.74174156948377545</v>
      </c>
      <c r="V219" s="134">
        <f t="shared" si="159"/>
        <v>0.74174156948377545</v>
      </c>
      <c r="W219" s="134">
        <f t="shared" si="159"/>
        <v>0.74174156948377545</v>
      </c>
      <c r="X219" s="134">
        <f t="shared" si="159"/>
        <v>0.74174156948377545</v>
      </c>
      <c r="Y219" s="134">
        <f t="shared" si="159"/>
        <v>0.74174156948377545</v>
      </c>
      <c r="Z219" s="134">
        <f t="shared" si="159"/>
        <v>0.74174156948377545</v>
      </c>
      <c r="AA219" s="134">
        <f t="shared" si="159"/>
        <v>0.74174156948377545</v>
      </c>
    </row>
    <row r="220" spans="1:27" x14ac:dyDescent="0.3">
      <c r="A220" s="23">
        <v>10</v>
      </c>
      <c r="B220" s="134">
        <f t="shared" si="150"/>
        <v>1</v>
      </c>
      <c r="C220" s="134">
        <f t="shared" ref="C220:AA220" si="160">B220</f>
        <v>1</v>
      </c>
      <c r="D220" s="134">
        <f t="shared" si="160"/>
        <v>1</v>
      </c>
      <c r="E220" s="134">
        <f t="shared" si="160"/>
        <v>1</v>
      </c>
      <c r="F220" s="134">
        <f t="shared" si="160"/>
        <v>1</v>
      </c>
      <c r="G220" s="134">
        <f t="shared" si="160"/>
        <v>1</v>
      </c>
      <c r="H220" s="134">
        <f t="shared" si="160"/>
        <v>1</v>
      </c>
      <c r="I220" s="134">
        <f t="shared" si="160"/>
        <v>1</v>
      </c>
      <c r="J220" s="134">
        <f t="shared" si="160"/>
        <v>1</v>
      </c>
      <c r="K220" s="134">
        <f t="shared" si="160"/>
        <v>1</v>
      </c>
      <c r="L220" s="134">
        <f t="shared" si="160"/>
        <v>1</v>
      </c>
      <c r="M220" s="134">
        <f t="shared" si="160"/>
        <v>1</v>
      </c>
      <c r="N220" s="134">
        <f t="shared" si="160"/>
        <v>1</v>
      </c>
      <c r="O220" s="134">
        <f t="shared" si="160"/>
        <v>1</v>
      </c>
      <c r="P220" s="134">
        <f t="shared" si="160"/>
        <v>1</v>
      </c>
      <c r="Q220" s="134">
        <f t="shared" si="160"/>
        <v>1</v>
      </c>
      <c r="R220" s="134">
        <f t="shared" si="160"/>
        <v>1</v>
      </c>
      <c r="S220" s="134">
        <f t="shared" si="160"/>
        <v>1</v>
      </c>
      <c r="T220" s="134">
        <f t="shared" si="160"/>
        <v>1</v>
      </c>
      <c r="U220" s="134">
        <f t="shared" si="160"/>
        <v>1</v>
      </c>
      <c r="V220" s="134">
        <f t="shared" si="160"/>
        <v>1</v>
      </c>
      <c r="W220" s="134">
        <f t="shared" si="160"/>
        <v>1</v>
      </c>
      <c r="X220" s="134">
        <f t="shared" si="160"/>
        <v>1</v>
      </c>
      <c r="Y220" s="134">
        <f t="shared" si="160"/>
        <v>1</v>
      </c>
      <c r="Z220" s="134">
        <f t="shared" si="160"/>
        <v>1</v>
      </c>
      <c r="AA220" s="134">
        <f t="shared" si="160"/>
        <v>1</v>
      </c>
    </row>
    <row r="221" spans="1:27" x14ac:dyDescent="0.3">
      <c r="A221" s="23">
        <v>11</v>
      </c>
      <c r="B221" s="134">
        <f t="shared" si="150"/>
        <v>1</v>
      </c>
      <c r="C221" s="134">
        <f t="shared" ref="C221:AA221" si="161">B221</f>
        <v>1</v>
      </c>
      <c r="D221" s="134">
        <f t="shared" si="161"/>
        <v>1</v>
      </c>
      <c r="E221" s="134">
        <f t="shared" si="161"/>
        <v>1</v>
      </c>
      <c r="F221" s="134">
        <f t="shared" si="161"/>
        <v>1</v>
      </c>
      <c r="G221" s="134">
        <f t="shared" si="161"/>
        <v>1</v>
      </c>
      <c r="H221" s="134">
        <f t="shared" si="161"/>
        <v>1</v>
      </c>
      <c r="I221" s="134">
        <f t="shared" si="161"/>
        <v>1</v>
      </c>
      <c r="J221" s="134">
        <f t="shared" si="161"/>
        <v>1</v>
      </c>
      <c r="K221" s="134">
        <f t="shared" si="161"/>
        <v>1</v>
      </c>
      <c r="L221" s="134">
        <f t="shared" si="161"/>
        <v>1</v>
      </c>
      <c r="M221" s="134">
        <f t="shared" si="161"/>
        <v>1</v>
      </c>
      <c r="N221" s="134">
        <f t="shared" si="161"/>
        <v>1</v>
      </c>
      <c r="O221" s="134">
        <f t="shared" si="161"/>
        <v>1</v>
      </c>
      <c r="P221" s="134">
        <f t="shared" si="161"/>
        <v>1</v>
      </c>
      <c r="Q221" s="134">
        <f t="shared" si="161"/>
        <v>1</v>
      </c>
      <c r="R221" s="134">
        <f t="shared" si="161"/>
        <v>1</v>
      </c>
      <c r="S221" s="134">
        <f t="shared" si="161"/>
        <v>1</v>
      </c>
      <c r="T221" s="134">
        <f t="shared" si="161"/>
        <v>1</v>
      </c>
      <c r="U221" s="134">
        <f t="shared" si="161"/>
        <v>1</v>
      </c>
      <c r="V221" s="134">
        <f t="shared" si="161"/>
        <v>1</v>
      </c>
      <c r="W221" s="134">
        <f t="shared" si="161"/>
        <v>1</v>
      </c>
      <c r="X221" s="134">
        <f t="shared" si="161"/>
        <v>1</v>
      </c>
      <c r="Y221" s="134">
        <f t="shared" si="161"/>
        <v>1</v>
      </c>
      <c r="Z221" s="134">
        <f t="shared" si="161"/>
        <v>1</v>
      </c>
      <c r="AA221" s="134">
        <f t="shared" si="161"/>
        <v>1</v>
      </c>
    </row>
    <row r="222" spans="1:27" x14ac:dyDescent="0.3">
      <c r="A222" s="23">
        <v>12</v>
      </c>
      <c r="B222" s="134">
        <f t="shared" si="150"/>
        <v>1</v>
      </c>
      <c r="C222" s="134">
        <f t="shared" ref="C222:AA222" si="162">B222</f>
        <v>1</v>
      </c>
      <c r="D222" s="134">
        <f t="shared" si="162"/>
        <v>1</v>
      </c>
      <c r="E222" s="134">
        <f t="shared" si="162"/>
        <v>1</v>
      </c>
      <c r="F222" s="134">
        <f t="shared" si="162"/>
        <v>1</v>
      </c>
      <c r="G222" s="134">
        <f t="shared" si="162"/>
        <v>1</v>
      </c>
      <c r="H222" s="134">
        <f t="shared" si="162"/>
        <v>1</v>
      </c>
      <c r="I222" s="134">
        <f t="shared" si="162"/>
        <v>1</v>
      </c>
      <c r="J222" s="134">
        <f t="shared" si="162"/>
        <v>1</v>
      </c>
      <c r="K222" s="134">
        <f t="shared" si="162"/>
        <v>1</v>
      </c>
      <c r="L222" s="134">
        <f t="shared" si="162"/>
        <v>1</v>
      </c>
      <c r="M222" s="134">
        <f t="shared" si="162"/>
        <v>1</v>
      </c>
      <c r="N222" s="134">
        <f t="shared" si="162"/>
        <v>1</v>
      </c>
      <c r="O222" s="134">
        <f t="shared" si="162"/>
        <v>1</v>
      </c>
      <c r="P222" s="134">
        <f t="shared" si="162"/>
        <v>1</v>
      </c>
      <c r="Q222" s="134">
        <f t="shared" si="162"/>
        <v>1</v>
      </c>
      <c r="R222" s="134">
        <f t="shared" si="162"/>
        <v>1</v>
      </c>
      <c r="S222" s="134">
        <f t="shared" si="162"/>
        <v>1</v>
      </c>
      <c r="T222" s="134">
        <f t="shared" si="162"/>
        <v>1</v>
      </c>
      <c r="U222" s="134">
        <f t="shared" si="162"/>
        <v>1</v>
      </c>
      <c r="V222" s="134">
        <f t="shared" si="162"/>
        <v>1</v>
      </c>
      <c r="W222" s="134">
        <f t="shared" si="162"/>
        <v>1</v>
      </c>
      <c r="X222" s="134">
        <f t="shared" si="162"/>
        <v>1</v>
      </c>
      <c r="Y222" s="134">
        <f t="shared" si="162"/>
        <v>1</v>
      </c>
      <c r="Z222" s="134">
        <f t="shared" si="162"/>
        <v>1</v>
      </c>
      <c r="AA222" s="134">
        <f t="shared" si="162"/>
        <v>1</v>
      </c>
    </row>
    <row r="223" spans="1:27" x14ac:dyDescent="0.3">
      <c r="A223" s="23">
        <v>13</v>
      </c>
      <c r="B223" s="134">
        <f t="shared" si="150"/>
        <v>0.79715629362200335</v>
      </c>
      <c r="C223" s="134">
        <f t="shared" ref="C223:AA223" si="163">B223</f>
        <v>0.79715629362200335</v>
      </c>
      <c r="D223" s="134">
        <f t="shared" si="163"/>
        <v>0.79715629362200335</v>
      </c>
      <c r="E223" s="134">
        <f t="shared" si="163"/>
        <v>0.79715629362200335</v>
      </c>
      <c r="F223" s="134">
        <f t="shared" si="163"/>
        <v>0.79715629362200335</v>
      </c>
      <c r="G223" s="134">
        <f t="shared" si="163"/>
        <v>0.79715629362200335</v>
      </c>
      <c r="H223" s="134">
        <f t="shared" si="163"/>
        <v>0.79715629362200335</v>
      </c>
      <c r="I223" s="134">
        <f t="shared" si="163"/>
        <v>0.79715629362200335</v>
      </c>
      <c r="J223" s="134">
        <f t="shared" si="163"/>
        <v>0.79715629362200335</v>
      </c>
      <c r="K223" s="134">
        <f t="shared" si="163"/>
        <v>0.79715629362200335</v>
      </c>
      <c r="L223" s="134">
        <f t="shared" si="163"/>
        <v>0.79715629362200335</v>
      </c>
      <c r="M223" s="134">
        <f t="shared" si="163"/>
        <v>0.79715629362200335</v>
      </c>
      <c r="N223" s="134">
        <f t="shared" si="163"/>
        <v>0.79715629362200335</v>
      </c>
      <c r="O223" s="134">
        <f t="shared" si="163"/>
        <v>0.79715629362200335</v>
      </c>
      <c r="P223" s="134">
        <f t="shared" si="163"/>
        <v>0.79715629362200335</v>
      </c>
      <c r="Q223" s="134">
        <f t="shared" si="163"/>
        <v>0.79715629362200335</v>
      </c>
      <c r="R223" s="134">
        <f t="shared" si="163"/>
        <v>0.79715629362200335</v>
      </c>
      <c r="S223" s="134">
        <f t="shared" si="163"/>
        <v>0.79715629362200335</v>
      </c>
      <c r="T223" s="134">
        <f t="shared" si="163"/>
        <v>0.79715629362200335</v>
      </c>
      <c r="U223" s="134">
        <f t="shared" si="163"/>
        <v>0.79715629362200335</v>
      </c>
      <c r="V223" s="134">
        <f t="shared" si="163"/>
        <v>0.79715629362200335</v>
      </c>
      <c r="W223" s="134">
        <f t="shared" si="163"/>
        <v>0.79715629362200335</v>
      </c>
      <c r="X223" s="134">
        <f t="shared" si="163"/>
        <v>0.79715629362200335</v>
      </c>
      <c r="Y223" s="134">
        <f t="shared" si="163"/>
        <v>0.79715629362200335</v>
      </c>
      <c r="Z223" s="134">
        <f t="shared" si="163"/>
        <v>0.79715629362200335</v>
      </c>
      <c r="AA223" s="134">
        <f t="shared" si="163"/>
        <v>0.79715629362200335</v>
      </c>
    </row>
    <row r="224" spans="1:27" x14ac:dyDescent="0.3">
      <c r="A224" s="23">
        <v>14</v>
      </c>
      <c r="B224" s="134">
        <f t="shared" si="150"/>
        <v>0.79715629362200335</v>
      </c>
      <c r="C224" s="134">
        <f t="shared" ref="C224:AA224" si="164">B224</f>
        <v>0.79715629362200335</v>
      </c>
      <c r="D224" s="134">
        <f t="shared" si="164"/>
        <v>0.79715629362200335</v>
      </c>
      <c r="E224" s="134">
        <f t="shared" si="164"/>
        <v>0.79715629362200335</v>
      </c>
      <c r="F224" s="134">
        <f t="shared" si="164"/>
        <v>0.79715629362200335</v>
      </c>
      <c r="G224" s="134">
        <f t="shared" si="164"/>
        <v>0.79715629362200335</v>
      </c>
      <c r="H224" s="134">
        <f t="shared" si="164"/>
        <v>0.79715629362200335</v>
      </c>
      <c r="I224" s="134">
        <f t="shared" si="164"/>
        <v>0.79715629362200335</v>
      </c>
      <c r="J224" s="134">
        <f t="shared" si="164"/>
        <v>0.79715629362200335</v>
      </c>
      <c r="K224" s="134">
        <f t="shared" si="164"/>
        <v>0.79715629362200335</v>
      </c>
      <c r="L224" s="134">
        <f t="shared" si="164"/>
        <v>0.79715629362200335</v>
      </c>
      <c r="M224" s="134">
        <f t="shared" si="164"/>
        <v>0.79715629362200335</v>
      </c>
      <c r="N224" s="134">
        <f t="shared" si="164"/>
        <v>0.79715629362200335</v>
      </c>
      <c r="O224" s="134">
        <f t="shared" si="164"/>
        <v>0.79715629362200335</v>
      </c>
      <c r="P224" s="134">
        <f t="shared" si="164"/>
        <v>0.79715629362200335</v>
      </c>
      <c r="Q224" s="134">
        <f t="shared" si="164"/>
        <v>0.79715629362200335</v>
      </c>
      <c r="R224" s="134">
        <f t="shared" si="164"/>
        <v>0.79715629362200335</v>
      </c>
      <c r="S224" s="134">
        <f t="shared" si="164"/>
        <v>0.79715629362200335</v>
      </c>
      <c r="T224" s="134">
        <f t="shared" si="164"/>
        <v>0.79715629362200335</v>
      </c>
      <c r="U224" s="134">
        <f t="shared" si="164"/>
        <v>0.79715629362200335</v>
      </c>
      <c r="V224" s="134">
        <f t="shared" si="164"/>
        <v>0.79715629362200335</v>
      </c>
      <c r="W224" s="134">
        <f t="shared" si="164"/>
        <v>0.79715629362200335</v>
      </c>
      <c r="X224" s="134">
        <f t="shared" si="164"/>
        <v>0.79715629362200335</v>
      </c>
      <c r="Y224" s="134">
        <f t="shared" si="164"/>
        <v>0.79715629362200335</v>
      </c>
      <c r="Z224" s="134">
        <f t="shared" si="164"/>
        <v>0.79715629362200335</v>
      </c>
      <c r="AA224" s="134">
        <f t="shared" si="164"/>
        <v>0.79715629362200335</v>
      </c>
    </row>
    <row r="225" spans="1:27" x14ac:dyDescent="0.3">
      <c r="A225" s="23">
        <v>15</v>
      </c>
      <c r="B225" s="134">
        <f t="shared" si="150"/>
        <v>0.79715629362200335</v>
      </c>
      <c r="C225" s="134">
        <f t="shared" ref="C225:AA225" si="165">B225</f>
        <v>0.79715629362200335</v>
      </c>
      <c r="D225" s="134">
        <f t="shared" si="165"/>
        <v>0.79715629362200335</v>
      </c>
      <c r="E225" s="134">
        <f t="shared" si="165"/>
        <v>0.79715629362200335</v>
      </c>
      <c r="F225" s="134">
        <f t="shared" si="165"/>
        <v>0.79715629362200335</v>
      </c>
      <c r="G225" s="134">
        <f t="shared" si="165"/>
        <v>0.79715629362200335</v>
      </c>
      <c r="H225" s="134">
        <f t="shared" si="165"/>
        <v>0.79715629362200335</v>
      </c>
      <c r="I225" s="134">
        <f t="shared" si="165"/>
        <v>0.79715629362200335</v>
      </c>
      <c r="J225" s="134">
        <f t="shared" si="165"/>
        <v>0.79715629362200335</v>
      </c>
      <c r="K225" s="134">
        <f t="shared" si="165"/>
        <v>0.79715629362200335</v>
      </c>
      <c r="L225" s="134">
        <f t="shared" si="165"/>
        <v>0.79715629362200335</v>
      </c>
      <c r="M225" s="134">
        <f t="shared" si="165"/>
        <v>0.79715629362200335</v>
      </c>
      <c r="N225" s="134">
        <f t="shared" si="165"/>
        <v>0.79715629362200335</v>
      </c>
      <c r="O225" s="134">
        <f t="shared" si="165"/>
        <v>0.79715629362200335</v>
      </c>
      <c r="P225" s="134">
        <f t="shared" si="165"/>
        <v>0.79715629362200335</v>
      </c>
      <c r="Q225" s="134">
        <f t="shared" si="165"/>
        <v>0.79715629362200335</v>
      </c>
      <c r="R225" s="134">
        <f t="shared" si="165"/>
        <v>0.79715629362200335</v>
      </c>
      <c r="S225" s="134">
        <f t="shared" si="165"/>
        <v>0.79715629362200335</v>
      </c>
      <c r="T225" s="134">
        <f t="shared" si="165"/>
        <v>0.79715629362200335</v>
      </c>
      <c r="U225" s="134">
        <f t="shared" si="165"/>
        <v>0.79715629362200335</v>
      </c>
      <c r="V225" s="134">
        <f t="shared" si="165"/>
        <v>0.79715629362200335</v>
      </c>
      <c r="W225" s="134">
        <f t="shared" si="165"/>
        <v>0.79715629362200335</v>
      </c>
      <c r="X225" s="134">
        <f t="shared" si="165"/>
        <v>0.79715629362200335</v>
      </c>
      <c r="Y225" s="134">
        <f t="shared" si="165"/>
        <v>0.79715629362200335</v>
      </c>
      <c r="Z225" s="134">
        <f t="shared" si="165"/>
        <v>0.79715629362200335</v>
      </c>
      <c r="AA225" s="134">
        <f t="shared" si="165"/>
        <v>0.79715629362200335</v>
      </c>
    </row>
    <row r="226" spans="1:27" x14ac:dyDescent="0.3">
      <c r="A226" s="23">
        <v>16</v>
      </c>
      <c r="B226" s="134">
        <f t="shared" si="150"/>
        <v>0.47658343931748981</v>
      </c>
      <c r="C226" s="134">
        <f t="shared" ref="C226:AA226" si="166">B226</f>
        <v>0.47658343931748981</v>
      </c>
      <c r="D226" s="134">
        <f t="shared" si="166"/>
        <v>0.47658343931748981</v>
      </c>
      <c r="E226" s="134">
        <f t="shared" si="166"/>
        <v>0.47658343931748981</v>
      </c>
      <c r="F226" s="134">
        <f t="shared" si="166"/>
        <v>0.47658343931748981</v>
      </c>
      <c r="G226" s="134">
        <f t="shared" si="166"/>
        <v>0.47658343931748981</v>
      </c>
      <c r="H226" s="134">
        <f t="shared" si="166"/>
        <v>0.47658343931748981</v>
      </c>
      <c r="I226" s="134">
        <f t="shared" si="166"/>
        <v>0.47658343931748981</v>
      </c>
      <c r="J226" s="134">
        <f t="shared" si="166"/>
        <v>0.47658343931748981</v>
      </c>
      <c r="K226" s="134">
        <f t="shared" si="166"/>
        <v>0.47658343931748981</v>
      </c>
      <c r="L226" s="134">
        <f t="shared" si="166"/>
        <v>0.47658343931748981</v>
      </c>
      <c r="M226" s="134">
        <f t="shared" si="166"/>
        <v>0.47658343931748981</v>
      </c>
      <c r="N226" s="134">
        <f t="shared" si="166"/>
        <v>0.47658343931748981</v>
      </c>
      <c r="O226" s="134">
        <f t="shared" si="166"/>
        <v>0.47658343931748981</v>
      </c>
      <c r="P226" s="134">
        <f t="shared" si="166"/>
        <v>0.47658343931748981</v>
      </c>
      <c r="Q226" s="134">
        <f t="shared" si="166"/>
        <v>0.47658343931748981</v>
      </c>
      <c r="R226" s="134">
        <f t="shared" si="166"/>
        <v>0.47658343931748981</v>
      </c>
      <c r="S226" s="134">
        <f t="shared" si="166"/>
        <v>0.47658343931748981</v>
      </c>
      <c r="T226" s="134">
        <f t="shared" si="166"/>
        <v>0.47658343931748981</v>
      </c>
      <c r="U226" s="134">
        <f t="shared" si="166"/>
        <v>0.47658343931748981</v>
      </c>
      <c r="V226" s="134">
        <f t="shared" si="166"/>
        <v>0.47658343931748981</v>
      </c>
      <c r="W226" s="134">
        <f t="shared" si="166"/>
        <v>0.47658343931748981</v>
      </c>
      <c r="X226" s="134">
        <f t="shared" si="166"/>
        <v>0.47658343931748981</v>
      </c>
      <c r="Y226" s="134">
        <f t="shared" si="166"/>
        <v>0.47658343931748981</v>
      </c>
      <c r="Z226" s="134">
        <f t="shared" si="166"/>
        <v>0.47658343931748981</v>
      </c>
      <c r="AA226" s="134">
        <f t="shared" si="166"/>
        <v>0.47658343931748981</v>
      </c>
    </row>
    <row r="227" spans="1:27" x14ac:dyDescent="0.3">
      <c r="A227" s="23">
        <v>17</v>
      </c>
      <c r="B227" s="134">
        <f t="shared" si="150"/>
        <v>0.47658343931748981</v>
      </c>
      <c r="C227" s="134">
        <f t="shared" ref="C227:AA227" si="167">B227</f>
        <v>0.47658343931748981</v>
      </c>
      <c r="D227" s="134">
        <f t="shared" si="167"/>
        <v>0.47658343931748981</v>
      </c>
      <c r="E227" s="134">
        <f t="shared" si="167"/>
        <v>0.47658343931748981</v>
      </c>
      <c r="F227" s="134">
        <f t="shared" si="167"/>
        <v>0.47658343931748981</v>
      </c>
      <c r="G227" s="134">
        <f t="shared" si="167"/>
        <v>0.47658343931748981</v>
      </c>
      <c r="H227" s="134">
        <f t="shared" si="167"/>
        <v>0.47658343931748981</v>
      </c>
      <c r="I227" s="134">
        <f t="shared" si="167"/>
        <v>0.47658343931748981</v>
      </c>
      <c r="J227" s="134">
        <f t="shared" si="167"/>
        <v>0.47658343931748981</v>
      </c>
      <c r="K227" s="134">
        <f t="shared" si="167"/>
        <v>0.47658343931748981</v>
      </c>
      <c r="L227" s="134">
        <f t="shared" si="167"/>
        <v>0.47658343931748981</v>
      </c>
      <c r="M227" s="134">
        <f t="shared" si="167"/>
        <v>0.47658343931748981</v>
      </c>
      <c r="N227" s="134">
        <f t="shared" si="167"/>
        <v>0.47658343931748981</v>
      </c>
      <c r="O227" s="134">
        <f t="shared" si="167"/>
        <v>0.47658343931748981</v>
      </c>
      <c r="P227" s="134">
        <f t="shared" si="167"/>
        <v>0.47658343931748981</v>
      </c>
      <c r="Q227" s="134">
        <f t="shared" si="167"/>
        <v>0.47658343931748981</v>
      </c>
      <c r="R227" s="134">
        <f t="shared" si="167"/>
        <v>0.47658343931748981</v>
      </c>
      <c r="S227" s="134">
        <f t="shared" si="167"/>
        <v>0.47658343931748981</v>
      </c>
      <c r="T227" s="134">
        <f t="shared" si="167"/>
        <v>0.47658343931748981</v>
      </c>
      <c r="U227" s="134">
        <f t="shared" si="167"/>
        <v>0.47658343931748981</v>
      </c>
      <c r="V227" s="134">
        <f t="shared" si="167"/>
        <v>0.47658343931748981</v>
      </c>
      <c r="W227" s="134">
        <f t="shared" si="167"/>
        <v>0.47658343931748981</v>
      </c>
      <c r="X227" s="134">
        <f t="shared" si="167"/>
        <v>0.47658343931748981</v>
      </c>
      <c r="Y227" s="134">
        <f t="shared" si="167"/>
        <v>0.47658343931748981</v>
      </c>
      <c r="Z227" s="134">
        <f t="shared" si="167"/>
        <v>0.47658343931748981</v>
      </c>
      <c r="AA227" s="134">
        <f t="shared" si="167"/>
        <v>0.47658343931748981</v>
      </c>
    </row>
    <row r="228" spans="1:27" x14ac:dyDescent="0.3">
      <c r="A228" s="23">
        <v>18</v>
      </c>
      <c r="B228" s="134">
        <f t="shared" si="150"/>
        <v>0.47658343931748981</v>
      </c>
      <c r="C228" s="134">
        <f t="shared" ref="C228:AA228" si="168">B228</f>
        <v>0.47658343931748981</v>
      </c>
      <c r="D228" s="134">
        <f t="shared" si="168"/>
        <v>0.47658343931748981</v>
      </c>
      <c r="E228" s="134">
        <f t="shared" si="168"/>
        <v>0.47658343931748981</v>
      </c>
      <c r="F228" s="134">
        <f t="shared" si="168"/>
        <v>0.47658343931748981</v>
      </c>
      <c r="G228" s="134">
        <f t="shared" si="168"/>
        <v>0.47658343931748981</v>
      </c>
      <c r="H228" s="134">
        <f t="shared" si="168"/>
        <v>0.47658343931748981</v>
      </c>
      <c r="I228" s="134">
        <f t="shared" si="168"/>
        <v>0.47658343931748981</v>
      </c>
      <c r="J228" s="134">
        <f t="shared" si="168"/>
        <v>0.47658343931748981</v>
      </c>
      <c r="K228" s="134">
        <f t="shared" si="168"/>
        <v>0.47658343931748981</v>
      </c>
      <c r="L228" s="134">
        <f t="shared" si="168"/>
        <v>0.47658343931748981</v>
      </c>
      <c r="M228" s="134">
        <f t="shared" si="168"/>
        <v>0.47658343931748981</v>
      </c>
      <c r="N228" s="134">
        <f t="shared" si="168"/>
        <v>0.47658343931748981</v>
      </c>
      <c r="O228" s="134">
        <f t="shared" si="168"/>
        <v>0.47658343931748981</v>
      </c>
      <c r="P228" s="134">
        <f t="shared" si="168"/>
        <v>0.47658343931748981</v>
      </c>
      <c r="Q228" s="134">
        <f t="shared" si="168"/>
        <v>0.47658343931748981</v>
      </c>
      <c r="R228" s="134">
        <f t="shared" si="168"/>
        <v>0.47658343931748981</v>
      </c>
      <c r="S228" s="134">
        <f t="shared" si="168"/>
        <v>0.47658343931748981</v>
      </c>
      <c r="T228" s="134">
        <f t="shared" si="168"/>
        <v>0.47658343931748981</v>
      </c>
      <c r="U228" s="134">
        <f t="shared" si="168"/>
        <v>0.47658343931748981</v>
      </c>
      <c r="V228" s="134">
        <f t="shared" si="168"/>
        <v>0.47658343931748981</v>
      </c>
      <c r="W228" s="134">
        <f t="shared" si="168"/>
        <v>0.47658343931748981</v>
      </c>
      <c r="X228" s="134">
        <f t="shared" si="168"/>
        <v>0.47658343931748981</v>
      </c>
      <c r="Y228" s="134">
        <f t="shared" si="168"/>
        <v>0.47658343931748981</v>
      </c>
      <c r="Z228" s="134">
        <f t="shared" si="168"/>
        <v>0.47658343931748981</v>
      </c>
      <c r="AA228" s="134">
        <f t="shared" si="168"/>
        <v>0.47658343931748981</v>
      </c>
    </row>
    <row r="229" spans="1:27" x14ac:dyDescent="0.3">
      <c r="A229" s="23">
        <v>19</v>
      </c>
      <c r="B229" s="134">
        <f t="shared" si="150"/>
        <v>0.37773241471421093</v>
      </c>
      <c r="C229" s="134">
        <f t="shared" ref="C229:AA229" si="169">B229</f>
        <v>0.37773241471421093</v>
      </c>
      <c r="D229" s="134">
        <f t="shared" si="169"/>
        <v>0.37773241471421093</v>
      </c>
      <c r="E229" s="134">
        <f t="shared" si="169"/>
        <v>0.37773241471421093</v>
      </c>
      <c r="F229" s="134">
        <f t="shared" si="169"/>
        <v>0.37773241471421093</v>
      </c>
      <c r="G229" s="134">
        <f t="shared" si="169"/>
        <v>0.37773241471421093</v>
      </c>
      <c r="H229" s="134">
        <f t="shared" si="169"/>
        <v>0.37773241471421093</v>
      </c>
      <c r="I229" s="134">
        <f t="shared" si="169"/>
        <v>0.37773241471421093</v>
      </c>
      <c r="J229" s="134">
        <f t="shared" si="169"/>
        <v>0.37773241471421093</v>
      </c>
      <c r="K229" s="134">
        <f t="shared" si="169"/>
        <v>0.37773241471421093</v>
      </c>
      <c r="L229" s="134">
        <f t="shared" si="169"/>
        <v>0.37773241471421093</v>
      </c>
      <c r="M229" s="134">
        <f t="shared" si="169"/>
        <v>0.37773241471421093</v>
      </c>
      <c r="N229" s="134">
        <f t="shared" si="169"/>
        <v>0.37773241471421093</v>
      </c>
      <c r="O229" s="134">
        <f t="shared" si="169"/>
        <v>0.37773241471421093</v>
      </c>
      <c r="P229" s="134">
        <f t="shared" si="169"/>
        <v>0.37773241471421093</v>
      </c>
      <c r="Q229" s="134">
        <f t="shared" si="169"/>
        <v>0.37773241471421093</v>
      </c>
      <c r="R229" s="134">
        <f t="shared" si="169"/>
        <v>0.37773241471421093</v>
      </c>
      <c r="S229" s="134">
        <f t="shared" si="169"/>
        <v>0.37773241471421093</v>
      </c>
      <c r="T229" s="134">
        <f t="shared" si="169"/>
        <v>0.37773241471421093</v>
      </c>
      <c r="U229" s="134">
        <f t="shared" si="169"/>
        <v>0.37773241471421093</v>
      </c>
      <c r="V229" s="134">
        <f t="shared" si="169"/>
        <v>0.37773241471421093</v>
      </c>
      <c r="W229" s="134">
        <f t="shared" si="169"/>
        <v>0.37773241471421093</v>
      </c>
      <c r="X229" s="134">
        <f t="shared" si="169"/>
        <v>0.37773241471421093</v>
      </c>
      <c r="Y229" s="134">
        <f t="shared" si="169"/>
        <v>0.37773241471421093</v>
      </c>
      <c r="Z229" s="134">
        <f t="shared" si="169"/>
        <v>0.37773241471421093</v>
      </c>
      <c r="AA229" s="134">
        <f t="shared" si="169"/>
        <v>0.37773241471421093</v>
      </c>
    </row>
    <row r="230" spans="1:27" x14ac:dyDescent="0.3">
      <c r="A230" s="23">
        <v>20</v>
      </c>
      <c r="B230" s="134">
        <f t="shared" si="150"/>
        <v>0.37773241471421093</v>
      </c>
      <c r="C230" s="134">
        <f t="shared" ref="C230:AA230" si="170">B230</f>
        <v>0.37773241471421093</v>
      </c>
      <c r="D230" s="134">
        <f t="shared" si="170"/>
        <v>0.37773241471421093</v>
      </c>
      <c r="E230" s="134">
        <f t="shared" si="170"/>
        <v>0.37773241471421093</v>
      </c>
      <c r="F230" s="134">
        <f t="shared" si="170"/>
        <v>0.37773241471421093</v>
      </c>
      <c r="G230" s="134">
        <f t="shared" si="170"/>
        <v>0.37773241471421093</v>
      </c>
      <c r="H230" s="134">
        <f t="shared" si="170"/>
        <v>0.37773241471421093</v>
      </c>
      <c r="I230" s="134">
        <f t="shared" si="170"/>
        <v>0.37773241471421093</v>
      </c>
      <c r="J230" s="134">
        <f t="shared" si="170"/>
        <v>0.37773241471421093</v>
      </c>
      <c r="K230" s="134">
        <f t="shared" si="170"/>
        <v>0.37773241471421093</v>
      </c>
      <c r="L230" s="134">
        <f t="shared" si="170"/>
        <v>0.37773241471421093</v>
      </c>
      <c r="M230" s="134">
        <f t="shared" si="170"/>
        <v>0.37773241471421093</v>
      </c>
      <c r="N230" s="134">
        <f t="shared" si="170"/>
        <v>0.37773241471421093</v>
      </c>
      <c r="O230" s="134">
        <f t="shared" si="170"/>
        <v>0.37773241471421093</v>
      </c>
      <c r="P230" s="134">
        <f t="shared" si="170"/>
        <v>0.37773241471421093</v>
      </c>
      <c r="Q230" s="134">
        <f t="shared" si="170"/>
        <v>0.37773241471421093</v>
      </c>
      <c r="R230" s="134">
        <f t="shared" si="170"/>
        <v>0.37773241471421093</v>
      </c>
      <c r="S230" s="134">
        <f t="shared" si="170"/>
        <v>0.37773241471421093</v>
      </c>
      <c r="T230" s="134">
        <f t="shared" si="170"/>
        <v>0.37773241471421093</v>
      </c>
      <c r="U230" s="134">
        <f t="shared" si="170"/>
        <v>0.37773241471421093</v>
      </c>
      <c r="V230" s="134">
        <f t="shared" si="170"/>
        <v>0.37773241471421093</v>
      </c>
      <c r="W230" s="134">
        <f t="shared" si="170"/>
        <v>0.37773241471421093</v>
      </c>
      <c r="X230" s="134">
        <f t="shared" si="170"/>
        <v>0.37773241471421093</v>
      </c>
      <c r="Y230" s="134">
        <f t="shared" si="170"/>
        <v>0.37773241471421093</v>
      </c>
      <c r="Z230" s="134">
        <f t="shared" si="170"/>
        <v>0.37773241471421093</v>
      </c>
      <c r="AA230" s="134">
        <f t="shared" si="170"/>
        <v>0.37773241471421093</v>
      </c>
    </row>
    <row r="231" spans="1:27" x14ac:dyDescent="0.3">
      <c r="A231" s="23">
        <v>21</v>
      </c>
      <c r="B231" s="134">
        <f t="shared" si="150"/>
        <v>0.37773241471421093</v>
      </c>
      <c r="C231" s="134">
        <f t="shared" ref="C231:AA231" si="171">B231</f>
        <v>0.37773241471421093</v>
      </c>
      <c r="D231" s="134">
        <f t="shared" si="171"/>
        <v>0.37773241471421093</v>
      </c>
      <c r="E231" s="134">
        <f t="shared" si="171"/>
        <v>0.37773241471421093</v>
      </c>
      <c r="F231" s="134">
        <f t="shared" si="171"/>
        <v>0.37773241471421093</v>
      </c>
      <c r="G231" s="134">
        <f t="shared" si="171"/>
        <v>0.37773241471421093</v>
      </c>
      <c r="H231" s="134">
        <f t="shared" si="171"/>
        <v>0.37773241471421093</v>
      </c>
      <c r="I231" s="134">
        <f t="shared" si="171"/>
        <v>0.37773241471421093</v>
      </c>
      <c r="J231" s="134">
        <f t="shared" si="171"/>
        <v>0.37773241471421093</v>
      </c>
      <c r="K231" s="134">
        <f t="shared" si="171"/>
        <v>0.37773241471421093</v>
      </c>
      <c r="L231" s="134">
        <f t="shared" si="171"/>
        <v>0.37773241471421093</v>
      </c>
      <c r="M231" s="134">
        <f t="shared" si="171"/>
        <v>0.37773241471421093</v>
      </c>
      <c r="N231" s="134">
        <f t="shared" si="171"/>
        <v>0.37773241471421093</v>
      </c>
      <c r="O231" s="134">
        <f t="shared" si="171"/>
        <v>0.37773241471421093</v>
      </c>
      <c r="P231" s="134">
        <f t="shared" si="171"/>
        <v>0.37773241471421093</v>
      </c>
      <c r="Q231" s="134">
        <f t="shared" si="171"/>
        <v>0.37773241471421093</v>
      </c>
      <c r="R231" s="134">
        <f t="shared" si="171"/>
        <v>0.37773241471421093</v>
      </c>
      <c r="S231" s="134">
        <f t="shared" si="171"/>
        <v>0.37773241471421093</v>
      </c>
      <c r="T231" s="134">
        <f t="shared" si="171"/>
        <v>0.37773241471421093</v>
      </c>
      <c r="U231" s="134">
        <f t="shared" si="171"/>
        <v>0.37773241471421093</v>
      </c>
      <c r="V231" s="134">
        <f t="shared" si="171"/>
        <v>0.37773241471421093</v>
      </c>
      <c r="W231" s="134">
        <f t="shared" si="171"/>
        <v>0.37773241471421093</v>
      </c>
      <c r="X231" s="134">
        <f t="shared" si="171"/>
        <v>0.37773241471421093</v>
      </c>
      <c r="Y231" s="134">
        <f t="shared" si="171"/>
        <v>0.37773241471421093</v>
      </c>
      <c r="Z231" s="134">
        <f t="shared" si="171"/>
        <v>0.37773241471421093</v>
      </c>
      <c r="AA231" s="134">
        <f t="shared" si="171"/>
        <v>0.37773241471421093</v>
      </c>
    </row>
    <row r="232" spans="1:27" x14ac:dyDescent="0.3">
      <c r="A232" s="23">
        <v>22</v>
      </c>
      <c r="B232" s="134">
        <f t="shared" si="150"/>
        <v>0.31698071036292486</v>
      </c>
      <c r="C232" s="134">
        <f t="shared" ref="C232:AA232" si="172">B232</f>
        <v>0.31698071036292486</v>
      </c>
      <c r="D232" s="134">
        <f t="shared" si="172"/>
        <v>0.31698071036292486</v>
      </c>
      <c r="E232" s="134">
        <f t="shared" si="172"/>
        <v>0.31698071036292486</v>
      </c>
      <c r="F232" s="134">
        <f t="shared" si="172"/>
        <v>0.31698071036292486</v>
      </c>
      <c r="G232" s="134">
        <f t="shared" si="172"/>
        <v>0.31698071036292486</v>
      </c>
      <c r="H232" s="134">
        <f t="shared" si="172"/>
        <v>0.31698071036292486</v>
      </c>
      <c r="I232" s="134">
        <f t="shared" si="172"/>
        <v>0.31698071036292486</v>
      </c>
      <c r="J232" s="134">
        <f t="shared" si="172"/>
        <v>0.31698071036292486</v>
      </c>
      <c r="K232" s="134">
        <f t="shared" si="172"/>
        <v>0.31698071036292486</v>
      </c>
      <c r="L232" s="134">
        <f t="shared" si="172"/>
        <v>0.31698071036292486</v>
      </c>
      <c r="M232" s="134">
        <f t="shared" si="172"/>
        <v>0.31698071036292486</v>
      </c>
      <c r="N232" s="134">
        <f t="shared" si="172"/>
        <v>0.31698071036292486</v>
      </c>
      <c r="O232" s="134">
        <f t="shared" si="172"/>
        <v>0.31698071036292486</v>
      </c>
      <c r="P232" s="134">
        <f t="shared" si="172"/>
        <v>0.31698071036292486</v>
      </c>
      <c r="Q232" s="134">
        <f t="shared" si="172"/>
        <v>0.31698071036292486</v>
      </c>
      <c r="R232" s="134">
        <f t="shared" si="172"/>
        <v>0.31698071036292486</v>
      </c>
      <c r="S232" s="134">
        <f t="shared" si="172"/>
        <v>0.31698071036292486</v>
      </c>
      <c r="T232" s="134">
        <f t="shared" si="172"/>
        <v>0.31698071036292486</v>
      </c>
      <c r="U232" s="134">
        <f t="shared" si="172"/>
        <v>0.31698071036292486</v>
      </c>
      <c r="V232" s="134">
        <f t="shared" si="172"/>
        <v>0.31698071036292486</v>
      </c>
      <c r="W232" s="134">
        <f t="shared" si="172"/>
        <v>0.31698071036292486</v>
      </c>
      <c r="X232" s="134">
        <f t="shared" si="172"/>
        <v>0.31698071036292486</v>
      </c>
      <c r="Y232" s="134">
        <f t="shared" si="172"/>
        <v>0.31698071036292486</v>
      </c>
      <c r="Z232" s="134">
        <f t="shared" si="172"/>
        <v>0.31698071036292486</v>
      </c>
      <c r="AA232" s="134">
        <f t="shared" si="172"/>
        <v>0.31698071036292486</v>
      </c>
    </row>
    <row r="233" spans="1:27" x14ac:dyDescent="0.3">
      <c r="A233" s="23">
        <v>23</v>
      </c>
      <c r="B233" s="134">
        <f t="shared" si="150"/>
        <v>0.31698071036292486</v>
      </c>
      <c r="C233" s="134">
        <f t="shared" ref="C233:AA233" si="173">B233</f>
        <v>0.31698071036292486</v>
      </c>
      <c r="D233" s="134">
        <f t="shared" si="173"/>
        <v>0.31698071036292486</v>
      </c>
      <c r="E233" s="134">
        <f t="shared" si="173"/>
        <v>0.31698071036292486</v>
      </c>
      <c r="F233" s="134">
        <f t="shared" si="173"/>
        <v>0.31698071036292486</v>
      </c>
      <c r="G233" s="134">
        <f t="shared" si="173"/>
        <v>0.31698071036292486</v>
      </c>
      <c r="H233" s="134">
        <f t="shared" si="173"/>
        <v>0.31698071036292486</v>
      </c>
      <c r="I233" s="134">
        <f t="shared" si="173"/>
        <v>0.31698071036292486</v>
      </c>
      <c r="J233" s="134">
        <f t="shared" si="173"/>
        <v>0.31698071036292486</v>
      </c>
      <c r="K233" s="134">
        <f t="shared" si="173"/>
        <v>0.31698071036292486</v>
      </c>
      <c r="L233" s="134">
        <f t="shared" si="173"/>
        <v>0.31698071036292486</v>
      </c>
      <c r="M233" s="134">
        <f t="shared" si="173"/>
        <v>0.31698071036292486</v>
      </c>
      <c r="N233" s="134">
        <f t="shared" si="173"/>
        <v>0.31698071036292486</v>
      </c>
      <c r="O233" s="134">
        <f t="shared" si="173"/>
        <v>0.31698071036292486</v>
      </c>
      <c r="P233" s="134">
        <f t="shared" si="173"/>
        <v>0.31698071036292486</v>
      </c>
      <c r="Q233" s="134">
        <f t="shared" si="173"/>
        <v>0.31698071036292486</v>
      </c>
      <c r="R233" s="134">
        <f t="shared" si="173"/>
        <v>0.31698071036292486</v>
      </c>
      <c r="S233" s="134">
        <f t="shared" si="173"/>
        <v>0.31698071036292486</v>
      </c>
      <c r="T233" s="134">
        <f t="shared" si="173"/>
        <v>0.31698071036292486</v>
      </c>
      <c r="U233" s="134">
        <f t="shared" si="173"/>
        <v>0.31698071036292486</v>
      </c>
      <c r="V233" s="134">
        <f t="shared" si="173"/>
        <v>0.31698071036292486</v>
      </c>
      <c r="W233" s="134">
        <f t="shared" si="173"/>
        <v>0.31698071036292486</v>
      </c>
      <c r="X233" s="134">
        <f t="shared" si="173"/>
        <v>0.31698071036292486</v>
      </c>
      <c r="Y233" s="134">
        <f t="shared" si="173"/>
        <v>0.31698071036292486</v>
      </c>
      <c r="Z233" s="134">
        <f t="shared" si="173"/>
        <v>0.31698071036292486</v>
      </c>
      <c r="AA233" s="134">
        <f t="shared" si="173"/>
        <v>0.31698071036292486</v>
      </c>
    </row>
    <row r="234" spans="1:27" x14ac:dyDescent="0.3">
      <c r="A234" s="23">
        <v>24</v>
      </c>
      <c r="B234" s="134">
        <f t="shared" si="150"/>
        <v>0.31698071036292486</v>
      </c>
      <c r="C234" s="134">
        <f t="shared" ref="C234:AA234" si="174">B234</f>
        <v>0.31698071036292486</v>
      </c>
      <c r="D234" s="134">
        <f t="shared" si="174"/>
        <v>0.31698071036292486</v>
      </c>
      <c r="E234" s="134">
        <f t="shared" si="174"/>
        <v>0.31698071036292486</v>
      </c>
      <c r="F234" s="134">
        <f t="shared" si="174"/>
        <v>0.31698071036292486</v>
      </c>
      <c r="G234" s="134">
        <f t="shared" si="174"/>
        <v>0.31698071036292486</v>
      </c>
      <c r="H234" s="134">
        <f t="shared" si="174"/>
        <v>0.31698071036292486</v>
      </c>
      <c r="I234" s="134">
        <f t="shared" si="174"/>
        <v>0.31698071036292486</v>
      </c>
      <c r="J234" s="134">
        <f t="shared" si="174"/>
        <v>0.31698071036292486</v>
      </c>
      <c r="K234" s="134">
        <f t="shared" si="174"/>
        <v>0.31698071036292486</v>
      </c>
      <c r="L234" s="134">
        <f t="shared" si="174"/>
        <v>0.31698071036292486</v>
      </c>
      <c r="M234" s="134">
        <f t="shared" si="174"/>
        <v>0.31698071036292486</v>
      </c>
      <c r="N234" s="134">
        <f t="shared" si="174"/>
        <v>0.31698071036292486</v>
      </c>
      <c r="O234" s="134">
        <f t="shared" si="174"/>
        <v>0.31698071036292486</v>
      </c>
      <c r="P234" s="134">
        <f t="shared" si="174"/>
        <v>0.31698071036292486</v>
      </c>
      <c r="Q234" s="134">
        <f t="shared" si="174"/>
        <v>0.31698071036292486</v>
      </c>
      <c r="R234" s="134">
        <f t="shared" si="174"/>
        <v>0.31698071036292486</v>
      </c>
      <c r="S234" s="134">
        <f t="shared" si="174"/>
        <v>0.31698071036292486</v>
      </c>
      <c r="T234" s="134">
        <f t="shared" si="174"/>
        <v>0.31698071036292486</v>
      </c>
      <c r="U234" s="134">
        <f t="shared" si="174"/>
        <v>0.31698071036292486</v>
      </c>
      <c r="V234" s="134">
        <f t="shared" si="174"/>
        <v>0.31698071036292486</v>
      </c>
      <c r="W234" s="134">
        <f t="shared" si="174"/>
        <v>0.31698071036292486</v>
      </c>
      <c r="X234" s="134">
        <f t="shared" si="174"/>
        <v>0.31698071036292486</v>
      </c>
      <c r="Y234" s="134">
        <f t="shared" si="174"/>
        <v>0.31698071036292486</v>
      </c>
      <c r="Z234" s="134">
        <f t="shared" si="174"/>
        <v>0.31698071036292486</v>
      </c>
      <c r="AA234" s="134">
        <f t="shared" si="174"/>
        <v>0.31698071036292486</v>
      </c>
    </row>
    <row r="235" spans="1:27" x14ac:dyDescent="0.3">
      <c r="A235" s="23">
        <v>25</v>
      </c>
      <c r="B235" s="134">
        <f t="shared" si="150"/>
        <v>0.31571875079980627</v>
      </c>
      <c r="C235" s="134">
        <f t="shared" ref="C235:AA235" si="175">B235</f>
        <v>0.31571875079980627</v>
      </c>
      <c r="D235" s="134">
        <f t="shared" si="175"/>
        <v>0.31571875079980627</v>
      </c>
      <c r="E235" s="134">
        <f t="shared" si="175"/>
        <v>0.31571875079980627</v>
      </c>
      <c r="F235" s="134">
        <f t="shared" si="175"/>
        <v>0.31571875079980627</v>
      </c>
      <c r="G235" s="134">
        <f t="shared" si="175"/>
        <v>0.31571875079980627</v>
      </c>
      <c r="H235" s="134">
        <f t="shared" si="175"/>
        <v>0.31571875079980627</v>
      </c>
      <c r="I235" s="134">
        <f t="shared" si="175"/>
        <v>0.31571875079980627</v>
      </c>
      <c r="J235" s="134">
        <f t="shared" si="175"/>
        <v>0.31571875079980627</v>
      </c>
      <c r="K235" s="134">
        <f t="shared" si="175"/>
        <v>0.31571875079980627</v>
      </c>
      <c r="L235" s="134">
        <f t="shared" si="175"/>
        <v>0.31571875079980627</v>
      </c>
      <c r="M235" s="134">
        <f t="shared" si="175"/>
        <v>0.31571875079980627</v>
      </c>
      <c r="N235" s="134">
        <f t="shared" si="175"/>
        <v>0.31571875079980627</v>
      </c>
      <c r="O235" s="134">
        <f t="shared" si="175"/>
        <v>0.31571875079980627</v>
      </c>
      <c r="P235" s="134">
        <f t="shared" si="175"/>
        <v>0.31571875079980627</v>
      </c>
      <c r="Q235" s="134">
        <f t="shared" si="175"/>
        <v>0.31571875079980627</v>
      </c>
      <c r="R235" s="134">
        <f t="shared" si="175"/>
        <v>0.31571875079980627</v>
      </c>
      <c r="S235" s="134">
        <f t="shared" si="175"/>
        <v>0.31571875079980627</v>
      </c>
      <c r="T235" s="134">
        <f t="shared" si="175"/>
        <v>0.31571875079980627</v>
      </c>
      <c r="U235" s="134">
        <f t="shared" si="175"/>
        <v>0.31571875079980627</v>
      </c>
      <c r="V235" s="134">
        <f t="shared" si="175"/>
        <v>0.31571875079980627</v>
      </c>
      <c r="W235" s="134">
        <f t="shared" si="175"/>
        <v>0.31571875079980627</v>
      </c>
      <c r="X235" s="134">
        <f t="shared" si="175"/>
        <v>0.31571875079980627</v>
      </c>
      <c r="Y235" s="134">
        <f t="shared" si="175"/>
        <v>0.31571875079980627</v>
      </c>
      <c r="Z235" s="134">
        <f t="shared" si="175"/>
        <v>0.31571875079980627</v>
      </c>
      <c r="AA235" s="134">
        <f t="shared" si="175"/>
        <v>0.31571875079980627</v>
      </c>
    </row>
    <row r="236" spans="1:27" x14ac:dyDescent="0.3">
      <c r="A236" s="23">
        <v>26</v>
      </c>
      <c r="B236" s="134">
        <f t="shared" si="150"/>
        <v>0.31571875079980627</v>
      </c>
      <c r="C236" s="134">
        <f t="shared" ref="C236:AA236" si="176">B236</f>
        <v>0.31571875079980627</v>
      </c>
      <c r="D236" s="134">
        <f t="shared" si="176"/>
        <v>0.31571875079980627</v>
      </c>
      <c r="E236" s="134">
        <f t="shared" si="176"/>
        <v>0.31571875079980627</v>
      </c>
      <c r="F236" s="134">
        <f t="shared" si="176"/>
        <v>0.31571875079980627</v>
      </c>
      <c r="G236" s="134">
        <f t="shared" si="176"/>
        <v>0.31571875079980627</v>
      </c>
      <c r="H236" s="134">
        <f t="shared" si="176"/>
        <v>0.31571875079980627</v>
      </c>
      <c r="I236" s="134">
        <f t="shared" si="176"/>
        <v>0.31571875079980627</v>
      </c>
      <c r="J236" s="134">
        <f t="shared" si="176"/>
        <v>0.31571875079980627</v>
      </c>
      <c r="K236" s="134">
        <f t="shared" si="176"/>
        <v>0.31571875079980627</v>
      </c>
      <c r="L236" s="134">
        <f t="shared" si="176"/>
        <v>0.31571875079980627</v>
      </c>
      <c r="M236" s="134">
        <f t="shared" si="176"/>
        <v>0.31571875079980627</v>
      </c>
      <c r="N236" s="134">
        <f t="shared" si="176"/>
        <v>0.31571875079980627</v>
      </c>
      <c r="O236" s="134">
        <f t="shared" si="176"/>
        <v>0.31571875079980627</v>
      </c>
      <c r="P236" s="134">
        <f t="shared" si="176"/>
        <v>0.31571875079980627</v>
      </c>
      <c r="Q236" s="134">
        <f t="shared" si="176"/>
        <v>0.31571875079980627</v>
      </c>
      <c r="R236" s="134">
        <f t="shared" si="176"/>
        <v>0.31571875079980627</v>
      </c>
      <c r="S236" s="134">
        <f t="shared" si="176"/>
        <v>0.31571875079980627</v>
      </c>
      <c r="T236" s="134">
        <f t="shared" si="176"/>
        <v>0.31571875079980627</v>
      </c>
      <c r="U236" s="134">
        <f t="shared" si="176"/>
        <v>0.31571875079980627</v>
      </c>
      <c r="V236" s="134">
        <f t="shared" si="176"/>
        <v>0.31571875079980627</v>
      </c>
      <c r="W236" s="134">
        <f t="shared" si="176"/>
        <v>0.31571875079980627</v>
      </c>
      <c r="X236" s="134">
        <f t="shared" si="176"/>
        <v>0.31571875079980627</v>
      </c>
      <c r="Y236" s="134">
        <f t="shared" si="176"/>
        <v>0.31571875079980627</v>
      </c>
      <c r="Z236" s="134">
        <f t="shared" si="176"/>
        <v>0.31571875079980627</v>
      </c>
      <c r="AA236" s="134">
        <f t="shared" si="176"/>
        <v>0.31571875079980627</v>
      </c>
    </row>
    <row r="237" spans="1:27" x14ac:dyDescent="0.3">
      <c r="A237" s="23">
        <v>27</v>
      </c>
      <c r="B237" s="134">
        <f t="shared" si="150"/>
        <v>0.31571875079980627</v>
      </c>
      <c r="C237" s="134">
        <f t="shared" ref="C237:AA237" si="177">B237</f>
        <v>0.31571875079980627</v>
      </c>
      <c r="D237" s="134">
        <f t="shared" si="177"/>
        <v>0.31571875079980627</v>
      </c>
      <c r="E237" s="134">
        <f t="shared" si="177"/>
        <v>0.31571875079980627</v>
      </c>
      <c r="F237" s="134">
        <f t="shared" si="177"/>
        <v>0.31571875079980627</v>
      </c>
      <c r="G237" s="134">
        <f t="shared" si="177"/>
        <v>0.31571875079980627</v>
      </c>
      <c r="H237" s="134">
        <f t="shared" si="177"/>
        <v>0.31571875079980627</v>
      </c>
      <c r="I237" s="134">
        <f t="shared" si="177"/>
        <v>0.31571875079980627</v>
      </c>
      <c r="J237" s="134">
        <f t="shared" si="177"/>
        <v>0.31571875079980627</v>
      </c>
      <c r="K237" s="134">
        <f t="shared" si="177"/>
        <v>0.31571875079980627</v>
      </c>
      <c r="L237" s="134">
        <f t="shared" si="177"/>
        <v>0.31571875079980627</v>
      </c>
      <c r="M237" s="134">
        <f t="shared" si="177"/>
        <v>0.31571875079980627</v>
      </c>
      <c r="N237" s="134">
        <f t="shared" si="177"/>
        <v>0.31571875079980627</v>
      </c>
      <c r="O237" s="134">
        <f t="shared" si="177"/>
        <v>0.31571875079980627</v>
      </c>
      <c r="P237" s="134">
        <f t="shared" si="177"/>
        <v>0.31571875079980627</v>
      </c>
      <c r="Q237" s="134">
        <f t="shared" si="177"/>
        <v>0.31571875079980627</v>
      </c>
      <c r="R237" s="134">
        <f t="shared" si="177"/>
        <v>0.31571875079980627</v>
      </c>
      <c r="S237" s="134">
        <f t="shared" si="177"/>
        <v>0.31571875079980627</v>
      </c>
      <c r="T237" s="134">
        <f t="shared" si="177"/>
        <v>0.31571875079980627</v>
      </c>
      <c r="U237" s="134">
        <f t="shared" si="177"/>
        <v>0.31571875079980627</v>
      </c>
      <c r="V237" s="134">
        <f t="shared" si="177"/>
        <v>0.31571875079980627</v>
      </c>
      <c r="W237" s="134">
        <f t="shared" si="177"/>
        <v>0.31571875079980627</v>
      </c>
      <c r="X237" s="134">
        <f t="shared" si="177"/>
        <v>0.31571875079980627</v>
      </c>
      <c r="Y237" s="134">
        <f t="shared" si="177"/>
        <v>0.31571875079980627</v>
      </c>
      <c r="Z237" s="134">
        <f t="shared" si="177"/>
        <v>0.31571875079980627</v>
      </c>
      <c r="AA237" s="134">
        <f t="shared" si="177"/>
        <v>0.31571875079980627</v>
      </c>
    </row>
    <row r="238" spans="1:27" x14ac:dyDescent="0.3">
      <c r="A238" s="23">
        <v>28</v>
      </c>
      <c r="B238" s="134">
        <f t="shared" si="150"/>
        <v>0.31216816613877368</v>
      </c>
      <c r="C238" s="134">
        <f t="shared" ref="C238:AA238" si="178">B238</f>
        <v>0.31216816613877368</v>
      </c>
      <c r="D238" s="134">
        <f t="shared" si="178"/>
        <v>0.31216816613877368</v>
      </c>
      <c r="E238" s="134">
        <f t="shared" si="178"/>
        <v>0.31216816613877368</v>
      </c>
      <c r="F238" s="134">
        <f t="shared" si="178"/>
        <v>0.31216816613877368</v>
      </c>
      <c r="G238" s="134">
        <f t="shared" si="178"/>
        <v>0.31216816613877368</v>
      </c>
      <c r="H238" s="134">
        <f t="shared" si="178"/>
        <v>0.31216816613877368</v>
      </c>
      <c r="I238" s="134">
        <f t="shared" si="178"/>
        <v>0.31216816613877368</v>
      </c>
      <c r="J238" s="134">
        <f t="shared" si="178"/>
        <v>0.31216816613877368</v>
      </c>
      <c r="K238" s="134">
        <f t="shared" si="178"/>
        <v>0.31216816613877368</v>
      </c>
      <c r="L238" s="134">
        <f t="shared" si="178"/>
        <v>0.31216816613877368</v>
      </c>
      <c r="M238" s="134">
        <f t="shared" si="178"/>
        <v>0.31216816613877368</v>
      </c>
      <c r="N238" s="134">
        <f t="shared" si="178"/>
        <v>0.31216816613877368</v>
      </c>
      <c r="O238" s="134">
        <f t="shared" si="178"/>
        <v>0.31216816613877368</v>
      </c>
      <c r="P238" s="134">
        <f t="shared" si="178"/>
        <v>0.31216816613877368</v>
      </c>
      <c r="Q238" s="134">
        <f t="shared" si="178"/>
        <v>0.31216816613877368</v>
      </c>
      <c r="R238" s="134">
        <f t="shared" si="178"/>
        <v>0.31216816613877368</v>
      </c>
      <c r="S238" s="134">
        <f t="shared" si="178"/>
        <v>0.31216816613877368</v>
      </c>
      <c r="T238" s="134">
        <f t="shared" si="178"/>
        <v>0.31216816613877368</v>
      </c>
      <c r="U238" s="134">
        <f t="shared" si="178"/>
        <v>0.31216816613877368</v>
      </c>
      <c r="V238" s="134">
        <f t="shared" si="178"/>
        <v>0.31216816613877368</v>
      </c>
      <c r="W238" s="134">
        <f t="shared" si="178"/>
        <v>0.31216816613877368</v>
      </c>
      <c r="X238" s="134">
        <f t="shared" si="178"/>
        <v>0.31216816613877368</v>
      </c>
      <c r="Y238" s="134">
        <f t="shared" si="178"/>
        <v>0.31216816613877368</v>
      </c>
      <c r="Z238" s="134">
        <f t="shared" si="178"/>
        <v>0.31216816613877368</v>
      </c>
      <c r="AA238" s="134">
        <f t="shared" si="178"/>
        <v>0.31216816613877368</v>
      </c>
    </row>
    <row r="239" spans="1:27" x14ac:dyDescent="0.3">
      <c r="A239" s="23">
        <v>29</v>
      </c>
      <c r="B239" s="134">
        <f t="shared" si="150"/>
        <v>0.31216816613877368</v>
      </c>
      <c r="C239" s="134">
        <f t="shared" ref="C239:AA239" si="179">B239</f>
        <v>0.31216816613877368</v>
      </c>
      <c r="D239" s="134">
        <f t="shared" si="179"/>
        <v>0.31216816613877368</v>
      </c>
      <c r="E239" s="134">
        <f t="shared" si="179"/>
        <v>0.31216816613877368</v>
      </c>
      <c r="F239" s="134">
        <f t="shared" si="179"/>
        <v>0.31216816613877368</v>
      </c>
      <c r="G239" s="134">
        <f t="shared" si="179"/>
        <v>0.31216816613877368</v>
      </c>
      <c r="H239" s="134">
        <f t="shared" si="179"/>
        <v>0.31216816613877368</v>
      </c>
      <c r="I239" s="134">
        <f t="shared" si="179"/>
        <v>0.31216816613877368</v>
      </c>
      <c r="J239" s="134">
        <f t="shared" si="179"/>
        <v>0.31216816613877368</v>
      </c>
      <c r="K239" s="134">
        <f t="shared" si="179"/>
        <v>0.31216816613877368</v>
      </c>
      <c r="L239" s="134">
        <f t="shared" si="179"/>
        <v>0.31216816613877368</v>
      </c>
      <c r="M239" s="134">
        <f t="shared" si="179"/>
        <v>0.31216816613877368</v>
      </c>
      <c r="N239" s="134">
        <f t="shared" si="179"/>
        <v>0.31216816613877368</v>
      </c>
      <c r="O239" s="134">
        <f t="shared" si="179"/>
        <v>0.31216816613877368</v>
      </c>
      <c r="P239" s="134">
        <f t="shared" si="179"/>
        <v>0.31216816613877368</v>
      </c>
      <c r="Q239" s="134">
        <f t="shared" si="179"/>
        <v>0.31216816613877368</v>
      </c>
      <c r="R239" s="134">
        <f t="shared" si="179"/>
        <v>0.31216816613877368</v>
      </c>
      <c r="S239" s="134">
        <f t="shared" si="179"/>
        <v>0.31216816613877368</v>
      </c>
      <c r="T239" s="134">
        <f t="shared" si="179"/>
        <v>0.31216816613877368</v>
      </c>
      <c r="U239" s="134">
        <f t="shared" si="179"/>
        <v>0.31216816613877368</v>
      </c>
      <c r="V239" s="134">
        <f t="shared" si="179"/>
        <v>0.31216816613877368</v>
      </c>
      <c r="W239" s="134">
        <f t="shared" si="179"/>
        <v>0.31216816613877368</v>
      </c>
      <c r="X239" s="134">
        <f t="shared" si="179"/>
        <v>0.31216816613877368</v>
      </c>
      <c r="Y239" s="134">
        <f t="shared" si="179"/>
        <v>0.31216816613877368</v>
      </c>
      <c r="Z239" s="134">
        <f t="shared" si="179"/>
        <v>0.31216816613877368</v>
      </c>
      <c r="AA239" s="134">
        <f t="shared" si="179"/>
        <v>0.31216816613877368</v>
      </c>
    </row>
    <row r="240" spans="1:27" x14ac:dyDescent="0.3">
      <c r="A240" s="23">
        <v>30</v>
      </c>
      <c r="B240" s="134">
        <f t="shared" si="150"/>
        <v>0.31216816613877368</v>
      </c>
      <c r="C240" s="134">
        <f t="shared" ref="C240:AA240" si="180">B240</f>
        <v>0.31216816613877368</v>
      </c>
      <c r="D240" s="134">
        <f t="shared" si="180"/>
        <v>0.31216816613877368</v>
      </c>
      <c r="E240" s="134">
        <f t="shared" si="180"/>
        <v>0.31216816613877368</v>
      </c>
      <c r="F240" s="134">
        <f t="shared" si="180"/>
        <v>0.31216816613877368</v>
      </c>
      <c r="G240" s="134">
        <f t="shared" si="180"/>
        <v>0.31216816613877368</v>
      </c>
      <c r="H240" s="134">
        <f t="shared" si="180"/>
        <v>0.31216816613877368</v>
      </c>
      <c r="I240" s="134">
        <f t="shared" si="180"/>
        <v>0.31216816613877368</v>
      </c>
      <c r="J240" s="134">
        <f t="shared" si="180"/>
        <v>0.31216816613877368</v>
      </c>
      <c r="K240" s="134">
        <f t="shared" si="180"/>
        <v>0.31216816613877368</v>
      </c>
      <c r="L240" s="134">
        <f t="shared" si="180"/>
        <v>0.31216816613877368</v>
      </c>
      <c r="M240" s="134">
        <f t="shared" si="180"/>
        <v>0.31216816613877368</v>
      </c>
      <c r="N240" s="134">
        <f t="shared" si="180"/>
        <v>0.31216816613877368</v>
      </c>
      <c r="O240" s="134">
        <f t="shared" si="180"/>
        <v>0.31216816613877368</v>
      </c>
      <c r="P240" s="134">
        <f t="shared" si="180"/>
        <v>0.31216816613877368</v>
      </c>
      <c r="Q240" s="134">
        <f t="shared" si="180"/>
        <v>0.31216816613877368</v>
      </c>
      <c r="R240" s="134">
        <f t="shared" si="180"/>
        <v>0.31216816613877368</v>
      </c>
      <c r="S240" s="134">
        <f t="shared" si="180"/>
        <v>0.31216816613877368</v>
      </c>
      <c r="T240" s="134">
        <f t="shared" si="180"/>
        <v>0.31216816613877368</v>
      </c>
      <c r="U240" s="134">
        <f t="shared" si="180"/>
        <v>0.31216816613877368</v>
      </c>
      <c r="V240" s="134">
        <f t="shared" si="180"/>
        <v>0.31216816613877368</v>
      </c>
      <c r="W240" s="134">
        <f t="shared" si="180"/>
        <v>0.31216816613877368</v>
      </c>
      <c r="X240" s="134">
        <f t="shared" si="180"/>
        <v>0.31216816613877368</v>
      </c>
      <c r="Y240" s="134">
        <f t="shared" si="180"/>
        <v>0.31216816613877368</v>
      </c>
      <c r="Z240" s="134">
        <f t="shared" si="180"/>
        <v>0.31216816613877368</v>
      </c>
      <c r="AA240" s="134">
        <f t="shared" si="180"/>
        <v>0.31216816613877368</v>
      </c>
    </row>
    <row r="241" spans="1:27" x14ac:dyDescent="0.3">
      <c r="A241" s="23">
        <v>31</v>
      </c>
      <c r="B241" s="134">
        <f t="shared" si="150"/>
        <v>0.43676567664709892</v>
      </c>
      <c r="C241" s="134">
        <f t="shared" ref="C241:AA241" si="181">B241</f>
        <v>0.43676567664709892</v>
      </c>
      <c r="D241" s="134">
        <f t="shared" si="181"/>
        <v>0.43676567664709892</v>
      </c>
      <c r="E241" s="134">
        <f t="shared" si="181"/>
        <v>0.43676567664709892</v>
      </c>
      <c r="F241" s="134">
        <f t="shared" si="181"/>
        <v>0.43676567664709892</v>
      </c>
      <c r="G241" s="134">
        <f t="shared" si="181"/>
        <v>0.43676567664709892</v>
      </c>
      <c r="H241" s="134">
        <f t="shared" si="181"/>
        <v>0.43676567664709892</v>
      </c>
      <c r="I241" s="134">
        <f t="shared" si="181"/>
        <v>0.43676567664709892</v>
      </c>
      <c r="J241" s="134">
        <f t="shared" si="181"/>
        <v>0.43676567664709892</v>
      </c>
      <c r="K241" s="134">
        <f t="shared" si="181"/>
        <v>0.43676567664709892</v>
      </c>
      <c r="L241" s="134">
        <f t="shared" si="181"/>
        <v>0.43676567664709892</v>
      </c>
      <c r="M241" s="134">
        <f t="shared" si="181"/>
        <v>0.43676567664709892</v>
      </c>
      <c r="N241" s="134">
        <f t="shared" si="181"/>
        <v>0.43676567664709892</v>
      </c>
      <c r="O241" s="134">
        <f t="shared" si="181"/>
        <v>0.43676567664709892</v>
      </c>
      <c r="P241" s="134">
        <f t="shared" si="181"/>
        <v>0.43676567664709892</v>
      </c>
      <c r="Q241" s="134">
        <f t="shared" si="181"/>
        <v>0.43676567664709892</v>
      </c>
      <c r="R241" s="134">
        <f t="shared" si="181"/>
        <v>0.43676567664709892</v>
      </c>
      <c r="S241" s="134">
        <f t="shared" si="181"/>
        <v>0.43676567664709892</v>
      </c>
      <c r="T241" s="134">
        <f t="shared" si="181"/>
        <v>0.43676567664709892</v>
      </c>
      <c r="U241" s="134">
        <f t="shared" si="181"/>
        <v>0.43676567664709892</v>
      </c>
      <c r="V241" s="134">
        <f t="shared" si="181"/>
        <v>0.43676567664709892</v>
      </c>
      <c r="W241" s="134">
        <f t="shared" si="181"/>
        <v>0.43676567664709892</v>
      </c>
      <c r="X241" s="134">
        <f t="shared" si="181"/>
        <v>0.43676567664709892</v>
      </c>
      <c r="Y241" s="134">
        <f t="shared" si="181"/>
        <v>0.43676567664709892</v>
      </c>
      <c r="Z241" s="134">
        <f t="shared" si="181"/>
        <v>0.43676567664709892</v>
      </c>
      <c r="AA241" s="134">
        <f t="shared" si="181"/>
        <v>0.43676567664709892</v>
      </c>
    </row>
    <row r="242" spans="1:27" x14ac:dyDescent="0.3">
      <c r="A242" s="23">
        <v>32</v>
      </c>
      <c r="B242" s="134">
        <f t="shared" si="150"/>
        <v>0.43676567664709892</v>
      </c>
      <c r="C242" s="134">
        <f t="shared" ref="C242:AA242" si="182">B242</f>
        <v>0.43676567664709892</v>
      </c>
      <c r="D242" s="134">
        <f t="shared" si="182"/>
        <v>0.43676567664709892</v>
      </c>
      <c r="E242" s="134">
        <f t="shared" si="182"/>
        <v>0.43676567664709892</v>
      </c>
      <c r="F242" s="134">
        <f t="shared" si="182"/>
        <v>0.43676567664709892</v>
      </c>
      <c r="G242" s="134">
        <f t="shared" si="182"/>
        <v>0.43676567664709892</v>
      </c>
      <c r="H242" s="134">
        <f t="shared" si="182"/>
        <v>0.43676567664709892</v>
      </c>
      <c r="I242" s="134">
        <f t="shared" si="182"/>
        <v>0.43676567664709892</v>
      </c>
      <c r="J242" s="134">
        <f t="shared" si="182"/>
        <v>0.43676567664709892</v>
      </c>
      <c r="K242" s="134">
        <f t="shared" si="182"/>
        <v>0.43676567664709892</v>
      </c>
      <c r="L242" s="134">
        <f t="shared" si="182"/>
        <v>0.43676567664709892</v>
      </c>
      <c r="M242" s="134">
        <f t="shared" si="182"/>
        <v>0.43676567664709892</v>
      </c>
      <c r="N242" s="134">
        <f t="shared" si="182"/>
        <v>0.43676567664709892</v>
      </c>
      <c r="O242" s="134">
        <f t="shared" si="182"/>
        <v>0.43676567664709892</v>
      </c>
      <c r="P242" s="134">
        <f t="shared" si="182"/>
        <v>0.43676567664709892</v>
      </c>
      <c r="Q242" s="134">
        <f t="shared" si="182"/>
        <v>0.43676567664709892</v>
      </c>
      <c r="R242" s="134">
        <f t="shared" si="182"/>
        <v>0.43676567664709892</v>
      </c>
      <c r="S242" s="134">
        <f t="shared" si="182"/>
        <v>0.43676567664709892</v>
      </c>
      <c r="T242" s="134">
        <f t="shared" si="182"/>
        <v>0.43676567664709892</v>
      </c>
      <c r="U242" s="134">
        <f t="shared" si="182"/>
        <v>0.43676567664709892</v>
      </c>
      <c r="V242" s="134">
        <f t="shared" si="182"/>
        <v>0.43676567664709892</v>
      </c>
      <c r="W242" s="134">
        <f t="shared" si="182"/>
        <v>0.43676567664709892</v>
      </c>
      <c r="X242" s="134">
        <f t="shared" si="182"/>
        <v>0.43676567664709892</v>
      </c>
      <c r="Y242" s="134">
        <f t="shared" si="182"/>
        <v>0.43676567664709892</v>
      </c>
      <c r="Z242" s="134">
        <f t="shared" si="182"/>
        <v>0.43676567664709892</v>
      </c>
      <c r="AA242" s="134">
        <f t="shared" si="182"/>
        <v>0.43676567664709892</v>
      </c>
    </row>
    <row r="243" spans="1:27" x14ac:dyDescent="0.3">
      <c r="A243" s="23">
        <v>33</v>
      </c>
      <c r="B243" s="134">
        <f t="shared" si="150"/>
        <v>0.43676567664709892</v>
      </c>
      <c r="C243" s="134">
        <f t="shared" ref="C243:AA243" si="183">B243</f>
        <v>0.43676567664709892</v>
      </c>
      <c r="D243" s="134">
        <f t="shared" si="183"/>
        <v>0.43676567664709892</v>
      </c>
      <c r="E243" s="134">
        <f t="shared" si="183"/>
        <v>0.43676567664709892</v>
      </c>
      <c r="F243" s="134">
        <f t="shared" si="183"/>
        <v>0.43676567664709892</v>
      </c>
      <c r="G243" s="134">
        <f t="shared" si="183"/>
        <v>0.43676567664709892</v>
      </c>
      <c r="H243" s="134">
        <f t="shared" si="183"/>
        <v>0.43676567664709892</v>
      </c>
      <c r="I243" s="134">
        <f t="shared" si="183"/>
        <v>0.43676567664709892</v>
      </c>
      <c r="J243" s="134">
        <f t="shared" si="183"/>
        <v>0.43676567664709892</v>
      </c>
      <c r="K243" s="134">
        <f t="shared" si="183"/>
        <v>0.43676567664709892</v>
      </c>
      <c r="L243" s="134">
        <f t="shared" si="183"/>
        <v>0.43676567664709892</v>
      </c>
      <c r="M243" s="134">
        <f t="shared" si="183"/>
        <v>0.43676567664709892</v>
      </c>
      <c r="N243" s="134">
        <f t="shared" si="183"/>
        <v>0.43676567664709892</v>
      </c>
      <c r="O243" s="134">
        <f t="shared" si="183"/>
        <v>0.43676567664709892</v>
      </c>
      <c r="P243" s="134">
        <f t="shared" si="183"/>
        <v>0.43676567664709892</v>
      </c>
      <c r="Q243" s="134">
        <f t="shared" si="183"/>
        <v>0.43676567664709892</v>
      </c>
      <c r="R243" s="134">
        <f t="shared" si="183"/>
        <v>0.43676567664709892</v>
      </c>
      <c r="S243" s="134">
        <f t="shared" si="183"/>
        <v>0.43676567664709892</v>
      </c>
      <c r="T243" s="134">
        <f t="shared" si="183"/>
        <v>0.43676567664709892</v>
      </c>
      <c r="U243" s="134">
        <f t="shared" si="183"/>
        <v>0.43676567664709892</v>
      </c>
      <c r="V243" s="134">
        <f t="shared" si="183"/>
        <v>0.43676567664709892</v>
      </c>
      <c r="W243" s="134">
        <f t="shared" si="183"/>
        <v>0.43676567664709892</v>
      </c>
      <c r="X243" s="134">
        <f t="shared" si="183"/>
        <v>0.43676567664709892</v>
      </c>
      <c r="Y243" s="134">
        <f t="shared" si="183"/>
        <v>0.43676567664709892</v>
      </c>
      <c r="Z243" s="134">
        <f t="shared" si="183"/>
        <v>0.43676567664709892</v>
      </c>
      <c r="AA243" s="134">
        <f t="shared" si="183"/>
        <v>0.43676567664709892</v>
      </c>
    </row>
    <row r="244" spans="1:27" x14ac:dyDescent="0.3">
      <c r="A244" s="23">
        <v>34</v>
      </c>
      <c r="B244" s="134">
        <f t="shared" si="150"/>
        <v>0.51765565643806311</v>
      </c>
      <c r="C244" s="134">
        <f t="shared" ref="C244:AA244" si="184">B244</f>
        <v>0.51765565643806311</v>
      </c>
      <c r="D244" s="134">
        <f t="shared" si="184"/>
        <v>0.51765565643806311</v>
      </c>
      <c r="E244" s="134">
        <f t="shared" si="184"/>
        <v>0.51765565643806311</v>
      </c>
      <c r="F244" s="134">
        <f t="shared" si="184"/>
        <v>0.51765565643806311</v>
      </c>
      <c r="G244" s="134">
        <f t="shared" si="184"/>
        <v>0.51765565643806311</v>
      </c>
      <c r="H244" s="134">
        <f t="shared" si="184"/>
        <v>0.51765565643806311</v>
      </c>
      <c r="I244" s="134">
        <f t="shared" si="184"/>
        <v>0.51765565643806311</v>
      </c>
      <c r="J244" s="134">
        <f t="shared" si="184"/>
        <v>0.51765565643806311</v>
      </c>
      <c r="K244" s="134">
        <f t="shared" si="184"/>
        <v>0.51765565643806311</v>
      </c>
      <c r="L244" s="134">
        <f t="shared" si="184"/>
        <v>0.51765565643806311</v>
      </c>
      <c r="M244" s="134">
        <f t="shared" si="184"/>
        <v>0.51765565643806311</v>
      </c>
      <c r="N244" s="134">
        <f t="shared" si="184"/>
        <v>0.51765565643806311</v>
      </c>
      <c r="O244" s="134">
        <f t="shared" si="184"/>
        <v>0.51765565643806311</v>
      </c>
      <c r="P244" s="134">
        <f t="shared" si="184"/>
        <v>0.51765565643806311</v>
      </c>
      <c r="Q244" s="134">
        <f t="shared" si="184"/>
        <v>0.51765565643806311</v>
      </c>
      <c r="R244" s="134">
        <f t="shared" si="184"/>
        <v>0.51765565643806311</v>
      </c>
      <c r="S244" s="134">
        <f t="shared" si="184"/>
        <v>0.51765565643806311</v>
      </c>
      <c r="T244" s="134">
        <f t="shared" si="184"/>
        <v>0.51765565643806311</v>
      </c>
      <c r="U244" s="134">
        <f t="shared" si="184"/>
        <v>0.51765565643806311</v>
      </c>
      <c r="V244" s="134">
        <f t="shared" si="184"/>
        <v>0.51765565643806311</v>
      </c>
      <c r="W244" s="134">
        <f t="shared" si="184"/>
        <v>0.51765565643806311</v>
      </c>
      <c r="X244" s="134">
        <f t="shared" si="184"/>
        <v>0.51765565643806311</v>
      </c>
      <c r="Y244" s="134">
        <f t="shared" si="184"/>
        <v>0.51765565643806311</v>
      </c>
      <c r="Z244" s="134">
        <f t="shared" si="184"/>
        <v>0.51765565643806311</v>
      </c>
      <c r="AA244" s="134">
        <f t="shared" si="184"/>
        <v>0.51765565643806311</v>
      </c>
    </row>
    <row r="245" spans="1:27" x14ac:dyDescent="0.3">
      <c r="A245" s="23">
        <v>35</v>
      </c>
      <c r="B245" s="134">
        <f t="shared" si="150"/>
        <v>0.51765565643806311</v>
      </c>
      <c r="C245" s="134">
        <f t="shared" ref="C245:AA245" si="185">B245</f>
        <v>0.51765565643806311</v>
      </c>
      <c r="D245" s="134">
        <f t="shared" si="185"/>
        <v>0.51765565643806311</v>
      </c>
      <c r="E245" s="134">
        <f t="shared" si="185"/>
        <v>0.51765565643806311</v>
      </c>
      <c r="F245" s="134">
        <f t="shared" si="185"/>
        <v>0.51765565643806311</v>
      </c>
      <c r="G245" s="134">
        <f t="shared" si="185"/>
        <v>0.51765565643806311</v>
      </c>
      <c r="H245" s="134">
        <f t="shared" si="185"/>
        <v>0.51765565643806311</v>
      </c>
      <c r="I245" s="134">
        <f t="shared" si="185"/>
        <v>0.51765565643806311</v>
      </c>
      <c r="J245" s="134">
        <f t="shared" si="185"/>
        <v>0.51765565643806311</v>
      </c>
      <c r="K245" s="134">
        <f t="shared" si="185"/>
        <v>0.51765565643806311</v>
      </c>
      <c r="L245" s="134">
        <f t="shared" si="185"/>
        <v>0.51765565643806311</v>
      </c>
      <c r="M245" s="134">
        <f t="shared" si="185"/>
        <v>0.51765565643806311</v>
      </c>
      <c r="N245" s="134">
        <f t="shared" si="185"/>
        <v>0.51765565643806311</v>
      </c>
      <c r="O245" s="134">
        <f t="shared" si="185"/>
        <v>0.51765565643806311</v>
      </c>
      <c r="P245" s="134">
        <f t="shared" si="185"/>
        <v>0.51765565643806311</v>
      </c>
      <c r="Q245" s="134">
        <f t="shared" si="185"/>
        <v>0.51765565643806311</v>
      </c>
      <c r="R245" s="134">
        <f t="shared" si="185"/>
        <v>0.51765565643806311</v>
      </c>
      <c r="S245" s="134">
        <f t="shared" si="185"/>
        <v>0.51765565643806311</v>
      </c>
      <c r="T245" s="134">
        <f t="shared" si="185"/>
        <v>0.51765565643806311</v>
      </c>
      <c r="U245" s="134">
        <f t="shared" si="185"/>
        <v>0.51765565643806311</v>
      </c>
      <c r="V245" s="134">
        <f t="shared" si="185"/>
        <v>0.51765565643806311</v>
      </c>
      <c r="W245" s="134">
        <f t="shared" si="185"/>
        <v>0.51765565643806311</v>
      </c>
      <c r="X245" s="134">
        <f t="shared" si="185"/>
        <v>0.51765565643806311</v>
      </c>
      <c r="Y245" s="134">
        <f t="shared" si="185"/>
        <v>0.51765565643806311</v>
      </c>
      <c r="Z245" s="134">
        <f t="shared" si="185"/>
        <v>0.51765565643806311</v>
      </c>
      <c r="AA245" s="134">
        <f t="shared" si="185"/>
        <v>0.51765565643806311</v>
      </c>
    </row>
    <row r="246" spans="1:27" x14ac:dyDescent="0.3">
      <c r="A246" s="23">
        <v>36</v>
      </c>
      <c r="B246" s="134">
        <f t="shared" si="150"/>
        <v>0.51765565643806311</v>
      </c>
      <c r="C246" s="134">
        <f t="shared" ref="C246:AA246" si="186">B246</f>
        <v>0.51765565643806311</v>
      </c>
      <c r="D246" s="134">
        <f t="shared" si="186"/>
        <v>0.51765565643806311</v>
      </c>
      <c r="E246" s="134">
        <f t="shared" si="186"/>
        <v>0.51765565643806311</v>
      </c>
      <c r="F246" s="134">
        <f t="shared" si="186"/>
        <v>0.51765565643806311</v>
      </c>
      <c r="G246" s="134">
        <f t="shared" si="186"/>
        <v>0.51765565643806311</v>
      </c>
      <c r="H246" s="134">
        <f t="shared" si="186"/>
        <v>0.51765565643806311</v>
      </c>
      <c r="I246" s="134">
        <f t="shared" si="186"/>
        <v>0.51765565643806311</v>
      </c>
      <c r="J246" s="134">
        <f t="shared" si="186"/>
        <v>0.51765565643806311</v>
      </c>
      <c r="K246" s="134">
        <f t="shared" si="186"/>
        <v>0.51765565643806311</v>
      </c>
      <c r="L246" s="134">
        <f t="shared" si="186"/>
        <v>0.51765565643806311</v>
      </c>
      <c r="M246" s="134">
        <f t="shared" si="186"/>
        <v>0.51765565643806311</v>
      </c>
      <c r="N246" s="134">
        <f t="shared" si="186"/>
        <v>0.51765565643806311</v>
      </c>
      <c r="O246" s="134">
        <f t="shared" si="186"/>
        <v>0.51765565643806311</v>
      </c>
      <c r="P246" s="134">
        <f t="shared" si="186"/>
        <v>0.51765565643806311</v>
      </c>
      <c r="Q246" s="134">
        <f t="shared" si="186"/>
        <v>0.51765565643806311</v>
      </c>
      <c r="R246" s="134">
        <f t="shared" si="186"/>
        <v>0.51765565643806311</v>
      </c>
      <c r="S246" s="134">
        <f t="shared" si="186"/>
        <v>0.51765565643806311</v>
      </c>
      <c r="T246" s="134">
        <f t="shared" si="186"/>
        <v>0.51765565643806311</v>
      </c>
      <c r="U246" s="134">
        <f t="shared" si="186"/>
        <v>0.51765565643806311</v>
      </c>
      <c r="V246" s="134">
        <f t="shared" si="186"/>
        <v>0.51765565643806311</v>
      </c>
      <c r="W246" s="134">
        <f t="shared" si="186"/>
        <v>0.51765565643806311</v>
      </c>
      <c r="X246" s="134">
        <f t="shared" si="186"/>
        <v>0.51765565643806311</v>
      </c>
      <c r="Y246" s="134">
        <f t="shared" si="186"/>
        <v>0.51765565643806311</v>
      </c>
      <c r="Z246" s="134">
        <f t="shared" si="186"/>
        <v>0.51765565643806311</v>
      </c>
      <c r="AA246" s="134">
        <f t="shared" si="186"/>
        <v>0.51765565643806311</v>
      </c>
    </row>
    <row r="249" spans="1:27" x14ac:dyDescent="0.3">
      <c r="A249" s="23" t="s">
        <v>260</v>
      </c>
      <c r="B249" s="456" t="str">
        <f>H87</f>
        <v>BDCT3</v>
      </c>
      <c r="C249" s="2" t="s">
        <v>265</v>
      </c>
    </row>
    <row r="250" spans="1:27" x14ac:dyDescent="0.3">
      <c r="B250" s="340">
        <v>2020</v>
      </c>
      <c r="C250" s="340">
        <v>2021</v>
      </c>
      <c r="D250" s="340">
        <v>2022</v>
      </c>
      <c r="E250" s="340">
        <v>2023</v>
      </c>
      <c r="F250" s="340">
        <v>2024</v>
      </c>
      <c r="G250" s="340">
        <v>2025</v>
      </c>
      <c r="H250" s="340">
        <v>2026</v>
      </c>
      <c r="I250" s="340">
        <v>2027</v>
      </c>
      <c r="J250" s="340">
        <v>2028</v>
      </c>
      <c r="K250" s="340">
        <v>2029</v>
      </c>
      <c r="L250" s="340">
        <v>2030</v>
      </c>
      <c r="M250" s="340">
        <v>2031</v>
      </c>
      <c r="N250" s="340">
        <v>2032</v>
      </c>
      <c r="O250" s="340">
        <v>2033</v>
      </c>
      <c r="P250" s="340">
        <v>2034</v>
      </c>
      <c r="Q250" s="340">
        <v>2035</v>
      </c>
      <c r="R250" s="340">
        <v>2036</v>
      </c>
      <c r="S250" s="340">
        <v>2037</v>
      </c>
      <c r="T250" s="340">
        <v>2038</v>
      </c>
      <c r="U250" s="340">
        <v>2039</v>
      </c>
      <c r="V250" s="340">
        <v>2040</v>
      </c>
      <c r="W250" s="340">
        <v>2041</v>
      </c>
      <c r="X250" s="340">
        <v>2042</v>
      </c>
      <c r="Y250" s="340">
        <v>2043</v>
      </c>
      <c r="Z250" s="340">
        <v>2044</v>
      </c>
      <c r="AA250" s="340" t="s">
        <v>264</v>
      </c>
    </row>
    <row r="251" spans="1:27" x14ac:dyDescent="0.3">
      <c r="A251" s="23">
        <v>1</v>
      </c>
      <c r="B251" s="134">
        <f t="shared" ref="B251:B286" si="187">H89</f>
        <v>0.73335078710727764</v>
      </c>
      <c r="C251" s="134">
        <f>B251</f>
        <v>0.73335078710727764</v>
      </c>
      <c r="D251" s="134">
        <f t="shared" ref="D251:AA251" si="188">C251</f>
        <v>0.73335078710727764</v>
      </c>
      <c r="E251" s="134">
        <f t="shared" si="188"/>
        <v>0.73335078710727764</v>
      </c>
      <c r="F251" s="134">
        <f t="shared" si="188"/>
        <v>0.73335078710727764</v>
      </c>
      <c r="G251" s="134">
        <f t="shared" si="188"/>
        <v>0.73335078710727764</v>
      </c>
      <c r="H251" s="134">
        <f t="shared" si="188"/>
        <v>0.73335078710727764</v>
      </c>
      <c r="I251" s="134">
        <f t="shared" si="188"/>
        <v>0.73335078710727764</v>
      </c>
      <c r="J251" s="134">
        <f t="shared" si="188"/>
        <v>0.73335078710727764</v>
      </c>
      <c r="K251" s="134">
        <f t="shared" si="188"/>
        <v>0.73335078710727764</v>
      </c>
      <c r="L251" s="134">
        <f t="shared" si="188"/>
        <v>0.73335078710727764</v>
      </c>
      <c r="M251" s="134">
        <f t="shared" si="188"/>
        <v>0.73335078710727764</v>
      </c>
      <c r="N251" s="134">
        <f t="shared" si="188"/>
        <v>0.73335078710727764</v>
      </c>
      <c r="O251" s="134">
        <f t="shared" si="188"/>
        <v>0.73335078710727764</v>
      </c>
      <c r="P251" s="134">
        <f t="shared" si="188"/>
        <v>0.73335078710727764</v>
      </c>
      <c r="Q251" s="134">
        <f t="shared" si="188"/>
        <v>0.73335078710727764</v>
      </c>
      <c r="R251" s="134">
        <f t="shared" si="188"/>
        <v>0.73335078710727764</v>
      </c>
      <c r="S251" s="134">
        <f t="shared" si="188"/>
        <v>0.73335078710727764</v>
      </c>
      <c r="T251" s="134">
        <f t="shared" si="188"/>
        <v>0.73335078710727764</v>
      </c>
      <c r="U251" s="134">
        <f t="shared" si="188"/>
        <v>0.73335078710727764</v>
      </c>
      <c r="V251" s="134">
        <f t="shared" si="188"/>
        <v>0.73335078710727764</v>
      </c>
      <c r="W251" s="134">
        <f t="shared" si="188"/>
        <v>0.73335078710727764</v>
      </c>
      <c r="X251" s="134">
        <f t="shared" si="188"/>
        <v>0.73335078710727764</v>
      </c>
      <c r="Y251" s="134">
        <f t="shared" si="188"/>
        <v>0.73335078710727764</v>
      </c>
      <c r="Z251" s="134">
        <f t="shared" si="188"/>
        <v>0.73335078710727764</v>
      </c>
      <c r="AA251" s="134">
        <f t="shared" si="188"/>
        <v>0.73335078710727764</v>
      </c>
    </row>
    <row r="252" spans="1:27" x14ac:dyDescent="0.3">
      <c r="A252" s="23">
        <v>2</v>
      </c>
      <c r="B252" s="134">
        <f t="shared" si="187"/>
        <v>0.73335078710727764</v>
      </c>
      <c r="C252" s="134">
        <f t="shared" ref="C252:AA252" si="189">B252</f>
        <v>0.73335078710727764</v>
      </c>
      <c r="D252" s="134">
        <f t="shared" si="189"/>
        <v>0.73335078710727764</v>
      </c>
      <c r="E252" s="134">
        <f t="shared" si="189"/>
        <v>0.73335078710727764</v>
      </c>
      <c r="F252" s="134">
        <f t="shared" si="189"/>
        <v>0.73335078710727764</v>
      </c>
      <c r="G252" s="134">
        <f t="shared" si="189"/>
        <v>0.73335078710727764</v>
      </c>
      <c r="H252" s="134">
        <f t="shared" si="189"/>
        <v>0.73335078710727764</v>
      </c>
      <c r="I252" s="134">
        <f t="shared" si="189"/>
        <v>0.73335078710727764</v>
      </c>
      <c r="J252" s="134">
        <f t="shared" si="189"/>
        <v>0.73335078710727764</v>
      </c>
      <c r="K252" s="134">
        <f t="shared" si="189"/>
        <v>0.73335078710727764</v>
      </c>
      <c r="L252" s="134">
        <f t="shared" si="189"/>
        <v>0.73335078710727764</v>
      </c>
      <c r="M252" s="134">
        <f t="shared" si="189"/>
        <v>0.73335078710727764</v>
      </c>
      <c r="N252" s="134">
        <f t="shared" si="189"/>
        <v>0.73335078710727764</v>
      </c>
      <c r="O252" s="134">
        <f t="shared" si="189"/>
        <v>0.73335078710727764</v>
      </c>
      <c r="P252" s="134">
        <f t="shared" si="189"/>
        <v>0.73335078710727764</v>
      </c>
      <c r="Q252" s="134">
        <f t="shared" si="189"/>
        <v>0.73335078710727764</v>
      </c>
      <c r="R252" s="134">
        <f t="shared" si="189"/>
        <v>0.73335078710727764</v>
      </c>
      <c r="S252" s="134">
        <f t="shared" si="189"/>
        <v>0.73335078710727764</v>
      </c>
      <c r="T252" s="134">
        <f t="shared" si="189"/>
        <v>0.73335078710727764</v>
      </c>
      <c r="U252" s="134">
        <f t="shared" si="189"/>
        <v>0.73335078710727764</v>
      </c>
      <c r="V252" s="134">
        <f t="shared" si="189"/>
        <v>0.73335078710727764</v>
      </c>
      <c r="W252" s="134">
        <f t="shared" si="189"/>
        <v>0.73335078710727764</v>
      </c>
      <c r="X252" s="134">
        <f t="shared" si="189"/>
        <v>0.73335078710727764</v>
      </c>
      <c r="Y252" s="134">
        <f t="shared" si="189"/>
        <v>0.73335078710727764</v>
      </c>
      <c r="Z252" s="134">
        <f t="shared" si="189"/>
        <v>0.73335078710727764</v>
      </c>
      <c r="AA252" s="134">
        <f t="shared" si="189"/>
        <v>0.73335078710727764</v>
      </c>
    </row>
    <row r="253" spans="1:27" x14ac:dyDescent="0.3">
      <c r="A253" s="23">
        <v>3</v>
      </c>
      <c r="B253" s="134">
        <f t="shared" si="187"/>
        <v>0.73335078710727764</v>
      </c>
      <c r="C253" s="134">
        <f t="shared" ref="C253:AA253" si="190">B253</f>
        <v>0.73335078710727764</v>
      </c>
      <c r="D253" s="134">
        <f t="shared" si="190"/>
        <v>0.73335078710727764</v>
      </c>
      <c r="E253" s="134">
        <f t="shared" si="190"/>
        <v>0.73335078710727764</v>
      </c>
      <c r="F253" s="134">
        <f t="shared" si="190"/>
        <v>0.73335078710727764</v>
      </c>
      <c r="G253" s="134">
        <f t="shared" si="190"/>
        <v>0.73335078710727764</v>
      </c>
      <c r="H253" s="134">
        <f t="shared" si="190"/>
        <v>0.73335078710727764</v>
      </c>
      <c r="I253" s="134">
        <f t="shared" si="190"/>
        <v>0.73335078710727764</v>
      </c>
      <c r="J253" s="134">
        <f t="shared" si="190"/>
        <v>0.73335078710727764</v>
      </c>
      <c r="K253" s="134">
        <f t="shared" si="190"/>
        <v>0.73335078710727764</v>
      </c>
      <c r="L253" s="134">
        <f t="shared" si="190"/>
        <v>0.73335078710727764</v>
      </c>
      <c r="M253" s="134">
        <f t="shared" si="190"/>
        <v>0.73335078710727764</v>
      </c>
      <c r="N253" s="134">
        <f t="shared" si="190"/>
        <v>0.73335078710727764</v>
      </c>
      <c r="O253" s="134">
        <f t="shared" si="190"/>
        <v>0.73335078710727764</v>
      </c>
      <c r="P253" s="134">
        <f t="shared" si="190"/>
        <v>0.73335078710727764</v>
      </c>
      <c r="Q253" s="134">
        <f t="shared" si="190"/>
        <v>0.73335078710727764</v>
      </c>
      <c r="R253" s="134">
        <f t="shared" si="190"/>
        <v>0.73335078710727764</v>
      </c>
      <c r="S253" s="134">
        <f t="shared" si="190"/>
        <v>0.73335078710727764</v>
      </c>
      <c r="T253" s="134">
        <f t="shared" si="190"/>
        <v>0.73335078710727764</v>
      </c>
      <c r="U253" s="134">
        <f t="shared" si="190"/>
        <v>0.73335078710727764</v>
      </c>
      <c r="V253" s="134">
        <f t="shared" si="190"/>
        <v>0.73335078710727764</v>
      </c>
      <c r="W253" s="134">
        <f t="shared" si="190"/>
        <v>0.73335078710727764</v>
      </c>
      <c r="X253" s="134">
        <f t="shared" si="190"/>
        <v>0.73335078710727764</v>
      </c>
      <c r="Y253" s="134">
        <f t="shared" si="190"/>
        <v>0.73335078710727764</v>
      </c>
      <c r="Z253" s="134">
        <f t="shared" si="190"/>
        <v>0.73335078710727764</v>
      </c>
      <c r="AA253" s="134">
        <f t="shared" si="190"/>
        <v>0.73335078710727764</v>
      </c>
    </row>
    <row r="254" spans="1:27" x14ac:dyDescent="0.3">
      <c r="A254" s="23">
        <v>4</v>
      </c>
      <c r="B254" s="134">
        <f t="shared" si="187"/>
        <v>0.77588399660490281</v>
      </c>
      <c r="C254" s="134">
        <f t="shared" ref="C254:AA254" si="191">B254</f>
        <v>0.77588399660490281</v>
      </c>
      <c r="D254" s="134">
        <f t="shared" si="191"/>
        <v>0.77588399660490281</v>
      </c>
      <c r="E254" s="134">
        <f t="shared" si="191"/>
        <v>0.77588399660490281</v>
      </c>
      <c r="F254" s="134">
        <f t="shared" si="191"/>
        <v>0.77588399660490281</v>
      </c>
      <c r="G254" s="134">
        <f t="shared" si="191"/>
        <v>0.77588399660490281</v>
      </c>
      <c r="H254" s="134">
        <f t="shared" si="191"/>
        <v>0.77588399660490281</v>
      </c>
      <c r="I254" s="134">
        <f t="shared" si="191"/>
        <v>0.77588399660490281</v>
      </c>
      <c r="J254" s="134">
        <f t="shared" si="191"/>
        <v>0.77588399660490281</v>
      </c>
      <c r="K254" s="134">
        <f t="shared" si="191"/>
        <v>0.77588399660490281</v>
      </c>
      <c r="L254" s="134">
        <f t="shared" si="191"/>
        <v>0.77588399660490281</v>
      </c>
      <c r="M254" s="134">
        <f t="shared" si="191"/>
        <v>0.77588399660490281</v>
      </c>
      <c r="N254" s="134">
        <f t="shared" si="191"/>
        <v>0.77588399660490281</v>
      </c>
      <c r="O254" s="134">
        <f t="shared" si="191"/>
        <v>0.77588399660490281</v>
      </c>
      <c r="P254" s="134">
        <f t="shared" si="191"/>
        <v>0.77588399660490281</v>
      </c>
      <c r="Q254" s="134">
        <f t="shared" si="191"/>
        <v>0.77588399660490281</v>
      </c>
      <c r="R254" s="134">
        <f t="shared" si="191"/>
        <v>0.77588399660490281</v>
      </c>
      <c r="S254" s="134">
        <f t="shared" si="191"/>
        <v>0.77588399660490281</v>
      </c>
      <c r="T254" s="134">
        <f t="shared" si="191"/>
        <v>0.77588399660490281</v>
      </c>
      <c r="U254" s="134">
        <f t="shared" si="191"/>
        <v>0.77588399660490281</v>
      </c>
      <c r="V254" s="134">
        <f t="shared" si="191"/>
        <v>0.77588399660490281</v>
      </c>
      <c r="W254" s="134">
        <f t="shared" si="191"/>
        <v>0.77588399660490281</v>
      </c>
      <c r="X254" s="134">
        <f t="shared" si="191"/>
        <v>0.77588399660490281</v>
      </c>
      <c r="Y254" s="134">
        <f t="shared" si="191"/>
        <v>0.77588399660490281</v>
      </c>
      <c r="Z254" s="134">
        <f t="shared" si="191"/>
        <v>0.77588399660490281</v>
      </c>
      <c r="AA254" s="134">
        <f t="shared" si="191"/>
        <v>0.77588399660490281</v>
      </c>
    </row>
    <row r="255" spans="1:27" x14ac:dyDescent="0.3">
      <c r="A255" s="23">
        <v>5</v>
      </c>
      <c r="B255" s="134">
        <f t="shared" si="187"/>
        <v>0.77588399660490281</v>
      </c>
      <c r="C255" s="134">
        <f t="shared" ref="C255:AA255" si="192">B255</f>
        <v>0.77588399660490281</v>
      </c>
      <c r="D255" s="134">
        <f t="shared" si="192"/>
        <v>0.77588399660490281</v>
      </c>
      <c r="E255" s="134">
        <f t="shared" si="192"/>
        <v>0.77588399660490281</v>
      </c>
      <c r="F255" s="134">
        <f t="shared" si="192"/>
        <v>0.77588399660490281</v>
      </c>
      <c r="G255" s="134">
        <f t="shared" si="192"/>
        <v>0.77588399660490281</v>
      </c>
      <c r="H255" s="134">
        <f t="shared" si="192"/>
        <v>0.77588399660490281</v>
      </c>
      <c r="I255" s="134">
        <f t="shared" si="192"/>
        <v>0.77588399660490281</v>
      </c>
      <c r="J255" s="134">
        <f t="shared" si="192"/>
        <v>0.77588399660490281</v>
      </c>
      <c r="K255" s="134">
        <f t="shared" si="192"/>
        <v>0.77588399660490281</v>
      </c>
      <c r="L255" s="134">
        <f t="shared" si="192"/>
        <v>0.77588399660490281</v>
      </c>
      <c r="M255" s="134">
        <f t="shared" si="192"/>
        <v>0.77588399660490281</v>
      </c>
      <c r="N255" s="134">
        <f t="shared" si="192"/>
        <v>0.77588399660490281</v>
      </c>
      <c r="O255" s="134">
        <f t="shared" si="192"/>
        <v>0.77588399660490281</v>
      </c>
      <c r="P255" s="134">
        <f t="shared" si="192"/>
        <v>0.77588399660490281</v>
      </c>
      <c r="Q255" s="134">
        <f t="shared" si="192"/>
        <v>0.77588399660490281</v>
      </c>
      <c r="R255" s="134">
        <f t="shared" si="192"/>
        <v>0.77588399660490281</v>
      </c>
      <c r="S255" s="134">
        <f t="shared" si="192"/>
        <v>0.77588399660490281</v>
      </c>
      <c r="T255" s="134">
        <f t="shared" si="192"/>
        <v>0.77588399660490281</v>
      </c>
      <c r="U255" s="134">
        <f t="shared" si="192"/>
        <v>0.77588399660490281</v>
      </c>
      <c r="V255" s="134">
        <f t="shared" si="192"/>
        <v>0.77588399660490281</v>
      </c>
      <c r="W255" s="134">
        <f t="shared" si="192"/>
        <v>0.77588399660490281</v>
      </c>
      <c r="X255" s="134">
        <f t="shared" si="192"/>
        <v>0.77588399660490281</v>
      </c>
      <c r="Y255" s="134">
        <f t="shared" si="192"/>
        <v>0.77588399660490281</v>
      </c>
      <c r="Z255" s="134">
        <f t="shared" si="192"/>
        <v>0.77588399660490281</v>
      </c>
      <c r="AA255" s="134">
        <f t="shared" si="192"/>
        <v>0.77588399660490281</v>
      </c>
    </row>
    <row r="256" spans="1:27" x14ac:dyDescent="0.3">
      <c r="A256" s="23">
        <v>6</v>
      </c>
      <c r="B256" s="134">
        <f t="shared" si="187"/>
        <v>0.77588399660490281</v>
      </c>
      <c r="C256" s="134">
        <f t="shared" ref="C256:AA256" si="193">B256</f>
        <v>0.77588399660490281</v>
      </c>
      <c r="D256" s="134">
        <f t="shared" si="193"/>
        <v>0.77588399660490281</v>
      </c>
      <c r="E256" s="134">
        <f t="shared" si="193"/>
        <v>0.77588399660490281</v>
      </c>
      <c r="F256" s="134">
        <f t="shared" si="193"/>
        <v>0.77588399660490281</v>
      </c>
      <c r="G256" s="134">
        <f t="shared" si="193"/>
        <v>0.77588399660490281</v>
      </c>
      <c r="H256" s="134">
        <f t="shared" si="193"/>
        <v>0.77588399660490281</v>
      </c>
      <c r="I256" s="134">
        <f t="shared" si="193"/>
        <v>0.77588399660490281</v>
      </c>
      <c r="J256" s="134">
        <f t="shared" si="193"/>
        <v>0.77588399660490281</v>
      </c>
      <c r="K256" s="134">
        <f t="shared" si="193"/>
        <v>0.77588399660490281</v>
      </c>
      <c r="L256" s="134">
        <f t="shared" si="193"/>
        <v>0.77588399660490281</v>
      </c>
      <c r="M256" s="134">
        <f t="shared" si="193"/>
        <v>0.77588399660490281</v>
      </c>
      <c r="N256" s="134">
        <f t="shared" si="193"/>
        <v>0.77588399660490281</v>
      </c>
      <c r="O256" s="134">
        <f t="shared" si="193"/>
        <v>0.77588399660490281</v>
      </c>
      <c r="P256" s="134">
        <f t="shared" si="193"/>
        <v>0.77588399660490281</v>
      </c>
      <c r="Q256" s="134">
        <f t="shared" si="193"/>
        <v>0.77588399660490281</v>
      </c>
      <c r="R256" s="134">
        <f t="shared" si="193"/>
        <v>0.77588399660490281</v>
      </c>
      <c r="S256" s="134">
        <f t="shared" si="193"/>
        <v>0.77588399660490281</v>
      </c>
      <c r="T256" s="134">
        <f t="shared" si="193"/>
        <v>0.77588399660490281</v>
      </c>
      <c r="U256" s="134">
        <f t="shared" si="193"/>
        <v>0.77588399660490281</v>
      </c>
      <c r="V256" s="134">
        <f t="shared" si="193"/>
        <v>0.77588399660490281</v>
      </c>
      <c r="W256" s="134">
        <f t="shared" si="193"/>
        <v>0.77588399660490281</v>
      </c>
      <c r="X256" s="134">
        <f t="shared" si="193"/>
        <v>0.77588399660490281</v>
      </c>
      <c r="Y256" s="134">
        <f t="shared" si="193"/>
        <v>0.77588399660490281</v>
      </c>
      <c r="Z256" s="134">
        <f t="shared" si="193"/>
        <v>0.77588399660490281</v>
      </c>
      <c r="AA256" s="134">
        <f t="shared" si="193"/>
        <v>0.77588399660490281</v>
      </c>
    </row>
    <row r="257" spans="1:27" x14ac:dyDescent="0.3">
      <c r="A257" s="23">
        <v>7</v>
      </c>
      <c r="B257" s="134">
        <f t="shared" si="187"/>
        <v>0.9845470706917846</v>
      </c>
      <c r="C257" s="134">
        <f t="shared" ref="C257:AA257" si="194">B257</f>
        <v>0.9845470706917846</v>
      </c>
      <c r="D257" s="134">
        <f t="shared" si="194"/>
        <v>0.9845470706917846</v>
      </c>
      <c r="E257" s="134">
        <f t="shared" si="194"/>
        <v>0.9845470706917846</v>
      </c>
      <c r="F257" s="134">
        <f t="shared" si="194"/>
        <v>0.9845470706917846</v>
      </c>
      <c r="G257" s="134">
        <f t="shared" si="194"/>
        <v>0.9845470706917846</v>
      </c>
      <c r="H257" s="134">
        <f t="shared" si="194"/>
        <v>0.9845470706917846</v>
      </c>
      <c r="I257" s="134">
        <f t="shared" si="194"/>
        <v>0.9845470706917846</v>
      </c>
      <c r="J257" s="134">
        <f t="shared" si="194"/>
        <v>0.9845470706917846</v>
      </c>
      <c r="K257" s="134">
        <f t="shared" si="194"/>
        <v>0.9845470706917846</v>
      </c>
      <c r="L257" s="134">
        <f t="shared" si="194"/>
        <v>0.9845470706917846</v>
      </c>
      <c r="M257" s="134">
        <f t="shared" si="194"/>
        <v>0.9845470706917846</v>
      </c>
      <c r="N257" s="134">
        <f t="shared" si="194"/>
        <v>0.9845470706917846</v>
      </c>
      <c r="O257" s="134">
        <f t="shared" si="194"/>
        <v>0.9845470706917846</v>
      </c>
      <c r="P257" s="134">
        <f t="shared" si="194"/>
        <v>0.9845470706917846</v>
      </c>
      <c r="Q257" s="134">
        <f t="shared" si="194"/>
        <v>0.9845470706917846</v>
      </c>
      <c r="R257" s="134">
        <f t="shared" si="194"/>
        <v>0.9845470706917846</v>
      </c>
      <c r="S257" s="134">
        <f t="shared" si="194"/>
        <v>0.9845470706917846</v>
      </c>
      <c r="T257" s="134">
        <f t="shared" si="194"/>
        <v>0.9845470706917846</v>
      </c>
      <c r="U257" s="134">
        <f t="shared" si="194"/>
        <v>0.9845470706917846</v>
      </c>
      <c r="V257" s="134">
        <f t="shared" si="194"/>
        <v>0.9845470706917846</v>
      </c>
      <c r="W257" s="134">
        <f t="shared" si="194"/>
        <v>0.9845470706917846</v>
      </c>
      <c r="X257" s="134">
        <f t="shared" si="194"/>
        <v>0.9845470706917846</v>
      </c>
      <c r="Y257" s="134">
        <f t="shared" si="194"/>
        <v>0.9845470706917846</v>
      </c>
      <c r="Z257" s="134">
        <f t="shared" si="194"/>
        <v>0.9845470706917846</v>
      </c>
      <c r="AA257" s="134">
        <f t="shared" si="194"/>
        <v>0.9845470706917846</v>
      </c>
    </row>
    <row r="258" spans="1:27" x14ac:dyDescent="0.3">
      <c r="A258" s="23">
        <v>8</v>
      </c>
      <c r="B258" s="134">
        <f t="shared" si="187"/>
        <v>0.9845470706917846</v>
      </c>
      <c r="C258" s="134">
        <f t="shared" ref="C258:AA258" si="195">B258</f>
        <v>0.9845470706917846</v>
      </c>
      <c r="D258" s="134">
        <f t="shared" si="195"/>
        <v>0.9845470706917846</v>
      </c>
      <c r="E258" s="134">
        <f t="shared" si="195"/>
        <v>0.9845470706917846</v>
      </c>
      <c r="F258" s="134">
        <f t="shared" si="195"/>
        <v>0.9845470706917846</v>
      </c>
      <c r="G258" s="134">
        <f t="shared" si="195"/>
        <v>0.9845470706917846</v>
      </c>
      <c r="H258" s="134">
        <f t="shared" si="195"/>
        <v>0.9845470706917846</v>
      </c>
      <c r="I258" s="134">
        <f t="shared" si="195"/>
        <v>0.9845470706917846</v>
      </c>
      <c r="J258" s="134">
        <f t="shared" si="195"/>
        <v>0.9845470706917846</v>
      </c>
      <c r="K258" s="134">
        <f t="shared" si="195"/>
        <v>0.9845470706917846</v>
      </c>
      <c r="L258" s="134">
        <f t="shared" si="195"/>
        <v>0.9845470706917846</v>
      </c>
      <c r="M258" s="134">
        <f t="shared" si="195"/>
        <v>0.9845470706917846</v>
      </c>
      <c r="N258" s="134">
        <f t="shared" si="195"/>
        <v>0.9845470706917846</v>
      </c>
      <c r="O258" s="134">
        <f t="shared" si="195"/>
        <v>0.9845470706917846</v>
      </c>
      <c r="P258" s="134">
        <f t="shared" si="195"/>
        <v>0.9845470706917846</v>
      </c>
      <c r="Q258" s="134">
        <f t="shared" si="195"/>
        <v>0.9845470706917846</v>
      </c>
      <c r="R258" s="134">
        <f t="shared" si="195"/>
        <v>0.9845470706917846</v>
      </c>
      <c r="S258" s="134">
        <f t="shared" si="195"/>
        <v>0.9845470706917846</v>
      </c>
      <c r="T258" s="134">
        <f t="shared" si="195"/>
        <v>0.9845470706917846</v>
      </c>
      <c r="U258" s="134">
        <f t="shared" si="195"/>
        <v>0.9845470706917846</v>
      </c>
      <c r="V258" s="134">
        <f t="shared" si="195"/>
        <v>0.9845470706917846</v>
      </c>
      <c r="W258" s="134">
        <f t="shared" si="195"/>
        <v>0.9845470706917846</v>
      </c>
      <c r="X258" s="134">
        <f t="shared" si="195"/>
        <v>0.9845470706917846</v>
      </c>
      <c r="Y258" s="134">
        <f t="shared" si="195"/>
        <v>0.9845470706917846</v>
      </c>
      <c r="Z258" s="134">
        <f t="shared" si="195"/>
        <v>0.9845470706917846</v>
      </c>
      <c r="AA258" s="134">
        <f t="shared" si="195"/>
        <v>0.9845470706917846</v>
      </c>
    </row>
    <row r="259" spans="1:27" x14ac:dyDescent="0.3">
      <c r="A259" s="23">
        <v>9</v>
      </c>
      <c r="B259" s="134">
        <f t="shared" si="187"/>
        <v>0.9845470706917846</v>
      </c>
      <c r="C259" s="134">
        <f t="shared" ref="C259:AA259" si="196">B259</f>
        <v>0.9845470706917846</v>
      </c>
      <c r="D259" s="134">
        <f t="shared" si="196"/>
        <v>0.9845470706917846</v>
      </c>
      <c r="E259" s="134">
        <f t="shared" si="196"/>
        <v>0.9845470706917846</v>
      </c>
      <c r="F259" s="134">
        <f t="shared" si="196"/>
        <v>0.9845470706917846</v>
      </c>
      <c r="G259" s="134">
        <f t="shared" si="196"/>
        <v>0.9845470706917846</v>
      </c>
      <c r="H259" s="134">
        <f t="shared" si="196"/>
        <v>0.9845470706917846</v>
      </c>
      <c r="I259" s="134">
        <f t="shared" si="196"/>
        <v>0.9845470706917846</v>
      </c>
      <c r="J259" s="134">
        <f t="shared" si="196"/>
        <v>0.9845470706917846</v>
      </c>
      <c r="K259" s="134">
        <f t="shared" si="196"/>
        <v>0.9845470706917846</v>
      </c>
      <c r="L259" s="134">
        <f t="shared" si="196"/>
        <v>0.9845470706917846</v>
      </c>
      <c r="M259" s="134">
        <f t="shared" si="196"/>
        <v>0.9845470706917846</v>
      </c>
      <c r="N259" s="134">
        <f t="shared" si="196"/>
        <v>0.9845470706917846</v>
      </c>
      <c r="O259" s="134">
        <f t="shared" si="196"/>
        <v>0.9845470706917846</v>
      </c>
      <c r="P259" s="134">
        <f t="shared" si="196"/>
        <v>0.9845470706917846</v>
      </c>
      <c r="Q259" s="134">
        <f t="shared" si="196"/>
        <v>0.9845470706917846</v>
      </c>
      <c r="R259" s="134">
        <f t="shared" si="196"/>
        <v>0.9845470706917846</v>
      </c>
      <c r="S259" s="134">
        <f t="shared" si="196"/>
        <v>0.9845470706917846</v>
      </c>
      <c r="T259" s="134">
        <f t="shared" si="196"/>
        <v>0.9845470706917846</v>
      </c>
      <c r="U259" s="134">
        <f t="shared" si="196"/>
        <v>0.9845470706917846</v>
      </c>
      <c r="V259" s="134">
        <f t="shared" si="196"/>
        <v>0.9845470706917846</v>
      </c>
      <c r="W259" s="134">
        <f t="shared" si="196"/>
        <v>0.9845470706917846</v>
      </c>
      <c r="X259" s="134">
        <f t="shared" si="196"/>
        <v>0.9845470706917846</v>
      </c>
      <c r="Y259" s="134">
        <f t="shared" si="196"/>
        <v>0.9845470706917846</v>
      </c>
      <c r="Z259" s="134">
        <f t="shared" si="196"/>
        <v>0.9845470706917846</v>
      </c>
      <c r="AA259" s="134">
        <f t="shared" si="196"/>
        <v>0.9845470706917846</v>
      </c>
    </row>
    <row r="260" spans="1:27" x14ac:dyDescent="0.3">
      <c r="A260" s="23">
        <v>10</v>
      </c>
      <c r="B260" s="134">
        <f t="shared" si="187"/>
        <v>1</v>
      </c>
      <c r="C260" s="134">
        <f t="shared" ref="C260:AA260" si="197">B260</f>
        <v>1</v>
      </c>
      <c r="D260" s="134">
        <f t="shared" si="197"/>
        <v>1</v>
      </c>
      <c r="E260" s="134">
        <f t="shared" si="197"/>
        <v>1</v>
      </c>
      <c r="F260" s="134">
        <f t="shared" si="197"/>
        <v>1</v>
      </c>
      <c r="G260" s="134">
        <f t="shared" si="197"/>
        <v>1</v>
      </c>
      <c r="H260" s="134">
        <f t="shared" si="197"/>
        <v>1</v>
      </c>
      <c r="I260" s="134">
        <f t="shared" si="197"/>
        <v>1</v>
      </c>
      <c r="J260" s="134">
        <f t="shared" si="197"/>
        <v>1</v>
      </c>
      <c r="K260" s="134">
        <f t="shared" si="197"/>
        <v>1</v>
      </c>
      <c r="L260" s="134">
        <f t="shared" si="197"/>
        <v>1</v>
      </c>
      <c r="M260" s="134">
        <f t="shared" si="197"/>
        <v>1</v>
      </c>
      <c r="N260" s="134">
        <f t="shared" si="197"/>
        <v>1</v>
      </c>
      <c r="O260" s="134">
        <f t="shared" si="197"/>
        <v>1</v>
      </c>
      <c r="P260" s="134">
        <f t="shared" si="197"/>
        <v>1</v>
      </c>
      <c r="Q260" s="134">
        <f t="shared" si="197"/>
        <v>1</v>
      </c>
      <c r="R260" s="134">
        <f t="shared" si="197"/>
        <v>1</v>
      </c>
      <c r="S260" s="134">
        <f t="shared" si="197"/>
        <v>1</v>
      </c>
      <c r="T260" s="134">
        <f t="shared" si="197"/>
        <v>1</v>
      </c>
      <c r="U260" s="134">
        <f t="shared" si="197"/>
        <v>1</v>
      </c>
      <c r="V260" s="134">
        <f t="shared" si="197"/>
        <v>1</v>
      </c>
      <c r="W260" s="134">
        <f t="shared" si="197"/>
        <v>1</v>
      </c>
      <c r="X260" s="134">
        <f t="shared" si="197"/>
        <v>1</v>
      </c>
      <c r="Y260" s="134">
        <f t="shared" si="197"/>
        <v>1</v>
      </c>
      <c r="Z260" s="134">
        <f t="shared" si="197"/>
        <v>1</v>
      </c>
      <c r="AA260" s="134">
        <f t="shared" si="197"/>
        <v>1</v>
      </c>
    </row>
    <row r="261" spans="1:27" x14ac:dyDescent="0.3">
      <c r="A261" s="23">
        <v>11</v>
      </c>
      <c r="B261" s="134">
        <f t="shared" si="187"/>
        <v>1</v>
      </c>
      <c r="C261" s="134">
        <f t="shared" ref="C261:AA261" si="198">B261</f>
        <v>1</v>
      </c>
      <c r="D261" s="134">
        <f t="shared" si="198"/>
        <v>1</v>
      </c>
      <c r="E261" s="134">
        <f t="shared" si="198"/>
        <v>1</v>
      </c>
      <c r="F261" s="134">
        <f t="shared" si="198"/>
        <v>1</v>
      </c>
      <c r="G261" s="134">
        <f t="shared" si="198"/>
        <v>1</v>
      </c>
      <c r="H261" s="134">
        <f t="shared" si="198"/>
        <v>1</v>
      </c>
      <c r="I261" s="134">
        <f t="shared" si="198"/>
        <v>1</v>
      </c>
      <c r="J261" s="134">
        <f t="shared" si="198"/>
        <v>1</v>
      </c>
      <c r="K261" s="134">
        <f t="shared" si="198"/>
        <v>1</v>
      </c>
      <c r="L261" s="134">
        <f t="shared" si="198"/>
        <v>1</v>
      </c>
      <c r="M261" s="134">
        <f t="shared" si="198"/>
        <v>1</v>
      </c>
      <c r="N261" s="134">
        <f t="shared" si="198"/>
        <v>1</v>
      </c>
      <c r="O261" s="134">
        <f t="shared" si="198"/>
        <v>1</v>
      </c>
      <c r="P261" s="134">
        <f t="shared" si="198"/>
        <v>1</v>
      </c>
      <c r="Q261" s="134">
        <f t="shared" si="198"/>
        <v>1</v>
      </c>
      <c r="R261" s="134">
        <f t="shared" si="198"/>
        <v>1</v>
      </c>
      <c r="S261" s="134">
        <f t="shared" si="198"/>
        <v>1</v>
      </c>
      <c r="T261" s="134">
        <f t="shared" si="198"/>
        <v>1</v>
      </c>
      <c r="U261" s="134">
        <f t="shared" si="198"/>
        <v>1</v>
      </c>
      <c r="V261" s="134">
        <f t="shared" si="198"/>
        <v>1</v>
      </c>
      <c r="W261" s="134">
        <f t="shared" si="198"/>
        <v>1</v>
      </c>
      <c r="X261" s="134">
        <f t="shared" si="198"/>
        <v>1</v>
      </c>
      <c r="Y261" s="134">
        <f t="shared" si="198"/>
        <v>1</v>
      </c>
      <c r="Z261" s="134">
        <f t="shared" si="198"/>
        <v>1</v>
      </c>
      <c r="AA261" s="134">
        <f t="shared" si="198"/>
        <v>1</v>
      </c>
    </row>
    <row r="262" spans="1:27" x14ac:dyDescent="0.3">
      <c r="A262" s="23">
        <v>12</v>
      </c>
      <c r="B262" s="134">
        <f t="shared" si="187"/>
        <v>1</v>
      </c>
      <c r="C262" s="134">
        <f t="shared" ref="C262:AA262" si="199">B262</f>
        <v>1</v>
      </c>
      <c r="D262" s="134">
        <f t="shared" si="199"/>
        <v>1</v>
      </c>
      <c r="E262" s="134">
        <f t="shared" si="199"/>
        <v>1</v>
      </c>
      <c r="F262" s="134">
        <f t="shared" si="199"/>
        <v>1</v>
      </c>
      <c r="G262" s="134">
        <f t="shared" si="199"/>
        <v>1</v>
      </c>
      <c r="H262" s="134">
        <f t="shared" si="199"/>
        <v>1</v>
      </c>
      <c r="I262" s="134">
        <f t="shared" si="199"/>
        <v>1</v>
      </c>
      <c r="J262" s="134">
        <f t="shared" si="199"/>
        <v>1</v>
      </c>
      <c r="K262" s="134">
        <f t="shared" si="199"/>
        <v>1</v>
      </c>
      <c r="L262" s="134">
        <f t="shared" si="199"/>
        <v>1</v>
      </c>
      <c r="M262" s="134">
        <f t="shared" si="199"/>
        <v>1</v>
      </c>
      <c r="N262" s="134">
        <f t="shared" si="199"/>
        <v>1</v>
      </c>
      <c r="O262" s="134">
        <f t="shared" si="199"/>
        <v>1</v>
      </c>
      <c r="P262" s="134">
        <f t="shared" si="199"/>
        <v>1</v>
      </c>
      <c r="Q262" s="134">
        <f t="shared" si="199"/>
        <v>1</v>
      </c>
      <c r="R262" s="134">
        <f t="shared" si="199"/>
        <v>1</v>
      </c>
      <c r="S262" s="134">
        <f t="shared" si="199"/>
        <v>1</v>
      </c>
      <c r="T262" s="134">
        <f t="shared" si="199"/>
        <v>1</v>
      </c>
      <c r="U262" s="134">
        <f t="shared" si="199"/>
        <v>1</v>
      </c>
      <c r="V262" s="134">
        <f t="shared" si="199"/>
        <v>1</v>
      </c>
      <c r="W262" s="134">
        <f t="shared" si="199"/>
        <v>1</v>
      </c>
      <c r="X262" s="134">
        <f t="shared" si="199"/>
        <v>1</v>
      </c>
      <c r="Y262" s="134">
        <f t="shared" si="199"/>
        <v>1</v>
      </c>
      <c r="Z262" s="134">
        <f t="shared" si="199"/>
        <v>1</v>
      </c>
      <c r="AA262" s="134">
        <f t="shared" si="199"/>
        <v>1</v>
      </c>
    </row>
    <row r="263" spans="1:27" x14ac:dyDescent="0.3">
      <c r="A263" s="23">
        <v>13</v>
      </c>
      <c r="B263" s="134">
        <f t="shared" si="187"/>
        <v>0.66670097522655858</v>
      </c>
      <c r="C263" s="134">
        <f t="shared" ref="C263:AA263" si="200">B263</f>
        <v>0.66670097522655858</v>
      </c>
      <c r="D263" s="134">
        <f t="shared" si="200"/>
        <v>0.66670097522655858</v>
      </c>
      <c r="E263" s="134">
        <f t="shared" si="200"/>
        <v>0.66670097522655858</v>
      </c>
      <c r="F263" s="134">
        <f t="shared" si="200"/>
        <v>0.66670097522655858</v>
      </c>
      <c r="G263" s="134">
        <f t="shared" si="200"/>
        <v>0.66670097522655858</v>
      </c>
      <c r="H263" s="134">
        <f t="shared" si="200"/>
        <v>0.66670097522655858</v>
      </c>
      <c r="I263" s="134">
        <f t="shared" si="200"/>
        <v>0.66670097522655858</v>
      </c>
      <c r="J263" s="134">
        <f t="shared" si="200"/>
        <v>0.66670097522655858</v>
      </c>
      <c r="K263" s="134">
        <f t="shared" si="200"/>
        <v>0.66670097522655858</v>
      </c>
      <c r="L263" s="134">
        <f t="shared" si="200"/>
        <v>0.66670097522655858</v>
      </c>
      <c r="M263" s="134">
        <f t="shared" si="200"/>
        <v>0.66670097522655858</v>
      </c>
      <c r="N263" s="134">
        <f t="shared" si="200"/>
        <v>0.66670097522655858</v>
      </c>
      <c r="O263" s="134">
        <f t="shared" si="200"/>
        <v>0.66670097522655858</v>
      </c>
      <c r="P263" s="134">
        <f t="shared" si="200"/>
        <v>0.66670097522655858</v>
      </c>
      <c r="Q263" s="134">
        <f t="shared" si="200"/>
        <v>0.66670097522655858</v>
      </c>
      <c r="R263" s="134">
        <f t="shared" si="200"/>
        <v>0.66670097522655858</v>
      </c>
      <c r="S263" s="134">
        <f t="shared" si="200"/>
        <v>0.66670097522655858</v>
      </c>
      <c r="T263" s="134">
        <f t="shared" si="200"/>
        <v>0.66670097522655858</v>
      </c>
      <c r="U263" s="134">
        <f t="shared" si="200"/>
        <v>0.66670097522655858</v>
      </c>
      <c r="V263" s="134">
        <f t="shared" si="200"/>
        <v>0.66670097522655858</v>
      </c>
      <c r="W263" s="134">
        <f t="shared" si="200"/>
        <v>0.66670097522655858</v>
      </c>
      <c r="X263" s="134">
        <f t="shared" si="200"/>
        <v>0.66670097522655858</v>
      </c>
      <c r="Y263" s="134">
        <f t="shared" si="200"/>
        <v>0.66670097522655858</v>
      </c>
      <c r="Z263" s="134">
        <f t="shared" si="200"/>
        <v>0.66670097522655858</v>
      </c>
      <c r="AA263" s="134">
        <f t="shared" si="200"/>
        <v>0.66670097522655858</v>
      </c>
    </row>
    <row r="264" spans="1:27" x14ac:dyDescent="0.3">
      <c r="A264" s="23">
        <v>14</v>
      </c>
      <c r="B264" s="134">
        <f t="shared" si="187"/>
        <v>0.66670097522655858</v>
      </c>
      <c r="C264" s="134">
        <f t="shared" ref="C264:AA264" si="201">B264</f>
        <v>0.66670097522655858</v>
      </c>
      <c r="D264" s="134">
        <f t="shared" si="201"/>
        <v>0.66670097522655858</v>
      </c>
      <c r="E264" s="134">
        <f t="shared" si="201"/>
        <v>0.66670097522655858</v>
      </c>
      <c r="F264" s="134">
        <f t="shared" si="201"/>
        <v>0.66670097522655858</v>
      </c>
      <c r="G264" s="134">
        <f t="shared" si="201"/>
        <v>0.66670097522655858</v>
      </c>
      <c r="H264" s="134">
        <f t="shared" si="201"/>
        <v>0.66670097522655858</v>
      </c>
      <c r="I264" s="134">
        <f t="shared" si="201"/>
        <v>0.66670097522655858</v>
      </c>
      <c r="J264" s="134">
        <f t="shared" si="201"/>
        <v>0.66670097522655858</v>
      </c>
      <c r="K264" s="134">
        <f t="shared" si="201"/>
        <v>0.66670097522655858</v>
      </c>
      <c r="L264" s="134">
        <f t="shared" si="201"/>
        <v>0.66670097522655858</v>
      </c>
      <c r="M264" s="134">
        <f t="shared" si="201"/>
        <v>0.66670097522655858</v>
      </c>
      <c r="N264" s="134">
        <f t="shared" si="201"/>
        <v>0.66670097522655858</v>
      </c>
      <c r="O264" s="134">
        <f t="shared" si="201"/>
        <v>0.66670097522655858</v>
      </c>
      <c r="P264" s="134">
        <f t="shared" si="201"/>
        <v>0.66670097522655858</v>
      </c>
      <c r="Q264" s="134">
        <f t="shared" si="201"/>
        <v>0.66670097522655858</v>
      </c>
      <c r="R264" s="134">
        <f t="shared" si="201"/>
        <v>0.66670097522655858</v>
      </c>
      <c r="S264" s="134">
        <f t="shared" si="201"/>
        <v>0.66670097522655858</v>
      </c>
      <c r="T264" s="134">
        <f t="shared" si="201"/>
        <v>0.66670097522655858</v>
      </c>
      <c r="U264" s="134">
        <f t="shared" si="201"/>
        <v>0.66670097522655858</v>
      </c>
      <c r="V264" s="134">
        <f t="shared" si="201"/>
        <v>0.66670097522655858</v>
      </c>
      <c r="W264" s="134">
        <f t="shared" si="201"/>
        <v>0.66670097522655858</v>
      </c>
      <c r="X264" s="134">
        <f t="shared" si="201"/>
        <v>0.66670097522655858</v>
      </c>
      <c r="Y264" s="134">
        <f t="shared" si="201"/>
        <v>0.66670097522655858</v>
      </c>
      <c r="Z264" s="134">
        <f t="shared" si="201"/>
        <v>0.66670097522655858</v>
      </c>
      <c r="AA264" s="134">
        <f t="shared" si="201"/>
        <v>0.66670097522655858</v>
      </c>
    </row>
    <row r="265" spans="1:27" x14ac:dyDescent="0.3">
      <c r="A265" s="23">
        <v>15</v>
      </c>
      <c r="B265" s="134">
        <f t="shared" si="187"/>
        <v>0.66670097522655858</v>
      </c>
      <c r="C265" s="134">
        <f t="shared" ref="C265:AA265" si="202">B265</f>
        <v>0.66670097522655858</v>
      </c>
      <c r="D265" s="134">
        <f t="shared" si="202"/>
        <v>0.66670097522655858</v>
      </c>
      <c r="E265" s="134">
        <f t="shared" si="202"/>
        <v>0.66670097522655858</v>
      </c>
      <c r="F265" s="134">
        <f t="shared" si="202"/>
        <v>0.66670097522655858</v>
      </c>
      <c r="G265" s="134">
        <f t="shared" si="202"/>
        <v>0.66670097522655858</v>
      </c>
      <c r="H265" s="134">
        <f t="shared" si="202"/>
        <v>0.66670097522655858</v>
      </c>
      <c r="I265" s="134">
        <f t="shared" si="202"/>
        <v>0.66670097522655858</v>
      </c>
      <c r="J265" s="134">
        <f t="shared" si="202"/>
        <v>0.66670097522655858</v>
      </c>
      <c r="K265" s="134">
        <f t="shared" si="202"/>
        <v>0.66670097522655858</v>
      </c>
      <c r="L265" s="134">
        <f t="shared" si="202"/>
        <v>0.66670097522655858</v>
      </c>
      <c r="M265" s="134">
        <f t="shared" si="202"/>
        <v>0.66670097522655858</v>
      </c>
      <c r="N265" s="134">
        <f t="shared" si="202"/>
        <v>0.66670097522655858</v>
      </c>
      <c r="O265" s="134">
        <f t="shared" si="202"/>
        <v>0.66670097522655858</v>
      </c>
      <c r="P265" s="134">
        <f t="shared" si="202"/>
        <v>0.66670097522655858</v>
      </c>
      <c r="Q265" s="134">
        <f t="shared" si="202"/>
        <v>0.66670097522655858</v>
      </c>
      <c r="R265" s="134">
        <f t="shared" si="202"/>
        <v>0.66670097522655858</v>
      </c>
      <c r="S265" s="134">
        <f t="shared" si="202"/>
        <v>0.66670097522655858</v>
      </c>
      <c r="T265" s="134">
        <f t="shared" si="202"/>
        <v>0.66670097522655858</v>
      </c>
      <c r="U265" s="134">
        <f t="shared" si="202"/>
        <v>0.66670097522655858</v>
      </c>
      <c r="V265" s="134">
        <f t="shared" si="202"/>
        <v>0.66670097522655858</v>
      </c>
      <c r="W265" s="134">
        <f t="shared" si="202"/>
        <v>0.66670097522655858</v>
      </c>
      <c r="X265" s="134">
        <f t="shared" si="202"/>
        <v>0.66670097522655858</v>
      </c>
      <c r="Y265" s="134">
        <f t="shared" si="202"/>
        <v>0.66670097522655858</v>
      </c>
      <c r="Z265" s="134">
        <f t="shared" si="202"/>
        <v>0.66670097522655858</v>
      </c>
      <c r="AA265" s="134">
        <f t="shared" si="202"/>
        <v>0.66670097522655858</v>
      </c>
    </row>
    <row r="266" spans="1:27" x14ac:dyDescent="0.3">
      <c r="A266" s="23">
        <v>16</v>
      </c>
      <c r="B266" s="134">
        <f t="shared" si="187"/>
        <v>0.32238893601453217</v>
      </c>
      <c r="C266" s="134">
        <f t="shared" ref="C266:AA266" si="203">B266</f>
        <v>0.32238893601453217</v>
      </c>
      <c r="D266" s="134">
        <f t="shared" si="203"/>
        <v>0.32238893601453217</v>
      </c>
      <c r="E266" s="134">
        <f t="shared" si="203"/>
        <v>0.32238893601453217</v>
      </c>
      <c r="F266" s="134">
        <f t="shared" si="203"/>
        <v>0.32238893601453217</v>
      </c>
      <c r="G266" s="134">
        <f t="shared" si="203"/>
        <v>0.32238893601453217</v>
      </c>
      <c r="H266" s="134">
        <f t="shared" si="203"/>
        <v>0.32238893601453217</v>
      </c>
      <c r="I266" s="134">
        <f t="shared" si="203"/>
        <v>0.32238893601453217</v>
      </c>
      <c r="J266" s="134">
        <f t="shared" si="203"/>
        <v>0.32238893601453217</v>
      </c>
      <c r="K266" s="134">
        <f t="shared" si="203"/>
        <v>0.32238893601453217</v>
      </c>
      <c r="L266" s="134">
        <f t="shared" si="203"/>
        <v>0.32238893601453217</v>
      </c>
      <c r="M266" s="134">
        <f t="shared" si="203"/>
        <v>0.32238893601453217</v>
      </c>
      <c r="N266" s="134">
        <f t="shared" si="203"/>
        <v>0.32238893601453217</v>
      </c>
      <c r="O266" s="134">
        <f t="shared" si="203"/>
        <v>0.32238893601453217</v>
      </c>
      <c r="P266" s="134">
        <f t="shared" si="203"/>
        <v>0.32238893601453217</v>
      </c>
      <c r="Q266" s="134">
        <f t="shared" si="203"/>
        <v>0.32238893601453217</v>
      </c>
      <c r="R266" s="134">
        <f t="shared" si="203"/>
        <v>0.32238893601453217</v>
      </c>
      <c r="S266" s="134">
        <f t="shared" si="203"/>
        <v>0.32238893601453217</v>
      </c>
      <c r="T266" s="134">
        <f t="shared" si="203"/>
        <v>0.32238893601453217</v>
      </c>
      <c r="U266" s="134">
        <f t="shared" si="203"/>
        <v>0.32238893601453217</v>
      </c>
      <c r="V266" s="134">
        <f t="shared" si="203"/>
        <v>0.32238893601453217</v>
      </c>
      <c r="W266" s="134">
        <f t="shared" si="203"/>
        <v>0.32238893601453217</v>
      </c>
      <c r="X266" s="134">
        <f t="shared" si="203"/>
        <v>0.32238893601453217</v>
      </c>
      <c r="Y266" s="134">
        <f t="shared" si="203"/>
        <v>0.32238893601453217</v>
      </c>
      <c r="Z266" s="134">
        <f t="shared" si="203"/>
        <v>0.32238893601453217</v>
      </c>
      <c r="AA266" s="134">
        <f t="shared" si="203"/>
        <v>0.32238893601453217</v>
      </c>
    </row>
    <row r="267" spans="1:27" x14ac:dyDescent="0.3">
      <c r="A267" s="23">
        <v>17</v>
      </c>
      <c r="B267" s="134">
        <f t="shared" si="187"/>
        <v>0.32238893601453217</v>
      </c>
      <c r="C267" s="134">
        <f t="shared" ref="C267:AA267" si="204">B267</f>
        <v>0.32238893601453217</v>
      </c>
      <c r="D267" s="134">
        <f t="shared" si="204"/>
        <v>0.32238893601453217</v>
      </c>
      <c r="E267" s="134">
        <f t="shared" si="204"/>
        <v>0.32238893601453217</v>
      </c>
      <c r="F267" s="134">
        <f t="shared" si="204"/>
        <v>0.32238893601453217</v>
      </c>
      <c r="G267" s="134">
        <f t="shared" si="204"/>
        <v>0.32238893601453217</v>
      </c>
      <c r="H267" s="134">
        <f t="shared" si="204"/>
        <v>0.32238893601453217</v>
      </c>
      <c r="I267" s="134">
        <f t="shared" si="204"/>
        <v>0.32238893601453217</v>
      </c>
      <c r="J267" s="134">
        <f t="shared" si="204"/>
        <v>0.32238893601453217</v>
      </c>
      <c r="K267" s="134">
        <f t="shared" si="204"/>
        <v>0.32238893601453217</v>
      </c>
      <c r="L267" s="134">
        <f t="shared" si="204"/>
        <v>0.32238893601453217</v>
      </c>
      <c r="M267" s="134">
        <f t="shared" si="204"/>
        <v>0.32238893601453217</v>
      </c>
      <c r="N267" s="134">
        <f t="shared" si="204"/>
        <v>0.32238893601453217</v>
      </c>
      <c r="O267" s="134">
        <f t="shared" si="204"/>
        <v>0.32238893601453217</v>
      </c>
      <c r="P267" s="134">
        <f t="shared" si="204"/>
        <v>0.32238893601453217</v>
      </c>
      <c r="Q267" s="134">
        <f t="shared" si="204"/>
        <v>0.32238893601453217</v>
      </c>
      <c r="R267" s="134">
        <f t="shared" si="204"/>
        <v>0.32238893601453217</v>
      </c>
      <c r="S267" s="134">
        <f t="shared" si="204"/>
        <v>0.32238893601453217</v>
      </c>
      <c r="T267" s="134">
        <f t="shared" si="204"/>
        <v>0.32238893601453217</v>
      </c>
      <c r="U267" s="134">
        <f t="shared" si="204"/>
        <v>0.32238893601453217</v>
      </c>
      <c r="V267" s="134">
        <f t="shared" si="204"/>
        <v>0.32238893601453217</v>
      </c>
      <c r="W267" s="134">
        <f t="shared" si="204"/>
        <v>0.32238893601453217</v>
      </c>
      <c r="X267" s="134">
        <f t="shared" si="204"/>
        <v>0.32238893601453217</v>
      </c>
      <c r="Y267" s="134">
        <f t="shared" si="204"/>
        <v>0.32238893601453217</v>
      </c>
      <c r="Z267" s="134">
        <f t="shared" si="204"/>
        <v>0.32238893601453217</v>
      </c>
      <c r="AA267" s="134">
        <f t="shared" si="204"/>
        <v>0.32238893601453217</v>
      </c>
    </row>
    <row r="268" spans="1:27" x14ac:dyDescent="0.3">
      <c r="A268" s="23">
        <v>18</v>
      </c>
      <c r="B268" s="134">
        <f t="shared" si="187"/>
        <v>0.32238893601453217</v>
      </c>
      <c r="C268" s="134">
        <f t="shared" ref="C268:AA268" si="205">B268</f>
        <v>0.32238893601453217</v>
      </c>
      <c r="D268" s="134">
        <f t="shared" si="205"/>
        <v>0.32238893601453217</v>
      </c>
      <c r="E268" s="134">
        <f t="shared" si="205"/>
        <v>0.32238893601453217</v>
      </c>
      <c r="F268" s="134">
        <f t="shared" si="205"/>
        <v>0.32238893601453217</v>
      </c>
      <c r="G268" s="134">
        <f t="shared" si="205"/>
        <v>0.32238893601453217</v>
      </c>
      <c r="H268" s="134">
        <f t="shared" si="205"/>
        <v>0.32238893601453217</v>
      </c>
      <c r="I268" s="134">
        <f t="shared" si="205"/>
        <v>0.32238893601453217</v>
      </c>
      <c r="J268" s="134">
        <f t="shared" si="205"/>
        <v>0.32238893601453217</v>
      </c>
      <c r="K268" s="134">
        <f t="shared" si="205"/>
        <v>0.32238893601453217</v>
      </c>
      <c r="L268" s="134">
        <f t="shared" si="205"/>
        <v>0.32238893601453217</v>
      </c>
      <c r="M268" s="134">
        <f t="shared" si="205"/>
        <v>0.32238893601453217</v>
      </c>
      <c r="N268" s="134">
        <f t="shared" si="205"/>
        <v>0.32238893601453217</v>
      </c>
      <c r="O268" s="134">
        <f t="shared" si="205"/>
        <v>0.32238893601453217</v>
      </c>
      <c r="P268" s="134">
        <f t="shared" si="205"/>
        <v>0.32238893601453217</v>
      </c>
      <c r="Q268" s="134">
        <f t="shared" si="205"/>
        <v>0.32238893601453217</v>
      </c>
      <c r="R268" s="134">
        <f t="shared" si="205"/>
        <v>0.32238893601453217</v>
      </c>
      <c r="S268" s="134">
        <f t="shared" si="205"/>
        <v>0.32238893601453217</v>
      </c>
      <c r="T268" s="134">
        <f t="shared" si="205"/>
        <v>0.32238893601453217</v>
      </c>
      <c r="U268" s="134">
        <f t="shared" si="205"/>
        <v>0.32238893601453217</v>
      </c>
      <c r="V268" s="134">
        <f t="shared" si="205"/>
        <v>0.32238893601453217</v>
      </c>
      <c r="W268" s="134">
        <f t="shared" si="205"/>
        <v>0.32238893601453217</v>
      </c>
      <c r="X268" s="134">
        <f t="shared" si="205"/>
        <v>0.32238893601453217</v>
      </c>
      <c r="Y268" s="134">
        <f t="shared" si="205"/>
        <v>0.32238893601453217</v>
      </c>
      <c r="Z268" s="134">
        <f t="shared" si="205"/>
        <v>0.32238893601453217</v>
      </c>
      <c r="AA268" s="134">
        <f t="shared" si="205"/>
        <v>0.32238893601453217</v>
      </c>
    </row>
    <row r="269" spans="1:27" x14ac:dyDescent="0.3">
      <c r="A269" s="23">
        <v>19</v>
      </c>
      <c r="B269" s="134">
        <f t="shared" si="187"/>
        <v>0.15591599598012879</v>
      </c>
      <c r="C269" s="134">
        <f t="shared" ref="C269:AA269" si="206">B269</f>
        <v>0.15591599598012879</v>
      </c>
      <c r="D269" s="134">
        <f t="shared" si="206"/>
        <v>0.15591599598012879</v>
      </c>
      <c r="E269" s="134">
        <f t="shared" si="206"/>
        <v>0.15591599598012879</v>
      </c>
      <c r="F269" s="134">
        <f t="shared" si="206"/>
        <v>0.15591599598012879</v>
      </c>
      <c r="G269" s="134">
        <f t="shared" si="206"/>
        <v>0.15591599598012879</v>
      </c>
      <c r="H269" s="134">
        <f t="shared" si="206"/>
        <v>0.15591599598012879</v>
      </c>
      <c r="I269" s="134">
        <f t="shared" si="206"/>
        <v>0.15591599598012879</v>
      </c>
      <c r="J269" s="134">
        <f t="shared" si="206"/>
        <v>0.15591599598012879</v>
      </c>
      <c r="K269" s="134">
        <f t="shared" si="206"/>
        <v>0.15591599598012879</v>
      </c>
      <c r="L269" s="134">
        <f t="shared" si="206"/>
        <v>0.15591599598012879</v>
      </c>
      <c r="M269" s="134">
        <f t="shared" si="206"/>
        <v>0.15591599598012879</v>
      </c>
      <c r="N269" s="134">
        <f t="shared" si="206"/>
        <v>0.15591599598012879</v>
      </c>
      <c r="O269" s="134">
        <f t="shared" si="206"/>
        <v>0.15591599598012879</v>
      </c>
      <c r="P269" s="134">
        <f t="shared" si="206"/>
        <v>0.15591599598012879</v>
      </c>
      <c r="Q269" s="134">
        <f t="shared" si="206"/>
        <v>0.15591599598012879</v>
      </c>
      <c r="R269" s="134">
        <f t="shared" si="206"/>
        <v>0.15591599598012879</v>
      </c>
      <c r="S269" s="134">
        <f t="shared" si="206"/>
        <v>0.15591599598012879</v>
      </c>
      <c r="T269" s="134">
        <f t="shared" si="206"/>
        <v>0.15591599598012879</v>
      </c>
      <c r="U269" s="134">
        <f t="shared" si="206"/>
        <v>0.15591599598012879</v>
      </c>
      <c r="V269" s="134">
        <f t="shared" si="206"/>
        <v>0.15591599598012879</v>
      </c>
      <c r="W269" s="134">
        <f t="shared" si="206"/>
        <v>0.15591599598012879</v>
      </c>
      <c r="X269" s="134">
        <f t="shared" si="206"/>
        <v>0.15591599598012879</v>
      </c>
      <c r="Y269" s="134">
        <f t="shared" si="206"/>
        <v>0.15591599598012879</v>
      </c>
      <c r="Z269" s="134">
        <f t="shared" si="206"/>
        <v>0.15591599598012879</v>
      </c>
      <c r="AA269" s="134">
        <f t="shared" si="206"/>
        <v>0.15591599598012879</v>
      </c>
    </row>
    <row r="270" spans="1:27" x14ac:dyDescent="0.3">
      <c r="A270" s="23">
        <v>20</v>
      </c>
      <c r="B270" s="134">
        <f t="shared" si="187"/>
        <v>0.15591599598012879</v>
      </c>
      <c r="C270" s="134">
        <f t="shared" ref="C270:AA270" si="207">B270</f>
        <v>0.15591599598012879</v>
      </c>
      <c r="D270" s="134">
        <f t="shared" si="207"/>
        <v>0.15591599598012879</v>
      </c>
      <c r="E270" s="134">
        <f t="shared" si="207"/>
        <v>0.15591599598012879</v>
      </c>
      <c r="F270" s="134">
        <f t="shared" si="207"/>
        <v>0.15591599598012879</v>
      </c>
      <c r="G270" s="134">
        <f t="shared" si="207"/>
        <v>0.15591599598012879</v>
      </c>
      <c r="H270" s="134">
        <f t="shared" si="207"/>
        <v>0.15591599598012879</v>
      </c>
      <c r="I270" s="134">
        <f t="shared" si="207"/>
        <v>0.15591599598012879</v>
      </c>
      <c r="J270" s="134">
        <f t="shared" si="207"/>
        <v>0.15591599598012879</v>
      </c>
      <c r="K270" s="134">
        <f t="shared" si="207"/>
        <v>0.15591599598012879</v>
      </c>
      <c r="L270" s="134">
        <f t="shared" si="207"/>
        <v>0.15591599598012879</v>
      </c>
      <c r="M270" s="134">
        <f t="shared" si="207"/>
        <v>0.15591599598012879</v>
      </c>
      <c r="N270" s="134">
        <f t="shared" si="207"/>
        <v>0.15591599598012879</v>
      </c>
      <c r="O270" s="134">
        <f t="shared" si="207"/>
        <v>0.15591599598012879</v>
      </c>
      <c r="P270" s="134">
        <f t="shared" si="207"/>
        <v>0.15591599598012879</v>
      </c>
      <c r="Q270" s="134">
        <f t="shared" si="207"/>
        <v>0.15591599598012879</v>
      </c>
      <c r="R270" s="134">
        <f t="shared" si="207"/>
        <v>0.15591599598012879</v>
      </c>
      <c r="S270" s="134">
        <f t="shared" si="207"/>
        <v>0.15591599598012879</v>
      </c>
      <c r="T270" s="134">
        <f t="shared" si="207"/>
        <v>0.15591599598012879</v>
      </c>
      <c r="U270" s="134">
        <f t="shared" si="207"/>
        <v>0.15591599598012879</v>
      </c>
      <c r="V270" s="134">
        <f t="shared" si="207"/>
        <v>0.15591599598012879</v>
      </c>
      <c r="W270" s="134">
        <f t="shared" si="207"/>
        <v>0.15591599598012879</v>
      </c>
      <c r="X270" s="134">
        <f t="shared" si="207"/>
        <v>0.15591599598012879</v>
      </c>
      <c r="Y270" s="134">
        <f t="shared" si="207"/>
        <v>0.15591599598012879</v>
      </c>
      <c r="Z270" s="134">
        <f t="shared" si="207"/>
        <v>0.15591599598012879</v>
      </c>
      <c r="AA270" s="134">
        <f t="shared" si="207"/>
        <v>0.15591599598012879</v>
      </c>
    </row>
    <row r="271" spans="1:27" x14ac:dyDescent="0.3">
      <c r="A271" s="23">
        <v>21</v>
      </c>
      <c r="B271" s="134">
        <f t="shared" si="187"/>
        <v>0.15591599598012879</v>
      </c>
      <c r="C271" s="134">
        <f t="shared" ref="C271:AA271" si="208">B271</f>
        <v>0.15591599598012879</v>
      </c>
      <c r="D271" s="134">
        <f t="shared" si="208"/>
        <v>0.15591599598012879</v>
      </c>
      <c r="E271" s="134">
        <f t="shared" si="208"/>
        <v>0.15591599598012879</v>
      </c>
      <c r="F271" s="134">
        <f t="shared" si="208"/>
        <v>0.15591599598012879</v>
      </c>
      <c r="G271" s="134">
        <f t="shared" si="208"/>
        <v>0.15591599598012879</v>
      </c>
      <c r="H271" s="134">
        <f t="shared" si="208"/>
        <v>0.15591599598012879</v>
      </c>
      <c r="I271" s="134">
        <f t="shared" si="208"/>
        <v>0.15591599598012879</v>
      </c>
      <c r="J271" s="134">
        <f t="shared" si="208"/>
        <v>0.15591599598012879</v>
      </c>
      <c r="K271" s="134">
        <f t="shared" si="208"/>
        <v>0.15591599598012879</v>
      </c>
      <c r="L271" s="134">
        <f t="shared" si="208"/>
        <v>0.15591599598012879</v>
      </c>
      <c r="M271" s="134">
        <f t="shared" si="208"/>
        <v>0.15591599598012879</v>
      </c>
      <c r="N271" s="134">
        <f t="shared" si="208"/>
        <v>0.15591599598012879</v>
      </c>
      <c r="O271" s="134">
        <f t="shared" si="208"/>
        <v>0.15591599598012879</v>
      </c>
      <c r="P271" s="134">
        <f t="shared" si="208"/>
        <v>0.15591599598012879</v>
      </c>
      <c r="Q271" s="134">
        <f t="shared" si="208"/>
        <v>0.15591599598012879</v>
      </c>
      <c r="R271" s="134">
        <f t="shared" si="208"/>
        <v>0.15591599598012879</v>
      </c>
      <c r="S271" s="134">
        <f t="shared" si="208"/>
        <v>0.15591599598012879</v>
      </c>
      <c r="T271" s="134">
        <f t="shared" si="208"/>
        <v>0.15591599598012879</v>
      </c>
      <c r="U271" s="134">
        <f t="shared" si="208"/>
        <v>0.15591599598012879</v>
      </c>
      <c r="V271" s="134">
        <f t="shared" si="208"/>
        <v>0.15591599598012879</v>
      </c>
      <c r="W271" s="134">
        <f t="shared" si="208"/>
        <v>0.15591599598012879</v>
      </c>
      <c r="X271" s="134">
        <f t="shared" si="208"/>
        <v>0.15591599598012879</v>
      </c>
      <c r="Y271" s="134">
        <f t="shared" si="208"/>
        <v>0.15591599598012879</v>
      </c>
      <c r="Z271" s="134">
        <f t="shared" si="208"/>
        <v>0.15591599598012879</v>
      </c>
      <c r="AA271" s="134">
        <f t="shared" si="208"/>
        <v>0.15591599598012879</v>
      </c>
    </row>
    <row r="272" spans="1:27" x14ac:dyDescent="0.3">
      <c r="A272" s="23">
        <v>22</v>
      </c>
      <c r="B272" s="134">
        <f t="shared" si="187"/>
        <v>0.12064018674355038</v>
      </c>
      <c r="C272" s="134">
        <f t="shared" ref="C272:AA272" si="209">B272</f>
        <v>0.12064018674355038</v>
      </c>
      <c r="D272" s="134">
        <f t="shared" si="209"/>
        <v>0.12064018674355038</v>
      </c>
      <c r="E272" s="134">
        <f t="shared" si="209"/>
        <v>0.12064018674355038</v>
      </c>
      <c r="F272" s="134">
        <f t="shared" si="209"/>
        <v>0.12064018674355038</v>
      </c>
      <c r="G272" s="134">
        <f t="shared" si="209"/>
        <v>0.12064018674355038</v>
      </c>
      <c r="H272" s="134">
        <f t="shared" si="209"/>
        <v>0.12064018674355038</v>
      </c>
      <c r="I272" s="134">
        <f t="shared" si="209"/>
        <v>0.12064018674355038</v>
      </c>
      <c r="J272" s="134">
        <f t="shared" si="209"/>
        <v>0.12064018674355038</v>
      </c>
      <c r="K272" s="134">
        <f t="shared" si="209"/>
        <v>0.12064018674355038</v>
      </c>
      <c r="L272" s="134">
        <f t="shared" si="209"/>
        <v>0.12064018674355038</v>
      </c>
      <c r="M272" s="134">
        <f t="shared" si="209"/>
        <v>0.12064018674355038</v>
      </c>
      <c r="N272" s="134">
        <f t="shared" si="209"/>
        <v>0.12064018674355038</v>
      </c>
      <c r="O272" s="134">
        <f t="shared" si="209"/>
        <v>0.12064018674355038</v>
      </c>
      <c r="P272" s="134">
        <f t="shared" si="209"/>
        <v>0.12064018674355038</v>
      </c>
      <c r="Q272" s="134">
        <f t="shared" si="209"/>
        <v>0.12064018674355038</v>
      </c>
      <c r="R272" s="134">
        <f t="shared" si="209"/>
        <v>0.12064018674355038</v>
      </c>
      <c r="S272" s="134">
        <f t="shared" si="209"/>
        <v>0.12064018674355038</v>
      </c>
      <c r="T272" s="134">
        <f t="shared" si="209"/>
        <v>0.12064018674355038</v>
      </c>
      <c r="U272" s="134">
        <f t="shared" si="209"/>
        <v>0.12064018674355038</v>
      </c>
      <c r="V272" s="134">
        <f t="shared" si="209"/>
        <v>0.12064018674355038</v>
      </c>
      <c r="W272" s="134">
        <f t="shared" si="209"/>
        <v>0.12064018674355038</v>
      </c>
      <c r="X272" s="134">
        <f t="shared" si="209"/>
        <v>0.12064018674355038</v>
      </c>
      <c r="Y272" s="134">
        <f t="shared" si="209"/>
        <v>0.12064018674355038</v>
      </c>
      <c r="Z272" s="134">
        <f t="shared" si="209"/>
        <v>0.12064018674355038</v>
      </c>
      <c r="AA272" s="134">
        <f t="shared" si="209"/>
        <v>0.12064018674355038</v>
      </c>
    </row>
    <row r="273" spans="1:27" x14ac:dyDescent="0.3">
      <c r="A273" s="23">
        <v>23</v>
      </c>
      <c r="B273" s="134">
        <f t="shared" si="187"/>
        <v>0.12064018674355038</v>
      </c>
      <c r="C273" s="134">
        <f t="shared" ref="C273:AA273" si="210">B273</f>
        <v>0.12064018674355038</v>
      </c>
      <c r="D273" s="134">
        <f t="shared" si="210"/>
        <v>0.12064018674355038</v>
      </c>
      <c r="E273" s="134">
        <f t="shared" si="210"/>
        <v>0.12064018674355038</v>
      </c>
      <c r="F273" s="134">
        <f t="shared" si="210"/>
        <v>0.12064018674355038</v>
      </c>
      <c r="G273" s="134">
        <f t="shared" si="210"/>
        <v>0.12064018674355038</v>
      </c>
      <c r="H273" s="134">
        <f t="shared" si="210"/>
        <v>0.12064018674355038</v>
      </c>
      <c r="I273" s="134">
        <f t="shared" si="210"/>
        <v>0.12064018674355038</v>
      </c>
      <c r="J273" s="134">
        <f t="shared" si="210"/>
        <v>0.12064018674355038</v>
      </c>
      <c r="K273" s="134">
        <f t="shared" si="210"/>
        <v>0.12064018674355038</v>
      </c>
      <c r="L273" s="134">
        <f t="shared" si="210"/>
        <v>0.12064018674355038</v>
      </c>
      <c r="M273" s="134">
        <f t="shared" si="210"/>
        <v>0.12064018674355038</v>
      </c>
      <c r="N273" s="134">
        <f t="shared" si="210"/>
        <v>0.12064018674355038</v>
      </c>
      <c r="O273" s="134">
        <f t="shared" si="210"/>
        <v>0.12064018674355038</v>
      </c>
      <c r="P273" s="134">
        <f t="shared" si="210"/>
        <v>0.12064018674355038</v>
      </c>
      <c r="Q273" s="134">
        <f t="shared" si="210"/>
        <v>0.12064018674355038</v>
      </c>
      <c r="R273" s="134">
        <f t="shared" si="210"/>
        <v>0.12064018674355038</v>
      </c>
      <c r="S273" s="134">
        <f t="shared" si="210"/>
        <v>0.12064018674355038</v>
      </c>
      <c r="T273" s="134">
        <f t="shared" si="210"/>
        <v>0.12064018674355038</v>
      </c>
      <c r="U273" s="134">
        <f t="shared" si="210"/>
        <v>0.12064018674355038</v>
      </c>
      <c r="V273" s="134">
        <f t="shared" si="210"/>
        <v>0.12064018674355038</v>
      </c>
      <c r="W273" s="134">
        <f t="shared" si="210"/>
        <v>0.12064018674355038</v>
      </c>
      <c r="X273" s="134">
        <f t="shared" si="210"/>
        <v>0.12064018674355038</v>
      </c>
      <c r="Y273" s="134">
        <f t="shared" si="210"/>
        <v>0.12064018674355038</v>
      </c>
      <c r="Z273" s="134">
        <f t="shared" si="210"/>
        <v>0.12064018674355038</v>
      </c>
      <c r="AA273" s="134">
        <f t="shared" si="210"/>
        <v>0.12064018674355038</v>
      </c>
    </row>
    <row r="274" spans="1:27" x14ac:dyDescent="0.3">
      <c r="A274" s="23">
        <v>24</v>
      </c>
      <c r="B274" s="134">
        <f t="shared" si="187"/>
        <v>0.12064018674355038</v>
      </c>
      <c r="C274" s="134">
        <f t="shared" ref="C274:AA274" si="211">B274</f>
        <v>0.12064018674355038</v>
      </c>
      <c r="D274" s="134">
        <f t="shared" si="211"/>
        <v>0.12064018674355038</v>
      </c>
      <c r="E274" s="134">
        <f t="shared" si="211"/>
        <v>0.12064018674355038</v>
      </c>
      <c r="F274" s="134">
        <f t="shared" si="211"/>
        <v>0.12064018674355038</v>
      </c>
      <c r="G274" s="134">
        <f t="shared" si="211"/>
        <v>0.12064018674355038</v>
      </c>
      <c r="H274" s="134">
        <f t="shared" si="211"/>
        <v>0.12064018674355038</v>
      </c>
      <c r="I274" s="134">
        <f t="shared" si="211"/>
        <v>0.12064018674355038</v>
      </c>
      <c r="J274" s="134">
        <f t="shared" si="211"/>
        <v>0.12064018674355038</v>
      </c>
      <c r="K274" s="134">
        <f t="shared" si="211"/>
        <v>0.12064018674355038</v>
      </c>
      <c r="L274" s="134">
        <f t="shared" si="211"/>
        <v>0.12064018674355038</v>
      </c>
      <c r="M274" s="134">
        <f t="shared" si="211"/>
        <v>0.12064018674355038</v>
      </c>
      <c r="N274" s="134">
        <f t="shared" si="211"/>
        <v>0.12064018674355038</v>
      </c>
      <c r="O274" s="134">
        <f t="shared" si="211"/>
        <v>0.12064018674355038</v>
      </c>
      <c r="P274" s="134">
        <f t="shared" si="211"/>
        <v>0.12064018674355038</v>
      </c>
      <c r="Q274" s="134">
        <f t="shared" si="211"/>
        <v>0.12064018674355038</v>
      </c>
      <c r="R274" s="134">
        <f t="shared" si="211"/>
        <v>0.12064018674355038</v>
      </c>
      <c r="S274" s="134">
        <f t="shared" si="211"/>
        <v>0.12064018674355038</v>
      </c>
      <c r="T274" s="134">
        <f t="shared" si="211"/>
        <v>0.12064018674355038</v>
      </c>
      <c r="U274" s="134">
        <f t="shared" si="211"/>
        <v>0.12064018674355038</v>
      </c>
      <c r="V274" s="134">
        <f t="shared" si="211"/>
        <v>0.12064018674355038</v>
      </c>
      <c r="W274" s="134">
        <f t="shared" si="211"/>
        <v>0.12064018674355038</v>
      </c>
      <c r="X274" s="134">
        <f t="shared" si="211"/>
        <v>0.12064018674355038</v>
      </c>
      <c r="Y274" s="134">
        <f t="shared" si="211"/>
        <v>0.12064018674355038</v>
      </c>
      <c r="Z274" s="134">
        <f t="shared" si="211"/>
        <v>0.12064018674355038</v>
      </c>
      <c r="AA274" s="134">
        <f t="shared" si="211"/>
        <v>0.12064018674355038</v>
      </c>
    </row>
    <row r="275" spans="1:27" x14ac:dyDescent="0.3">
      <c r="A275" s="23">
        <v>25</v>
      </c>
      <c r="B275" s="134">
        <f t="shared" si="187"/>
        <v>0.19449312726982104</v>
      </c>
      <c r="C275" s="134">
        <f t="shared" ref="C275:AA275" si="212">B275</f>
        <v>0.19449312726982104</v>
      </c>
      <c r="D275" s="134">
        <f t="shared" si="212"/>
        <v>0.19449312726982104</v>
      </c>
      <c r="E275" s="134">
        <f t="shared" si="212"/>
        <v>0.19449312726982104</v>
      </c>
      <c r="F275" s="134">
        <f t="shared" si="212"/>
        <v>0.19449312726982104</v>
      </c>
      <c r="G275" s="134">
        <f t="shared" si="212"/>
        <v>0.19449312726982104</v>
      </c>
      <c r="H275" s="134">
        <f t="shared" si="212"/>
        <v>0.19449312726982104</v>
      </c>
      <c r="I275" s="134">
        <f t="shared" si="212"/>
        <v>0.19449312726982104</v>
      </c>
      <c r="J275" s="134">
        <f t="shared" si="212"/>
        <v>0.19449312726982104</v>
      </c>
      <c r="K275" s="134">
        <f t="shared" si="212"/>
        <v>0.19449312726982104</v>
      </c>
      <c r="L275" s="134">
        <f t="shared" si="212"/>
        <v>0.19449312726982104</v>
      </c>
      <c r="M275" s="134">
        <f t="shared" si="212"/>
        <v>0.19449312726982104</v>
      </c>
      <c r="N275" s="134">
        <f t="shared" si="212"/>
        <v>0.19449312726982104</v>
      </c>
      <c r="O275" s="134">
        <f t="shared" si="212"/>
        <v>0.19449312726982104</v>
      </c>
      <c r="P275" s="134">
        <f t="shared" si="212"/>
        <v>0.19449312726982104</v>
      </c>
      <c r="Q275" s="134">
        <f t="shared" si="212"/>
        <v>0.19449312726982104</v>
      </c>
      <c r="R275" s="134">
        <f t="shared" si="212"/>
        <v>0.19449312726982104</v>
      </c>
      <c r="S275" s="134">
        <f t="shared" si="212"/>
        <v>0.19449312726982104</v>
      </c>
      <c r="T275" s="134">
        <f t="shared" si="212"/>
        <v>0.19449312726982104</v>
      </c>
      <c r="U275" s="134">
        <f t="shared" si="212"/>
        <v>0.19449312726982104</v>
      </c>
      <c r="V275" s="134">
        <f t="shared" si="212"/>
        <v>0.19449312726982104</v>
      </c>
      <c r="W275" s="134">
        <f t="shared" si="212"/>
        <v>0.19449312726982104</v>
      </c>
      <c r="X275" s="134">
        <f t="shared" si="212"/>
        <v>0.19449312726982104</v>
      </c>
      <c r="Y275" s="134">
        <f t="shared" si="212"/>
        <v>0.19449312726982104</v>
      </c>
      <c r="Z275" s="134">
        <f t="shared" si="212"/>
        <v>0.19449312726982104</v>
      </c>
      <c r="AA275" s="134">
        <f t="shared" si="212"/>
        <v>0.19449312726982104</v>
      </c>
    </row>
    <row r="276" spans="1:27" x14ac:dyDescent="0.3">
      <c r="A276" s="23">
        <v>26</v>
      </c>
      <c r="B276" s="134">
        <f t="shared" si="187"/>
        <v>0.19449312726982104</v>
      </c>
      <c r="C276" s="134">
        <f t="shared" ref="C276:AA276" si="213">B276</f>
        <v>0.19449312726982104</v>
      </c>
      <c r="D276" s="134">
        <f t="shared" si="213"/>
        <v>0.19449312726982104</v>
      </c>
      <c r="E276" s="134">
        <f t="shared" si="213"/>
        <v>0.19449312726982104</v>
      </c>
      <c r="F276" s="134">
        <f t="shared" si="213"/>
        <v>0.19449312726982104</v>
      </c>
      <c r="G276" s="134">
        <f t="shared" si="213"/>
        <v>0.19449312726982104</v>
      </c>
      <c r="H276" s="134">
        <f t="shared" si="213"/>
        <v>0.19449312726982104</v>
      </c>
      <c r="I276" s="134">
        <f t="shared" si="213"/>
        <v>0.19449312726982104</v>
      </c>
      <c r="J276" s="134">
        <f t="shared" si="213"/>
        <v>0.19449312726982104</v>
      </c>
      <c r="K276" s="134">
        <f t="shared" si="213"/>
        <v>0.19449312726982104</v>
      </c>
      <c r="L276" s="134">
        <f t="shared" si="213"/>
        <v>0.19449312726982104</v>
      </c>
      <c r="M276" s="134">
        <f t="shared" si="213"/>
        <v>0.19449312726982104</v>
      </c>
      <c r="N276" s="134">
        <f t="shared" si="213"/>
        <v>0.19449312726982104</v>
      </c>
      <c r="O276" s="134">
        <f t="shared" si="213"/>
        <v>0.19449312726982104</v>
      </c>
      <c r="P276" s="134">
        <f t="shared" si="213"/>
        <v>0.19449312726982104</v>
      </c>
      <c r="Q276" s="134">
        <f t="shared" si="213"/>
        <v>0.19449312726982104</v>
      </c>
      <c r="R276" s="134">
        <f t="shared" si="213"/>
        <v>0.19449312726982104</v>
      </c>
      <c r="S276" s="134">
        <f t="shared" si="213"/>
        <v>0.19449312726982104</v>
      </c>
      <c r="T276" s="134">
        <f t="shared" si="213"/>
        <v>0.19449312726982104</v>
      </c>
      <c r="U276" s="134">
        <f t="shared" si="213"/>
        <v>0.19449312726982104</v>
      </c>
      <c r="V276" s="134">
        <f t="shared" si="213"/>
        <v>0.19449312726982104</v>
      </c>
      <c r="W276" s="134">
        <f t="shared" si="213"/>
        <v>0.19449312726982104</v>
      </c>
      <c r="X276" s="134">
        <f t="shared" si="213"/>
        <v>0.19449312726982104</v>
      </c>
      <c r="Y276" s="134">
        <f t="shared" si="213"/>
        <v>0.19449312726982104</v>
      </c>
      <c r="Z276" s="134">
        <f t="shared" si="213"/>
        <v>0.19449312726982104</v>
      </c>
      <c r="AA276" s="134">
        <f t="shared" si="213"/>
        <v>0.19449312726982104</v>
      </c>
    </row>
    <row r="277" spans="1:27" x14ac:dyDescent="0.3">
      <c r="A277" s="23">
        <v>27</v>
      </c>
      <c r="B277" s="134">
        <f t="shared" si="187"/>
        <v>0.19449312726982104</v>
      </c>
      <c r="C277" s="134">
        <f t="shared" ref="C277:AA277" si="214">B277</f>
        <v>0.19449312726982104</v>
      </c>
      <c r="D277" s="134">
        <f t="shared" si="214"/>
        <v>0.19449312726982104</v>
      </c>
      <c r="E277" s="134">
        <f t="shared" si="214"/>
        <v>0.19449312726982104</v>
      </c>
      <c r="F277" s="134">
        <f t="shared" si="214"/>
        <v>0.19449312726982104</v>
      </c>
      <c r="G277" s="134">
        <f t="shared" si="214"/>
        <v>0.19449312726982104</v>
      </c>
      <c r="H277" s="134">
        <f t="shared" si="214"/>
        <v>0.19449312726982104</v>
      </c>
      <c r="I277" s="134">
        <f t="shared" si="214"/>
        <v>0.19449312726982104</v>
      </c>
      <c r="J277" s="134">
        <f t="shared" si="214"/>
        <v>0.19449312726982104</v>
      </c>
      <c r="K277" s="134">
        <f t="shared" si="214"/>
        <v>0.19449312726982104</v>
      </c>
      <c r="L277" s="134">
        <f t="shared" si="214"/>
        <v>0.19449312726982104</v>
      </c>
      <c r="M277" s="134">
        <f t="shared" si="214"/>
        <v>0.19449312726982104</v>
      </c>
      <c r="N277" s="134">
        <f t="shared" si="214"/>
        <v>0.19449312726982104</v>
      </c>
      <c r="O277" s="134">
        <f t="shared" si="214"/>
        <v>0.19449312726982104</v>
      </c>
      <c r="P277" s="134">
        <f t="shared" si="214"/>
        <v>0.19449312726982104</v>
      </c>
      <c r="Q277" s="134">
        <f t="shared" si="214"/>
        <v>0.19449312726982104</v>
      </c>
      <c r="R277" s="134">
        <f t="shared" si="214"/>
        <v>0.19449312726982104</v>
      </c>
      <c r="S277" s="134">
        <f t="shared" si="214"/>
        <v>0.19449312726982104</v>
      </c>
      <c r="T277" s="134">
        <f t="shared" si="214"/>
        <v>0.19449312726982104</v>
      </c>
      <c r="U277" s="134">
        <f t="shared" si="214"/>
        <v>0.19449312726982104</v>
      </c>
      <c r="V277" s="134">
        <f t="shared" si="214"/>
        <v>0.19449312726982104</v>
      </c>
      <c r="W277" s="134">
        <f t="shared" si="214"/>
        <v>0.19449312726982104</v>
      </c>
      <c r="X277" s="134">
        <f t="shared" si="214"/>
        <v>0.19449312726982104</v>
      </c>
      <c r="Y277" s="134">
        <f t="shared" si="214"/>
        <v>0.19449312726982104</v>
      </c>
      <c r="Z277" s="134">
        <f t="shared" si="214"/>
        <v>0.19449312726982104</v>
      </c>
      <c r="AA277" s="134">
        <f t="shared" si="214"/>
        <v>0.19449312726982104</v>
      </c>
    </row>
    <row r="278" spans="1:27" x14ac:dyDescent="0.3">
      <c r="A278" s="23">
        <v>28</v>
      </c>
      <c r="B278" s="134">
        <f t="shared" si="187"/>
        <v>0.47637962132689765</v>
      </c>
      <c r="C278" s="134">
        <f t="shared" ref="C278:AA278" si="215">B278</f>
        <v>0.47637962132689765</v>
      </c>
      <c r="D278" s="134">
        <f t="shared" si="215"/>
        <v>0.47637962132689765</v>
      </c>
      <c r="E278" s="134">
        <f t="shared" si="215"/>
        <v>0.47637962132689765</v>
      </c>
      <c r="F278" s="134">
        <f t="shared" si="215"/>
        <v>0.47637962132689765</v>
      </c>
      <c r="G278" s="134">
        <f t="shared" si="215"/>
        <v>0.47637962132689765</v>
      </c>
      <c r="H278" s="134">
        <f t="shared" si="215"/>
        <v>0.47637962132689765</v>
      </c>
      <c r="I278" s="134">
        <f t="shared" si="215"/>
        <v>0.47637962132689765</v>
      </c>
      <c r="J278" s="134">
        <f t="shared" si="215"/>
        <v>0.47637962132689765</v>
      </c>
      <c r="K278" s="134">
        <f t="shared" si="215"/>
        <v>0.47637962132689765</v>
      </c>
      <c r="L278" s="134">
        <f t="shared" si="215"/>
        <v>0.47637962132689765</v>
      </c>
      <c r="M278" s="134">
        <f t="shared" si="215"/>
        <v>0.47637962132689765</v>
      </c>
      <c r="N278" s="134">
        <f t="shared" si="215"/>
        <v>0.47637962132689765</v>
      </c>
      <c r="O278" s="134">
        <f t="shared" si="215"/>
        <v>0.47637962132689765</v>
      </c>
      <c r="P278" s="134">
        <f t="shared" si="215"/>
        <v>0.47637962132689765</v>
      </c>
      <c r="Q278" s="134">
        <f t="shared" si="215"/>
        <v>0.47637962132689765</v>
      </c>
      <c r="R278" s="134">
        <f t="shared" si="215"/>
        <v>0.47637962132689765</v>
      </c>
      <c r="S278" s="134">
        <f t="shared" si="215"/>
        <v>0.47637962132689765</v>
      </c>
      <c r="T278" s="134">
        <f t="shared" si="215"/>
        <v>0.47637962132689765</v>
      </c>
      <c r="U278" s="134">
        <f t="shared" si="215"/>
        <v>0.47637962132689765</v>
      </c>
      <c r="V278" s="134">
        <f t="shared" si="215"/>
        <v>0.47637962132689765</v>
      </c>
      <c r="W278" s="134">
        <f t="shared" si="215"/>
        <v>0.47637962132689765</v>
      </c>
      <c r="X278" s="134">
        <f t="shared" si="215"/>
        <v>0.47637962132689765</v>
      </c>
      <c r="Y278" s="134">
        <f t="shared" si="215"/>
        <v>0.47637962132689765</v>
      </c>
      <c r="Z278" s="134">
        <f t="shared" si="215"/>
        <v>0.47637962132689765</v>
      </c>
      <c r="AA278" s="134">
        <f t="shared" si="215"/>
        <v>0.47637962132689765</v>
      </c>
    </row>
    <row r="279" spans="1:27" x14ac:dyDescent="0.3">
      <c r="A279" s="23">
        <v>29</v>
      </c>
      <c r="B279" s="134">
        <f t="shared" si="187"/>
        <v>0.47637962132689765</v>
      </c>
      <c r="C279" s="134">
        <f t="shared" ref="C279:AA279" si="216">B279</f>
        <v>0.47637962132689765</v>
      </c>
      <c r="D279" s="134">
        <f t="shared" si="216"/>
        <v>0.47637962132689765</v>
      </c>
      <c r="E279" s="134">
        <f t="shared" si="216"/>
        <v>0.47637962132689765</v>
      </c>
      <c r="F279" s="134">
        <f t="shared" si="216"/>
        <v>0.47637962132689765</v>
      </c>
      <c r="G279" s="134">
        <f t="shared" si="216"/>
        <v>0.47637962132689765</v>
      </c>
      <c r="H279" s="134">
        <f t="shared" si="216"/>
        <v>0.47637962132689765</v>
      </c>
      <c r="I279" s="134">
        <f t="shared" si="216"/>
        <v>0.47637962132689765</v>
      </c>
      <c r="J279" s="134">
        <f t="shared" si="216"/>
        <v>0.47637962132689765</v>
      </c>
      <c r="K279" s="134">
        <f t="shared" si="216"/>
        <v>0.47637962132689765</v>
      </c>
      <c r="L279" s="134">
        <f t="shared" si="216"/>
        <v>0.47637962132689765</v>
      </c>
      <c r="M279" s="134">
        <f t="shared" si="216"/>
        <v>0.47637962132689765</v>
      </c>
      <c r="N279" s="134">
        <f t="shared" si="216"/>
        <v>0.47637962132689765</v>
      </c>
      <c r="O279" s="134">
        <f t="shared" si="216"/>
        <v>0.47637962132689765</v>
      </c>
      <c r="P279" s="134">
        <f t="shared" si="216"/>
        <v>0.47637962132689765</v>
      </c>
      <c r="Q279" s="134">
        <f t="shared" si="216"/>
        <v>0.47637962132689765</v>
      </c>
      <c r="R279" s="134">
        <f t="shared" si="216"/>
        <v>0.47637962132689765</v>
      </c>
      <c r="S279" s="134">
        <f t="shared" si="216"/>
        <v>0.47637962132689765</v>
      </c>
      <c r="T279" s="134">
        <f t="shared" si="216"/>
        <v>0.47637962132689765</v>
      </c>
      <c r="U279" s="134">
        <f t="shared" si="216"/>
        <v>0.47637962132689765</v>
      </c>
      <c r="V279" s="134">
        <f t="shared" si="216"/>
        <v>0.47637962132689765</v>
      </c>
      <c r="W279" s="134">
        <f t="shared" si="216"/>
        <v>0.47637962132689765</v>
      </c>
      <c r="X279" s="134">
        <f t="shared" si="216"/>
        <v>0.47637962132689765</v>
      </c>
      <c r="Y279" s="134">
        <f t="shared" si="216"/>
        <v>0.47637962132689765</v>
      </c>
      <c r="Z279" s="134">
        <f t="shared" si="216"/>
        <v>0.47637962132689765</v>
      </c>
      <c r="AA279" s="134">
        <f t="shared" si="216"/>
        <v>0.47637962132689765</v>
      </c>
    </row>
    <row r="280" spans="1:27" x14ac:dyDescent="0.3">
      <c r="A280" s="23">
        <v>30</v>
      </c>
      <c r="B280" s="134">
        <f t="shared" si="187"/>
        <v>0.47637962132689765</v>
      </c>
      <c r="C280" s="134">
        <f t="shared" ref="C280:AA280" si="217">B280</f>
        <v>0.47637962132689765</v>
      </c>
      <c r="D280" s="134">
        <f t="shared" si="217"/>
        <v>0.47637962132689765</v>
      </c>
      <c r="E280" s="134">
        <f t="shared" si="217"/>
        <v>0.47637962132689765</v>
      </c>
      <c r="F280" s="134">
        <f t="shared" si="217"/>
        <v>0.47637962132689765</v>
      </c>
      <c r="G280" s="134">
        <f t="shared" si="217"/>
        <v>0.47637962132689765</v>
      </c>
      <c r="H280" s="134">
        <f t="shared" si="217"/>
        <v>0.47637962132689765</v>
      </c>
      <c r="I280" s="134">
        <f t="shared" si="217"/>
        <v>0.47637962132689765</v>
      </c>
      <c r="J280" s="134">
        <f t="shared" si="217"/>
        <v>0.47637962132689765</v>
      </c>
      <c r="K280" s="134">
        <f t="shared" si="217"/>
        <v>0.47637962132689765</v>
      </c>
      <c r="L280" s="134">
        <f t="shared" si="217"/>
        <v>0.47637962132689765</v>
      </c>
      <c r="M280" s="134">
        <f t="shared" si="217"/>
        <v>0.47637962132689765</v>
      </c>
      <c r="N280" s="134">
        <f t="shared" si="217"/>
        <v>0.47637962132689765</v>
      </c>
      <c r="O280" s="134">
        <f t="shared" si="217"/>
        <v>0.47637962132689765</v>
      </c>
      <c r="P280" s="134">
        <f t="shared" si="217"/>
        <v>0.47637962132689765</v>
      </c>
      <c r="Q280" s="134">
        <f t="shared" si="217"/>
        <v>0.47637962132689765</v>
      </c>
      <c r="R280" s="134">
        <f t="shared" si="217"/>
        <v>0.47637962132689765</v>
      </c>
      <c r="S280" s="134">
        <f t="shared" si="217"/>
        <v>0.47637962132689765</v>
      </c>
      <c r="T280" s="134">
        <f t="shared" si="217"/>
        <v>0.47637962132689765</v>
      </c>
      <c r="U280" s="134">
        <f t="shared" si="217"/>
        <v>0.47637962132689765</v>
      </c>
      <c r="V280" s="134">
        <f t="shared" si="217"/>
        <v>0.47637962132689765</v>
      </c>
      <c r="W280" s="134">
        <f t="shared" si="217"/>
        <v>0.47637962132689765</v>
      </c>
      <c r="X280" s="134">
        <f t="shared" si="217"/>
        <v>0.47637962132689765</v>
      </c>
      <c r="Y280" s="134">
        <f t="shared" si="217"/>
        <v>0.47637962132689765</v>
      </c>
      <c r="Z280" s="134">
        <f t="shared" si="217"/>
        <v>0.47637962132689765</v>
      </c>
      <c r="AA280" s="134">
        <f t="shared" si="217"/>
        <v>0.47637962132689765</v>
      </c>
    </row>
    <row r="281" spans="1:27" x14ac:dyDescent="0.3">
      <c r="A281" s="23">
        <v>31</v>
      </c>
      <c r="B281" s="134">
        <f t="shared" si="187"/>
        <v>0.77141938020663547</v>
      </c>
      <c r="C281" s="134">
        <f t="shared" ref="C281:AA281" si="218">B281</f>
        <v>0.77141938020663547</v>
      </c>
      <c r="D281" s="134">
        <f t="shared" si="218"/>
        <v>0.77141938020663547</v>
      </c>
      <c r="E281" s="134">
        <f t="shared" si="218"/>
        <v>0.77141938020663547</v>
      </c>
      <c r="F281" s="134">
        <f t="shared" si="218"/>
        <v>0.77141938020663547</v>
      </c>
      <c r="G281" s="134">
        <f t="shared" si="218"/>
        <v>0.77141938020663547</v>
      </c>
      <c r="H281" s="134">
        <f t="shared" si="218"/>
        <v>0.77141938020663547</v>
      </c>
      <c r="I281" s="134">
        <f t="shared" si="218"/>
        <v>0.77141938020663547</v>
      </c>
      <c r="J281" s="134">
        <f t="shared" si="218"/>
        <v>0.77141938020663547</v>
      </c>
      <c r="K281" s="134">
        <f t="shared" si="218"/>
        <v>0.77141938020663547</v>
      </c>
      <c r="L281" s="134">
        <f t="shared" si="218"/>
        <v>0.77141938020663547</v>
      </c>
      <c r="M281" s="134">
        <f t="shared" si="218"/>
        <v>0.77141938020663547</v>
      </c>
      <c r="N281" s="134">
        <f t="shared" si="218"/>
        <v>0.77141938020663547</v>
      </c>
      <c r="O281" s="134">
        <f t="shared" si="218"/>
        <v>0.77141938020663547</v>
      </c>
      <c r="P281" s="134">
        <f t="shared" si="218"/>
        <v>0.77141938020663547</v>
      </c>
      <c r="Q281" s="134">
        <f t="shared" si="218"/>
        <v>0.77141938020663547</v>
      </c>
      <c r="R281" s="134">
        <f t="shared" si="218"/>
        <v>0.77141938020663547</v>
      </c>
      <c r="S281" s="134">
        <f t="shared" si="218"/>
        <v>0.77141938020663547</v>
      </c>
      <c r="T281" s="134">
        <f t="shared" si="218"/>
        <v>0.77141938020663547</v>
      </c>
      <c r="U281" s="134">
        <f t="shared" si="218"/>
        <v>0.77141938020663547</v>
      </c>
      <c r="V281" s="134">
        <f t="shared" si="218"/>
        <v>0.77141938020663547</v>
      </c>
      <c r="W281" s="134">
        <f t="shared" si="218"/>
        <v>0.77141938020663547</v>
      </c>
      <c r="X281" s="134">
        <f t="shared" si="218"/>
        <v>0.77141938020663547</v>
      </c>
      <c r="Y281" s="134">
        <f t="shared" si="218"/>
        <v>0.77141938020663547</v>
      </c>
      <c r="Z281" s="134">
        <f t="shared" si="218"/>
        <v>0.77141938020663547</v>
      </c>
      <c r="AA281" s="134">
        <f t="shared" si="218"/>
        <v>0.77141938020663547</v>
      </c>
    </row>
    <row r="282" spans="1:27" x14ac:dyDescent="0.3">
      <c r="A282" s="23">
        <v>32</v>
      </c>
      <c r="B282" s="134">
        <f t="shared" si="187"/>
        <v>0.77141938020663547</v>
      </c>
      <c r="C282" s="134">
        <f t="shared" ref="C282:AA282" si="219">B282</f>
        <v>0.77141938020663547</v>
      </c>
      <c r="D282" s="134">
        <f t="shared" si="219"/>
        <v>0.77141938020663547</v>
      </c>
      <c r="E282" s="134">
        <f t="shared" si="219"/>
        <v>0.77141938020663547</v>
      </c>
      <c r="F282" s="134">
        <f t="shared" si="219"/>
        <v>0.77141938020663547</v>
      </c>
      <c r="G282" s="134">
        <f t="shared" si="219"/>
        <v>0.77141938020663547</v>
      </c>
      <c r="H282" s="134">
        <f t="shared" si="219"/>
        <v>0.77141938020663547</v>
      </c>
      <c r="I282" s="134">
        <f t="shared" si="219"/>
        <v>0.77141938020663547</v>
      </c>
      <c r="J282" s="134">
        <f t="shared" si="219"/>
        <v>0.77141938020663547</v>
      </c>
      <c r="K282" s="134">
        <f t="shared" si="219"/>
        <v>0.77141938020663547</v>
      </c>
      <c r="L282" s="134">
        <f t="shared" si="219"/>
        <v>0.77141938020663547</v>
      </c>
      <c r="M282" s="134">
        <f t="shared" si="219"/>
        <v>0.77141938020663547</v>
      </c>
      <c r="N282" s="134">
        <f t="shared" si="219"/>
        <v>0.77141938020663547</v>
      </c>
      <c r="O282" s="134">
        <f t="shared" si="219"/>
        <v>0.77141938020663547</v>
      </c>
      <c r="P282" s="134">
        <f t="shared" si="219"/>
        <v>0.77141938020663547</v>
      </c>
      <c r="Q282" s="134">
        <f t="shared" si="219"/>
        <v>0.77141938020663547</v>
      </c>
      <c r="R282" s="134">
        <f t="shared" si="219"/>
        <v>0.77141938020663547</v>
      </c>
      <c r="S282" s="134">
        <f t="shared" si="219"/>
        <v>0.77141938020663547</v>
      </c>
      <c r="T282" s="134">
        <f t="shared" si="219"/>
        <v>0.77141938020663547</v>
      </c>
      <c r="U282" s="134">
        <f t="shared" si="219"/>
        <v>0.77141938020663547</v>
      </c>
      <c r="V282" s="134">
        <f t="shared" si="219"/>
        <v>0.77141938020663547</v>
      </c>
      <c r="W282" s="134">
        <f t="shared" si="219"/>
        <v>0.77141938020663547</v>
      </c>
      <c r="X282" s="134">
        <f t="shared" si="219"/>
        <v>0.77141938020663547</v>
      </c>
      <c r="Y282" s="134">
        <f t="shared" si="219"/>
        <v>0.77141938020663547</v>
      </c>
      <c r="Z282" s="134">
        <f t="shared" si="219"/>
        <v>0.77141938020663547</v>
      </c>
      <c r="AA282" s="134">
        <f t="shared" si="219"/>
        <v>0.77141938020663547</v>
      </c>
    </row>
    <row r="283" spans="1:27" x14ac:dyDescent="0.3">
      <c r="A283" s="23">
        <v>33</v>
      </c>
      <c r="B283" s="134">
        <f t="shared" si="187"/>
        <v>0.77141938020663547</v>
      </c>
      <c r="C283" s="134">
        <f t="shared" ref="C283:AA283" si="220">B283</f>
        <v>0.77141938020663547</v>
      </c>
      <c r="D283" s="134">
        <f t="shared" si="220"/>
        <v>0.77141938020663547</v>
      </c>
      <c r="E283" s="134">
        <f t="shared" si="220"/>
        <v>0.77141938020663547</v>
      </c>
      <c r="F283" s="134">
        <f t="shared" si="220"/>
        <v>0.77141938020663547</v>
      </c>
      <c r="G283" s="134">
        <f t="shared" si="220"/>
        <v>0.77141938020663547</v>
      </c>
      <c r="H283" s="134">
        <f t="shared" si="220"/>
        <v>0.77141938020663547</v>
      </c>
      <c r="I283" s="134">
        <f t="shared" si="220"/>
        <v>0.77141938020663547</v>
      </c>
      <c r="J283" s="134">
        <f t="shared" si="220"/>
        <v>0.77141938020663547</v>
      </c>
      <c r="K283" s="134">
        <f t="shared" si="220"/>
        <v>0.77141938020663547</v>
      </c>
      <c r="L283" s="134">
        <f t="shared" si="220"/>
        <v>0.77141938020663547</v>
      </c>
      <c r="M283" s="134">
        <f t="shared" si="220"/>
        <v>0.77141938020663547</v>
      </c>
      <c r="N283" s="134">
        <f t="shared" si="220"/>
        <v>0.77141938020663547</v>
      </c>
      <c r="O283" s="134">
        <f t="shared" si="220"/>
        <v>0.77141938020663547</v>
      </c>
      <c r="P283" s="134">
        <f t="shared" si="220"/>
        <v>0.77141938020663547</v>
      </c>
      <c r="Q283" s="134">
        <f t="shared" si="220"/>
        <v>0.77141938020663547</v>
      </c>
      <c r="R283" s="134">
        <f t="shared" si="220"/>
        <v>0.77141938020663547</v>
      </c>
      <c r="S283" s="134">
        <f t="shared" si="220"/>
        <v>0.77141938020663547</v>
      </c>
      <c r="T283" s="134">
        <f t="shared" si="220"/>
        <v>0.77141938020663547</v>
      </c>
      <c r="U283" s="134">
        <f t="shared" si="220"/>
        <v>0.77141938020663547</v>
      </c>
      <c r="V283" s="134">
        <f t="shared" si="220"/>
        <v>0.77141938020663547</v>
      </c>
      <c r="W283" s="134">
        <f t="shared" si="220"/>
        <v>0.77141938020663547</v>
      </c>
      <c r="X283" s="134">
        <f t="shared" si="220"/>
        <v>0.77141938020663547</v>
      </c>
      <c r="Y283" s="134">
        <f t="shared" si="220"/>
        <v>0.77141938020663547</v>
      </c>
      <c r="Z283" s="134">
        <f t="shared" si="220"/>
        <v>0.77141938020663547</v>
      </c>
      <c r="AA283" s="134">
        <f t="shared" si="220"/>
        <v>0.77141938020663547</v>
      </c>
    </row>
    <row r="284" spans="1:27" x14ac:dyDescent="0.3">
      <c r="A284" s="23">
        <v>34</v>
      </c>
      <c r="B284" s="134">
        <f t="shared" si="187"/>
        <v>0.83902100789263967</v>
      </c>
      <c r="C284" s="134">
        <f t="shared" ref="C284:AA284" si="221">B284</f>
        <v>0.83902100789263967</v>
      </c>
      <c r="D284" s="134">
        <f t="shared" si="221"/>
        <v>0.83902100789263967</v>
      </c>
      <c r="E284" s="134">
        <f t="shared" si="221"/>
        <v>0.83902100789263967</v>
      </c>
      <c r="F284" s="134">
        <f t="shared" si="221"/>
        <v>0.83902100789263967</v>
      </c>
      <c r="G284" s="134">
        <f t="shared" si="221"/>
        <v>0.83902100789263967</v>
      </c>
      <c r="H284" s="134">
        <f t="shared" si="221"/>
        <v>0.83902100789263967</v>
      </c>
      <c r="I284" s="134">
        <f t="shared" si="221"/>
        <v>0.83902100789263967</v>
      </c>
      <c r="J284" s="134">
        <f t="shared" si="221"/>
        <v>0.83902100789263967</v>
      </c>
      <c r="K284" s="134">
        <f t="shared" si="221"/>
        <v>0.83902100789263967</v>
      </c>
      <c r="L284" s="134">
        <f t="shared" si="221"/>
        <v>0.83902100789263967</v>
      </c>
      <c r="M284" s="134">
        <f t="shared" si="221"/>
        <v>0.83902100789263967</v>
      </c>
      <c r="N284" s="134">
        <f t="shared" si="221"/>
        <v>0.83902100789263967</v>
      </c>
      <c r="O284" s="134">
        <f t="shared" si="221"/>
        <v>0.83902100789263967</v>
      </c>
      <c r="P284" s="134">
        <f t="shared" si="221"/>
        <v>0.83902100789263967</v>
      </c>
      <c r="Q284" s="134">
        <f t="shared" si="221"/>
        <v>0.83902100789263967</v>
      </c>
      <c r="R284" s="134">
        <f t="shared" si="221"/>
        <v>0.83902100789263967</v>
      </c>
      <c r="S284" s="134">
        <f t="shared" si="221"/>
        <v>0.83902100789263967</v>
      </c>
      <c r="T284" s="134">
        <f t="shared" si="221"/>
        <v>0.83902100789263967</v>
      </c>
      <c r="U284" s="134">
        <f t="shared" si="221"/>
        <v>0.83902100789263967</v>
      </c>
      <c r="V284" s="134">
        <f t="shared" si="221"/>
        <v>0.83902100789263967</v>
      </c>
      <c r="W284" s="134">
        <f t="shared" si="221"/>
        <v>0.83902100789263967</v>
      </c>
      <c r="X284" s="134">
        <f t="shared" si="221"/>
        <v>0.83902100789263967</v>
      </c>
      <c r="Y284" s="134">
        <f t="shared" si="221"/>
        <v>0.83902100789263967</v>
      </c>
      <c r="Z284" s="134">
        <f t="shared" si="221"/>
        <v>0.83902100789263967</v>
      </c>
      <c r="AA284" s="134">
        <f t="shared" si="221"/>
        <v>0.83902100789263967</v>
      </c>
    </row>
    <row r="285" spans="1:27" x14ac:dyDescent="0.3">
      <c r="A285" s="23">
        <v>35</v>
      </c>
      <c r="B285" s="134">
        <f t="shared" si="187"/>
        <v>0.83902100789263967</v>
      </c>
      <c r="C285" s="134">
        <f t="shared" ref="C285:AA285" si="222">B285</f>
        <v>0.83902100789263967</v>
      </c>
      <c r="D285" s="134">
        <f t="shared" si="222"/>
        <v>0.83902100789263967</v>
      </c>
      <c r="E285" s="134">
        <f t="shared" si="222"/>
        <v>0.83902100789263967</v>
      </c>
      <c r="F285" s="134">
        <f t="shared" si="222"/>
        <v>0.83902100789263967</v>
      </c>
      <c r="G285" s="134">
        <f t="shared" si="222"/>
        <v>0.83902100789263967</v>
      </c>
      <c r="H285" s="134">
        <f t="shared" si="222"/>
        <v>0.83902100789263967</v>
      </c>
      <c r="I285" s="134">
        <f t="shared" si="222"/>
        <v>0.83902100789263967</v>
      </c>
      <c r="J285" s="134">
        <f t="shared" si="222"/>
        <v>0.83902100789263967</v>
      </c>
      <c r="K285" s="134">
        <f t="shared" si="222"/>
        <v>0.83902100789263967</v>
      </c>
      <c r="L285" s="134">
        <f t="shared" si="222"/>
        <v>0.83902100789263967</v>
      </c>
      <c r="M285" s="134">
        <f t="shared" si="222"/>
        <v>0.83902100789263967</v>
      </c>
      <c r="N285" s="134">
        <f t="shared" si="222"/>
        <v>0.83902100789263967</v>
      </c>
      <c r="O285" s="134">
        <f t="shared" si="222"/>
        <v>0.83902100789263967</v>
      </c>
      <c r="P285" s="134">
        <f t="shared" si="222"/>
        <v>0.83902100789263967</v>
      </c>
      <c r="Q285" s="134">
        <f t="shared" si="222"/>
        <v>0.83902100789263967</v>
      </c>
      <c r="R285" s="134">
        <f t="shared" si="222"/>
        <v>0.83902100789263967</v>
      </c>
      <c r="S285" s="134">
        <f t="shared" si="222"/>
        <v>0.83902100789263967</v>
      </c>
      <c r="T285" s="134">
        <f t="shared" si="222"/>
        <v>0.83902100789263967</v>
      </c>
      <c r="U285" s="134">
        <f t="shared" si="222"/>
        <v>0.83902100789263967</v>
      </c>
      <c r="V285" s="134">
        <f t="shared" si="222"/>
        <v>0.83902100789263967</v>
      </c>
      <c r="W285" s="134">
        <f t="shared" si="222"/>
        <v>0.83902100789263967</v>
      </c>
      <c r="X285" s="134">
        <f t="shared" si="222"/>
        <v>0.83902100789263967</v>
      </c>
      <c r="Y285" s="134">
        <f t="shared" si="222"/>
        <v>0.83902100789263967</v>
      </c>
      <c r="Z285" s="134">
        <f t="shared" si="222"/>
        <v>0.83902100789263967</v>
      </c>
      <c r="AA285" s="134">
        <f t="shared" si="222"/>
        <v>0.83902100789263967</v>
      </c>
    </row>
    <row r="286" spans="1:27" x14ac:dyDescent="0.3">
      <c r="A286" s="23">
        <v>36</v>
      </c>
      <c r="B286" s="134">
        <f t="shared" si="187"/>
        <v>0.83902100789263967</v>
      </c>
      <c r="C286" s="134">
        <f t="shared" ref="C286:AA286" si="223">B286</f>
        <v>0.83902100789263967</v>
      </c>
      <c r="D286" s="134">
        <f t="shared" si="223"/>
        <v>0.83902100789263967</v>
      </c>
      <c r="E286" s="134">
        <f t="shared" si="223"/>
        <v>0.83902100789263967</v>
      </c>
      <c r="F286" s="134">
        <f t="shared" si="223"/>
        <v>0.83902100789263967</v>
      </c>
      <c r="G286" s="134">
        <f t="shared" si="223"/>
        <v>0.83902100789263967</v>
      </c>
      <c r="H286" s="134">
        <f t="shared" si="223"/>
        <v>0.83902100789263967</v>
      </c>
      <c r="I286" s="134">
        <f t="shared" si="223"/>
        <v>0.83902100789263967</v>
      </c>
      <c r="J286" s="134">
        <f t="shared" si="223"/>
        <v>0.83902100789263967</v>
      </c>
      <c r="K286" s="134">
        <f t="shared" si="223"/>
        <v>0.83902100789263967</v>
      </c>
      <c r="L286" s="134">
        <f t="shared" si="223"/>
        <v>0.83902100789263967</v>
      </c>
      <c r="M286" s="134">
        <f t="shared" si="223"/>
        <v>0.83902100789263967</v>
      </c>
      <c r="N286" s="134">
        <f t="shared" si="223"/>
        <v>0.83902100789263967</v>
      </c>
      <c r="O286" s="134">
        <f t="shared" si="223"/>
        <v>0.83902100789263967</v>
      </c>
      <c r="P286" s="134">
        <f t="shared" si="223"/>
        <v>0.83902100789263967</v>
      </c>
      <c r="Q286" s="134">
        <f t="shared" si="223"/>
        <v>0.83902100789263967</v>
      </c>
      <c r="R286" s="134">
        <f t="shared" si="223"/>
        <v>0.83902100789263967</v>
      </c>
      <c r="S286" s="134">
        <f t="shared" si="223"/>
        <v>0.83902100789263967</v>
      </c>
      <c r="T286" s="134">
        <f t="shared" si="223"/>
        <v>0.83902100789263967</v>
      </c>
      <c r="U286" s="134">
        <f t="shared" si="223"/>
        <v>0.83902100789263967</v>
      </c>
      <c r="V286" s="134">
        <f t="shared" si="223"/>
        <v>0.83902100789263967</v>
      </c>
      <c r="W286" s="134">
        <f t="shared" si="223"/>
        <v>0.83902100789263967</v>
      </c>
      <c r="X286" s="134">
        <f t="shared" si="223"/>
        <v>0.83902100789263967</v>
      </c>
      <c r="Y286" s="134">
        <f t="shared" si="223"/>
        <v>0.83902100789263967</v>
      </c>
      <c r="Z286" s="134">
        <f t="shared" si="223"/>
        <v>0.83902100789263967</v>
      </c>
      <c r="AA286" s="134">
        <f t="shared" si="223"/>
        <v>0.83902100789263967</v>
      </c>
    </row>
    <row r="289" spans="1:27" x14ac:dyDescent="0.3">
      <c r="A289" s="23" t="s">
        <v>260</v>
      </c>
      <c r="B289" s="456" t="str">
        <f>I87</f>
        <v>WDRS1</v>
      </c>
    </row>
    <row r="290" spans="1:27" x14ac:dyDescent="0.3">
      <c r="B290" s="340">
        <v>2020</v>
      </c>
      <c r="C290" s="340">
        <v>2021</v>
      </c>
      <c r="D290" s="340">
        <v>2022</v>
      </c>
      <c r="E290" s="340">
        <v>2023</v>
      </c>
      <c r="F290" s="340">
        <v>2024</v>
      </c>
      <c r="G290" s="340">
        <v>2025</v>
      </c>
      <c r="H290" s="340">
        <v>2026</v>
      </c>
      <c r="I290" s="340">
        <v>2027</v>
      </c>
      <c r="J290" s="340">
        <v>2028</v>
      </c>
      <c r="K290" s="340">
        <v>2029</v>
      </c>
      <c r="L290" s="340">
        <v>2030</v>
      </c>
      <c r="M290" s="340">
        <v>2031</v>
      </c>
      <c r="N290" s="340">
        <v>2032</v>
      </c>
      <c r="O290" s="340">
        <v>2033</v>
      </c>
      <c r="P290" s="340">
        <v>2034</v>
      </c>
      <c r="Q290" s="340">
        <v>2035</v>
      </c>
      <c r="R290" s="340">
        <v>2036</v>
      </c>
      <c r="S290" s="340">
        <v>2037</v>
      </c>
      <c r="T290" s="340">
        <v>2038</v>
      </c>
      <c r="U290" s="340">
        <v>2039</v>
      </c>
      <c r="V290" s="340">
        <v>2040</v>
      </c>
      <c r="W290" s="340">
        <v>2041</v>
      </c>
      <c r="X290" s="340">
        <v>2042</v>
      </c>
      <c r="Y290" s="340">
        <v>2043</v>
      </c>
      <c r="Z290" s="340">
        <v>2044</v>
      </c>
      <c r="AA290" s="340" t="s">
        <v>264</v>
      </c>
    </row>
    <row r="291" spans="1:27" x14ac:dyDescent="0.3">
      <c r="A291" s="23">
        <v>1</v>
      </c>
      <c r="B291" s="134">
        <f t="shared" ref="B291:B326" si="224">I89</f>
        <v>0.9022145531586</v>
      </c>
      <c r="C291" s="134">
        <f>B291</f>
        <v>0.9022145531586</v>
      </c>
      <c r="D291" s="134">
        <f t="shared" ref="D291:AA291" si="225">C291</f>
        <v>0.9022145531586</v>
      </c>
      <c r="E291" s="134">
        <f t="shared" si="225"/>
        <v>0.9022145531586</v>
      </c>
      <c r="F291" s="134">
        <f t="shared" si="225"/>
        <v>0.9022145531586</v>
      </c>
      <c r="G291" s="134">
        <f t="shared" si="225"/>
        <v>0.9022145531586</v>
      </c>
      <c r="H291" s="134">
        <f t="shared" si="225"/>
        <v>0.9022145531586</v>
      </c>
      <c r="I291" s="134">
        <f t="shared" si="225"/>
        <v>0.9022145531586</v>
      </c>
      <c r="J291" s="134">
        <f t="shared" si="225"/>
        <v>0.9022145531586</v>
      </c>
      <c r="K291" s="134">
        <f t="shared" si="225"/>
        <v>0.9022145531586</v>
      </c>
      <c r="L291" s="134">
        <f t="shared" si="225"/>
        <v>0.9022145531586</v>
      </c>
      <c r="M291" s="134">
        <f t="shared" si="225"/>
        <v>0.9022145531586</v>
      </c>
      <c r="N291" s="134">
        <f t="shared" si="225"/>
        <v>0.9022145531586</v>
      </c>
      <c r="O291" s="134">
        <f t="shared" si="225"/>
        <v>0.9022145531586</v>
      </c>
      <c r="P291" s="134">
        <f t="shared" si="225"/>
        <v>0.9022145531586</v>
      </c>
      <c r="Q291" s="134">
        <f t="shared" si="225"/>
        <v>0.9022145531586</v>
      </c>
      <c r="R291" s="134">
        <f t="shared" si="225"/>
        <v>0.9022145531586</v>
      </c>
      <c r="S291" s="134">
        <f t="shared" si="225"/>
        <v>0.9022145531586</v>
      </c>
      <c r="T291" s="134">
        <f t="shared" si="225"/>
        <v>0.9022145531586</v>
      </c>
      <c r="U291" s="134">
        <f t="shared" si="225"/>
        <v>0.9022145531586</v>
      </c>
      <c r="V291" s="134">
        <f t="shared" si="225"/>
        <v>0.9022145531586</v>
      </c>
      <c r="W291" s="134">
        <f t="shared" si="225"/>
        <v>0.9022145531586</v>
      </c>
      <c r="X291" s="134">
        <f t="shared" si="225"/>
        <v>0.9022145531586</v>
      </c>
      <c r="Y291" s="134">
        <f t="shared" si="225"/>
        <v>0.9022145531586</v>
      </c>
      <c r="Z291" s="134">
        <f t="shared" si="225"/>
        <v>0.9022145531586</v>
      </c>
      <c r="AA291" s="134">
        <f t="shared" si="225"/>
        <v>0.9022145531586</v>
      </c>
    </row>
    <row r="292" spans="1:27" x14ac:dyDescent="0.3">
      <c r="A292" s="23">
        <v>2</v>
      </c>
      <c r="B292" s="134">
        <f t="shared" si="224"/>
        <v>0.9022145531586</v>
      </c>
      <c r="C292" s="134">
        <f t="shared" ref="C292:AA292" si="226">B292</f>
        <v>0.9022145531586</v>
      </c>
      <c r="D292" s="134">
        <f t="shared" si="226"/>
        <v>0.9022145531586</v>
      </c>
      <c r="E292" s="134">
        <f t="shared" si="226"/>
        <v>0.9022145531586</v>
      </c>
      <c r="F292" s="134">
        <f t="shared" si="226"/>
        <v>0.9022145531586</v>
      </c>
      <c r="G292" s="134">
        <f t="shared" si="226"/>
        <v>0.9022145531586</v>
      </c>
      <c r="H292" s="134">
        <f t="shared" si="226"/>
        <v>0.9022145531586</v>
      </c>
      <c r="I292" s="134">
        <f t="shared" si="226"/>
        <v>0.9022145531586</v>
      </c>
      <c r="J292" s="134">
        <f t="shared" si="226"/>
        <v>0.9022145531586</v>
      </c>
      <c r="K292" s="134">
        <f t="shared" si="226"/>
        <v>0.9022145531586</v>
      </c>
      <c r="L292" s="134">
        <f t="shared" si="226"/>
        <v>0.9022145531586</v>
      </c>
      <c r="M292" s="134">
        <f t="shared" si="226"/>
        <v>0.9022145531586</v>
      </c>
      <c r="N292" s="134">
        <f t="shared" si="226"/>
        <v>0.9022145531586</v>
      </c>
      <c r="O292" s="134">
        <f t="shared" si="226"/>
        <v>0.9022145531586</v>
      </c>
      <c r="P292" s="134">
        <f t="shared" si="226"/>
        <v>0.9022145531586</v>
      </c>
      <c r="Q292" s="134">
        <f t="shared" si="226"/>
        <v>0.9022145531586</v>
      </c>
      <c r="R292" s="134">
        <f t="shared" si="226"/>
        <v>0.9022145531586</v>
      </c>
      <c r="S292" s="134">
        <f t="shared" si="226"/>
        <v>0.9022145531586</v>
      </c>
      <c r="T292" s="134">
        <f t="shared" si="226"/>
        <v>0.9022145531586</v>
      </c>
      <c r="U292" s="134">
        <f t="shared" si="226"/>
        <v>0.9022145531586</v>
      </c>
      <c r="V292" s="134">
        <f t="shared" si="226"/>
        <v>0.9022145531586</v>
      </c>
      <c r="W292" s="134">
        <f t="shared" si="226"/>
        <v>0.9022145531586</v>
      </c>
      <c r="X292" s="134">
        <f t="shared" si="226"/>
        <v>0.9022145531586</v>
      </c>
      <c r="Y292" s="134">
        <f t="shared" si="226"/>
        <v>0.9022145531586</v>
      </c>
      <c r="Z292" s="134">
        <f t="shared" si="226"/>
        <v>0.9022145531586</v>
      </c>
      <c r="AA292" s="134">
        <f t="shared" si="226"/>
        <v>0.9022145531586</v>
      </c>
    </row>
    <row r="293" spans="1:27" x14ac:dyDescent="0.3">
      <c r="A293" s="23">
        <v>3</v>
      </c>
      <c r="B293" s="134">
        <f t="shared" si="224"/>
        <v>0.9022145531586</v>
      </c>
      <c r="C293" s="134">
        <f t="shared" ref="C293:AA293" si="227">B293</f>
        <v>0.9022145531586</v>
      </c>
      <c r="D293" s="134">
        <f t="shared" si="227"/>
        <v>0.9022145531586</v>
      </c>
      <c r="E293" s="134">
        <f t="shared" si="227"/>
        <v>0.9022145531586</v>
      </c>
      <c r="F293" s="134">
        <f t="shared" si="227"/>
        <v>0.9022145531586</v>
      </c>
      <c r="G293" s="134">
        <f t="shared" si="227"/>
        <v>0.9022145531586</v>
      </c>
      <c r="H293" s="134">
        <f t="shared" si="227"/>
        <v>0.9022145531586</v>
      </c>
      <c r="I293" s="134">
        <f t="shared" si="227"/>
        <v>0.9022145531586</v>
      </c>
      <c r="J293" s="134">
        <f t="shared" si="227"/>
        <v>0.9022145531586</v>
      </c>
      <c r="K293" s="134">
        <f t="shared" si="227"/>
        <v>0.9022145531586</v>
      </c>
      <c r="L293" s="134">
        <f t="shared" si="227"/>
        <v>0.9022145531586</v>
      </c>
      <c r="M293" s="134">
        <f t="shared" si="227"/>
        <v>0.9022145531586</v>
      </c>
      <c r="N293" s="134">
        <f t="shared" si="227"/>
        <v>0.9022145531586</v>
      </c>
      <c r="O293" s="134">
        <f t="shared" si="227"/>
        <v>0.9022145531586</v>
      </c>
      <c r="P293" s="134">
        <f t="shared" si="227"/>
        <v>0.9022145531586</v>
      </c>
      <c r="Q293" s="134">
        <f t="shared" si="227"/>
        <v>0.9022145531586</v>
      </c>
      <c r="R293" s="134">
        <f t="shared" si="227"/>
        <v>0.9022145531586</v>
      </c>
      <c r="S293" s="134">
        <f t="shared" si="227"/>
        <v>0.9022145531586</v>
      </c>
      <c r="T293" s="134">
        <f t="shared" si="227"/>
        <v>0.9022145531586</v>
      </c>
      <c r="U293" s="134">
        <f t="shared" si="227"/>
        <v>0.9022145531586</v>
      </c>
      <c r="V293" s="134">
        <f t="shared" si="227"/>
        <v>0.9022145531586</v>
      </c>
      <c r="W293" s="134">
        <f t="shared" si="227"/>
        <v>0.9022145531586</v>
      </c>
      <c r="X293" s="134">
        <f t="shared" si="227"/>
        <v>0.9022145531586</v>
      </c>
      <c r="Y293" s="134">
        <f t="shared" si="227"/>
        <v>0.9022145531586</v>
      </c>
      <c r="Z293" s="134">
        <f t="shared" si="227"/>
        <v>0.9022145531586</v>
      </c>
      <c r="AA293" s="134">
        <f t="shared" si="227"/>
        <v>0.9022145531586</v>
      </c>
    </row>
    <row r="294" spans="1:27" x14ac:dyDescent="0.3">
      <c r="A294" s="23">
        <v>4</v>
      </c>
      <c r="B294" s="134">
        <f t="shared" si="224"/>
        <v>0.96084871980885134</v>
      </c>
      <c r="C294" s="134">
        <f t="shared" ref="C294:AA294" si="228">B294</f>
        <v>0.96084871980885134</v>
      </c>
      <c r="D294" s="134">
        <f t="shared" si="228"/>
        <v>0.96084871980885134</v>
      </c>
      <c r="E294" s="134">
        <f t="shared" si="228"/>
        <v>0.96084871980885134</v>
      </c>
      <c r="F294" s="134">
        <f t="shared" si="228"/>
        <v>0.96084871980885134</v>
      </c>
      <c r="G294" s="134">
        <f t="shared" si="228"/>
        <v>0.96084871980885134</v>
      </c>
      <c r="H294" s="134">
        <f t="shared" si="228"/>
        <v>0.96084871980885134</v>
      </c>
      <c r="I294" s="134">
        <f t="shared" si="228"/>
        <v>0.96084871980885134</v>
      </c>
      <c r="J294" s="134">
        <f t="shared" si="228"/>
        <v>0.96084871980885134</v>
      </c>
      <c r="K294" s="134">
        <f t="shared" si="228"/>
        <v>0.96084871980885134</v>
      </c>
      <c r="L294" s="134">
        <f t="shared" si="228"/>
        <v>0.96084871980885134</v>
      </c>
      <c r="M294" s="134">
        <f t="shared" si="228"/>
        <v>0.96084871980885134</v>
      </c>
      <c r="N294" s="134">
        <f t="shared" si="228"/>
        <v>0.96084871980885134</v>
      </c>
      <c r="O294" s="134">
        <f t="shared" si="228"/>
        <v>0.96084871980885134</v>
      </c>
      <c r="P294" s="134">
        <f t="shared" si="228"/>
        <v>0.96084871980885134</v>
      </c>
      <c r="Q294" s="134">
        <f t="shared" si="228"/>
        <v>0.96084871980885134</v>
      </c>
      <c r="R294" s="134">
        <f t="shared" si="228"/>
        <v>0.96084871980885134</v>
      </c>
      <c r="S294" s="134">
        <f t="shared" si="228"/>
        <v>0.96084871980885134</v>
      </c>
      <c r="T294" s="134">
        <f t="shared" si="228"/>
        <v>0.96084871980885134</v>
      </c>
      <c r="U294" s="134">
        <f t="shared" si="228"/>
        <v>0.96084871980885134</v>
      </c>
      <c r="V294" s="134">
        <f t="shared" si="228"/>
        <v>0.96084871980885134</v>
      </c>
      <c r="W294" s="134">
        <f t="shared" si="228"/>
        <v>0.96084871980885134</v>
      </c>
      <c r="X294" s="134">
        <f t="shared" si="228"/>
        <v>0.96084871980885134</v>
      </c>
      <c r="Y294" s="134">
        <f t="shared" si="228"/>
        <v>0.96084871980885134</v>
      </c>
      <c r="Z294" s="134">
        <f t="shared" si="228"/>
        <v>0.96084871980885134</v>
      </c>
      <c r="AA294" s="134">
        <f t="shared" si="228"/>
        <v>0.96084871980885134</v>
      </c>
    </row>
    <row r="295" spans="1:27" x14ac:dyDescent="0.3">
      <c r="A295" s="23">
        <v>5</v>
      </c>
      <c r="B295" s="134">
        <f t="shared" si="224"/>
        <v>0.96084871980885134</v>
      </c>
      <c r="C295" s="134">
        <f t="shared" ref="C295:AA295" si="229">B295</f>
        <v>0.96084871980885134</v>
      </c>
      <c r="D295" s="134">
        <f t="shared" si="229"/>
        <v>0.96084871980885134</v>
      </c>
      <c r="E295" s="134">
        <f t="shared" si="229"/>
        <v>0.96084871980885134</v>
      </c>
      <c r="F295" s="134">
        <f t="shared" si="229"/>
        <v>0.96084871980885134</v>
      </c>
      <c r="G295" s="134">
        <f t="shared" si="229"/>
        <v>0.96084871980885134</v>
      </c>
      <c r="H295" s="134">
        <f t="shared" si="229"/>
        <v>0.96084871980885134</v>
      </c>
      <c r="I295" s="134">
        <f t="shared" si="229"/>
        <v>0.96084871980885134</v>
      </c>
      <c r="J295" s="134">
        <f t="shared" si="229"/>
        <v>0.96084871980885134</v>
      </c>
      <c r="K295" s="134">
        <f t="shared" si="229"/>
        <v>0.96084871980885134</v>
      </c>
      <c r="L295" s="134">
        <f t="shared" si="229"/>
        <v>0.96084871980885134</v>
      </c>
      <c r="M295" s="134">
        <f t="shared" si="229"/>
        <v>0.96084871980885134</v>
      </c>
      <c r="N295" s="134">
        <f t="shared" si="229"/>
        <v>0.96084871980885134</v>
      </c>
      <c r="O295" s="134">
        <f t="shared" si="229"/>
        <v>0.96084871980885134</v>
      </c>
      <c r="P295" s="134">
        <f t="shared" si="229"/>
        <v>0.96084871980885134</v>
      </c>
      <c r="Q295" s="134">
        <f t="shared" si="229"/>
        <v>0.96084871980885134</v>
      </c>
      <c r="R295" s="134">
        <f t="shared" si="229"/>
        <v>0.96084871980885134</v>
      </c>
      <c r="S295" s="134">
        <f t="shared" si="229"/>
        <v>0.96084871980885134</v>
      </c>
      <c r="T295" s="134">
        <f t="shared" si="229"/>
        <v>0.96084871980885134</v>
      </c>
      <c r="U295" s="134">
        <f t="shared" si="229"/>
        <v>0.96084871980885134</v>
      </c>
      <c r="V295" s="134">
        <f t="shared" si="229"/>
        <v>0.96084871980885134</v>
      </c>
      <c r="W295" s="134">
        <f t="shared" si="229"/>
        <v>0.96084871980885134</v>
      </c>
      <c r="X295" s="134">
        <f t="shared" si="229"/>
        <v>0.96084871980885134</v>
      </c>
      <c r="Y295" s="134">
        <f t="shared" si="229"/>
        <v>0.96084871980885134</v>
      </c>
      <c r="Z295" s="134">
        <f t="shared" si="229"/>
        <v>0.96084871980885134</v>
      </c>
      <c r="AA295" s="134">
        <f t="shared" si="229"/>
        <v>0.96084871980885134</v>
      </c>
    </row>
    <row r="296" spans="1:27" x14ac:dyDescent="0.3">
      <c r="A296" s="23">
        <v>6</v>
      </c>
      <c r="B296" s="134">
        <f t="shared" si="224"/>
        <v>0.96084871980885134</v>
      </c>
      <c r="C296" s="134">
        <f t="shared" ref="C296:AA296" si="230">B296</f>
        <v>0.96084871980885134</v>
      </c>
      <c r="D296" s="134">
        <f t="shared" si="230"/>
        <v>0.96084871980885134</v>
      </c>
      <c r="E296" s="134">
        <f t="shared" si="230"/>
        <v>0.96084871980885134</v>
      </c>
      <c r="F296" s="134">
        <f t="shared" si="230"/>
        <v>0.96084871980885134</v>
      </c>
      <c r="G296" s="134">
        <f t="shared" si="230"/>
        <v>0.96084871980885134</v>
      </c>
      <c r="H296" s="134">
        <f t="shared" si="230"/>
        <v>0.96084871980885134</v>
      </c>
      <c r="I296" s="134">
        <f t="shared" si="230"/>
        <v>0.96084871980885134</v>
      </c>
      <c r="J296" s="134">
        <f t="shared" si="230"/>
        <v>0.96084871980885134</v>
      </c>
      <c r="K296" s="134">
        <f t="shared" si="230"/>
        <v>0.96084871980885134</v>
      </c>
      <c r="L296" s="134">
        <f t="shared" si="230"/>
        <v>0.96084871980885134</v>
      </c>
      <c r="M296" s="134">
        <f t="shared" si="230"/>
        <v>0.96084871980885134</v>
      </c>
      <c r="N296" s="134">
        <f t="shared" si="230"/>
        <v>0.96084871980885134</v>
      </c>
      <c r="O296" s="134">
        <f t="shared" si="230"/>
        <v>0.96084871980885134</v>
      </c>
      <c r="P296" s="134">
        <f t="shared" si="230"/>
        <v>0.96084871980885134</v>
      </c>
      <c r="Q296" s="134">
        <f t="shared" si="230"/>
        <v>0.96084871980885134</v>
      </c>
      <c r="R296" s="134">
        <f t="shared" si="230"/>
        <v>0.96084871980885134</v>
      </c>
      <c r="S296" s="134">
        <f t="shared" si="230"/>
        <v>0.96084871980885134</v>
      </c>
      <c r="T296" s="134">
        <f t="shared" si="230"/>
        <v>0.96084871980885134</v>
      </c>
      <c r="U296" s="134">
        <f t="shared" si="230"/>
        <v>0.96084871980885134</v>
      </c>
      <c r="V296" s="134">
        <f t="shared" si="230"/>
        <v>0.96084871980885134</v>
      </c>
      <c r="W296" s="134">
        <f t="shared" si="230"/>
        <v>0.96084871980885134</v>
      </c>
      <c r="X296" s="134">
        <f t="shared" si="230"/>
        <v>0.96084871980885134</v>
      </c>
      <c r="Y296" s="134">
        <f t="shared" si="230"/>
        <v>0.96084871980885134</v>
      </c>
      <c r="Z296" s="134">
        <f t="shared" si="230"/>
        <v>0.96084871980885134</v>
      </c>
      <c r="AA296" s="134">
        <f t="shared" si="230"/>
        <v>0.96084871980885134</v>
      </c>
    </row>
    <row r="297" spans="1:27" x14ac:dyDescent="0.3">
      <c r="A297" s="23">
        <v>7</v>
      </c>
      <c r="B297" s="134">
        <f t="shared" si="224"/>
        <v>1</v>
      </c>
      <c r="C297" s="134">
        <f t="shared" ref="C297:AA297" si="231">B297</f>
        <v>1</v>
      </c>
      <c r="D297" s="134">
        <f t="shared" si="231"/>
        <v>1</v>
      </c>
      <c r="E297" s="134">
        <f t="shared" si="231"/>
        <v>1</v>
      </c>
      <c r="F297" s="134">
        <f t="shared" si="231"/>
        <v>1</v>
      </c>
      <c r="G297" s="134">
        <f t="shared" si="231"/>
        <v>1</v>
      </c>
      <c r="H297" s="134">
        <f t="shared" si="231"/>
        <v>1</v>
      </c>
      <c r="I297" s="134">
        <f t="shared" si="231"/>
        <v>1</v>
      </c>
      <c r="J297" s="134">
        <f t="shared" si="231"/>
        <v>1</v>
      </c>
      <c r="K297" s="134">
        <f t="shared" si="231"/>
        <v>1</v>
      </c>
      <c r="L297" s="134">
        <f t="shared" si="231"/>
        <v>1</v>
      </c>
      <c r="M297" s="134">
        <f t="shared" si="231"/>
        <v>1</v>
      </c>
      <c r="N297" s="134">
        <f t="shared" si="231"/>
        <v>1</v>
      </c>
      <c r="O297" s="134">
        <f t="shared" si="231"/>
        <v>1</v>
      </c>
      <c r="P297" s="134">
        <f t="shared" si="231"/>
        <v>1</v>
      </c>
      <c r="Q297" s="134">
        <f t="shared" si="231"/>
        <v>1</v>
      </c>
      <c r="R297" s="134">
        <f t="shared" si="231"/>
        <v>1</v>
      </c>
      <c r="S297" s="134">
        <f t="shared" si="231"/>
        <v>1</v>
      </c>
      <c r="T297" s="134">
        <f t="shared" si="231"/>
        <v>1</v>
      </c>
      <c r="U297" s="134">
        <f t="shared" si="231"/>
        <v>1</v>
      </c>
      <c r="V297" s="134">
        <f t="shared" si="231"/>
        <v>1</v>
      </c>
      <c r="W297" s="134">
        <f t="shared" si="231"/>
        <v>1</v>
      </c>
      <c r="X297" s="134">
        <f t="shared" si="231"/>
        <v>1</v>
      </c>
      <c r="Y297" s="134">
        <f t="shared" si="231"/>
        <v>1</v>
      </c>
      <c r="Z297" s="134">
        <f t="shared" si="231"/>
        <v>1</v>
      </c>
      <c r="AA297" s="134">
        <f t="shared" si="231"/>
        <v>1</v>
      </c>
    </row>
    <row r="298" spans="1:27" x14ac:dyDescent="0.3">
      <c r="A298" s="23">
        <v>8</v>
      </c>
      <c r="B298" s="134">
        <f t="shared" si="224"/>
        <v>1</v>
      </c>
      <c r="C298" s="134">
        <f t="shared" ref="C298:AA298" si="232">B298</f>
        <v>1</v>
      </c>
      <c r="D298" s="134">
        <f t="shared" si="232"/>
        <v>1</v>
      </c>
      <c r="E298" s="134">
        <f t="shared" si="232"/>
        <v>1</v>
      </c>
      <c r="F298" s="134">
        <f t="shared" si="232"/>
        <v>1</v>
      </c>
      <c r="G298" s="134">
        <f t="shared" si="232"/>
        <v>1</v>
      </c>
      <c r="H298" s="134">
        <f t="shared" si="232"/>
        <v>1</v>
      </c>
      <c r="I298" s="134">
        <f t="shared" si="232"/>
        <v>1</v>
      </c>
      <c r="J298" s="134">
        <f t="shared" si="232"/>
        <v>1</v>
      </c>
      <c r="K298" s="134">
        <f t="shared" si="232"/>
        <v>1</v>
      </c>
      <c r="L298" s="134">
        <f t="shared" si="232"/>
        <v>1</v>
      </c>
      <c r="M298" s="134">
        <f t="shared" si="232"/>
        <v>1</v>
      </c>
      <c r="N298" s="134">
        <f t="shared" si="232"/>
        <v>1</v>
      </c>
      <c r="O298" s="134">
        <f t="shared" si="232"/>
        <v>1</v>
      </c>
      <c r="P298" s="134">
        <f t="shared" si="232"/>
        <v>1</v>
      </c>
      <c r="Q298" s="134">
        <f t="shared" si="232"/>
        <v>1</v>
      </c>
      <c r="R298" s="134">
        <f t="shared" si="232"/>
        <v>1</v>
      </c>
      <c r="S298" s="134">
        <f t="shared" si="232"/>
        <v>1</v>
      </c>
      <c r="T298" s="134">
        <f t="shared" si="232"/>
        <v>1</v>
      </c>
      <c r="U298" s="134">
        <f t="shared" si="232"/>
        <v>1</v>
      </c>
      <c r="V298" s="134">
        <f t="shared" si="232"/>
        <v>1</v>
      </c>
      <c r="W298" s="134">
        <f t="shared" si="232"/>
        <v>1</v>
      </c>
      <c r="X298" s="134">
        <f t="shared" si="232"/>
        <v>1</v>
      </c>
      <c r="Y298" s="134">
        <f t="shared" si="232"/>
        <v>1</v>
      </c>
      <c r="Z298" s="134">
        <f t="shared" si="232"/>
        <v>1</v>
      </c>
      <c r="AA298" s="134">
        <f t="shared" si="232"/>
        <v>1</v>
      </c>
    </row>
    <row r="299" spans="1:27" x14ac:dyDescent="0.3">
      <c r="A299" s="23">
        <v>9</v>
      </c>
      <c r="B299" s="134">
        <f t="shared" si="224"/>
        <v>1</v>
      </c>
      <c r="C299" s="134">
        <f t="shared" ref="C299:AA299" si="233">B299</f>
        <v>1</v>
      </c>
      <c r="D299" s="134">
        <f t="shared" si="233"/>
        <v>1</v>
      </c>
      <c r="E299" s="134">
        <f t="shared" si="233"/>
        <v>1</v>
      </c>
      <c r="F299" s="134">
        <f t="shared" si="233"/>
        <v>1</v>
      </c>
      <c r="G299" s="134">
        <f t="shared" si="233"/>
        <v>1</v>
      </c>
      <c r="H299" s="134">
        <f t="shared" si="233"/>
        <v>1</v>
      </c>
      <c r="I299" s="134">
        <f t="shared" si="233"/>
        <v>1</v>
      </c>
      <c r="J299" s="134">
        <f t="shared" si="233"/>
        <v>1</v>
      </c>
      <c r="K299" s="134">
        <f t="shared" si="233"/>
        <v>1</v>
      </c>
      <c r="L299" s="134">
        <f t="shared" si="233"/>
        <v>1</v>
      </c>
      <c r="M299" s="134">
        <f t="shared" si="233"/>
        <v>1</v>
      </c>
      <c r="N299" s="134">
        <f t="shared" si="233"/>
        <v>1</v>
      </c>
      <c r="O299" s="134">
        <f t="shared" si="233"/>
        <v>1</v>
      </c>
      <c r="P299" s="134">
        <f t="shared" si="233"/>
        <v>1</v>
      </c>
      <c r="Q299" s="134">
        <f t="shared" si="233"/>
        <v>1</v>
      </c>
      <c r="R299" s="134">
        <f t="shared" si="233"/>
        <v>1</v>
      </c>
      <c r="S299" s="134">
        <f t="shared" si="233"/>
        <v>1</v>
      </c>
      <c r="T299" s="134">
        <f t="shared" si="233"/>
        <v>1</v>
      </c>
      <c r="U299" s="134">
        <f t="shared" si="233"/>
        <v>1</v>
      </c>
      <c r="V299" s="134">
        <f t="shared" si="233"/>
        <v>1</v>
      </c>
      <c r="W299" s="134">
        <f t="shared" si="233"/>
        <v>1</v>
      </c>
      <c r="X299" s="134">
        <f t="shared" si="233"/>
        <v>1</v>
      </c>
      <c r="Y299" s="134">
        <f t="shared" si="233"/>
        <v>1</v>
      </c>
      <c r="Z299" s="134">
        <f t="shared" si="233"/>
        <v>1</v>
      </c>
      <c r="AA299" s="134">
        <f t="shared" si="233"/>
        <v>1</v>
      </c>
    </row>
    <row r="300" spans="1:27" x14ac:dyDescent="0.3">
      <c r="A300" s="23">
        <v>10</v>
      </c>
      <c r="B300" s="134">
        <f t="shared" si="224"/>
        <v>0.76897691862193918</v>
      </c>
      <c r="C300" s="134">
        <f t="shared" ref="C300:AA300" si="234">B300</f>
        <v>0.76897691862193918</v>
      </c>
      <c r="D300" s="134">
        <f t="shared" si="234"/>
        <v>0.76897691862193918</v>
      </c>
      <c r="E300" s="134">
        <f t="shared" si="234"/>
        <v>0.76897691862193918</v>
      </c>
      <c r="F300" s="134">
        <f t="shared" si="234"/>
        <v>0.76897691862193918</v>
      </c>
      <c r="G300" s="134">
        <f t="shared" si="234"/>
        <v>0.76897691862193918</v>
      </c>
      <c r="H300" s="134">
        <f t="shared" si="234"/>
        <v>0.76897691862193918</v>
      </c>
      <c r="I300" s="134">
        <f t="shared" si="234"/>
        <v>0.76897691862193918</v>
      </c>
      <c r="J300" s="134">
        <f t="shared" si="234"/>
        <v>0.76897691862193918</v>
      </c>
      <c r="K300" s="134">
        <f t="shared" si="234"/>
        <v>0.76897691862193918</v>
      </c>
      <c r="L300" s="134">
        <f t="shared" si="234"/>
        <v>0.76897691862193918</v>
      </c>
      <c r="M300" s="134">
        <f t="shared" si="234"/>
        <v>0.76897691862193918</v>
      </c>
      <c r="N300" s="134">
        <f t="shared" si="234"/>
        <v>0.76897691862193918</v>
      </c>
      <c r="O300" s="134">
        <f t="shared" si="234"/>
        <v>0.76897691862193918</v>
      </c>
      <c r="P300" s="134">
        <f t="shared" si="234"/>
        <v>0.76897691862193918</v>
      </c>
      <c r="Q300" s="134">
        <f t="shared" si="234"/>
        <v>0.76897691862193918</v>
      </c>
      <c r="R300" s="134">
        <f t="shared" si="234"/>
        <v>0.76897691862193918</v>
      </c>
      <c r="S300" s="134">
        <f t="shared" si="234"/>
        <v>0.76897691862193918</v>
      </c>
      <c r="T300" s="134">
        <f t="shared" si="234"/>
        <v>0.76897691862193918</v>
      </c>
      <c r="U300" s="134">
        <f t="shared" si="234"/>
        <v>0.76897691862193918</v>
      </c>
      <c r="V300" s="134">
        <f t="shared" si="234"/>
        <v>0.76897691862193918</v>
      </c>
      <c r="W300" s="134">
        <f t="shared" si="234"/>
        <v>0.76897691862193918</v>
      </c>
      <c r="X300" s="134">
        <f t="shared" si="234"/>
        <v>0.76897691862193918</v>
      </c>
      <c r="Y300" s="134">
        <f t="shared" si="234"/>
        <v>0.76897691862193918</v>
      </c>
      <c r="Z300" s="134">
        <f t="shared" si="234"/>
        <v>0.76897691862193918</v>
      </c>
      <c r="AA300" s="134">
        <f t="shared" si="234"/>
        <v>0.76897691862193918</v>
      </c>
    </row>
    <row r="301" spans="1:27" x14ac:dyDescent="0.3">
      <c r="A301" s="23">
        <v>11</v>
      </c>
      <c r="B301" s="134">
        <f t="shared" si="224"/>
        <v>0.76897691862193918</v>
      </c>
      <c r="C301" s="134">
        <f t="shared" ref="C301:AA301" si="235">B301</f>
        <v>0.76897691862193918</v>
      </c>
      <c r="D301" s="134">
        <f t="shared" si="235"/>
        <v>0.76897691862193918</v>
      </c>
      <c r="E301" s="134">
        <f t="shared" si="235"/>
        <v>0.76897691862193918</v>
      </c>
      <c r="F301" s="134">
        <f t="shared" si="235"/>
        <v>0.76897691862193918</v>
      </c>
      <c r="G301" s="134">
        <f t="shared" si="235"/>
        <v>0.76897691862193918</v>
      </c>
      <c r="H301" s="134">
        <f t="shared" si="235"/>
        <v>0.76897691862193918</v>
      </c>
      <c r="I301" s="134">
        <f t="shared" si="235"/>
        <v>0.76897691862193918</v>
      </c>
      <c r="J301" s="134">
        <f t="shared" si="235"/>
        <v>0.76897691862193918</v>
      </c>
      <c r="K301" s="134">
        <f t="shared" si="235"/>
        <v>0.76897691862193918</v>
      </c>
      <c r="L301" s="134">
        <f t="shared" si="235"/>
        <v>0.76897691862193918</v>
      </c>
      <c r="M301" s="134">
        <f t="shared" si="235"/>
        <v>0.76897691862193918</v>
      </c>
      <c r="N301" s="134">
        <f t="shared" si="235"/>
        <v>0.76897691862193918</v>
      </c>
      <c r="O301" s="134">
        <f t="shared" si="235"/>
        <v>0.76897691862193918</v>
      </c>
      <c r="P301" s="134">
        <f t="shared" si="235"/>
        <v>0.76897691862193918</v>
      </c>
      <c r="Q301" s="134">
        <f t="shared" si="235"/>
        <v>0.76897691862193918</v>
      </c>
      <c r="R301" s="134">
        <f t="shared" si="235"/>
        <v>0.76897691862193918</v>
      </c>
      <c r="S301" s="134">
        <f t="shared" si="235"/>
        <v>0.76897691862193918</v>
      </c>
      <c r="T301" s="134">
        <f t="shared" si="235"/>
        <v>0.76897691862193918</v>
      </c>
      <c r="U301" s="134">
        <f t="shared" si="235"/>
        <v>0.76897691862193918</v>
      </c>
      <c r="V301" s="134">
        <f t="shared" si="235"/>
        <v>0.76897691862193918</v>
      </c>
      <c r="W301" s="134">
        <f t="shared" si="235"/>
        <v>0.76897691862193918</v>
      </c>
      <c r="X301" s="134">
        <f t="shared" si="235"/>
        <v>0.76897691862193918</v>
      </c>
      <c r="Y301" s="134">
        <f t="shared" si="235"/>
        <v>0.76897691862193918</v>
      </c>
      <c r="Z301" s="134">
        <f t="shared" si="235"/>
        <v>0.76897691862193918</v>
      </c>
      <c r="AA301" s="134">
        <f t="shared" si="235"/>
        <v>0.76897691862193918</v>
      </c>
    </row>
    <row r="302" spans="1:27" x14ac:dyDescent="0.3">
      <c r="A302" s="23">
        <v>12</v>
      </c>
      <c r="B302" s="134">
        <f t="shared" si="224"/>
        <v>0.76897691862193918</v>
      </c>
      <c r="C302" s="134">
        <f t="shared" ref="C302:AA302" si="236">B302</f>
        <v>0.76897691862193918</v>
      </c>
      <c r="D302" s="134">
        <f t="shared" si="236"/>
        <v>0.76897691862193918</v>
      </c>
      <c r="E302" s="134">
        <f t="shared" si="236"/>
        <v>0.76897691862193918</v>
      </c>
      <c r="F302" s="134">
        <f t="shared" si="236"/>
        <v>0.76897691862193918</v>
      </c>
      <c r="G302" s="134">
        <f t="shared" si="236"/>
        <v>0.76897691862193918</v>
      </c>
      <c r="H302" s="134">
        <f t="shared" si="236"/>
        <v>0.76897691862193918</v>
      </c>
      <c r="I302" s="134">
        <f t="shared" si="236"/>
        <v>0.76897691862193918</v>
      </c>
      <c r="J302" s="134">
        <f t="shared" si="236"/>
        <v>0.76897691862193918</v>
      </c>
      <c r="K302" s="134">
        <f t="shared" si="236"/>
        <v>0.76897691862193918</v>
      </c>
      <c r="L302" s="134">
        <f t="shared" si="236"/>
        <v>0.76897691862193918</v>
      </c>
      <c r="M302" s="134">
        <f t="shared" si="236"/>
        <v>0.76897691862193918</v>
      </c>
      <c r="N302" s="134">
        <f t="shared" si="236"/>
        <v>0.76897691862193918</v>
      </c>
      <c r="O302" s="134">
        <f t="shared" si="236"/>
        <v>0.76897691862193918</v>
      </c>
      <c r="P302" s="134">
        <f t="shared" si="236"/>
        <v>0.76897691862193918</v>
      </c>
      <c r="Q302" s="134">
        <f t="shared" si="236"/>
        <v>0.76897691862193918</v>
      </c>
      <c r="R302" s="134">
        <f t="shared" si="236"/>
        <v>0.76897691862193918</v>
      </c>
      <c r="S302" s="134">
        <f t="shared" si="236"/>
        <v>0.76897691862193918</v>
      </c>
      <c r="T302" s="134">
        <f t="shared" si="236"/>
        <v>0.76897691862193918</v>
      </c>
      <c r="U302" s="134">
        <f t="shared" si="236"/>
        <v>0.76897691862193918</v>
      </c>
      <c r="V302" s="134">
        <f t="shared" si="236"/>
        <v>0.76897691862193918</v>
      </c>
      <c r="W302" s="134">
        <f t="shared" si="236"/>
        <v>0.76897691862193918</v>
      </c>
      <c r="X302" s="134">
        <f t="shared" si="236"/>
        <v>0.76897691862193918</v>
      </c>
      <c r="Y302" s="134">
        <f t="shared" si="236"/>
        <v>0.76897691862193918</v>
      </c>
      <c r="Z302" s="134">
        <f t="shared" si="236"/>
        <v>0.76897691862193918</v>
      </c>
      <c r="AA302" s="134">
        <f t="shared" si="236"/>
        <v>0.76897691862193918</v>
      </c>
    </row>
    <row r="303" spans="1:27" x14ac:dyDescent="0.3">
      <c r="A303" s="23">
        <v>13</v>
      </c>
      <c r="B303" s="134">
        <f t="shared" si="224"/>
        <v>0.6145472815551728</v>
      </c>
      <c r="C303" s="134">
        <f t="shared" ref="C303:AA303" si="237">B303</f>
        <v>0.6145472815551728</v>
      </c>
      <c r="D303" s="134">
        <f t="shared" si="237"/>
        <v>0.6145472815551728</v>
      </c>
      <c r="E303" s="134">
        <f t="shared" si="237"/>
        <v>0.6145472815551728</v>
      </c>
      <c r="F303" s="134">
        <f t="shared" si="237"/>
        <v>0.6145472815551728</v>
      </c>
      <c r="G303" s="134">
        <f t="shared" si="237"/>
        <v>0.6145472815551728</v>
      </c>
      <c r="H303" s="134">
        <f t="shared" si="237"/>
        <v>0.6145472815551728</v>
      </c>
      <c r="I303" s="134">
        <f t="shared" si="237"/>
        <v>0.6145472815551728</v>
      </c>
      <c r="J303" s="134">
        <f t="shared" si="237"/>
        <v>0.6145472815551728</v>
      </c>
      <c r="K303" s="134">
        <f t="shared" si="237"/>
        <v>0.6145472815551728</v>
      </c>
      <c r="L303" s="134">
        <f t="shared" si="237"/>
        <v>0.6145472815551728</v>
      </c>
      <c r="M303" s="134">
        <f t="shared" si="237"/>
        <v>0.6145472815551728</v>
      </c>
      <c r="N303" s="134">
        <f t="shared" si="237"/>
        <v>0.6145472815551728</v>
      </c>
      <c r="O303" s="134">
        <f t="shared" si="237"/>
        <v>0.6145472815551728</v>
      </c>
      <c r="P303" s="134">
        <f t="shared" si="237"/>
        <v>0.6145472815551728</v>
      </c>
      <c r="Q303" s="134">
        <f t="shared" si="237"/>
        <v>0.6145472815551728</v>
      </c>
      <c r="R303" s="134">
        <f t="shared" si="237"/>
        <v>0.6145472815551728</v>
      </c>
      <c r="S303" s="134">
        <f t="shared" si="237"/>
        <v>0.6145472815551728</v>
      </c>
      <c r="T303" s="134">
        <f t="shared" si="237"/>
        <v>0.6145472815551728</v>
      </c>
      <c r="U303" s="134">
        <f t="shared" si="237"/>
        <v>0.6145472815551728</v>
      </c>
      <c r="V303" s="134">
        <f t="shared" si="237"/>
        <v>0.6145472815551728</v>
      </c>
      <c r="W303" s="134">
        <f t="shared" si="237"/>
        <v>0.6145472815551728</v>
      </c>
      <c r="X303" s="134">
        <f t="shared" si="237"/>
        <v>0.6145472815551728</v>
      </c>
      <c r="Y303" s="134">
        <f t="shared" si="237"/>
        <v>0.6145472815551728</v>
      </c>
      <c r="Z303" s="134">
        <f t="shared" si="237"/>
        <v>0.6145472815551728</v>
      </c>
      <c r="AA303" s="134">
        <f t="shared" si="237"/>
        <v>0.6145472815551728</v>
      </c>
    </row>
    <row r="304" spans="1:27" x14ac:dyDescent="0.3">
      <c r="A304" s="23">
        <v>14</v>
      </c>
      <c r="B304" s="134">
        <f t="shared" si="224"/>
        <v>0.6145472815551728</v>
      </c>
      <c r="C304" s="134">
        <f t="shared" ref="C304:AA304" si="238">B304</f>
        <v>0.6145472815551728</v>
      </c>
      <c r="D304" s="134">
        <f t="shared" si="238"/>
        <v>0.6145472815551728</v>
      </c>
      <c r="E304" s="134">
        <f t="shared" si="238"/>
        <v>0.6145472815551728</v>
      </c>
      <c r="F304" s="134">
        <f t="shared" si="238"/>
        <v>0.6145472815551728</v>
      </c>
      <c r="G304" s="134">
        <f t="shared" si="238"/>
        <v>0.6145472815551728</v>
      </c>
      <c r="H304" s="134">
        <f t="shared" si="238"/>
        <v>0.6145472815551728</v>
      </c>
      <c r="I304" s="134">
        <f t="shared" si="238"/>
        <v>0.6145472815551728</v>
      </c>
      <c r="J304" s="134">
        <f t="shared" si="238"/>
        <v>0.6145472815551728</v>
      </c>
      <c r="K304" s="134">
        <f t="shared" si="238"/>
        <v>0.6145472815551728</v>
      </c>
      <c r="L304" s="134">
        <f t="shared" si="238"/>
        <v>0.6145472815551728</v>
      </c>
      <c r="M304" s="134">
        <f t="shared" si="238"/>
        <v>0.6145472815551728</v>
      </c>
      <c r="N304" s="134">
        <f t="shared" si="238"/>
        <v>0.6145472815551728</v>
      </c>
      <c r="O304" s="134">
        <f t="shared" si="238"/>
        <v>0.6145472815551728</v>
      </c>
      <c r="P304" s="134">
        <f t="shared" si="238"/>
        <v>0.6145472815551728</v>
      </c>
      <c r="Q304" s="134">
        <f t="shared" si="238"/>
        <v>0.6145472815551728</v>
      </c>
      <c r="R304" s="134">
        <f t="shared" si="238"/>
        <v>0.6145472815551728</v>
      </c>
      <c r="S304" s="134">
        <f t="shared" si="238"/>
        <v>0.6145472815551728</v>
      </c>
      <c r="T304" s="134">
        <f t="shared" si="238"/>
        <v>0.6145472815551728</v>
      </c>
      <c r="U304" s="134">
        <f t="shared" si="238"/>
        <v>0.6145472815551728</v>
      </c>
      <c r="V304" s="134">
        <f t="shared" si="238"/>
        <v>0.6145472815551728</v>
      </c>
      <c r="W304" s="134">
        <f t="shared" si="238"/>
        <v>0.6145472815551728</v>
      </c>
      <c r="X304" s="134">
        <f t="shared" si="238"/>
        <v>0.6145472815551728</v>
      </c>
      <c r="Y304" s="134">
        <f t="shared" si="238"/>
        <v>0.6145472815551728</v>
      </c>
      <c r="Z304" s="134">
        <f t="shared" si="238"/>
        <v>0.6145472815551728</v>
      </c>
      <c r="AA304" s="134">
        <f t="shared" si="238"/>
        <v>0.6145472815551728</v>
      </c>
    </row>
    <row r="305" spans="1:27" x14ac:dyDescent="0.3">
      <c r="A305" s="23">
        <v>15</v>
      </c>
      <c r="B305" s="134">
        <f t="shared" si="224"/>
        <v>0.6145472815551728</v>
      </c>
      <c r="C305" s="134">
        <f t="shared" ref="C305:AA305" si="239">B305</f>
        <v>0.6145472815551728</v>
      </c>
      <c r="D305" s="134">
        <f t="shared" si="239"/>
        <v>0.6145472815551728</v>
      </c>
      <c r="E305" s="134">
        <f t="shared" si="239"/>
        <v>0.6145472815551728</v>
      </c>
      <c r="F305" s="134">
        <f t="shared" si="239"/>
        <v>0.6145472815551728</v>
      </c>
      <c r="G305" s="134">
        <f t="shared" si="239"/>
        <v>0.6145472815551728</v>
      </c>
      <c r="H305" s="134">
        <f t="shared" si="239"/>
        <v>0.6145472815551728</v>
      </c>
      <c r="I305" s="134">
        <f t="shared" si="239"/>
        <v>0.6145472815551728</v>
      </c>
      <c r="J305" s="134">
        <f t="shared" si="239"/>
        <v>0.6145472815551728</v>
      </c>
      <c r="K305" s="134">
        <f t="shared" si="239"/>
        <v>0.6145472815551728</v>
      </c>
      <c r="L305" s="134">
        <f t="shared" si="239"/>
        <v>0.6145472815551728</v>
      </c>
      <c r="M305" s="134">
        <f t="shared" si="239"/>
        <v>0.6145472815551728</v>
      </c>
      <c r="N305" s="134">
        <f t="shared" si="239"/>
        <v>0.6145472815551728</v>
      </c>
      <c r="O305" s="134">
        <f t="shared" si="239"/>
        <v>0.6145472815551728</v>
      </c>
      <c r="P305" s="134">
        <f t="shared" si="239"/>
        <v>0.6145472815551728</v>
      </c>
      <c r="Q305" s="134">
        <f t="shared" si="239"/>
        <v>0.6145472815551728</v>
      </c>
      <c r="R305" s="134">
        <f t="shared" si="239"/>
        <v>0.6145472815551728</v>
      </c>
      <c r="S305" s="134">
        <f t="shared" si="239"/>
        <v>0.6145472815551728</v>
      </c>
      <c r="T305" s="134">
        <f t="shared" si="239"/>
        <v>0.6145472815551728</v>
      </c>
      <c r="U305" s="134">
        <f t="shared" si="239"/>
        <v>0.6145472815551728</v>
      </c>
      <c r="V305" s="134">
        <f t="shared" si="239"/>
        <v>0.6145472815551728</v>
      </c>
      <c r="W305" s="134">
        <f t="shared" si="239"/>
        <v>0.6145472815551728</v>
      </c>
      <c r="X305" s="134">
        <f t="shared" si="239"/>
        <v>0.6145472815551728</v>
      </c>
      <c r="Y305" s="134">
        <f t="shared" si="239"/>
        <v>0.6145472815551728</v>
      </c>
      <c r="Z305" s="134">
        <f t="shared" si="239"/>
        <v>0.6145472815551728</v>
      </c>
      <c r="AA305" s="134">
        <f t="shared" si="239"/>
        <v>0.6145472815551728</v>
      </c>
    </row>
    <row r="306" spans="1:27" x14ac:dyDescent="0.3">
      <c r="A306" s="23">
        <v>16</v>
      </c>
      <c r="B306" s="134">
        <f t="shared" si="224"/>
        <v>0.37394735080914132</v>
      </c>
      <c r="C306" s="134">
        <f t="shared" ref="C306:AA306" si="240">B306</f>
        <v>0.37394735080914132</v>
      </c>
      <c r="D306" s="134">
        <f t="shared" si="240"/>
        <v>0.37394735080914132</v>
      </c>
      <c r="E306" s="134">
        <f t="shared" si="240"/>
        <v>0.37394735080914132</v>
      </c>
      <c r="F306" s="134">
        <f t="shared" si="240"/>
        <v>0.37394735080914132</v>
      </c>
      <c r="G306" s="134">
        <f t="shared" si="240"/>
        <v>0.37394735080914132</v>
      </c>
      <c r="H306" s="134">
        <f t="shared" si="240"/>
        <v>0.37394735080914132</v>
      </c>
      <c r="I306" s="134">
        <f t="shared" si="240"/>
        <v>0.37394735080914132</v>
      </c>
      <c r="J306" s="134">
        <f t="shared" si="240"/>
        <v>0.37394735080914132</v>
      </c>
      <c r="K306" s="134">
        <f t="shared" si="240"/>
        <v>0.37394735080914132</v>
      </c>
      <c r="L306" s="134">
        <f t="shared" si="240"/>
        <v>0.37394735080914132</v>
      </c>
      <c r="M306" s="134">
        <f t="shared" si="240"/>
        <v>0.37394735080914132</v>
      </c>
      <c r="N306" s="134">
        <f t="shared" si="240"/>
        <v>0.37394735080914132</v>
      </c>
      <c r="O306" s="134">
        <f t="shared" si="240"/>
        <v>0.37394735080914132</v>
      </c>
      <c r="P306" s="134">
        <f t="shared" si="240"/>
        <v>0.37394735080914132</v>
      </c>
      <c r="Q306" s="134">
        <f t="shared" si="240"/>
        <v>0.37394735080914132</v>
      </c>
      <c r="R306" s="134">
        <f t="shared" si="240"/>
        <v>0.37394735080914132</v>
      </c>
      <c r="S306" s="134">
        <f t="shared" si="240"/>
        <v>0.37394735080914132</v>
      </c>
      <c r="T306" s="134">
        <f t="shared" si="240"/>
        <v>0.37394735080914132</v>
      </c>
      <c r="U306" s="134">
        <f t="shared" si="240"/>
        <v>0.37394735080914132</v>
      </c>
      <c r="V306" s="134">
        <f t="shared" si="240"/>
        <v>0.37394735080914132</v>
      </c>
      <c r="W306" s="134">
        <f t="shared" si="240"/>
        <v>0.37394735080914132</v>
      </c>
      <c r="X306" s="134">
        <f t="shared" si="240"/>
        <v>0.37394735080914132</v>
      </c>
      <c r="Y306" s="134">
        <f t="shared" si="240"/>
        <v>0.37394735080914132</v>
      </c>
      <c r="Z306" s="134">
        <f t="shared" si="240"/>
        <v>0.37394735080914132</v>
      </c>
      <c r="AA306" s="134">
        <f t="shared" si="240"/>
        <v>0.37394735080914132</v>
      </c>
    </row>
    <row r="307" spans="1:27" x14ac:dyDescent="0.3">
      <c r="A307" s="23">
        <v>17</v>
      </c>
      <c r="B307" s="134">
        <f t="shared" si="224"/>
        <v>0.37394735080914132</v>
      </c>
      <c r="C307" s="134">
        <f t="shared" ref="C307:AA307" si="241">B307</f>
        <v>0.37394735080914132</v>
      </c>
      <c r="D307" s="134">
        <f t="shared" si="241"/>
        <v>0.37394735080914132</v>
      </c>
      <c r="E307" s="134">
        <f t="shared" si="241"/>
        <v>0.37394735080914132</v>
      </c>
      <c r="F307" s="134">
        <f t="shared" si="241"/>
        <v>0.37394735080914132</v>
      </c>
      <c r="G307" s="134">
        <f t="shared" si="241"/>
        <v>0.37394735080914132</v>
      </c>
      <c r="H307" s="134">
        <f t="shared" si="241"/>
        <v>0.37394735080914132</v>
      </c>
      <c r="I307" s="134">
        <f t="shared" si="241"/>
        <v>0.37394735080914132</v>
      </c>
      <c r="J307" s="134">
        <f t="shared" si="241"/>
        <v>0.37394735080914132</v>
      </c>
      <c r="K307" s="134">
        <f t="shared" si="241"/>
        <v>0.37394735080914132</v>
      </c>
      <c r="L307" s="134">
        <f t="shared" si="241"/>
        <v>0.37394735080914132</v>
      </c>
      <c r="M307" s="134">
        <f t="shared" si="241"/>
        <v>0.37394735080914132</v>
      </c>
      <c r="N307" s="134">
        <f t="shared" si="241"/>
        <v>0.37394735080914132</v>
      </c>
      <c r="O307" s="134">
        <f t="shared" si="241"/>
        <v>0.37394735080914132</v>
      </c>
      <c r="P307" s="134">
        <f t="shared" si="241"/>
        <v>0.37394735080914132</v>
      </c>
      <c r="Q307" s="134">
        <f t="shared" si="241"/>
        <v>0.37394735080914132</v>
      </c>
      <c r="R307" s="134">
        <f t="shared" si="241"/>
        <v>0.37394735080914132</v>
      </c>
      <c r="S307" s="134">
        <f t="shared" si="241"/>
        <v>0.37394735080914132</v>
      </c>
      <c r="T307" s="134">
        <f t="shared" si="241"/>
        <v>0.37394735080914132</v>
      </c>
      <c r="U307" s="134">
        <f t="shared" si="241"/>
        <v>0.37394735080914132</v>
      </c>
      <c r="V307" s="134">
        <f t="shared" si="241"/>
        <v>0.37394735080914132</v>
      </c>
      <c r="W307" s="134">
        <f t="shared" si="241"/>
        <v>0.37394735080914132</v>
      </c>
      <c r="X307" s="134">
        <f t="shared" si="241"/>
        <v>0.37394735080914132</v>
      </c>
      <c r="Y307" s="134">
        <f t="shared" si="241"/>
        <v>0.37394735080914132</v>
      </c>
      <c r="Z307" s="134">
        <f t="shared" si="241"/>
        <v>0.37394735080914132</v>
      </c>
      <c r="AA307" s="134">
        <f t="shared" si="241"/>
        <v>0.37394735080914132</v>
      </c>
    </row>
    <row r="308" spans="1:27" x14ac:dyDescent="0.3">
      <c r="A308" s="23">
        <v>18</v>
      </c>
      <c r="B308" s="134">
        <f t="shared" si="224"/>
        <v>0.37394735080914132</v>
      </c>
      <c r="C308" s="134">
        <f t="shared" ref="C308:AA308" si="242">B308</f>
        <v>0.37394735080914132</v>
      </c>
      <c r="D308" s="134">
        <f t="shared" si="242"/>
        <v>0.37394735080914132</v>
      </c>
      <c r="E308" s="134">
        <f t="shared" si="242"/>
        <v>0.37394735080914132</v>
      </c>
      <c r="F308" s="134">
        <f t="shared" si="242"/>
        <v>0.37394735080914132</v>
      </c>
      <c r="G308" s="134">
        <f t="shared" si="242"/>
        <v>0.37394735080914132</v>
      </c>
      <c r="H308" s="134">
        <f t="shared" si="242"/>
        <v>0.37394735080914132</v>
      </c>
      <c r="I308" s="134">
        <f t="shared" si="242"/>
        <v>0.37394735080914132</v>
      </c>
      <c r="J308" s="134">
        <f t="shared" si="242"/>
        <v>0.37394735080914132</v>
      </c>
      <c r="K308" s="134">
        <f t="shared" si="242"/>
        <v>0.37394735080914132</v>
      </c>
      <c r="L308" s="134">
        <f t="shared" si="242"/>
        <v>0.37394735080914132</v>
      </c>
      <c r="M308" s="134">
        <f t="shared" si="242"/>
        <v>0.37394735080914132</v>
      </c>
      <c r="N308" s="134">
        <f t="shared" si="242"/>
        <v>0.37394735080914132</v>
      </c>
      <c r="O308" s="134">
        <f t="shared" si="242"/>
        <v>0.37394735080914132</v>
      </c>
      <c r="P308" s="134">
        <f t="shared" si="242"/>
        <v>0.37394735080914132</v>
      </c>
      <c r="Q308" s="134">
        <f t="shared" si="242"/>
        <v>0.37394735080914132</v>
      </c>
      <c r="R308" s="134">
        <f t="shared" si="242"/>
        <v>0.37394735080914132</v>
      </c>
      <c r="S308" s="134">
        <f t="shared" si="242"/>
        <v>0.37394735080914132</v>
      </c>
      <c r="T308" s="134">
        <f t="shared" si="242"/>
        <v>0.37394735080914132</v>
      </c>
      <c r="U308" s="134">
        <f t="shared" si="242"/>
        <v>0.37394735080914132</v>
      </c>
      <c r="V308" s="134">
        <f t="shared" si="242"/>
        <v>0.37394735080914132</v>
      </c>
      <c r="W308" s="134">
        <f t="shared" si="242"/>
        <v>0.37394735080914132</v>
      </c>
      <c r="X308" s="134">
        <f t="shared" si="242"/>
        <v>0.37394735080914132</v>
      </c>
      <c r="Y308" s="134">
        <f t="shared" si="242"/>
        <v>0.37394735080914132</v>
      </c>
      <c r="Z308" s="134">
        <f t="shared" si="242"/>
        <v>0.37394735080914132</v>
      </c>
      <c r="AA308" s="134">
        <f t="shared" si="242"/>
        <v>0.37394735080914132</v>
      </c>
    </row>
    <row r="309" spans="1:27" x14ac:dyDescent="0.3">
      <c r="A309" s="23">
        <v>19</v>
      </c>
      <c r="B309" s="134">
        <f t="shared" si="224"/>
        <v>0.21944299485929136</v>
      </c>
      <c r="C309" s="134">
        <f t="shared" ref="C309:AA309" si="243">B309</f>
        <v>0.21944299485929136</v>
      </c>
      <c r="D309" s="134">
        <f t="shared" si="243"/>
        <v>0.21944299485929136</v>
      </c>
      <c r="E309" s="134">
        <f t="shared" si="243"/>
        <v>0.21944299485929136</v>
      </c>
      <c r="F309" s="134">
        <f t="shared" si="243"/>
        <v>0.21944299485929136</v>
      </c>
      <c r="G309" s="134">
        <f t="shared" si="243"/>
        <v>0.21944299485929136</v>
      </c>
      <c r="H309" s="134">
        <f t="shared" si="243"/>
        <v>0.21944299485929136</v>
      </c>
      <c r="I309" s="134">
        <f t="shared" si="243"/>
        <v>0.21944299485929136</v>
      </c>
      <c r="J309" s="134">
        <f t="shared" si="243"/>
        <v>0.21944299485929136</v>
      </c>
      <c r="K309" s="134">
        <f t="shared" si="243"/>
        <v>0.21944299485929136</v>
      </c>
      <c r="L309" s="134">
        <f t="shared" si="243"/>
        <v>0.21944299485929136</v>
      </c>
      <c r="M309" s="134">
        <f t="shared" si="243"/>
        <v>0.21944299485929136</v>
      </c>
      <c r="N309" s="134">
        <f t="shared" si="243"/>
        <v>0.21944299485929136</v>
      </c>
      <c r="O309" s="134">
        <f t="shared" si="243"/>
        <v>0.21944299485929136</v>
      </c>
      <c r="P309" s="134">
        <f t="shared" si="243"/>
        <v>0.21944299485929136</v>
      </c>
      <c r="Q309" s="134">
        <f t="shared" si="243"/>
        <v>0.21944299485929136</v>
      </c>
      <c r="R309" s="134">
        <f t="shared" si="243"/>
        <v>0.21944299485929136</v>
      </c>
      <c r="S309" s="134">
        <f t="shared" si="243"/>
        <v>0.21944299485929136</v>
      </c>
      <c r="T309" s="134">
        <f t="shared" si="243"/>
        <v>0.21944299485929136</v>
      </c>
      <c r="U309" s="134">
        <f t="shared" si="243"/>
        <v>0.21944299485929136</v>
      </c>
      <c r="V309" s="134">
        <f t="shared" si="243"/>
        <v>0.21944299485929136</v>
      </c>
      <c r="W309" s="134">
        <f t="shared" si="243"/>
        <v>0.21944299485929136</v>
      </c>
      <c r="X309" s="134">
        <f t="shared" si="243"/>
        <v>0.21944299485929136</v>
      </c>
      <c r="Y309" s="134">
        <f t="shared" si="243"/>
        <v>0.21944299485929136</v>
      </c>
      <c r="Z309" s="134">
        <f t="shared" si="243"/>
        <v>0.21944299485929136</v>
      </c>
      <c r="AA309" s="134">
        <f t="shared" si="243"/>
        <v>0.21944299485929136</v>
      </c>
    </row>
    <row r="310" spans="1:27" x14ac:dyDescent="0.3">
      <c r="A310" s="23">
        <v>20</v>
      </c>
      <c r="B310" s="134">
        <f t="shared" si="224"/>
        <v>0.21944299485929136</v>
      </c>
      <c r="C310" s="134">
        <f t="shared" ref="C310:AA310" si="244">B310</f>
        <v>0.21944299485929136</v>
      </c>
      <c r="D310" s="134">
        <f t="shared" si="244"/>
        <v>0.21944299485929136</v>
      </c>
      <c r="E310" s="134">
        <f t="shared" si="244"/>
        <v>0.21944299485929136</v>
      </c>
      <c r="F310" s="134">
        <f t="shared" si="244"/>
        <v>0.21944299485929136</v>
      </c>
      <c r="G310" s="134">
        <f t="shared" si="244"/>
        <v>0.21944299485929136</v>
      </c>
      <c r="H310" s="134">
        <f t="shared" si="244"/>
        <v>0.21944299485929136</v>
      </c>
      <c r="I310" s="134">
        <f t="shared" si="244"/>
        <v>0.21944299485929136</v>
      </c>
      <c r="J310" s="134">
        <f t="shared" si="244"/>
        <v>0.21944299485929136</v>
      </c>
      <c r="K310" s="134">
        <f t="shared" si="244"/>
        <v>0.21944299485929136</v>
      </c>
      <c r="L310" s="134">
        <f t="shared" si="244"/>
        <v>0.21944299485929136</v>
      </c>
      <c r="M310" s="134">
        <f t="shared" si="244"/>
        <v>0.21944299485929136</v>
      </c>
      <c r="N310" s="134">
        <f t="shared" si="244"/>
        <v>0.21944299485929136</v>
      </c>
      <c r="O310" s="134">
        <f t="shared" si="244"/>
        <v>0.21944299485929136</v>
      </c>
      <c r="P310" s="134">
        <f t="shared" si="244"/>
        <v>0.21944299485929136</v>
      </c>
      <c r="Q310" s="134">
        <f t="shared" si="244"/>
        <v>0.21944299485929136</v>
      </c>
      <c r="R310" s="134">
        <f t="shared" si="244"/>
        <v>0.21944299485929136</v>
      </c>
      <c r="S310" s="134">
        <f t="shared" si="244"/>
        <v>0.21944299485929136</v>
      </c>
      <c r="T310" s="134">
        <f t="shared" si="244"/>
        <v>0.21944299485929136</v>
      </c>
      <c r="U310" s="134">
        <f t="shared" si="244"/>
        <v>0.21944299485929136</v>
      </c>
      <c r="V310" s="134">
        <f t="shared" si="244"/>
        <v>0.21944299485929136</v>
      </c>
      <c r="W310" s="134">
        <f t="shared" si="244"/>
        <v>0.21944299485929136</v>
      </c>
      <c r="X310" s="134">
        <f t="shared" si="244"/>
        <v>0.21944299485929136</v>
      </c>
      <c r="Y310" s="134">
        <f t="shared" si="244"/>
        <v>0.21944299485929136</v>
      </c>
      <c r="Z310" s="134">
        <f t="shared" si="244"/>
        <v>0.21944299485929136</v>
      </c>
      <c r="AA310" s="134">
        <f t="shared" si="244"/>
        <v>0.21944299485929136</v>
      </c>
    </row>
    <row r="311" spans="1:27" x14ac:dyDescent="0.3">
      <c r="A311" s="23">
        <v>21</v>
      </c>
      <c r="B311" s="134">
        <f t="shared" si="224"/>
        <v>0.21944299485929136</v>
      </c>
      <c r="C311" s="134">
        <f t="shared" ref="C311:AA311" si="245">B311</f>
        <v>0.21944299485929136</v>
      </c>
      <c r="D311" s="134">
        <f t="shared" si="245"/>
        <v>0.21944299485929136</v>
      </c>
      <c r="E311" s="134">
        <f t="shared" si="245"/>
        <v>0.21944299485929136</v>
      </c>
      <c r="F311" s="134">
        <f t="shared" si="245"/>
        <v>0.21944299485929136</v>
      </c>
      <c r="G311" s="134">
        <f t="shared" si="245"/>
        <v>0.21944299485929136</v>
      </c>
      <c r="H311" s="134">
        <f t="shared" si="245"/>
        <v>0.21944299485929136</v>
      </c>
      <c r="I311" s="134">
        <f t="shared" si="245"/>
        <v>0.21944299485929136</v>
      </c>
      <c r="J311" s="134">
        <f t="shared" si="245"/>
        <v>0.21944299485929136</v>
      </c>
      <c r="K311" s="134">
        <f t="shared" si="245"/>
        <v>0.21944299485929136</v>
      </c>
      <c r="L311" s="134">
        <f t="shared" si="245"/>
        <v>0.21944299485929136</v>
      </c>
      <c r="M311" s="134">
        <f t="shared" si="245"/>
        <v>0.21944299485929136</v>
      </c>
      <c r="N311" s="134">
        <f t="shared" si="245"/>
        <v>0.21944299485929136</v>
      </c>
      <c r="O311" s="134">
        <f t="shared" si="245"/>
        <v>0.21944299485929136</v>
      </c>
      <c r="P311" s="134">
        <f t="shared" si="245"/>
        <v>0.21944299485929136</v>
      </c>
      <c r="Q311" s="134">
        <f t="shared" si="245"/>
        <v>0.21944299485929136</v>
      </c>
      <c r="R311" s="134">
        <f t="shared" si="245"/>
        <v>0.21944299485929136</v>
      </c>
      <c r="S311" s="134">
        <f t="shared" si="245"/>
        <v>0.21944299485929136</v>
      </c>
      <c r="T311" s="134">
        <f t="shared" si="245"/>
        <v>0.21944299485929136</v>
      </c>
      <c r="U311" s="134">
        <f t="shared" si="245"/>
        <v>0.21944299485929136</v>
      </c>
      <c r="V311" s="134">
        <f t="shared" si="245"/>
        <v>0.21944299485929136</v>
      </c>
      <c r="W311" s="134">
        <f t="shared" si="245"/>
        <v>0.21944299485929136</v>
      </c>
      <c r="X311" s="134">
        <f t="shared" si="245"/>
        <v>0.21944299485929136</v>
      </c>
      <c r="Y311" s="134">
        <f t="shared" si="245"/>
        <v>0.21944299485929136</v>
      </c>
      <c r="Z311" s="134">
        <f t="shared" si="245"/>
        <v>0.21944299485929136</v>
      </c>
      <c r="AA311" s="134">
        <f t="shared" si="245"/>
        <v>0.21944299485929136</v>
      </c>
    </row>
    <row r="312" spans="1:27" x14ac:dyDescent="0.3">
      <c r="A312" s="23">
        <v>22</v>
      </c>
      <c r="B312" s="134">
        <f t="shared" si="224"/>
        <v>0.17202826409725294</v>
      </c>
      <c r="C312" s="134">
        <f t="shared" ref="C312:AA312" si="246">B312</f>
        <v>0.17202826409725294</v>
      </c>
      <c r="D312" s="134">
        <f t="shared" si="246"/>
        <v>0.17202826409725294</v>
      </c>
      <c r="E312" s="134">
        <f t="shared" si="246"/>
        <v>0.17202826409725294</v>
      </c>
      <c r="F312" s="134">
        <f t="shared" si="246"/>
        <v>0.17202826409725294</v>
      </c>
      <c r="G312" s="134">
        <f t="shared" si="246"/>
        <v>0.17202826409725294</v>
      </c>
      <c r="H312" s="134">
        <f t="shared" si="246"/>
        <v>0.17202826409725294</v>
      </c>
      <c r="I312" s="134">
        <f t="shared" si="246"/>
        <v>0.17202826409725294</v>
      </c>
      <c r="J312" s="134">
        <f t="shared" si="246"/>
        <v>0.17202826409725294</v>
      </c>
      <c r="K312" s="134">
        <f t="shared" si="246"/>
        <v>0.17202826409725294</v>
      </c>
      <c r="L312" s="134">
        <f t="shared" si="246"/>
        <v>0.17202826409725294</v>
      </c>
      <c r="M312" s="134">
        <f t="shared" si="246"/>
        <v>0.17202826409725294</v>
      </c>
      <c r="N312" s="134">
        <f t="shared" si="246"/>
        <v>0.17202826409725294</v>
      </c>
      <c r="O312" s="134">
        <f t="shared" si="246"/>
        <v>0.17202826409725294</v>
      </c>
      <c r="P312" s="134">
        <f t="shared" si="246"/>
        <v>0.17202826409725294</v>
      </c>
      <c r="Q312" s="134">
        <f t="shared" si="246"/>
        <v>0.17202826409725294</v>
      </c>
      <c r="R312" s="134">
        <f t="shared" si="246"/>
        <v>0.17202826409725294</v>
      </c>
      <c r="S312" s="134">
        <f t="shared" si="246"/>
        <v>0.17202826409725294</v>
      </c>
      <c r="T312" s="134">
        <f t="shared" si="246"/>
        <v>0.17202826409725294</v>
      </c>
      <c r="U312" s="134">
        <f t="shared" si="246"/>
        <v>0.17202826409725294</v>
      </c>
      <c r="V312" s="134">
        <f t="shared" si="246"/>
        <v>0.17202826409725294</v>
      </c>
      <c r="W312" s="134">
        <f t="shared" si="246"/>
        <v>0.17202826409725294</v>
      </c>
      <c r="X312" s="134">
        <f t="shared" si="246"/>
        <v>0.17202826409725294</v>
      </c>
      <c r="Y312" s="134">
        <f t="shared" si="246"/>
        <v>0.17202826409725294</v>
      </c>
      <c r="Z312" s="134">
        <f t="shared" si="246"/>
        <v>0.17202826409725294</v>
      </c>
      <c r="AA312" s="134">
        <f t="shared" si="246"/>
        <v>0.17202826409725294</v>
      </c>
    </row>
    <row r="313" spans="1:27" x14ac:dyDescent="0.3">
      <c r="A313" s="23">
        <v>23</v>
      </c>
      <c r="B313" s="134">
        <f t="shared" si="224"/>
        <v>0.17202826409725294</v>
      </c>
      <c r="C313" s="134">
        <f t="shared" ref="C313:AA313" si="247">B313</f>
        <v>0.17202826409725294</v>
      </c>
      <c r="D313" s="134">
        <f t="shared" si="247"/>
        <v>0.17202826409725294</v>
      </c>
      <c r="E313" s="134">
        <f t="shared" si="247"/>
        <v>0.17202826409725294</v>
      </c>
      <c r="F313" s="134">
        <f t="shared" si="247"/>
        <v>0.17202826409725294</v>
      </c>
      <c r="G313" s="134">
        <f t="shared" si="247"/>
        <v>0.17202826409725294</v>
      </c>
      <c r="H313" s="134">
        <f t="shared" si="247"/>
        <v>0.17202826409725294</v>
      </c>
      <c r="I313" s="134">
        <f t="shared" si="247"/>
        <v>0.17202826409725294</v>
      </c>
      <c r="J313" s="134">
        <f t="shared" si="247"/>
        <v>0.17202826409725294</v>
      </c>
      <c r="K313" s="134">
        <f t="shared" si="247"/>
        <v>0.17202826409725294</v>
      </c>
      <c r="L313" s="134">
        <f t="shared" si="247"/>
        <v>0.17202826409725294</v>
      </c>
      <c r="M313" s="134">
        <f t="shared" si="247"/>
        <v>0.17202826409725294</v>
      </c>
      <c r="N313" s="134">
        <f t="shared" si="247"/>
        <v>0.17202826409725294</v>
      </c>
      <c r="O313" s="134">
        <f t="shared" si="247"/>
        <v>0.17202826409725294</v>
      </c>
      <c r="P313" s="134">
        <f t="shared" si="247"/>
        <v>0.17202826409725294</v>
      </c>
      <c r="Q313" s="134">
        <f t="shared" si="247"/>
        <v>0.17202826409725294</v>
      </c>
      <c r="R313" s="134">
        <f t="shared" si="247"/>
        <v>0.17202826409725294</v>
      </c>
      <c r="S313" s="134">
        <f t="shared" si="247"/>
        <v>0.17202826409725294</v>
      </c>
      <c r="T313" s="134">
        <f t="shared" si="247"/>
        <v>0.17202826409725294</v>
      </c>
      <c r="U313" s="134">
        <f t="shared" si="247"/>
        <v>0.17202826409725294</v>
      </c>
      <c r="V313" s="134">
        <f t="shared" si="247"/>
        <v>0.17202826409725294</v>
      </c>
      <c r="W313" s="134">
        <f t="shared" si="247"/>
        <v>0.17202826409725294</v>
      </c>
      <c r="X313" s="134">
        <f t="shared" si="247"/>
        <v>0.17202826409725294</v>
      </c>
      <c r="Y313" s="134">
        <f t="shared" si="247"/>
        <v>0.17202826409725294</v>
      </c>
      <c r="Z313" s="134">
        <f t="shared" si="247"/>
        <v>0.17202826409725294</v>
      </c>
      <c r="AA313" s="134">
        <f t="shared" si="247"/>
        <v>0.17202826409725294</v>
      </c>
    </row>
    <row r="314" spans="1:27" x14ac:dyDescent="0.3">
      <c r="A314" s="23">
        <v>24</v>
      </c>
      <c r="B314" s="134">
        <f t="shared" si="224"/>
        <v>0.17202826409725294</v>
      </c>
      <c r="C314" s="134">
        <f t="shared" ref="C314:AA314" si="248">B314</f>
        <v>0.17202826409725294</v>
      </c>
      <c r="D314" s="134">
        <f t="shared" si="248"/>
        <v>0.17202826409725294</v>
      </c>
      <c r="E314" s="134">
        <f t="shared" si="248"/>
        <v>0.17202826409725294</v>
      </c>
      <c r="F314" s="134">
        <f t="shared" si="248"/>
        <v>0.17202826409725294</v>
      </c>
      <c r="G314" s="134">
        <f t="shared" si="248"/>
        <v>0.17202826409725294</v>
      </c>
      <c r="H314" s="134">
        <f t="shared" si="248"/>
        <v>0.17202826409725294</v>
      </c>
      <c r="I314" s="134">
        <f t="shared" si="248"/>
        <v>0.17202826409725294</v>
      </c>
      <c r="J314" s="134">
        <f t="shared" si="248"/>
        <v>0.17202826409725294</v>
      </c>
      <c r="K314" s="134">
        <f t="shared" si="248"/>
        <v>0.17202826409725294</v>
      </c>
      <c r="L314" s="134">
        <f t="shared" si="248"/>
        <v>0.17202826409725294</v>
      </c>
      <c r="M314" s="134">
        <f t="shared" si="248"/>
        <v>0.17202826409725294</v>
      </c>
      <c r="N314" s="134">
        <f t="shared" si="248"/>
        <v>0.17202826409725294</v>
      </c>
      <c r="O314" s="134">
        <f t="shared" si="248"/>
        <v>0.17202826409725294</v>
      </c>
      <c r="P314" s="134">
        <f t="shared" si="248"/>
        <v>0.17202826409725294</v>
      </c>
      <c r="Q314" s="134">
        <f t="shared" si="248"/>
        <v>0.17202826409725294</v>
      </c>
      <c r="R314" s="134">
        <f t="shared" si="248"/>
        <v>0.17202826409725294</v>
      </c>
      <c r="S314" s="134">
        <f t="shared" si="248"/>
        <v>0.17202826409725294</v>
      </c>
      <c r="T314" s="134">
        <f t="shared" si="248"/>
        <v>0.17202826409725294</v>
      </c>
      <c r="U314" s="134">
        <f t="shared" si="248"/>
        <v>0.17202826409725294</v>
      </c>
      <c r="V314" s="134">
        <f t="shared" si="248"/>
        <v>0.17202826409725294</v>
      </c>
      <c r="W314" s="134">
        <f t="shared" si="248"/>
        <v>0.17202826409725294</v>
      </c>
      <c r="X314" s="134">
        <f t="shared" si="248"/>
        <v>0.17202826409725294</v>
      </c>
      <c r="Y314" s="134">
        <f t="shared" si="248"/>
        <v>0.17202826409725294</v>
      </c>
      <c r="Z314" s="134">
        <f t="shared" si="248"/>
        <v>0.17202826409725294</v>
      </c>
      <c r="AA314" s="134">
        <f t="shared" si="248"/>
        <v>0.17202826409725294</v>
      </c>
    </row>
    <row r="315" spans="1:27" x14ac:dyDescent="0.3">
      <c r="A315" s="23">
        <v>25</v>
      </c>
      <c r="B315" s="134">
        <f t="shared" si="224"/>
        <v>0.21010673412390643</v>
      </c>
      <c r="C315" s="134">
        <f t="shared" ref="C315:AA315" si="249">B315</f>
        <v>0.21010673412390643</v>
      </c>
      <c r="D315" s="134">
        <f t="shared" si="249"/>
        <v>0.21010673412390643</v>
      </c>
      <c r="E315" s="134">
        <f t="shared" si="249"/>
        <v>0.21010673412390643</v>
      </c>
      <c r="F315" s="134">
        <f t="shared" si="249"/>
        <v>0.21010673412390643</v>
      </c>
      <c r="G315" s="134">
        <f t="shared" si="249"/>
        <v>0.21010673412390643</v>
      </c>
      <c r="H315" s="134">
        <f t="shared" si="249"/>
        <v>0.21010673412390643</v>
      </c>
      <c r="I315" s="134">
        <f t="shared" si="249"/>
        <v>0.21010673412390643</v>
      </c>
      <c r="J315" s="134">
        <f t="shared" si="249"/>
        <v>0.21010673412390643</v>
      </c>
      <c r="K315" s="134">
        <f t="shared" si="249"/>
        <v>0.21010673412390643</v>
      </c>
      <c r="L315" s="134">
        <f t="shared" si="249"/>
        <v>0.21010673412390643</v>
      </c>
      <c r="M315" s="134">
        <f t="shared" si="249"/>
        <v>0.21010673412390643</v>
      </c>
      <c r="N315" s="134">
        <f t="shared" si="249"/>
        <v>0.21010673412390643</v>
      </c>
      <c r="O315" s="134">
        <f t="shared" si="249"/>
        <v>0.21010673412390643</v>
      </c>
      <c r="P315" s="134">
        <f t="shared" si="249"/>
        <v>0.21010673412390643</v>
      </c>
      <c r="Q315" s="134">
        <f t="shared" si="249"/>
        <v>0.21010673412390643</v>
      </c>
      <c r="R315" s="134">
        <f t="shared" si="249"/>
        <v>0.21010673412390643</v>
      </c>
      <c r="S315" s="134">
        <f t="shared" si="249"/>
        <v>0.21010673412390643</v>
      </c>
      <c r="T315" s="134">
        <f t="shared" si="249"/>
        <v>0.21010673412390643</v>
      </c>
      <c r="U315" s="134">
        <f t="shared" si="249"/>
        <v>0.21010673412390643</v>
      </c>
      <c r="V315" s="134">
        <f t="shared" si="249"/>
        <v>0.21010673412390643</v>
      </c>
      <c r="W315" s="134">
        <f t="shared" si="249"/>
        <v>0.21010673412390643</v>
      </c>
      <c r="X315" s="134">
        <f t="shared" si="249"/>
        <v>0.21010673412390643</v>
      </c>
      <c r="Y315" s="134">
        <f t="shared" si="249"/>
        <v>0.21010673412390643</v>
      </c>
      <c r="Z315" s="134">
        <f t="shared" si="249"/>
        <v>0.21010673412390643</v>
      </c>
      <c r="AA315" s="134">
        <f t="shared" si="249"/>
        <v>0.21010673412390643</v>
      </c>
    </row>
    <row r="316" spans="1:27" x14ac:dyDescent="0.3">
      <c r="A316" s="23">
        <v>26</v>
      </c>
      <c r="B316" s="134">
        <f t="shared" si="224"/>
        <v>0.21010673412390643</v>
      </c>
      <c r="C316" s="134">
        <f t="shared" ref="C316:AA316" si="250">B316</f>
        <v>0.21010673412390643</v>
      </c>
      <c r="D316" s="134">
        <f t="shared" si="250"/>
        <v>0.21010673412390643</v>
      </c>
      <c r="E316" s="134">
        <f t="shared" si="250"/>
        <v>0.21010673412390643</v>
      </c>
      <c r="F316" s="134">
        <f t="shared" si="250"/>
        <v>0.21010673412390643</v>
      </c>
      <c r="G316" s="134">
        <f t="shared" si="250"/>
        <v>0.21010673412390643</v>
      </c>
      <c r="H316" s="134">
        <f t="shared" si="250"/>
        <v>0.21010673412390643</v>
      </c>
      <c r="I316" s="134">
        <f t="shared" si="250"/>
        <v>0.21010673412390643</v>
      </c>
      <c r="J316" s="134">
        <f t="shared" si="250"/>
        <v>0.21010673412390643</v>
      </c>
      <c r="K316" s="134">
        <f t="shared" si="250"/>
        <v>0.21010673412390643</v>
      </c>
      <c r="L316" s="134">
        <f t="shared" si="250"/>
        <v>0.21010673412390643</v>
      </c>
      <c r="M316" s="134">
        <f t="shared" si="250"/>
        <v>0.21010673412390643</v>
      </c>
      <c r="N316" s="134">
        <f t="shared" si="250"/>
        <v>0.21010673412390643</v>
      </c>
      <c r="O316" s="134">
        <f t="shared" si="250"/>
        <v>0.21010673412390643</v>
      </c>
      <c r="P316" s="134">
        <f t="shared" si="250"/>
        <v>0.21010673412390643</v>
      </c>
      <c r="Q316" s="134">
        <f t="shared" si="250"/>
        <v>0.21010673412390643</v>
      </c>
      <c r="R316" s="134">
        <f t="shared" si="250"/>
        <v>0.21010673412390643</v>
      </c>
      <c r="S316" s="134">
        <f t="shared" si="250"/>
        <v>0.21010673412390643</v>
      </c>
      <c r="T316" s="134">
        <f t="shared" si="250"/>
        <v>0.21010673412390643</v>
      </c>
      <c r="U316" s="134">
        <f t="shared" si="250"/>
        <v>0.21010673412390643</v>
      </c>
      <c r="V316" s="134">
        <f t="shared" si="250"/>
        <v>0.21010673412390643</v>
      </c>
      <c r="W316" s="134">
        <f t="shared" si="250"/>
        <v>0.21010673412390643</v>
      </c>
      <c r="X316" s="134">
        <f t="shared" si="250"/>
        <v>0.21010673412390643</v>
      </c>
      <c r="Y316" s="134">
        <f t="shared" si="250"/>
        <v>0.21010673412390643</v>
      </c>
      <c r="Z316" s="134">
        <f t="shared" si="250"/>
        <v>0.21010673412390643</v>
      </c>
      <c r="AA316" s="134">
        <f t="shared" si="250"/>
        <v>0.21010673412390643</v>
      </c>
    </row>
    <row r="317" spans="1:27" x14ac:dyDescent="0.3">
      <c r="A317" s="23">
        <v>27</v>
      </c>
      <c r="B317" s="134">
        <f t="shared" si="224"/>
        <v>0.21010673412390643</v>
      </c>
      <c r="C317" s="134">
        <f t="shared" ref="C317:AA317" si="251">B317</f>
        <v>0.21010673412390643</v>
      </c>
      <c r="D317" s="134">
        <f t="shared" si="251"/>
        <v>0.21010673412390643</v>
      </c>
      <c r="E317" s="134">
        <f t="shared" si="251"/>
        <v>0.21010673412390643</v>
      </c>
      <c r="F317" s="134">
        <f t="shared" si="251"/>
        <v>0.21010673412390643</v>
      </c>
      <c r="G317" s="134">
        <f t="shared" si="251"/>
        <v>0.21010673412390643</v>
      </c>
      <c r="H317" s="134">
        <f t="shared" si="251"/>
        <v>0.21010673412390643</v>
      </c>
      <c r="I317" s="134">
        <f t="shared" si="251"/>
        <v>0.21010673412390643</v>
      </c>
      <c r="J317" s="134">
        <f t="shared" si="251"/>
        <v>0.21010673412390643</v>
      </c>
      <c r="K317" s="134">
        <f t="shared" si="251"/>
        <v>0.21010673412390643</v>
      </c>
      <c r="L317" s="134">
        <f t="shared" si="251"/>
        <v>0.21010673412390643</v>
      </c>
      <c r="M317" s="134">
        <f t="shared" si="251"/>
        <v>0.21010673412390643</v>
      </c>
      <c r="N317" s="134">
        <f t="shared" si="251"/>
        <v>0.21010673412390643</v>
      </c>
      <c r="O317" s="134">
        <f t="shared" si="251"/>
        <v>0.21010673412390643</v>
      </c>
      <c r="P317" s="134">
        <f t="shared" si="251"/>
        <v>0.21010673412390643</v>
      </c>
      <c r="Q317" s="134">
        <f t="shared" si="251"/>
        <v>0.21010673412390643</v>
      </c>
      <c r="R317" s="134">
        <f t="shared" si="251"/>
        <v>0.21010673412390643</v>
      </c>
      <c r="S317" s="134">
        <f t="shared" si="251"/>
        <v>0.21010673412390643</v>
      </c>
      <c r="T317" s="134">
        <f t="shared" si="251"/>
        <v>0.21010673412390643</v>
      </c>
      <c r="U317" s="134">
        <f t="shared" si="251"/>
        <v>0.21010673412390643</v>
      </c>
      <c r="V317" s="134">
        <f t="shared" si="251"/>
        <v>0.21010673412390643</v>
      </c>
      <c r="W317" s="134">
        <f t="shared" si="251"/>
        <v>0.21010673412390643</v>
      </c>
      <c r="X317" s="134">
        <f t="shared" si="251"/>
        <v>0.21010673412390643</v>
      </c>
      <c r="Y317" s="134">
        <f t="shared" si="251"/>
        <v>0.21010673412390643</v>
      </c>
      <c r="Z317" s="134">
        <f t="shared" si="251"/>
        <v>0.21010673412390643</v>
      </c>
      <c r="AA317" s="134">
        <f t="shared" si="251"/>
        <v>0.21010673412390643</v>
      </c>
    </row>
    <row r="318" spans="1:27" x14ac:dyDescent="0.3">
      <c r="A318" s="23">
        <v>28</v>
      </c>
      <c r="B318" s="134">
        <f t="shared" si="224"/>
        <v>0.48667193537811715</v>
      </c>
      <c r="C318" s="134">
        <f t="shared" ref="C318:AA318" si="252">B318</f>
        <v>0.48667193537811715</v>
      </c>
      <c r="D318" s="134">
        <f t="shared" si="252"/>
        <v>0.48667193537811715</v>
      </c>
      <c r="E318" s="134">
        <f t="shared" si="252"/>
        <v>0.48667193537811715</v>
      </c>
      <c r="F318" s="134">
        <f t="shared" si="252"/>
        <v>0.48667193537811715</v>
      </c>
      <c r="G318" s="134">
        <f t="shared" si="252"/>
        <v>0.48667193537811715</v>
      </c>
      <c r="H318" s="134">
        <f t="shared" si="252"/>
        <v>0.48667193537811715</v>
      </c>
      <c r="I318" s="134">
        <f t="shared" si="252"/>
        <v>0.48667193537811715</v>
      </c>
      <c r="J318" s="134">
        <f t="shared" si="252"/>
        <v>0.48667193537811715</v>
      </c>
      <c r="K318" s="134">
        <f t="shared" si="252"/>
        <v>0.48667193537811715</v>
      </c>
      <c r="L318" s="134">
        <f t="shared" si="252"/>
        <v>0.48667193537811715</v>
      </c>
      <c r="M318" s="134">
        <f t="shared" si="252"/>
        <v>0.48667193537811715</v>
      </c>
      <c r="N318" s="134">
        <f t="shared" si="252"/>
        <v>0.48667193537811715</v>
      </c>
      <c r="O318" s="134">
        <f t="shared" si="252"/>
        <v>0.48667193537811715</v>
      </c>
      <c r="P318" s="134">
        <f t="shared" si="252"/>
        <v>0.48667193537811715</v>
      </c>
      <c r="Q318" s="134">
        <f t="shared" si="252"/>
        <v>0.48667193537811715</v>
      </c>
      <c r="R318" s="134">
        <f t="shared" si="252"/>
        <v>0.48667193537811715</v>
      </c>
      <c r="S318" s="134">
        <f t="shared" si="252"/>
        <v>0.48667193537811715</v>
      </c>
      <c r="T318" s="134">
        <f t="shared" si="252"/>
        <v>0.48667193537811715</v>
      </c>
      <c r="U318" s="134">
        <f t="shared" si="252"/>
        <v>0.48667193537811715</v>
      </c>
      <c r="V318" s="134">
        <f t="shared" si="252"/>
        <v>0.48667193537811715</v>
      </c>
      <c r="W318" s="134">
        <f t="shared" si="252"/>
        <v>0.48667193537811715</v>
      </c>
      <c r="X318" s="134">
        <f t="shared" si="252"/>
        <v>0.48667193537811715</v>
      </c>
      <c r="Y318" s="134">
        <f t="shared" si="252"/>
        <v>0.48667193537811715</v>
      </c>
      <c r="Z318" s="134">
        <f t="shared" si="252"/>
        <v>0.48667193537811715</v>
      </c>
      <c r="AA318" s="134">
        <f t="shared" si="252"/>
        <v>0.48667193537811715</v>
      </c>
    </row>
    <row r="319" spans="1:27" x14ac:dyDescent="0.3">
      <c r="A319" s="23">
        <v>29</v>
      </c>
      <c r="B319" s="134">
        <f t="shared" si="224"/>
        <v>0.48667193537811715</v>
      </c>
      <c r="C319" s="134">
        <f t="shared" ref="C319:AA319" si="253">B319</f>
        <v>0.48667193537811715</v>
      </c>
      <c r="D319" s="134">
        <f t="shared" si="253"/>
        <v>0.48667193537811715</v>
      </c>
      <c r="E319" s="134">
        <f t="shared" si="253"/>
        <v>0.48667193537811715</v>
      </c>
      <c r="F319" s="134">
        <f t="shared" si="253"/>
        <v>0.48667193537811715</v>
      </c>
      <c r="G319" s="134">
        <f t="shared" si="253"/>
        <v>0.48667193537811715</v>
      </c>
      <c r="H319" s="134">
        <f t="shared" si="253"/>
        <v>0.48667193537811715</v>
      </c>
      <c r="I319" s="134">
        <f t="shared" si="253"/>
        <v>0.48667193537811715</v>
      </c>
      <c r="J319" s="134">
        <f t="shared" si="253"/>
        <v>0.48667193537811715</v>
      </c>
      <c r="K319" s="134">
        <f t="shared" si="253"/>
        <v>0.48667193537811715</v>
      </c>
      <c r="L319" s="134">
        <f t="shared" si="253"/>
        <v>0.48667193537811715</v>
      </c>
      <c r="M319" s="134">
        <f t="shared" si="253"/>
        <v>0.48667193537811715</v>
      </c>
      <c r="N319" s="134">
        <f t="shared" si="253"/>
        <v>0.48667193537811715</v>
      </c>
      <c r="O319" s="134">
        <f t="shared" si="253"/>
        <v>0.48667193537811715</v>
      </c>
      <c r="P319" s="134">
        <f t="shared" si="253"/>
        <v>0.48667193537811715</v>
      </c>
      <c r="Q319" s="134">
        <f t="shared" si="253"/>
        <v>0.48667193537811715</v>
      </c>
      <c r="R319" s="134">
        <f t="shared" si="253"/>
        <v>0.48667193537811715</v>
      </c>
      <c r="S319" s="134">
        <f t="shared" si="253"/>
        <v>0.48667193537811715</v>
      </c>
      <c r="T319" s="134">
        <f t="shared" si="253"/>
        <v>0.48667193537811715</v>
      </c>
      <c r="U319" s="134">
        <f t="shared" si="253"/>
        <v>0.48667193537811715</v>
      </c>
      <c r="V319" s="134">
        <f t="shared" si="253"/>
        <v>0.48667193537811715</v>
      </c>
      <c r="W319" s="134">
        <f t="shared" si="253"/>
        <v>0.48667193537811715</v>
      </c>
      <c r="X319" s="134">
        <f t="shared" si="253"/>
        <v>0.48667193537811715</v>
      </c>
      <c r="Y319" s="134">
        <f t="shared" si="253"/>
        <v>0.48667193537811715</v>
      </c>
      <c r="Z319" s="134">
        <f t="shared" si="253"/>
        <v>0.48667193537811715</v>
      </c>
      <c r="AA319" s="134">
        <f t="shared" si="253"/>
        <v>0.48667193537811715</v>
      </c>
    </row>
    <row r="320" spans="1:27" x14ac:dyDescent="0.3">
      <c r="A320" s="23">
        <v>30</v>
      </c>
      <c r="B320" s="134">
        <f t="shared" si="224"/>
        <v>0.48667193537811715</v>
      </c>
      <c r="C320" s="134">
        <f t="shared" ref="C320:AA320" si="254">B320</f>
        <v>0.48667193537811715</v>
      </c>
      <c r="D320" s="134">
        <f t="shared" si="254"/>
        <v>0.48667193537811715</v>
      </c>
      <c r="E320" s="134">
        <f t="shared" si="254"/>
        <v>0.48667193537811715</v>
      </c>
      <c r="F320" s="134">
        <f t="shared" si="254"/>
        <v>0.48667193537811715</v>
      </c>
      <c r="G320" s="134">
        <f t="shared" si="254"/>
        <v>0.48667193537811715</v>
      </c>
      <c r="H320" s="134">
        <f t="shared" si="254"/>
        <v>0.48667193537811715</v>
      </c>
      <c r="I320" s="134">
        <f t="shared" si="254"/>
        <v>0.48667193537811715</v>
      </c>
      <c r="J320" s="134">
        <f t="shared" si="254"/>
        <v>0.48667193537811715</v>
      </c>
      <c r="K320" s="134">
        <f t="shared" si="254"/>
        <v>0.48667193537811715</v>
      </c>
      <c r="L320" s="134">
        <f t="shared" si="254"/>
        <v>0.48667193537811715</v>
      </c>
      <c r="M320" s="134">
        <f t="shared" si="254"/>
        <v>0.48667193537811715</v>
      </c>
      <c r="N320" s="134">
        <f t="shared" si="254"/>
        <v>0.48667193537811715</v>
      </c>
      <c r="O320" s="134">
        <f t="shared" si="254"/>
        <v>0.48667193537811715</v>
      </c>
      <c r="P320" s="134">
        <f t="shared" si="254"/>
        <v>0.48667193537811715</v>
      </c>
      <c r="Q320" s="134">
        <f t="shared" si="254"/>
        <v>0.48667193537811715</v>
      </c>
      <c r="R320" s="134">
        <f t="shared" si="254"/>
        <v>0.48667193537811715</v>
      </c>
      <c r="S320" s="134">
        <f t="shared" si="254"/>
        <v>0.48667193537811715</v>
      </c>
      <c r="T320" s="134">
        <f t="shared" si="254"/>
        <v>0.48667193537811715</v>
      </c>
      <c r="U320" s="134">
        <f t="shared" si="254"/>
        <v>0.48667193537811715</v>
      </c>
      <c r="V320" s="134">
        <f t="shared" si="254"/>
        <v>0.48667193537811715</v>
      </c>
      <c r="W320" s="134">
        <f t="shared" si="254"/>
        <v>0.48667193537811715</v>
      </c>
      <c r="X320" s="134">
        <f t="shared" si="254"/>
        <v>0.48667193537811715</v>
      </c>
      <c r="Y320" s="134">
        <f t="shared" si="254"/>
        <v>0.48667193537811715</v>
      </c>
      <c r="Z320" s="134">
        <f t="shared" si="254"/>
        <v>0.48667193537811715</v>
      </c>
      <c r="AA320" s="134">
        <f t="shared" si="254"/>
        <v>0.48667193537811715</v>
      </c>
    </row>
    <row r="321" spans="1:27" x14ac:dyDescent="0.3">
      <c r="A321" s="23">
        <v>31</v>
      </c>
      <c r="B321" s="134">
        <f t="shared" si="224"/>
        <v>0.76257324177664187</v>
      </c>
      <c r="C321" s="134">
        <f t="shared" ref="C321:AA321" si="255">B321</f>
        <v>0.76257324177664187</v>
      </c>
      <c r="D321" s="134">
        <f t="shared" si="255"/>
        <v>0.76257324177664187</v>
      </c>
      <c r="E321" s="134">
        <f t="shared" si="255"/>
        <v>0.76257324177664187</v>
      </c>
      <c r="F321" s="134">
        <f t="shared" si="255"/>
        <v>0.76257324177664187</v>
      </c>
      <c r="G321" s="134">
        <f t="shared" si="255"/>
        <v>0.76257324177664187</v>
      </c>
      <c r="H321" s="134">
        <f t="shared" si="255"/>
        <v>0.76257324177664187</v>
      </c>
      <c r="I321" s="134">
        <f t="shared" si="255"/>
        <v>0.76257324177664187</v>
      </c>
      <c r="J321" s="134">
        <f t="shared" si="255"/>
        <v>0.76257324177664187</v>
      </c>
      <c r="K321" s="134">
        <f t="shared" si="255"/>
        <v>0.76257324177664187</v>
      </c>
      <c r="L321" s="134">
        <f t="shared" si="255"/>
        <v>0.76257324177664187</v>
      </c>
      <c r="M321" s="134">
        <f t="shared" si="255"/>
        <v>0.76257324177664187</v>
      </c>
      <c r="N321" s="134">
        <f t="shared" si="255"/>
        <v>0.76257324177664187</v>
      </c>
      <c r="O321" s="134">
        <f t="shared" si="255"/>
        <v>0.76257324177664187</v>
      </c>
      <c r="P321" s="134">
        <f t="shared" si="255"/>
        <v>0.76257324177664187</v>
      </c>
      <c r="Q321" s="134">
        <f t="shared" si="255"/>
        <v>0.76257324177664187</v>
      </c>
      <c r="R321" s="134">
        <f t="shared" si="255"/>
        <v>0.76257324177664187</v>
      </c>
      <c r="S321" s="134">
        <f t="shared" si="255"/>
        <v>0.76257324177664187</v>
      </c>
      <c r="T321" s="134">
        <f t="shared" si="255"/>
        <v>0.76257324177664187</v>
      </c>
      <c r="U321" s="134">
        <f t="shared" si="255"/>
        <v>0.76257324177664187</v>
      </c>
      <c r="V321" s="134">
        <f t="shared" si="255"/>
        <v>0.76257324177664187</v>
      </c>
      <c r="W321" s="134">
        <f t="shared" si="255"/>
        <v>0.76257324177664187</v>
      </c>
      <c r="X321" s="134">
        <f t="shared" si="255"/>
        <v>0.76257324177664187</v>
      </c>
      <c r="Y321" s="134">
        <f t="shared" si="255"/>
        <v>0.76257324177664187</v>
      </c>
      <c r="Z321" s="134">
        <f t="shared" si="255"/>
        <v>0.76257324177664187</v>
      </c>
      <c r="AA321" s="134">
        <f t="shared" si="255"/>
        <v>0.76257324177664187</v>
      </c>
    </row>
    <row r="322" spans="1:27" x14ac:dyDescent="0.3">
      <c r="A322" s="23">
        <v>32</v>
      </c>
      <c r="B322" s="134">
        <f t="shared" si="224"/>
        <v>0.76257324177664187</v>
      </c>
      <c r="C322" s="134">
        <f t="shared" ref="C322:AA322" si="256">B322</f>
        <v>0.76257324177664187</v>
      </c>
      <c r="D322" s="134">
        <f t="shared" si="256"/>
        <v>0.76257324177664187</v>
      </c>
      <c r="E322" s="134">
        <f t="shared" si="256"/>
        <v>0.76257324177664187</v>
      </c>
      <c r="F322" s="134">
        <f t="shared" si="256"/>
        <v>0.76257324177664187</v>
      </c>
      <c r="G322" s="134">
        <f t="shared" si="256"/>
        <v>0.76257324177664187</v>
      </c>
      <c r="H322" s="134">
        <f t="shared" si="256"/>
        <v>0.76257324177664187</v>
      </c>
      <c r="I322" s="134">
        <f t="shared" si="256"/>
        <v>0.76257324177664187</v>
      </c>
      <c r="J322" s="134">
        <f t="shared" si="256"/>
        <v>0.76257324177664187</v>
      </c>
      <c r="K322" s="134">
        <f t="shared" si="256"/>
        <v>0.76257324177664187</v>
      </c>
      <c r="L322" s="134">
        <f t="shared" si="256"/>
        <v>0.76257324177664187</v>
      </c>
      <c r="M322" s="134">
        <f t="shared" si="256"/>
        <v>0.76257324177664187</v>
      </c>
      <c r="N322" s="134">
        <f t="shared" si="256"/>
        <v>0.76257324177664187</v>
      </c>
      <c r="O322" s="134">
        <f t="shared" si="256"/>
        <v>0.76257324177664187</v>
      </c>
      <c r="P322" s="134">
        <f t="shared" si="256"/>
        <v>0.76257324177664187</v>
      </c>
      <c r="Q322" s="134">
        <f t="shared" si="256"/>
        <v>0.76257324177664187</v>
      </c>
      <c r="R322" s="134">
        <f t="shared" si="256"/>
        <v>0.76257324177664187</v>
      </c>
      <c r="S322" s="134">
        <f t="shared" si="256"/>
        <v>0.76257324177664187</v>
      </c>
      <c r="T322" s="134">
        <f t="shared" si="256"/>
        <v>0.76257324177664187</v>
      </c>
      <c r="U322" s="134">
        <f t="shared" si="256"/>
        <v>0.76257324177664187</v>
      </c>
      <c r="V322" s="134">
        <f t="shared" si="256"/>
        <v>0.76257324177664187</v>
      </c>
      <c r="W322" s="134">
        <f t="shared" si="256"/>
        <v>0.76257324177664187</v>
      </c>
      <c r="X322" s="134">
        <f t="shared" si="256"/>
        <v>0.76257324177664187</v>
      </c>
      <c r="Y322" s="134">
        <f t="shared" si="256"/>
        <v>0.76257324177664187</v>
      </c>
      <c r="Z322" s="134">
        <f t="shared" si="256"/>
        <v>0.76257324177664187</v>
      </c>
      <c r="AA322" s="134">
        <f t="shared" si="256"/>
        <v>0.76257324177664187</v>
      </c>
    </row>
    <row r="323" spans="1:27" x14ac:dyDescent="0.3">
      <c r="A323" s="23">
        <v>33</v>
      </c>
      <c r="B323" s="134">
        <f t="shared" si="224"/>
        <v>0.76257324177664187</v>
      </c>
      <c r="C323" s="134">
        <f t="shared" ref="C323:AA323" si="257">B323</f>
        <v>0.76257324177664187</v>
      </c>
      <c r="D323" s="134">
        <f t="shared" si="257"/>
        <v>0.76257324177664187</v>
      </c>
      <c r="E323" s="134">
        <f t="shared" si="257"/>
        <v>0.76257324177664187</v>
      </c>
      <c r="F323" s="134">
        <f t="shared" si="257"/>
        <v>0.76257324177664187</v>
      </c>
      <c r="G323" s="134">
        <f t="shared" si="257"/>
        <v>0.76257324177664187</v>
      </c>
      <c r="H323" s="134">
        <f t="shared" si="257"/>
        <v>0.76257324177664187</v>
      </c>
      <c r="I323" s="134">
        <f t="shared" si="257"/>
        <v>0.76257324177664187</v>
      </c>
      <c r="J323" s="134">
        <f t="shared" si="257"/>
        <v>0.76257324177664187</v>
      </c>
      <c r="K323" s="134">
        <f t="shared" si="257"/>
        <v>0.76257324177664187</v>
      </c>
      <c r="L323" s="134">
        <f t="shared" si="257"/>
        <v>0.76257324177664187</v>
      </c>
      <c r="M323" s="134">
        <f t="shared" si="257"/>
        <v>0.76257324177664187</v>
      </c>
      <c r="N323" s="134">
        <f t="shared" si="257"/>
        <v>0.76257324177664187</v>
      </c>
      <c r="O323" s="134">
        <f t="shared" si="257"/>
        <v>0.76257324177664187</v>
      </c>
      <c r="P323" s="134">
        <f t="shared" si="257"/>
        <v>0.76257324177664187</v>
      </c>
      <c r="Q323" s="134">
        <f t="shared" si="257"/>
        <v>0.76257324177664187</v>
      </c>
      <c r="R323" s="134">
        <f t="shared" si="257"/>
        <v>0.76257324177664187</v>
      </c>
      <c r="S323" s="134">
        <f t="shared" si="257"/>
        <v>0.76257324177664187</v>
      </c>
      <c r="T323" s="134">
        <f t="shared" si="257"/>
        <v>0.76257324177664187</v>
      </c>
      <c r="U323" s="134">
        <f t="shared" si="257"/>
        <v>0.76257324177664187</v>
      </c>
      <c r="V323" s="134">
        <f t="shared" si="257"/>
        <v>0.76257324177664187</v>
      </c>
      <c r="W323" s="134">
        <f t="shared" si="257"/>
        <v>0.76257324177664187</v>
      </c>
      <c r="X323" s="134">
        <f t="shared" si="257"/>
        <v>0.76257324177664187</v>
      </c>
      <c r="Y323" s="134">
        <f t="shared" si="257"/>
        <v>0.76257324177664187</v>
      </c>
      <c r="Z323" s="134">
        <f t="shared" si="257"/>
        <v>0.76257324177664187</v>
      </c>
      <c r="AA323" s="134">
        <f t="shared" si="257"/>
        <v>0.76257324177664187</v>
      </c>
    </row>
    <row r="324" spans="1:27" x14ac:dyDescent="0.3">
      <c r="A324" s="23">
        <v>34</v>
      </c>
      <c r="B324" s="134">
        <f t="shared" si="224"/>
        <v>0.93253249543848893</v>
      </c>
      <c r="C324" s="134">
        <f t="shared" ref="C324:AA324" si="258">B324</f>
        <v>0.93253249543848893</v>
      </c>
      <c r="D324" s="134">
        <f t="shared" si="258"/>
        <v>0.93253249543848893</v>
      </c>
      <c r="E324" s="134">
        <f t="shared" si="258"/>
        <v>0.93253249543848893</v>
      </c>
      <c r="F324" s="134">
        <f t="shared" si="258"/>
        <v>0.93253249543848893</v>
      </c>
      <c r="G324" s="134">
        <f t="shared" si="258"/>
        <v>0.93253249543848893</v>
      </c>
      <c r="H324" s="134">
        <f t="shared" si="258"/>
        <v>0.93253249543848893</v>
      </c>
      <c r="I324" s="134">
        <f t="shared" si="258"/>
        <v>0.93253249543848893</v>
      </c>
      <c r="J324" s="134">
        <f t="shared" si="258"/>
        <v>0.93253249543848893</v>
      </c>
      <c r="K324" s="134">
        <f t="shared" si="258"/>
        <v>0.93253249543848893</v>
      </c>
      <c r="L324" s="134">
        <f t="shared" si="258"/>
        <v>0.93253249543848893</v>
      </c>
      <c r="M324" s="134">
        <f t="shared" si="258"/>
        <v>0.93253249543848893</v>
      </c>
      <c r="N324" s="134">
        <f t="shared" si="258"/>
        <v>0.93253249543848893</v>
      </c>
      <c r="O324" s="134">
        <f t="shared" si="258"/>
        <v>0.93253249543848893</v>
      </c>
      <c r="P324" s="134">
        <f t="shared" si="258"/>
        <v>0.93253249543848893</v>
      </c>
      <c r="Q324" s="134">
        <f t="shared" si="258"/>
        <v>0.93253249543848893</v>
      </c>
      <c r="R324" s="134">
        <f t="shared" si="258"/>
        <v>0.93253249543848893</v>
      </c>
      <c r="S324" s="134">
        <f t="shared" si="258"/>
        <v>0.93253249543848893</v>
      </c>
      <c r="T324" s="134">
        <f t="shared" si="258"/>
        <v>0.93253249543848893</v>
      </c>
      <c r="U324" s="134">
        <f t="shared" si="258"/>
        <v>0.93253249543848893</v>
      </c>
      <c r="V324" s="134">
        <f t="shared" si="258"/>
        <v>0.93253249543848893</v>
      </c>
      <c r="W324" s="134">
        <f t="shared" si="258"/>
        <v>0.93253249543848893</v>
      </c>
      <c r="X324" s="134">
        <f t="shared" si="258"/>
        <v>0.93253249543848893</v>
      </c>
      <c r="Y324" s="134">
        <f t="shared" si="258"/>
        <v>0.93253249543848893</v>
      </c>
      <c r="Z324" s="134">
        <f t="shared" si="258"/>
        <v>0.93253249543848893</v>
      </c>
      <c r="AA324" s="134">
        <f t="shared" si="258"/>
        <v>0.93253249543848893</v>
      </c>
    </row>
    <row r="325" spans="1:27" x14ac:dyDescent="0.3">
      <c r="A325" s="23">
        <v>35</v>
      </c>
      <c r="B325" s="134">
        <f t="shared" si="224"/>
        <v>0.93253249543848893</v>
      </c>
      <c r="C325" s="134">
        <f t="shared" ref="C325:AA325" si="259">B325</f>
        <v>0.93253249543848893</v>
      </c>
      <c r="D325" s="134">
        <f t="shared" si="259"/>
        <v>0.93253249543848893</v>
      </c>
      <c r="E325" s="134">
        <f t="shared" si="259"/>
        <v>0.93253249543848893</v>
      </c>
      <c r="F325" s="134">
        <f t="shared" si="259"/>
        <v>0.93253249543848893</v>
      </c>
      <c r="G325" s="134">
        <f t="shared" si="259"/>
        <v>0.93253249543848893</v>
      </c>
      <c r="H325" s="134">
        <f t="shared" si="259"/>
        <v>0.93253249543848893</v>
      </c>
      <c r="I325" s="134">
        <f t="shared" si="259"/>
        <v>0.93253249543848893</v>
      </c>
      <c r="J325" s="134">
        <f t="shared" si="259"/>
        <v>0.93253249543848893</v>
      </c>
      <c r="K325" s="134">
        <f t="shared" si="259"/>
        <v>0.93253249543848893</v>
      </c>
      <c r="L325" s="134">
        <f t="shared" si="259"/>
        <v>0.93253249543848893</v>
      </c>
      <c r="M325" s="134">
        <f t="shared" si="259"/>
        <v>0.93253249543848893</v>
      </c>
      <c r="N325" s="134">
        <f t="shared" si="259"/>
        <v>0.93253249543848893</v>
      </c>
      <c r="O325" s="134">
        <f t="shared" si="259"/>
        <v>0.93253249543848893</v>
      </c>
      <c r="P325" s="134">
        <f t="shared" si="259"/>
        <v>0.93253249543848893</v>
      </c>
      <c r="Q325" s="134">
        <f t="shared" si="259"/>
        <v>0.93253249543848893</v>
      </c>
      <c r="R325" s="134">
        <f t="shared" si="259"/>
        <v>0.93253249543848893</v>
      </c>
      <c r="S325" s="134">
        <f t="shared" si="259"/>
        <v>0.93253249543848893</v>
      </c>
      <c r="T325" s="134">
        <f t="shared" si="259"/>
        <v>0.93253249543848893</v>
      </c>
      <c r="U325" s="134">
        <f t="shared" si="259"/>
        <v>0.93253249543848893</v>
      </c>
      <c r="V325" s="134">
        <f t="shared" si="259"/>
        <v>0.93253249543848893</v>
      </c>
      <c r="W325" s="134">
        <f t="shared" si="259"/>
        <v>0.93253249543848893</v>
      </c>
      <c r="X325" s="134">
        <f t="shared" si="259"/>
        <v>0.93253249543848893</v>
      </c>
      <c r="Y325" s="134">
        <f t="shared" si="259"/>
        <v>0.93253249543848893</v>
      </c>
      <c r="Z325" s="134">
        <f t="shared" si="259"/>
        <v>0.93253249543848893</v>
      </c>
      <c r="AA325" s="134">
        <f t="shared" si="259"/>
        <v>0.93253249543848893</v>
      </c>
    </row>
    <row r="326" spans="1:27" x14ac:dyDescent="0.3">
      <c r="A326" s="23">
        <v>36</v>
      </c>
      <c r="B326" s="134">
        <f t="shared" si="224"/>
        <v>0.93253249543848893</v>
      </c>
      <c r="C326" s="134">
        <f t="shared" ref="C326:AA326" si="260">B326</f>
        <v>0.93253249543848893</v>
      </c>
      <c r="D326" s="134">
        <f t="shared" si="260"/>
        <v>0.93253249543848893</v>
      </c>
      <c r="E326" s="134">
        <f t="shared" si="260"/>
        <v>0.93253249543848893</v>
      </c>
      <c r="F326" s="134">
        <f t="shared" si="260"/>
        <v>0.93253249543848893</v>
      </c>
      <c r="G326" s="134">
        <f t="shared" si="260"/>
        <v>0.93253249543848893</v>
      </c>
      <c r="H326" s="134">
        <f t="shared" si="260"/>
        <v>0.93253249543848893</v>
      </c>
      <c r="I326" s="134">
        <f t="shared" si="260"/>
        <v>0.93253249543848893</v>
      </c>
      <c r="J326" s="134">
        <f t="shared" si="260"/>
        <v>0.93253249543848893</v>
      </c>
      <c r="K326" s="134">
        <f t="shared" si="260"/>
        <v>0.93253249543848893</v>
      </c>
      <c r="L326" s="134">
        <f t="shared" si="260"/>
        <v>0.93253249543848893</v>
      </c>
      <c r="M326" s="134">
        <f t="shared" si="260"/>
        <v>0.93253249543848893</v>
      </c>
      <c r="N326" s="134">
        <f t="shared" si="260"/>
        <v>0.93253249543848893</v>
      </c>
      <c r="O326" s="134">
        <f t="shared" si="260"/>
        <v>0.93253249543848893</v>
      </c>
      <c r="P326" s="134">
        <f t="shared" si="260"/>
        <v>0.93253249543848893</v>
      </c>
      <c r="Q326" s="134">
        <f t="shared" si="260"/>
        <v>0.93253249543848893</v>
      </c>
      <c r="R326" s="134">
        <f t="shared" si="260"/>
        <v>0.93253249543848893</v>
      </c>
      <c r="S326" s="134">
        <f t="shared" si="260"/>
        <v>0.93253249543848893</v>
      </c>
      <c r="T326" s="134">
        <f t="shared" si="260"/>
        <v>0.93253249543848893</v>
      </c>
      <c r="U326" s="134">
        <f t="shared" si="260"/>
        <v>0.93253249543848893</v>
      </c>
      <c r="V326" s="134">
        <f t="shared" si="260"/>
        <v>0.93253249543848893</v>
      </c>
      <c r="W326" s="134">
        <f t="shared" si="260"/>
        <v>0.93253249543848893</v>
      </c>
      <c r="X326" s="134">
        <f t="shared" si="260"/>
        <v>0.93253249543848893</v>
      </c>
      <c r="Y326" s="134">
        <f t="shared" si="260"/>
        <v>0.93253249543848893</v>
      </c>
      <c r="Z326" s="134">
        <f t="shared" si="260"/>
        <v>0.93253249543848893</v>
      </c>
      <c r="AA326" s="134">
        <f t="shared" si="260"/>
        <v>0.93253249543848893</v>
      </c>
    </row>
    <row r="329" spans="1:27" x14ac:dyDescent="0.3">
      <c r="A329" s="23" t="s">
        <v>260</v>
      </c>
      <c r="B329" s="456" t="str">
        <f>J87</f>
        <v>DCT1</v>
      </c>
    </row>
    <row r="330" spans="1:27" x14ac:dyDescent="0.3">
      <c r="B330" s="340">
        <v>2020</v>
      </c>
      <c r="C330" s="340">
        <v>2021</v>
      </c>
      <c r="D330" s="340">
        <v>2022</v>
      </c>
      <c r="E330" s="340">
        <v>2023</v>
      </c>
      <c r="F330" s="340">
        <v>2024</v>
      </c>
      <c r="G330" s="340">
        <v>2025</v>
      </c>
      <c r="H330" s="340">
        <v>2026</v>
      </c>
      <c r="I330" s="340">
        <v>2027</v>
      </c>
      <c r="J330" s="340">
        <v>2028</v>
      </c>
      <c r="K330" s="340">
        <v>2029</v>
      </c>
      <c r="L330" s="340">
        <v>2030</v>
      </c>
      <c r="M330" s="340">
        <v>2031</v>
      </c>
      <c r="N330" s="340">
        <v>2032</v>
      </c>
      <c r="O330" s="340">
        <v>2033</v>
      </c>
      <c r="P330" s="340">
        <v>2034</v>
      </c>
      <c r="Q330" s="340">
        <v>2035</v>
      </c>
      <c r="R330" s="340">
        <v>2036</v>
      </c>
      <c r="S330" s="340">
        <v>2037</v>
      </c>
      <c r="T330" s="340">
        <v>2038</v>
      </c>
      <c r="U330" s="340">
        <v>2039</v>
      </c>
      <c r="V330" s="340">
        <v>2040</v>
      </c>
      <c r="W330" s="340">
        <v>2041</v>
      </c>
      <c r="X330" s="340">
        <v>2042</v>
      </c>
      <c r="Y330" s="340">
        <v>2043</v>
      </c>
      <c r="Z330" s="340">
        <v>2044</v>
      </c>
      <c r="AA330" s="340" t="s">
        <v>264</v>
      </c>
    </row>
    <row r="331" spans="1:27" x14ac:dyDescent="0.3">
      <c r="A331" s="23">
        <v>1</v>
      </c>
      <c r="B331" s="134">
        <f t="shared" ref="B331:B366" si="261">J89</f>
        <v>0.88430840131033517</v>
      </c>
      <c r="C331" s="134">
        <f>B331</f>
        <v>0.88430840131033517</v>
      </c>
      <c r="D331" s="134">
        <f t="shared" ref="D331:AA331" si="262">C331</f>
        <v>0.88430840131033517</v>
      </c>
      <c r="E331" s="134">
        <f t="shared" si="262"/>
        <v>0.88430840131033517</v>
      </c>
      <c r="F331" s="134">
        <f t="shared" si="262"/>
        <v>0.88430840131033517</v>
      </c>
      <c r="G331" s="134">
        <f t="shared" si="262"/>
        <v>0.88430840131033517</v>
      </c>
      <c r="H331" s="134">
        <f t="shared" si="262"/>
        <v>0.88430840131033517</v>
      </c>
      <c r="I331" s="134">
        <f t="shared" si="262"/>
        <v>0.88430840131033517</v>
      </c>
      <c r="J331" s="134">
        <f t="shared" si="262"/>
        <v>0.88430840131033517</v>
      </c>
      <c r="K331" s="134">
        <f t="shared" si="262"/>
        <v>0.88430840131033517</v>
      </c>
      <c r="L331" s="134">
        <f t="shared" si="262"/>
        <v>0.88430840131033517</v>
      </c>
      <c r="M331" s="134">
        <f t="shared" si="262"/>
        <v>0.88430840131033517</v>
      </c>
      <c r="N331" s="134">
        <f t="shared" si="262"/>
        <v>0.88430840131033517</v>
      </c>
      <c r="O331" s="134">
        <f t="shared" si="262"/>
        <v>0.88430840131033517</v>
      </c>
      <c r="P331" s="134">
        <f t="shared" si="262"/>
        <v>0.88430840131033517</v>
      </c>
      <c r="Q331" s="134">
        <f t="shared" si="262"/>
        <v>0.88430840131033517</v>
      </c>
      <c r="R331" s="134">
        <f t="shared" si="262"/>
        <v>0.88430840131033517</v>
      </c>
      <c r="S331" s="134">
        <f t="shared" si="262"/>
        <v>0.88430840131033517</v>
      </c>
      <c r="T331" s="134">
        <f t="shared" si="262"/>
        <v>0.88430840131033517</v>
      </c>
      <c r="U331" s="134">
        <f t="shared" si="262"/>
        <v>0.88430840131033517</v>
      </c>
      <c r="V331" s="134">
        <f t="shared" si="262"/>
        <v>0.88430840131033517</v>
      </c>
      <c r="W331" s="134">
        <f t="shared" si="262"/>
        <v>0.88430840131033517</v>
      </c>
      <c r="X331" s="134">
        <f t="shared" si="262"/>
        <v>0.88430840131033517</v>
      </c>
      <c r="Y331" s="134">
        <f t="shared" si="262"/>
        <v>0.88430840131033517</v>
      </c>
      <c r="Z331" s="134">
        <f t="shared" si="262"/>
        <v>0.88430840131033517</v>
      </c>
      <c r="AA331" s="134">
        <f t="shared" si="262"/>
        <v>0.88430840131033517</v>
      </c>
    </row>
    <row r="332" spans="1:27" x14ac:dyDescent="0.3">
      <c r="A332" s="23">
        <v>2</v>
      </c>
      <c r="B332" s="134">
        <f t="shared" si="261"/>
        <v>0.88430840131033517</v>
      </c>
      <c r="C332" s="134">
        <f t="shared" ref="C332:AA332" si="263">B332</f>
        <v>0.88430840131033517</v>
      </c>
      <c r="D332" s="134">
        <f t="shared" si="263"/>
        <v>0.88430840131033517</v>
      </c>
      <c r="E332" s="134">
        <f t="shared" si="263"/>
        <v>0.88430840131033517</v>
      </c>
      <c r="F332" s="134">
        <f t="shared" si="263"/>
        <v>0.88430840131033517</v>
      </c>
      <c r="G332" s="134">
        <f t="shared" si="263"/>
        <v>0.88430840131033517</v>
      </c>
      <c r="H332" s="134">
        <f t="shared" si="263"/>
        <v>0.88430840131033517</v>
      </c>
      <c r="I332" s="134">
        <f t="shared" si="263"/>
        <v>0.88430840131033517</v>
      </c>
      <c r="J332" s="134">
        <f t="shared" si="263"/>
        <v>0.88430840131033517</v>
      </c>
      <c r="K332" s="134">
        <f t="shared" si="263"/>
        <v>0.88430840131033517</v>
      </c>
      <c r="L332" s="134">
        <f t="shared" si="263"/>
        <v>0.88430840131033517</v>
      </c>
      <c r="M332" s="134">
        <f t="shared" si="263"/>
        <v>0.88430840131033517</v>
      </c>
      <c r="N332" s="134">
        <f t="shared" si="263"/>
        <v>0.88430840131033517</v>
      </c>
      <c r="O332" s="134">
        <f t="shared" si="263"/>
        <v>0.88430840131033517</v>
      </c>
      <c r="P332" s="134">
        <f t="shared" si="263"/>
        <v>0.88430840131033517</v>
      </c>
      <c r="Q332" s="134">
        <f t="shared" si="263"/>
        <v>0.88430840131033517</v>
      </c>
      <c r="R332" s="134">
        <f t="shared" si="263"/>
        <v>0.88430840131033517</v>
      </c>
      <c r="S332" s="134">
        <f t="shared" si="263"/>
        <v>0.88430840131033517</v>
      </c>
      <c r="T332" s="134">
        <f t="shared" si="263"/>
        <v>0.88430840131033517</v>
      </c>
      <c r="U332" s="134">
        <f t="shared" si="263"/>
        <v>0.88430840131033517</v>
      </c>
      <c r="V332" s="134">
        <f t="shared" si="263"/>
        <v>0.88430840131033517</v>
      </c>
      <c r="W332" s="134">
        <f t="shared" si="263"/>
        <v>0.88430840131033517</v>
      </c>
      <c r="X332" s="134">
        <f t="shared" si="263"/>
        <v>0.88430840131033517</v>
      </c>
      <c r="Y332" s="134">
        <f t="shared" si="263"/>
        <v>0.88430840131033517</v>
      </c>
      <c r="Z332" s="134">
        <f t="shared" si="263"/>
        <v>0.88430840131033517</v>
      </c>
      <c r="AA332" s="134">
        <f t="shared" si="263"/>
        <v>0.88430840131033517</v>
      </c>
    </row>
    <row r="333" spans="1:27" x14ac:dyDescent="0.3">
      <c r="A333" s="23">
        <v>3</v>
      </c>
      <c r="B333" s="134">
        <f t="shared" si="261"/>
        <v>0.88430840131033517</v>
      </c>
      <c r="C333" s="134">
        <f t="shared" ref="C333:AA333" si="264">B333</f>
        <v>0.88430840131033517</v>
      </c>
      <c r="D333" s="134">
        <f t="shared" si="264"/>
        <v>0.88430840131033517</v>
      </c>
      <c r="E333" s="134">
        <f t="shared" si="264"/>
        <v>0.88430840131033517</v>
      </c>
      <c r="F333" s="134">
        <f t="shared" si="264"/>
        <v>0.88430840131033517</v>
      </c>
      <c r="G333" s="134">
        <f t="shared" si="264"/>
        <v>0.88430840131033517</v>
      </c>
      <c r="H333" s="134">
        <f t="shared" si="264"/>
        <v>0.88430840131033517</v>
      </c>
      <c r="I333" s="134">
        <f t="shared" si="264"/>
        <v>0.88430840131033517</v>
      </c>
      <c r="J333" s="134">
        <f t="shared" si="264"/>
        <v>0.88430840131033517</v>
      </c>
      <c r="K333" s="134">
        <f t="shared" si="264"/>
        <v>0.88430840131033517</v>
      </c>
      <c r="L333" s="134">
        <f t="shared" si="264"/>
        <v>0.88430840131033517</v>
      </c>
      <c r="M333" s="134">
        <f t="shared" si="264"/>
        <v>0.88430840131033517</v>
      </c>
      <c r="N333" s="134">
        <f t="shared" si="264"/>
        <v>0.88430840131033517</v>
      </c>
      <c r="O333" s="134">
        <f t="shared" si="264"/>
        <v>0.88430840131033517</v>
      </c>
      <c r="P333" s="134">
        <f t="shared" si="264"/>
        <v>0.88430840131033517</v>
      </c>
      <c r="Q333" s="134">
        <f t="shared" si="264"/>
        <v>0.88430840131033517</v>
      </c>
      <c r="R333" s="134">
        <f t="shared" si="264"/>
        <v>0.88430840131033517</v>
      </c>
      <c r="S333" s="134">
        <f t="shared" si="264"/>
        <v>0.88430840131033517</v>
      </c>
      <c r="T333" s="134">
        <f t="shared" si="264"/>
        <v>0.88430840131033517</v>
      </c>
      <c r="U333" s="134">
        <f t="shared" si="264"/>
        <v>0.88430840131033517</v>
      </c>
      <c r="V333" s="134">
        <f t="shared" si="264"/>
        <v>0.88430840131033517</v>
      </c>
      <c r="W333" s="134">
        <f t="shared" si="264"/>
        <v>0.88430840131033517</v>
      </c>
      <c r="X333" s="134">
        <f t="shared" si="264"/>
        <v>0.88430840131033517</v>
      </c>
      <c r="Y333" s="134">
        <f t="shared" si="264"/>
        <v>0.88430840131033517</v>
      </c>
      <c r="Z333" s="134">
        <f t="shared" si="264"/>
        <v>0.88430840131033517</v>
      </c>
      <c r="AA333" s="134">
        <f t="shared" si="264"/>
        <v>0.88430840131033517</v>
      </c>
    </row>
    <row r="334" spans="1:27" x14ac:dyDescent="0.3">
      <c r="A334" s="23">
        <v>4</v>
      </c>
      <c r="B334" s="134">
        <f t="shared" si="261"/>
        <v>0.95658938614888434</v>
      </c>
      <c r="C334" s="134">
        <f t="shared" ref="C334:AA334" si="265">B334</f>
        <v>0.95658938614888434</v>
      </c>
      <c r="D334" s="134">
        <f t="shared" si="265"/>
        <v>0.95658938614888434</v>
      </c>
      <c r="E334" s="134">
        <f t="shared" si="265"/>
        <v>0.95658938614888434</v>
      </c>
      <c r="F334" s="134">
        <f t="shared" si="265"/>
        <v>0.95658938614888434</v>
      </c>
      <c r="G334" s="134">
        <f t="shared" si="265"/>
        <v>0.95658938614888434</v>
      </c>
      <c r="H334" s="134">
        <f t="shared" si="265"/>
        <v>0.95658938614888434</v>
      </c>
      <c r="I334" s="134">
        <f t="shared" si="265"/>
        <v>0.95658938614888434</v>
      </c>
      <c r="J334" s="134">
        <f t="shared" si="265"/>
        <v>0.95658938614888434</v>
      </c>
      <c r="K334" s="134">
        <f t="shared" si="265"/>
        <v>0.95658938614888434</v>
      </c>
      <c r="L334" s="134">
        <f t="shared" si="265"/>
        <v>0.95658938614888434</v>
      </c>
      <c r="M334" s="134">
        <f t="shared" si="265"/>
        <v>0.95658938614888434</v>
      </c>
      <c r="N334" s="134">
        <f t="shared" si="265"/>
        <v>0.95658938614888434</v>
      </c>
      <c r="O334" s="134">
        <f t="shared" si="265"/>
        <v>0.95658938614888434</v>
      </c>
      <c r="P334" s="134">
        <f t="shared" si="265"/>
        <v>0.95658938614888434</v>
      </c>
      <c r="Q334" s="134">
        <f t="shared" si="265"/>
        <v>0.95658938614888434</v>
      </c>
      <c r="R334" s="134">
        <f t="shared" si="265"/>
        <v>0.95658938614888434</v>
      </c>
      <c r="S334" s="134">
        <f t="shared" si="265"/>
        <v>0.95658938614888434</v>
      </c>
      <c r="T334" s="134">
        <f t="shared" si="265"/>
        <v>0.95658938614888434</v>
      </c>
      <c r="U334" s="134">
        <f t="shared" si="265"/>
        <v>0.95658938614888434</v>
      </c>
      <c r="V334" s="134">
        <f t="shared" si="265"/>
        <v>0.95658938614888434</v>
      </c>
      <c r="W334" s="134">
        <f t="shared" si="265"/>
        <v>0.95658938614888434</v>
      </c>
      <c r="X334" s="134">
        <f t="shared" si="265"/>
        <v>0.95658938614888434</v>
      </c>
      <c r="Y334" s="134">
        <f t="shared" si="265"/>
        <v>0.95658938614888434</v>
      </c>
      <c r="Z334" s="134">
        <f t="shared" si="265"/>
        <v>0.95658938614888434</v>
      </c>
      <c r="AA334" s="134">
        <f t="shared" si="265"/>
        <v>0.95658938614888434</v>
      </c>
    </row>
    <row r="335" spans="1:27" x14ac:dyDescent="0.3">
      <c r="A335" s="23">
        <v>5</v>
      </c>
      <c r="B335" s="134">
        <f t="shared" si="261"/>
        <v>0.95658938614888434</v>
      </c>
      <c r="C335" s="134">
        <f t="shared" ref="C335:AA335" si="266">B335</f>
        <v>0.95658938614888434</v>
      </c>
      <c r="D335" s="134">
        <f t="shared" si="266"/>
        <v>0.95658938614888434</v>
      </c>
      <c r="E335" s="134">
        <f t="shared" si="266"/>
        <v>0.95658938614888434</v>
      </c>
      <c r="F335" s="134">
        <f t="shared" si="266"/>
        <v>0.95658938614888434</v>
      </c>
      <c r="G335" s="134">
        <f t="shared" si="266"/>
        <v>0.95658938614888434</v>
      </c>
      <c r="H335" s="134">
        <f t="shared" si="266"/>
        <v>0.95658938614888434</v>
      </c>
      <c r="I335" s="134">
        <f t="shared" si="266"/>
        <v>0.95658938614888434</v>
      </c>
      <c r="J335" s="134">
        <f t="shared" si="266"/>
        <v>0.95658938614888434</v>
      </c>
      <c r="K335" s="134">
        <f t="shared" si="266"/>
        <v>0.95658938614888434</v>
      </c>
      <c r="L335" s="134">
        <f t="shared" si="266"/>
        <v>0.95658938614888434</v>
      </c>
      <c r="M335" s="134">
        <f t="shared" si="266"/>
        <v>0.95658938614888434</v>
      </c>
      <c r="N335" s="134">
        <f t="shared" si="266"/>
        <v>0.95658938614888434</v>
      </c>
      <c r="O335" s="134">
        <f t="shared" si="266"/>
        <v>0.95658938614888434</v>
      </c>
      <c r="P335" s="134">
        <f t="shared" si="266"/>
        <v>0.95658938614888434</v>
      </c>
      <c r="Q335" s="134">
        <f t="shared" si="266"/>
        <v>0.95658938614888434</v>
      </c>
      <c r="R335" s="134">
        <f t="shared" si="266"/>
        <v>0.95658938614888434</v>
      </c>
      <c r="S335" s="134">
        <f t="shared" si="266"/>
        <v>0.95658938614888434</v>
      </c>
      <c r="T335" s="134">
        <f t="shared" si="266"/>
        <v>0.95658938614888434</v>
      </c>
      <c r="U335" s="134">
        <f t="shared" si="266"/>
        <v>0.95658938614888434</v>
      </c>
      <c r="V335" s="134">
        <f t="shared" si="266"/>
        <v>0.95658938614888434</v>
      </c>
      <c r="W335" s="134">
        <f t="shared" si="266"/>
        <v>0.95658938614888434</v>
      </c>
      <c r="X335" s="134">
        <f t="shared" si="266"/>
        <v>0.95658938614888434</v>
      </c>
      <c r="Y335" s="134">
        <f t="shared" si="266"/>
        <v>0.95658938614888434</v>
      </c>
      <c r="Z335" s="134">
        <f t="shared" si="266"/>
        <v>0.95658938614888434</v>
      </c>
      <c r="AA335" s="134">
        <f t="shared" si="266"/>
        <v>0.95658938614888434</v>
      </c>
    </row>
    <row r="336" spans="1:27" x14ac:dyDescent="0.3">
      <c r="A336" s="23">
        <v>6</v>
      </c>
      <c r="B336" s="134">
        <f t="shared" si="261"/>
        <v>0.95658938614888434</v>
      </c>
      <c r="C336" s="134">
        <f t="shared" ref="C336:AA336" si="267">B336</f>
        <v>0.95658938614888434</v>
      </c>
      <c r="D336" s="134">
        <f t="shared" si="267"/>
        <v>0.95658938614888434</v>
      </c>
      <c r="E336" s="134">
        <f t="shared" si="267"/>
        <v>0.95658938614888434</v>
      </c>
      <c r="F336" s="134">
        <f t="shared" si="267"/>
        <v>0.95658938614888434</v>
      </c>
      <c r="G336" s="134">
        <f t="shared" si="267"/>
        <v>0.95658938614888434</v>
      </c>
      <c r="H336" s="134">
        <f t="shared" si="267"/>
        <v>0.95658938614888434</v>
      </c>
      <c r="I336" s="134">
        <f t="shared" si="267"/>
        <v>0.95658938614888434</v>
      </c>
      <c r="J336" s="134">
        <f t="shared" si="267"/>
        <v>0.95658938614888434</v>
      </c>
      <c r="K336" s="134">
        <f t="shared" si="267"/>
        <v>0.95658938614888434</v>
      </c>
      <c r="L336" s="134">
        <f t="shared" si="267"/>
        <v>0.95658938614888434</v>
      </c>
      <c r="M336" s="134">
        <f t="shared" si="267"/>
        <v>0.95658938614888434</v>
      </c>
      <c r="N336" s="134">
        <f t="shared" si="267"/>
        <v>0.95658938614888434</v>
      </c>
      <c r="O336" s="134">
        <f t="shared" si="267"/>
        <v>0.95658938614888434</v>
      </c>
      <c r="P336" s="134">
        <f t="shared" si="267"/>
        <v>0.95658938614888434</v>
      </c>
      <c r="Q336" s="134">
        <f t="shared" si="267"/>
        <v>0.95658938614888434</v>
      </c>
      <c r="R336" s="134">
        <f t="shared" si="267"/>
        <v>0.95658938614888434</v>
      </c>
      <c r="S336" s="134">
        <f t="shared" si="267"/>
        <v>0.95658938614888434</v>
      </c>
      <c r="T336" s="134">
        <f t="shared" si="267"/>
        <v>0.95658938614888434</v>
      </c>
      <c r="U336" s="134">
        <f t="shared" si="267"/>
        <v>0.95658938614888434</v>
      </c>
      <c r="V336" s="134">
        <f t="shared" si="267"/>
        <v>0.95658938614888434</v>
      </c>
      <c r="W336" s="134">
        <f t="shared" si="267"/>
        <v>0.95658938614888434</v>
      </c>
      <c r="X336" s="134">
        <f t="shared" si="267"/>
        <v>0.95658938614888434</v>
      </c>
      <c r="Y336" s="134">
        <f t="shared" si="267"/>
        <v>0.95658938614888434</v>
      </c>
      <c r="Z336" s="134">
        <f t="shared" si="267"/>
        <v>0.95658938614888434</v>
      </c>
      <c r="AA336" s="134">
        <f t="shared" si="267"/>
        <v>0.95658938614888434</v>
      </c>
    </row>
    <row r="337" spans="1:27" x14ac:dyDescent="0.3">
      <c r="A337" s="23">
        <v>7</v>
      </c>
      <c r="B337" s="134">
        <f t="shared" si="261"/>
        <v>1</v>
      </c>
      <c r="C337" s="134">
        <f t="shared" ref="C337:AA337" si="268">B337</f>
        <v>1</v>
      </c>
      <c r="D337" s="134">
        <f t="shared" si="268"/>
        <v>1</v>
      </c>
      <c r="E337" s="134">
        <f t="shared" si="268"/>
        <v>1</v>
      </c>
      <c r="F337" s="134">
        <f t="shared" si="268"/>
        <v>1</v>
      </c>
      <c r="G337" s="134">
        <f t="shared" si="268"/>
        <v>1</v>
      </c>
      <c r="H337" s="134">
        <f t="shared" si="268"/>
        <v>1</v>
      </c>
      <c r="I337" s="134">
        <f t="shared" si="268"/>
        <v>1</v>
      </c>
      <c r="J337" s="134">
        <f t="shared" si="268"/>
        <v>1</v>
      </c>
      <c r="K337" s="134">
        <f t="shared" si="268"/>
        <v>1</v>
      </c>
      <c r="L337" s="134">
        <f t="shared" si="268"/>
        <v>1</v>
      </c>
      <c r="M337" s="134">
        <f t="shared" si="268"/>
        <v>1</v>
      </c>
      <c r="N337" s="134">
        <f t="shared" si="268"/>
        <v>1</v>
      </c>
      <c r="O337" s="134">
        <f t="shared" si="268"/>
        <v>1</v>
      </c>
      <c r="P337" s="134">
        <f t="shared" si="268"/>
        <v>1</v>
      </c>
      <c r="Q337" s="134">
        <f t="shared" si="268"/>
        <v>1</v>
      </c>
      <c r="R337" s="134">
        <f t="shared" si="268"/>
        <v>1</v>
      </c>
      <c r="S337" s="134">
        <f t="shared" si="268"/>
        <v>1</v>
      </c>
      <c r="T337" s="134">
        <f t="shared" si="268"/>
        <v>1</v>
      </c>
      <c r="U337" s="134">
        <f t="shared" si="268"/>
        <v>1</v>
      </c>
      <c r="V337" s="134">
        <f t="shared" si="268"/>
        <v>1</v>
      </c>
      <c r="W337" s="134">
        <f t="shared" si="268"/>
        <v>1</v>
      </c>
      <c r="X337" s="134">
        <f t="shared" si="268"/>
        <v>1</v>
      </c>
      <c r="Y337" s="134">
        <f t="shared" si="268"/>
        <v>1</v>
      </c>
      <c r="Z337" s="134">
        <f t="shared" si="268"/>
        <v>1</v>
      </c>
      <c r="AA337" s="134">
        <f t="shared" si="268"/>
        <v>1</v>
      </c>
    </row>
    <row r="338" spans="1:27" x14ac:dyDescent="0.3">
      <c r="A338" s="23">
        <v>8</v>
      </c>
      <c r="B338" s="134">
        <f t="shared" si="261"/>
        <v>1</v>
      </c>
      <c r="C338" s="134">
        <f t="shared" ref="C338:AA338" si="269">B338</f>
        <v>1</v>
      </c>
      <c r="D338" s="134">
        <f t="shared" si="269"/>
        <v>1</v>
      </c>
      <c r="E338" s="134">
        <f t="shared" si="269"/>
        <v>1</v>
      </c>
      <c r="F338" s="134">
        <f t="shared" si="269"/>
        <v>1</v>
      </c>
      <c r="G338" s="134">
        <f t="shared" si="269"/>
        <v>1</v>
      </c>
      <c r="H338" s="134">
        <f t="shared" si="269"/>
        <v>1</v>
      </c>
      <c r="I338" s="134">
        <f t="shared" si="269"/>
        <v>1</v>
      </c>
      <c r="J338" s="134">
        <f t="shared" si="269"/>
        <v>1</v>
      </c>
      <c r="K338" s="134">
        <f t="shared" si="269"/>
        <v>1</v>
      </c>
      <c r="L338" s="134">
        <f t="shared" si="269"/>
        <v>1</v>
      </c>
      <c r="M338" s="134">
        <f t="shared" si="269"/>
        <v>1</v>
      </c>
      <c r="N338" s="134">
        <f t="shared" si="269"/>
        <v>1</v>
      </c>
      <c r="O338" s="134">
        <f t="shared" si="269"/>
        <v>1</v>
      </c>
      <c r="P338" s="134">
        <f t="shared" si="269"/>
        <v>1</v>
      </c>
      <c r="Q338" s="134">
        <f t="shared" si="269"/>
        <v>1</v>
      </c>
      <c r="R338" s="134">
        <f t="shared" si="269"/>
        <v>1</v>
      </c>
      <c r="S338" s="134">
        <f t="shared" si="269"/>
        <v>1</v>
      </c>
      <c r="T338" s="134">
        <f t="shared" si="269"/>
        <v>1</v>
      </c>
      <c r="U338" s="134">
        <f t="shared" si="269"/>
        <v>1</v>
      </c>
      <c r="V338" s="134">
        <f t="shared" si="269"/>
        <v>1</v>
      </c>
      <c r="W338" s="134">
        <f t="shared" si="269"/>
        <v>1</v>
      </c>
      <c r="X338" s="134">
        <f t="shared" si="269"/>
        <v>1</v>
      </c>
      <c r="Y338" s="134">
        <f t="shared" si="269"/>
        <v>1</v>
      </c>
      <c r="Z338" s="134">
        <f t="shared" si="269"/>
        <v>1</v>
      </c>
      <c r="AA338" s="134">
        <f t="shared" si="269"/>
        <v>1</v>
      </c>
    </row>
    <row r="339" spans="1:27" x14ac:dyDescent="0.3">
      <c r="A339" s="23">
        <v>9</v>
      </c>
      <c r="B339" s="134">
        <f t="shared" si="261"/>
        <v>1</v>
      </c>
      <c r="C339" s="134">
        <f t="shared" ref="C339:AA339" si="270">B339</f>
        <v>1</v>
      </c>
      <c r="D339" s="134">
        <f t="shared" si="270"/>
        <v>1</v>
      </c>
      <c r="E339" s="134">
        <f t="shared" si="270"/>
        <v>1</v>
      </c>
      <c r="F339" s="134">
        <f t="shared" si="270"/>
        <v>1</v>
      </c>
      <c r="G339" s="134">
        <f t="shared" si="270"/>
        <v>1</v>
      </c>
      <c r="H339" s="134">
        <f t="shared" si="270"/>
        <v>1</v>
      </c>
      <c r="I339" s="134">
        <f t="shared" si="270"/>
        <v>1</v>
      </c>
      <c r="J339" s="134">
        <f t="shared" si="270"/>
        <v>1</v>
      </c>
      <c r="K339" s="134">
        <f t="shared" si="270"/>
        <v>1</v>
      </c>
      <c r="L339" s="134">
        <f t="shared" si="270"/>
        <v>1</v>
      </c>
      <c r="M339" s="134">
        <f t="shared" si="270"/>
        <v>1</v>
      </c>
      <c r="N339" s="134">
        <f t="shared" si="270"/>
        <v>1</v>
      </c>
      <c r="O339" s="134">
        <f t="shared" si="270"/>
        <v>1</v>
      </c>
      <c r="P339" s="134">
        <f t="shared" si="270"/>
        <v>1</v>
      </c>
      <c r="Q339" s="134">
        <f t="shared" si="270"/>
        <v>1</v>
      </c>
      <c r="R339" s="134">
        <f t="shared" si="270"/>
        <v>1</v>
      </c>
      <c r="S339" s="134">
        <f t="shared" si="270"/>
        <v>1</v>
      </c>
      <c r="T339" s="134">
        <f t="shared" si="270"/>
        <v>1</v>
      </c>
      <c r="U339" s="134">
        <f t="shared" si="270"/>
        <v>1</v>
      </c>
      <c r="V339" s="134">
        <f t="shared" si="270"/>
        <v>1</v>
      </c>
      <c r="W339" s="134">
        <f t="shared" si="270"/>
        <v>1</v>
      </c>
      <c r="X339" s="134">
        <f t="shared" si="270"/>
        <v>1</v>
      </c>
      <c r="Y339" s="134">
        <f t="shared" si="270"/>
        <v>1</v>
      </c>
      <c r="Z339" s="134">
        <f t="shared" si="270"/>
        <v>1</v>
      </c>
      <c r="AA339" s="134">
        <f t="shared" si="270"/>
        <v>1</v>
      </c>
    </row>
    <row r="340" spans="1:27" x14ac:dyDescent="0.3">
      <c r="A340" s="23">
        <v>10</v>
      </c>
      <c r="B340" s="134">
        <f t="shared" si="261"/>
        <v>0.88982117576985642</v>
      </c>
      <c r="C340" s="134">
        <f t="shared" ref="C340:AA340" si="271">B340</f>
        <v>0.88982117576985642</v>
      </c>
      <c r="D340" s="134">
        <f t="shared" si="271"/>
        <v>0.88982117576985642</v>
      </c>
      <c r="E340" s="134">
        <f t="shared" si="271"/>
        <v>0.88982117576985642</v>
      </c>
      <c r="F340" s="134">
        <f t="shared" si="271"/>
        <v>0.88982117576985642</v>
      </c>
      <c r="G340" s="134">
        <f t="shared" si="271"/>
        <v>0.88982117576985642</v>
      </c>
      <c r="H340" s="134">
        <f t="shared" si="271"/>
        <v>0.88982117576985642</v>
      </c>
      <c r="I340" s="134">
        <f t="shared" si="271"/>
        <v>0.88982117576985642</v>
      </c>
      <c r="J340" s="134">
        <f t="shared" si="271"/>
        <v>0.88982117576985642</v>
      </c>
      <c r="K340" s="134">
        <f t="shared" si="271"/>
        <v>0.88982117576985642</v>
      </c>
      <c r="L340" s="134">
        <f t="shared" si="271"/>
        <v>0.88982117576985642</v>
      </c>
      <c r="M340" s="134">
        <f t="shared" si="271"/>
        <v>0.88982117576985642</v>
      </c>
      <c r="N340" s="134">
        <f t="shared" si="271"/>
        <v>0.88982117576985642</v>
      </c>
      <c r="O340" s="134">
        <f t="shared" si="271"/>
        <v>0.88982117576985642</v>
      </c>
      <c r="P340" s="134">
        <f t="shared" si="271"/>
        <v>0.88982117576985642</v>
      </c>
      <c r="Q340" s="134">
        <f t="shared" si="271"/>
        <v>0.88982117576985642</v>
      </c>
      <c r="R340" s="134">
        <f t="shared" si="271"/>
        <v>0.88982117576985642</v>
      </c>
      <c r="S340" s="134">
        <f t="shared" si="271"/>
        <v>0.88982117576985642</v>
      </c>
      <c r="T340" s="134">
        <f t="shared" si="271"/>
        <v>0.88982117576985642</v>
      </c>
      <c r="U340" s="134">
        <f t="shared" si="271"/>
        <v>0.88982117576985642</v>
      </c>
      <c r="V340" s="134">
        <f t="shared" si="271"/>
        <v>0.88982117576985642</v>
      </c>
      <c r="W340" s="134">
        <f t="shared" si="271"/>
        <v>0.88982117576985642</v>
      </c>
      <c r="X340" s="134">
        <f t="shared" si="271"/>
        <v>0.88982117576985642</v>
      </c>
      <c r="Y340" s="134">
        <f t="shared" si="271"/>
        <v>0.88982117576985642</v>
      </c>
      <c r="Z340" s="134">
        <f t="shared" si="271"/>
        <v>0.88982117576985642</v>
      </c>
      <c r="AA340" s="134">
        <f t="shared" si="271"/>
        <v>0.88982117576985642</v>
      </c>
    </row>
    <row r="341" spans="1:27" x14ac:dyDescent="0.3">
      <c r="A341" s="23">
        <v>11</v>
      </c>
      <c r="B341" s="134">
        <f t="shared" si="261"/>
        <v>0.88982117576985642</v>
      </c>
      <c r="C341" s="134">
        <f t="shared" ref="C341:AA341" si="272">B341</f>
        <v>0.88982117576985642</v>
      </c>
      <c r="D341" s="134">
        <f t="shared" si="272"/>
        <v>0.88982117576985642</v>
      </c>
      <c r="E341" s="134">
        <f t="shared" si="272"/>
        <v>0.88982117576985642</v>
      </c>
      <c r="F341" s="134">
        <f t="shared" si="272"/>
        <v>0.88982117576985642</v>
      </c>
      <c r="G341" s="134">
        <f t="shared" si="272"/>
        <v>0.88982117576985642</v>
      </c>
      <c r="H341" s="134">
        <f t="shared" si="272"/>
        <v>0.88982117576985642</v>
      </c>
      <c r="I341" s="134">
        <f t="shared" si="272"/>
        <v>0.88982117576985642</v>
      </c>
      <c r="J341" s="134">
        <f t="shared" si="272"/>
        <v>0.88982117576985642</v>
      </c>
      <c r="K341" s="134">
        <f t="shared" si="272"/>
        <v>0.88982117576985642</v>
      </c>
      <c r="L341" s="134">
        <f t="shared" si="272"/>
        <v>0.88982117576985642</v>
      </c>
      <c r="M341" s="134">
        <f t="shared" si="272"/>
        <v>0.88982117576985642</v>
      </c>
      <c r="N341" s="134">
        <f t="shared" si="272"/>
        <v>0.88982117576985642</v>
      </c>
      <c r="O341" s="134">
        <f t="shared" si="272"/>
        <v>0.88982117576985642</v>
      </c>
      <c r="P341" s="134">
        <f t="shared" si="272"/>
        <v>0.88982117576985642</v>
      </c>
      <c r="Q341" s="134">
        <f t="shared" si="272"/>
        <v>0.88982117576985642</v>
      </c>
      <c r="R341" s="134">
        <f t="shared" si="272"/>
        <v>0.88982117576985642</v>
      </c>
      <c r="S341" s="134">
        <f t="shared" si="272"/>
        <v>0.88982117576985642</v>
      </c>
      <c r="T341" s="134">
        <f t="shared" si="272"/>
        <v>0.88982117576985642</v>
      </c>
      <c r="U341" s="134">
        <f t="shared" si="272"/>
        <v>0.88982117576985642</v>
      </c>
      <c r="V341" s="134">
        <f t="shared" si="272"/>
        <v>0.88982117576985642</v>
      </c>
      <c r="W341" s="134">
        <f t="shared" si="272"/>
        <v>0.88982117576985642</v>
      </c>
      <c r="X341" s="134">
        <f t="shared" si="272"/>
        <v>0.88982117576985642</v>
      </c>
      <c r="Y341" s="134">
        <f t="shared" si="272"/>
        <v>0.88982117576985642</v>
      </c>
      <c r="Z341" s="134">
        <f t="shared" si="272"/>
        <v>0.88982117576985642</v>
      </c>
      <c r="AA341" s="134">
        <f t="shared" si="272"/>
        <v>0.88982117576985642</v>
      </c>
    </row>
    <row r="342" spans="1:27" x14ac:dyDescent="0.3">
      <c r="A342" s="23">
        <v>12</v>
      </c>
      <c r="B342" s="134">
        <f t="shared" si="261"/>
        <v>0.88982117576985642</v>
      </c>
      <c r="C342" s="134">
        <f t="shared" ref="C342:AA342" si="273">B342</f>
        <v>0.88982117576985642</v>
      </c>
      <c r="D342" s="134">
        <f t="shared" si="273"/>
        <v>0.88982117576985642</v>
      </c>
      <c r="E342" s="134">
        <f t="shared" si="273"/>
        <v>0.88982117576985642</v>
      </c>
      <c r="F342" s="134">
        <f t="shared" si="273"/>
        <v>0.88982117576985642</v>
      </c>
      <c r="G342" s="134">
        <f t="shared" si="273"/>
        <v>0.88982117576985642</v>
      </c>
      <c r="H342" s="134">
        <f t="shared" si="273"/>
        <v>0.88982117576985642</v>
      </c>
      <c r="I342" s="134">
        <f t="shared" si="273"/>
        <v>0.88982117576985642</v>
      </c>
      <c r="J342" s="134">
        <f t="shared" si="273"/>
        <v>0.88982117576985642</v>
      </c>
      <c r="K342" s="134">
        <f t="shared" si="273"/>
        <v>0.88982117576985642</v>
      </c>
      <c r="L342" s="134">
        <f t="shared" si="273"/>
        <v>0.88982117576985642</v>
      </c>
      <c r="M342" s="134">
        <f t="shared" si="273"/>
        <v>0.88982117576985642</v>
      </c>
      <c r="N342" s="134">
        <f t="shared" si="273"/>
        <v>0.88982117576985642</v>
      </c>
      <c r="O342" s="134">
        <f t="shared" si="273"/>
        <v>0.88982117576985642</v>
      </c>
      <c r="P342" s="134">
        <f t="shared" si="273"/>
        <v>0.88982117576985642</v>
      </c>
      <c r="Q342" s="134">
        <f t="shared" si="273"/>
        <v>0.88982117576985642</v>
      </c>
      <c r="R342" s="134">
        <f t="shared" si="273"/>
        <v>0.88982117576985642</v>
      </c>
      <c r="S342" s="134">
        <f t="shared" si="273"/>
        <v>0.88982117576985642</v>
      </c>
      <c r="T342" s="134">
        <f t="shared" si="273"/>
        <v>0.88982117576985642</v>
      </c>
      <c r="U342" s="134">
        <f t="shared" si="273"/>
        <v>0.88982117576985642</v>
      </c>
      <c r="V342" s="134">
        <f t="shared" si="273"/>
        <v>0.88982117576985642</v>
      </c>
      <c r="W342" s="134">
        <f t="shared" si="273"/>
        <v>0.88982117576985642</v>
      </c>
      <c r="X342" s="134">
        <f t="shared" si="273"/>
        <v>0.88982117576985642</v>
      </c>
      <c r="Y342" s="134">
        <f t="shared" si="273"/>
        <v>0.88982117576985642</v>
      </c>
      <c r="Z342" s="134">
        <f t="shared" si="273"/>
        <v>0.88982117576985642</v>
      </c>
      <c r="AA342" s="134">
        <f t="shared" si="273"/>
        <v>0.88982117576985642</v>
      </c>
    </row>
    <row r="343" spans="1:27" x14ac:dyDescent="0.3">
      <c r="A343" s="23">
        <v>13</v>
      </c>
      <c r="B343" s="134">
        <f t="shared" si="261"/>
        <v>0.72756344057674294</v>
      </c>
      <c r="C343" s="134">
        <f t="shared" ref="C343:AA343" si="274">B343</f>
        <v>0.72756344057674294</v>
      </c>
      <c r="D343" s="134">
        <f t="shared" si="274"/>
        <v>0.72756344057674294</v>
      </c>
      <c r="E343" s="134">
        <f t="shared" si="274"/>
        <v>0.72756344057674294</v>
      </c>
      <c r="F343" s="134">
        <f t="shared" si="274"/>
        <v>0.72756344057674294</v>
      </c>
      <c r="G343" s="134">
        <f t="shared" si="274"/>
        <v>0.72756344057674294</v>
      </c>
      <c r="H343" s="134">
        <f t="shared" si="274"/>
        <v>0.72756344057674294</v>
      </c>
      <c r="I343" s="134">
        <f t="shared" si="274"/>
        <v>0.72756344057674294</v>
      </c>
      <c r="J343" s="134">
        <f t="shared" si="274"/>
        <v>0.72756344057674294</v>
      </c>
      <c r="K343" s="134">
        <f t="shared" si="274"/>
        <v>0.72756344057674294</v>
      </c>
      <c r="L343" s="134">
        <f t="shared" si="274"/>
        <v>0.72756344057674294</v>
      </c>
      <c r="M343" s="134">
        <f t="shared" si="274"/>
        <v>0.72756344057674294</v>
      </c>
      <c r="N343" s="134">
        <f t="shared" si="274"/>
        <v>0.72756344057674294</v>
      </c>
      <c r="O343" s="134">
        <f t="shared" si="274"/>
        <v>0.72756344057674294</v>
      </c>
      <c r="P343" s="134">
        <f t="shared" si="274"/>
        <v>0.72756344057674294</v>
      </c>
      <c r="Q343" s="134">
        <f t="shared" si="274"/>
        <v>0.72756344057674294</v>
      </c>
      <c r="R343" s="134">
        <f t="shared" si="274"/>
        <v>0.72756344057674294</v>
      </c>
      <c r="S343" s="134">
        <f t="shared" si="274"/>
        <v>0.72756344057674294</v>
      </c>
      <c r="T343" s="134">
        <f t="shared" si="274"/>
        <v>0.72756344057674294</v>
      </c>
      <c r="U343" s="134">
        <f t="shared" si="274"/>
        <v>0.72756344057674294</v>
      </c>
      <c r="V343" s="134">
        <f t="shared" si="274"/>
        <v>0.72756344057674294</v>
      </c>
      <c r="W343" s="134">
        <f t="shared" si="274"/>
        <v>0.72756344057674294</v>
      </c>
      <c r="X343" s="134">
        <f t="shared" si="274"/>
        <v>0.72756344057674294</v>
      </c>
      <c r="Y343" s="134">
        <f t="shared" si="274"/>
        <v>0.72756344057674294</v>
      </c>
      <c r="Z343" s="134">
        <f t="shared" si="274"/>
        <v>0.72756344057674294</v>
      </c>
      <c r="AA343" s="134">
        <f t="shared" si="274"/>
        <v>0.72756344057674294</v>
      </c>
    </row>
    <row r="344" spans="1:27" x14ac:dyDescent="0.3">
      <c r="A344" s="23">
        <v>14</v>
      </c>
      <c r="B344" s="134">
        <f t="shared" si="261"/>
        <v>0.72756344057674294</v>
      </c>
      <c r="C344" s="134">
        <f t="shared" ref="C344:AA344" si="275">B344</f>
        <v>0.72756344057674294</v>
      </c>
      <c r="D344" s="134">
        <f t="shared" si="275"/>
        <v>0.72756344057674294</v>
      </c>
      <c r="E344" s="134">
        <f t="shared" si="275"/>
        <v>0.72756344057674294</v>
      </c>
      <c r="F344" s="134">
        <f t="shared" si="275"/>
        <v>0.72756344057674294</v>
      </c>
      <c r="G344" s="134">
        <f t="shared" si="275"/>
        <v>0.72756344057674294</v>
      </c>
      <c r="H344" s="134">
        <f t="shared" si="275"/>
        <v>0.72756344057674294</v>
      </c>
      <c r="I344" s="134">
        <f t="shared" si="275"/>
        <v>0.72756344057674294</v>
      </c>
      <c r="J344" s="134">
        <f t="shared" si="275"/>
        <v>0.72756344057674294</v>
      </c>
      <c r="K344" s="134">
        <f t="shared" si="275"/>
        <v>0.72756344057674294</v>
      </c>
      <c r="L344" s="134">
        <f t="shared" si="275"/>
        <v>0.72756344057674294</v>
      </c>
      <c r="M344" s="134">
        <f t="shared" si="275"/>
        <v>0.72756344057674294</v>
      </c>
      <c r="N344" s="134">
        <f t="shared" si="275"/>
        <v>0.72756344057674294</v>
      </c>
      <c r="O344" s="134">
        <f t="shared" si="275"/>
        <v>0.72756344057674294</v>
      </c>
      <c r="P344" s="134">
        <f t="shared" si="275"/>
        <v>0.72756344057674294</v>
      </c>
      <c r="Q344" s="134">
        <f t="shared" si="275"/>
        <v>0.72756344057674294</v>
      </c>
      <c r="R344" s="134">
        <f t="shared" si="275"/>
        <v>0.72756344057674294</v>
      </c>
      <c r="S344" s="134">
        <f t="shared" si="275"/>
        <v>0.72756344057674294</v>
      </c>
      <c r="T344" s="134">
        <f t="shared" si="275"/>
        <v>0.72756344057674294</v>
      </c>
      <c r="U344" s="134">
        <f t="shared" si="275"/>
        <v>0.72756344057674294</v>
      </c>
      <c r="V344" s="134">
        <f t="shared" si="275"/>
        <v>0.72756344057674294</v>
      </c>
      <c r="W344" s="134">
        <f t="shared" si="275"/>
        <v>0.72756344057674294</v>
      </c>
      <c r="X344" s="134">
        <f t="shared" si="275"/>
        <v>0.72756344057674294</v>
      </c>
      <c r="Y344" s="134">
        <f t="shared" si="275"/>
        <v>0.72756344057674294</v>
      </c>
      <c r="Z344" s="134">
        <f t="shared" si="275"/>
        <v>0.72756344057674294</v>
      </c>
      <c r="AA344" s="134">
        <f t="shared" si="275"/>
        <v>0.72756344057674294</v>
      </c>
    </row>
    <row r="345" spans="1:27" x14ac:dyDescent="0.3">
      <c r="A345" s="23">
        <v>15</v>
      </c>
      <c r="B345" s="134">
        <f t="shared" si="261"/>
        <v>0.72756344057674294</v>
      </c>
      <c r="C345" s="134">
        <f t="shared" ref="C345:AA345" si="276">B345</f>
        <v>0.72756344057674294</v>
      </c>
      <c r="D345" s="134">
        <f t="shared" si="276"/>
        <v>0.72756344057674294</v>
      </c>
      <c r="E345" s="134">
        <f t="shared" si="276"/>
        <v>0.72756344057674294</v>
      </c>
      <c r="F345" s="134">
        <f t="shared" si="276"/>
        <v>0.72756344057674294</v>
      </c>
      <c r="G345" s="134">
        <f t="shared" si="276"/>
        <v>0.72756344057674294</v>
      </c>
      <c r="H345" s="134">
        <f t="shared" si="276"/>
        <v>0.72756344057674294</v>
      </c>
      <c r="I345" s="134">
        <f t="shared" si="276"/>
        <v>0.72756344057674294</v>
      </c>
      <c r="J345" s="134">
        <f t="shared" si="276"/>
        <v>0.72756344057674294</v>
      </c>
      <c r="K345" s="134">
        <f t="shared" si="276"/>
        <v>0.72756344057674294</v>
      </c>
      <c r="L345" s="134">
        <f t="shared" si="276"/>
        <v>0.72756344057674294</v>
      </c>
      <c r="M345" s="134">
        <f t="shared" si="276"/>
        <v>0.72756344057674294</v>
      </c>
      <c r="N345" s="134">
        <f t="shared" si="276"/>
        <v>0.72756344057674294</v>
      </c>
      <c r="O345" s="134">
        <f t="shared" si="276"/>
        <v>0.72756344057674294</v>
      </c>
      <c r="P345" s="134">
        <f t="shared" si="276"/>
        <v>0.72756344057674294</v>
      </c>
      <c r="Q345" s="134">
        <f t="shared" si="276"/>
        <v>0.72756344057674294</v>
      </c>
      <c r="R345" s="134">
        <f t="shared" si="276"/>
        <v>0.72756344057674294</v>
      </c>
      <c r="S345" s="134">
        <f t="shared" si="276"/>
        <v>0.72756344057674294</v>
      </c>
      <c r="T345" s="134">
        <f t="shared" si="276"/>
        <v>0.72756344057674294</v>
      </c>
      <c r="U345" s="134">
        <f t="shared" si="276"/>
        <v>0.72756344057674294</v>
      </c>
      <c r="V345" s="134">
        <f t="shared" si="276"/>
        <v>0.72756344057674294</v>
      </c>
      <c r="W345" s="134">
        <f t="shared" si="276"/>
        <v>0.72756344057674294</v>
      </c>
      <c r="X345" s="134">
        <f t="shared" si="276"/>
        <v>0.72756344057674294</v>
      </c>
      <c r="Y345" s="134">
        <f t="shared" si="276"/>
        <v>0.72756344057674294</v>
      </c>
      <c r="Z345" s="134">
        <f t="shared" si="276"/>
        <v>0.72756344057674294</v>
      </c>
      <c r="AA345" s="134">
        <f t="shared" si="276"/>
        <v>0.72756344057674294</v>
      </c>
    </row>
    <row r="346" spans="1:27" x14ac:dyDescent="0.3">
      <c r="A346" s="23">
        <v>16</v>
      </c>
      <c r="B346" s="134">
        <f t="shared" si="261"/>
        <v>0.6915987836118529</v>
      </c>
      <c r="C346" s="134">
        <f t="shared" ref="C346:AA346" si="277">B346</f>
        <v>0.6915987836118529</v>
      </c>
      <c r="D346" s="134">
        <f t="shared" si="277"/>
        <v>0.6915987836118529</v>
      </c>
      <c r="E346" s="134">
        <f t="shared" si="277"/>
        <v>0.6915987836118529</v>
      </c>
      <c r="F346" s="134">
        <f t="shared" si="277"/>
        <v>0.6915987836118529</v>
      </c>
      <c r="G346" s="134">
        <f t="shared" si="277"/>
        <v>0.6915987836118529</v>
      </c>
      <c r="H346" s="134">
        <f t="shared" si="277"/>
        <v>0.6915987836118529</v>
      </c>
      <c r="I346" s="134">
        <f t="shared" si="277"/>
        <v>0.6915987836118529</v>
      </c>
      <c r="J346" s="134">
        <f t="shared" si="277"/>
        <v>0.6915987836118529</v>
      </c>
      <c r="K346" s="134">
        <f t="shared" si="277"/>
        <v>0.6915987836118529</v>
      </c>
      <c r="L346" s="134">
        <f t="shared" si="277"/>
        <v>0.6915987836118529</v>
      </c>
      <c r="M346" s="134">
        <f t="shared" si="277"/>
        <v>0.6915987836118529</v>
      </c>
      <c r="N346" s="134">
        <f t="shared" si="277"/>
        <v>0.6915987836118529</v>
      </c>
      <c r="O346" s="134">
        <f t="shared" si="277"/>
        <v>0.6915987836118529</v>
      </c>
      <c r="P346" s="134">
        <f t="shared" si="277"/>
        <v>0.6915987836118529</v>
      </c>
      <c r="Q346" s="134">
        <f t="shared" si="277"/>
        <v>0.6915987836118529</v>
      </c>
      <c r="R346" s="134">
        <f t="shared" si="277"/>
        <v>0.6915987836118529</v>
      </c>
      <c r="S346" s="134">
        <f t="shared" si="277"/>
        <v>0.6915987836118529</v>
      </c>
      <c r="T346" s="134">
        <f t="shared" si="277"/>
        <v>0.6915987836118529</v>
      </c>
      <c r="U346" s="134">
        <f t="shared" si="277"/>
        <v>0.6915987836118529</v>
      </c>
      <c r="V346" s="134">
        <f t="shared" si="277"/>
        <v>0.6915987836118529</v>
      </c>
      <c r="W346" s="134">
        <f t="shared" si="277"/>
        <v>0.6915987836118529</v>
      </c>
      <c r="X346" s="134">
        <f t="shared" si="277"/>
        <v>0.6915987836118529</v>
      </c>
      <c r="Y346" s="134">
        <f t="shared" si="277"/>
        <v>0.6915987836118529</v>
      </c>
      <c r="Z346" s="134">
        <f t="shared" si="277"/>
        <v>0.6915987836118529</v>
      </c>
      <c r="AA346" s="134">
        <f t="shared" si="277"/>
        <v>0.6915987836118529</v>
      </c>
    </row>
    <row r="347" spans="1:27" x14ac:dyDescent="0.3">
      <c r="A347" s="23">
        <v>17</v>
      </c>
      <c r="B347" s="134">
        <f t="shared" si="261"/>
        <v>0.6915987836118529</v>
      </c>
      <c r="C347" s="134">
        <f t="shared" ref="C347:AA347" si="278">B347</f>
        <v>0.6915987836118529</v>
      </c>
      <c r="D347" s="134">
        <f t="shared" si="278"/>
        <v>0.6915987836118529</v>
      </c>
      <c r="E347" s="134">
        <f t="shared" si="278"/>
        <v>0.6915987836118529</v>
      </c>
      <c r="F347" s="134">
        <f t="shared" si="278"/>
        <v>0.6915987836118529</v>
      </c>
      <c r="G347" s="134">
        <f t="shared" si="278"/>
        <v>0.6915987836118529</v>
      </c>
      <c r="H347" s="134">
        <f t="shared" si="278"/>
        <v>0.6915987836118529</v>
      </c>
      <c r="I347" s="134">
        <f t="shared" si="278"/>
        <v>0.6915987836118529</v>
      </c>
      <c r="J347" s="134">
        <f t="shared" si="278"/>
        <v>0.6915987836118529</v>
      </c>
      <c r="K347" s="134">
        <f t="shared" si="278"/>
        <v>0.6915987836118529</v>
      </c>
      <c r="L347" s="134">
        <f t="shared" si="278"/>
        <v>0.6915987836118529</v>
      </c>
      <c r="M347" s="134">
        <f t="shared" si="278"/>
        <v>0.6915987836118529</v>
      </c>
      <c r="N347" s="134">
        <f t="shared" si="278"/>
        <v>0.6915987836118529</v>
      </c>
      <c r="O347" s="134">
        <f t="shared" si="278"/>
        <v>0.6915987836118529</v>
      </c>
      <c r="P347" s="134">
        <f t="shared" si="278"/>
        <v>0.6915987836118529</v>
      </c>
      <c r="Q347" s="134">
        <f t="shared" si="278"/>
        <v>0.6915987836118529</v>
      </c>
      <c r="R347" s="134">
        <f t="shared" si="278"/>
        <v>0.6915987836118529</v>
      </c>
      <c r="S347" s="134">
        <f t="shared" si="278"/>
        <v>0.6915987836118529</v>
      </c>
      <c r="T347" s="134">
        <f t="shared" si="278"/>
        <v>0.6915987836118529</v>
      </c>
      <c r="U347" s="134">
        <f t="shared" si="278"/>
        <v>0.6915987836118529</v>
      </c>
      <c r="V347" s="134">
        <f t="shared" si="278"/>
        <v>0.6915987836118529</v>
      </c>
      <c r="W347" s="134">
        <f t="shared" si="278"/>
        <v>0.6915987836118529</v>
      </c>
      <c r="X347" s="134">
        <f t="shared" si="278"/>
        <v>0.6915987836118529</v>
      </c>
      <c r="Y347" s="134">
        <f t="shared" si="278"/>
        <v>0.6915987836118529</v>
      </c>
      <c r="Z347" s="134">
        <f t="shared" si="278"/>
        <v>0.6915987836118529</v>
      </c>
      <c r="AA347" s="134">
        <f t="shared" si="278"/>
        <v>0.6915987836118529</v>
      </c>
    </row>
    <row r="348" spans="1:27" x14ac:dyDescent="0.3">
      <c r="A348" s="23">
        <v>18</v>
      </c>
      <c r="B348" s="134">
        <f t="shared" si="261"/>
        <v>0.6915987836118529</v>
      </c>
      <c r="C348" s="134">
        <f t="shared" ref="C348:AA348" si="279">B348</f>
        <v>0.6915987836118529</v>
      </c>
      <c r="D348" s="134">
        <f t="shared" si="279"/>
        <v>0.6915987836118529</v>
      </c>
      <c r="E348" s="134">
        <f t="shared" si="279"/>
        <v>0.6915987836118529</v>
      </c>
      <c r="F348" s="134">
        <f t="shared" si="279"/>
        <v>0.6915987836118529</v>
      </c>
      <c r="G348" s="134">
        <f t="shared" si="279"/>
        <v>0.6915987836118529</v>
      </c>
      <c r="H348" s="134">
        <f t="shared" si="279"/>
        <v>0.6915987836118529</v>
      </c>
      <c r="I348" s="134">
        <f t="shared" si="279"/>
        <v>0.6915987836118529</v>
      </c>
      <c r="J348" s="134">
        <f t="shared" si="279"/>
        <v>0.6915987836118529</v>
      </c>
      <c r="K348" s="134">
        <f t="shared" si="279"/>
        <v>0.6915987836118529</v>
      </c>
      <c r="L348" s="134">
        <f t="shared" si="279"/>
        <v>0.6915987836118529</v>
      </c>
      <c r="M348" s="134">
        <f t="shared" si="279"/>
        <v>0.6915987836118529</v>
      </c>
      <c r="N348" s="134">
        <f t="shared" si="279"/>
        <v>0.6915987836118529</v>
      </c>
      <c r="O348" s="134">
        <f t="shared" si="279"/>
        <v>0.6915987836118529</v>
      </c>
      <c r="P348" s="134">
        <f t="shared" si="279"/>
        <v>0.6915987836118529</v>
      </c>
      <c r="Q348" s="134">
        <f t="shared" si="279"/>
        <v>0.6915987836118529</v>
      </c>
      <c r="R348" s="134">
        <f t="shared" si="279"/>
        <v>0.6915987836118529</v>
      </c>
      <c r="S348" s="134">
        <f t="shared" si="279"/>
        <v>0.6915987836118529</v>
      </c>
      <c r="T348" s="134">
        <f t="shared" si="279"/>
        <v>0.6915987836118529</v>
      </c>
      <c r="U348" s="134">
        <f t="shared" si="279"/>
        <v>0.6915987836118529</v>
      </c>
      <c r="V348" s="134">
        <f t="shared" si="279"/>
        <v>0.6915987836118529</v>
      </c>
      <c r="W348" s="134">
        <f t="shared" si="279"/>
        <v>0.6915987836118529</v>
      </c>
      <c r="X348" s="134">
        <f t="shared" si="279"/>
        <v>0.6915987836118529</v>
      </c>
      <c r="Y348" s="134">
        <f t="shared" si="279"/>
        <v>0.6915987836118529</v>
      </c>
      <c r="Z348" s="134">
        <f t="shared" si="279"/>
        <v>0.6915987836118529</v>
      </c>
      <c r="AA348" s="134">
        <f t="shared" si="279"/>
        <v>0.6915987836118529</v>
      </c>
    </row>
    <row r="349" spans="1:27" x14ac:dyDescent="0.3">
      <c r="A349" s="23">
        <v>19</v>
      </c>
      <c r="B349" s="134">
        <f t="shared" si="261"/>
        <v>0.44026034715613799</v>
      </c>
      <c r="C349" s="134">
        <f t="shared" ref="C349:AA349" si="280">B349</f>
        <v>0.44026034715613799</v>
      </c>
      <c r="D349" s="134">
        <f t="shared" si="280"/>
        <v>0.44026034715613799</v>
      </c>
      <c r="E349" s="134">
        <f t="shared" si="280"/>
        <v>0.44026034715613799</v>
      </c>
      <c r="F349" s="134">
        <f t="shared" si="280"/>
        <v>0.44026034715613799</v>
      </c>
      <c r="G349" s="134">
        <f t="shared" si="280"/>
        <v>0.44026034715613799</v>
      </c>
      <c r="H349" s="134">
        <f t="shared" si="280"/>
        <v>0.44026034715613799</v>
      </c>
      <c r="I349" s="134">
        <f t="shared" si="280"/>
        <v>0.44026034715613799</v>
      </c>
      <c r="J349" s="134">
        <f t="shared" si="280"/>
        <v>0.44026034715613799</v>
      </c>
      <c r="K349" s="134">
        <f t="shared" si="280"/>
        <v>0.44026034715613799</v>
      </c>
      <c r="L349" s="134">
        <f t="shared" si="280"/>
        <v>0.44026034715613799</v>
      </c>
      <c r="M349" s="134">
        <f t="shared" si="280"/>
        <v>0.44026034715613799</v>
      </c>
      <c r="N349" s="134">
        <f t="shared" si="280"/>
        <v>0.44026034715613799</v>
      </c>
      <c r="O349" s="134">
        <f t="shared" si="280"/>
        <v>0.44026034715613799</v>
      </c>
      <c r="P349" s="134">
        <f t="shared" si="280"/>
        <v>0.44026034715613799</v>
      </c>
      <c r="Q349" s="134">
        <f t="shared" si="280"/>
        <v>0.44026034715613799</v>
      </c>
      <c r="R349" s="134">
        <f t="shared" si="280"/>
        <v>0.44026034715613799</v>
      </c>
      <c r="S349" s="134">
        <f t="shared" si="280"/>
        <v>0.44026034715613799</v>
      </c>
      <c r="T349" s="134">
        <f t="shared" si="280"/>
        <v>0.44026034715613799</v>
      </c>
      <c r="U349" s="134">
        <f t="shared" si="280"/>
        <v>0.44026034715613799</v>
      </c>
      <c r="V349" s="134">
        <f t="shared" si="280"/>
        <v>0.44026034715613799</v>
      </c>
      <c r="W349" s="134">
        <f t="shared" si="280"/>
        <v>0.44026034715613799</v>
      </c>
      <c r="X349" s="134">
        <f t="shared" si="280"/>
        <v>0.44026034715613799</v>
      </c>
      <c r="Y349" s="134">
        <f t="shared" si="280"/>
        <v>0.44026034715613799</v>
      </c>
      <c r="Z349" s="134">
        <f t="shared" si="280"/>
        <v>0.44026034715613799</v>
      </c>
      <c r="AA349" s="134">
        <f t="shared" si="280"/>
        <v>0.44026034715613799</v>
      </c>
    </row>
    <row r="350" spans="1:27" x14ac:dyDescent="0.3">
      <c r="A350" s="23">
        <v>20</v>
      </c>
      <c r="B350" s="134">
        <f t="shared" si="261"/>
        <v>0.44026034715613799</v>
      </c>
      <c r="C350" s="134">
        <f t="shared" ref="C350:AA350" si="281">B350</f>
        <v>0.44026034715613799</v>
      </c>
      <c r="D350" s="134">
        <f t="shared" si="281"/>
        <v>0.44026034715613799</v>
      </c>
      <c r="E350" s="134">
        <f t="shared" si="281"/>
        <v>0.44026034715613799</v>
      </c>
      <c r="F350" s="134">
        <f t="shared" si="281"/>
        <v>0.44026034715613799</v>
      </c>
      <c r="G350" s="134">
        <f t="shared" si="281"/>
        <v>0.44026034715613799</v>
      </c>
      <c r="H350" s="134">
        <f t="shared" si="281"/>
        <v>0.44026034715613799</v>
      </c>
      <c r="I350" s="134">
        <f t="shared" si="281"/>
        <v>0.44026034715613799</v>
      </c>
      <c r="J350" s="134">
        <f t="shared" si="281"/>
        <v>0.44026034715613799</v>
      </c>
      <c r="K350" s="134">
        <f t="shared" si="281"/>
        <v>0.44026034715613799</v>
      </c>
      <c r="L350" s="134">
        <f t="shared" si="281"/>
        <v>0.44026034715613799</v>
      </c>
      <c r="M350" s="134">
        <f t="shared" si="281"/>
        <v>0.44026034715613799</v>
      </c>
      <c r="N350" s="134">
        <f t="shared" si="281"/>
        <v>0.44026034715613799</v>
      </c>
      <c r="O350" s="134">
        <f t="shared" si="281"/>
        <v>0.44026034715613799</v>
      </c>
      <c r="P350" s="134">
        <f t="shared" si="281"/>
        <v>0.44026034715613799</v>
      </c>
      <c r="Q350" s="134">
        <f t="shared" si="281"/>
        <v>0.44026034715613799</v>
      </c>
      <c r="R350" s="134">
        <f t="shared" si="281"/>
        <v>0.44026034715613799</v>
      </c>
      <c r="S350" s="134">
        <f t="shared" si="281"/>
        <v>0.44026034715613799</v>
      </c>
      <c r="T350" s="134">
        <f t="shared" si="281"/>
        <v>0.44026034715613799</v>
      </c>
      <c r="U350" s="134">
        <f t="shared" si="281"/>
        <v>0.44026034715613799</v>
      </c>
      <c r="V350" s="134">
        <f t="shared" si="281"/>
        <v>0.44026034715613799</v>
      </c>
      <c r="W350" s="134">
        <f t="shared" si="281"/>
        <v>0.44026034715613799</v>
      </c>
      <c r="X350" s="134">
        <f t="shared" si="281"/>
        <v>0.44026034715613799</v>
      </c>
      <c r="Y350" s="134">
        <f t="shared" si="281"/>
        <v>0.44026034715613799</v>
      </c>
      <c r="Z350" s="134">
        <f t="shared" si="281"/>
        <v>0.44026034715613799</v>
      </c>
      <c r="AA350" s="134">
        <f t="shared" si="281"/>
        <v>0.44026034715613799</v>
      </c>
    </row>
    <row r="351" spans="1:27" x14ac:dyDescent="0.3">
      <c r="A351" s="23">
        <v>21</v>
      </c>
      <c r="B351" s="134">
        <f t="shared" si="261"/>
        <v>0.44026034715613799</v>
      </c>
      <c r="C351" s="134">
        <f t="shared" ref="C351:AA351" si="282">B351</f>
        <v>0.44026034715613799</v>
      </c>
      <c r="D351" s="134">
        <f t="shared" si="282"/>
        <v>0.44026034715613799</v>
      </c>
      <c r="E351" s="134">
        <f t="shared" si="282"/>
        <v>0.44026034715613799</v>
      </c>
      <c r="F351" s="134">
        <f t="shared" si="282"/>
        <v>0.44026034715613799</v>
      </c>
      <c r="G351" s="134">
        <f t="shared" si="282"/>
        <v>0.44026034715613799</v>
      </c>
      <c r="H351" s="134">
        <f t="shared" si="282"/>
        <v>0.44026034715613799</v>
      </c>
      <c r="I351" s="134">
        <f t="shared" si="282"/>
        <v>0.44026034715613799</v>
      </c>
      <c r="J351" s="134">
        <f t="shared" si="282"/>
        <v>0.44026034715613799</v>
      </c>
      <c r="K351" s="134">
        <f t="shared" si="282"/>
        <v>0.44026034715613799</v>
      </c>
      <c r="L351" s="134">
        <f t="shared" si="282"/>
        <v>0.44026034715613799</v>
      </c>
      <c r="M351" s="134">
        <f t="shared" si="282"/>
        <v>0.44026034715613799</v>
      </c>
      <c r="N351" s="134">
        <f t="shared" si="282"/>
        <v>0.44026034715613799</v>
      </c>
      <c r="O351" s="134">
        <f t="shared" si="282"/>
        <v>0.44026034715613799</v>
      </c>
      <c r="P351" s="134">
        <f t="shared" si="282"/>
        <v>0.44026034715613799</v>
      </c>
      <c r="Q351" s="134">
        <f t="shared" si="282"/>
        <v>0.44026034715613799</v>
      </c>
      <c r="R351" s="134">
        <f t="shared" si="282"/>
        <v>0.44026034715613799</v>
      </c>
      <c r="S351" s="134">
        <f t="shared" si="282"/>
        <v>0.44026034715613799</v>
      </c>
      <c r="T351" s="134">
        <f t="shared" si="282"/>
        <v>0.44026034715613799</v>
      </c>
      <c r="U351" s="134">
        <f t="shared" si="282"/>
        <v>0.44026034715613799</v>
      </c>
      <c r="V351" s="134">
        <f t="shared" si="282"/>
        <v>0.44026034715613799</v>
      </c>
      <c r="W351" s="134">
        <f t="shared" si="282"/>
        <v>0.44026034715613799</v>
      </c>
      <c r="X351" s="134">
        <f t="shared" si="282"/>
        <v>0.44026034715613799</v>
      </c>
      <c r="Y351" s="134">
        <f t="shared" si="282"/>
        <v>0.44026034715613799</v>
      </c>
      <c r="Z351" s="134">
        <f t="shared" si="282"/>
        <v>0.44026034715613799</v>
      </c>
      <c r="AA351" s="134">
        <f t="shared" si="282"/>
        <v>0.44026034715613799</v>
      </c>
    </row>
    <row r="352" spans="1:27" x14ac:dyDescent="0.3">
      <c r="A352" s="23">
        <v>22</v>
      </c>
      <c r="B352" s="134">
        <f t="shared" si="261"/>
        <v>0.24967352562885839</v>
      </c>
      <c r="C352" s="134">
        <f t="shared" ref="C352:AA352" si="283">B352</f>
        <v>0.24967352562885839</v>
      </c>
      <c r="D352" s="134">
        <f t="shared" si="283"/>
        <v>0.24967352562885839</v>
      </c>
      <c r="E352" s="134">
        <f t="shared" si="283"/>
        <v>0.24967352562885839</v>
      </c>
      <c r="F352" s="134">
        <f t="shared" si="283"/>
        <v>0.24967352562885839</v>
      </c>
      <c r="G352" s="134">
        <f t="shared" si="283"/>
        <v>0.24967352562885839</v>
      </c>
      <c r="H352" s="134">
        <f t="shared" si="283"/>
        <v>0.24967352562885839</v>
      </c>
      <c r="I352" s="134">
        <f t="shared" si="283"/>
        <v>0.24967352562885839</v>
      </c>
      <c r="J352" s="134">
        <f t="shared" si="283"/>
        <v>0.24967352562885839</v>
      </c>
      <c r="K352" s="134">
        <f t="shared" si="283"/>
        <v>0.24967352562885839</v>
      </c>
      <c r="L352" s="134">
        <f t="shared" si="283"/>
        <v>0.24967352562885839</v>
      </c>
      <c r="M352" s="134">
        <f t="shared" si="283"/>
        <v>0.24967352562885839</v>
      </c>
      <c r="N352" s="134">
        <f t="shared" si="283"/>
        <v>0.24967352562885839</v>
      </c>
      <c r="O352" s="134">
        <f t="shared" si="283"/>
        <v>0.24967352562885839</v>
      </c>
      <c r="P352" s="134">
        <f t="shared" si="283"/>
        <v>0.24967352562885839</v>
      </c>
      <c r="Q352" s="134">
        <f t="shared" si="283"/>
        <v>0.24967352562885839</v>
      </c>
      <c r="R352" s="134">
        <f t="shared" si="283"/>
        <v>0.24967352562885839</v>
      </c>
      <c r="S352" s="134">
        <f t="shared" si="283"/>
        <v>0.24967352562885839</v>
      </c>
      <c r="T352" s="134">
        <f t="shared" si="283"/>
        <v>0.24967352562885839</v>
      </c>
      <c r="U352" s="134">
        <f t="shared" si="283"/>
        <v>0.24967352562885839</v>
      </c>
      <c r="V352" s="134">
        <f t="shared" si="283"/>
        <v>0.24967352562885839</v>
      </c>
      <c r="W352" s="134">
        <f t="shared" si="283"/>
        <v>0.24967352562885839</v>
      </c>
      <c r="X352" s="134">
        <f t="shared" si="283"/>
        <v>0.24967352562885839</v>
      </c>
      <c r="Y352" s="134">
        <f t="shared" si="283"/>
        <v>0.24967352562885839</v>
      </c>
      <c r="Z352" s="134">
        <f t="shared" si="283"/>
        <v>0.24967352562885839</v>
      </c>
      <c r="AA352" s="134">
        <f t="shared" si="283"/>
        <v>0.24967352562885839</v>
      </c>
    </row>
    <row r="353" spans="1:27" x14ac:dyDescent="0.3">
      <c r="A353" s="23">
        <v>23</v>
      </c>
      <c r="B353" s="134">
        <f t="shared" si="261"/>
        <v>0.24967352562885839</v>
      </c>
      <c r="C353" s="134">
        <f t="shared" ref="C353:AA353" si="284">B353</f>
        <v>0.24967352562885839</v>
      </c>
      <c r="D353" s="134">
        <f t="shared" si="284"/>
        <v>0.24967352562885839</v>
      </c>
      <c r="E353" s="134">
        <f t="shared" si="284"/>
        <v>0.24967352562885839</v>
      </c>
      <c r="F353" s="134">
        <f t="shared" si="284"/>
        <v>0.24967352562885839</v>
      </c>
      <c r="G353" s="134">
        <f t="shared" si="284"/>
        <v>0.24967352562885839</v>
      </c>
      <c r="H353" s="134">
        <f t="shared" si="284"/>
        <v>0.24967352562885839</v>
      </c>
      <c r="I353" s="134">
        <f t="shared" si="284"/>
        <v>0.24967352562885839</v>
      </c>
      <c r="J353" s="134">
        <f t="shared" si="284"/>
        <v>0.24967352562885839</v>
      </c>
      <c r="K353" s="134">
        <f t="shared" si="284"/>
        <v>0.24967352562885839</v>
      </c>
      <c r="L353" s="134">
        <f t="shared" si="284"/>
        <v>0.24967352562885839</v>
      </c>
      <c r="M353" s="134">
        <f t="shared" si="284"/>
        <v>0.24967352562885839</v>
      </c>
      <c r="N353" s="134">
        <f t="shared" si="284"/>
        <v>0.24967352562885839</v>
      </c>
      <c r="O353" s="134">
        <f t="shared" si="284"/>
        <v>0.24967352562885839</v>
      </c>
      <c r="P353" s="134">
        <f t="shared" si="284"/>
        <v>0.24967352562885839</v>
      </c>
      <c r="Q353" s="134">
        <f t="shared" si="284"/>
        <v>0.24967352562885839</v>
      </c>
      <c r="R353" s="134">
        <f t="shared" si="284"/>
        <v>0.24967352562885839</v>
      </c>
      <c r="S353" s="134">
        <f t="shared" si="284"/>
        <v>0.24967352562885839</v>
      </c>
      <c r="T353" s="134">
        <f t="shared" si="284"/>
        <v>0.24967352562885839</v>
      </c>
      <c r="U353" s="134">
        <f t="shared" si="284"/>
        <v>0.24967352562885839</v>
      </c>
      <c r="V353" s="134">
        <f t="shared" si="284"/>
        <v>0.24967352562885839</v>
      </c>
      <c r="W353" s="134">
        <f t="shared" si="284"/>
        <v>0.24967352562885839</v>
      </c>
      <c r="X353" s="134">
        <f t="shared" si="284"/>
        <v>0.24967352562885839</v>
      </c>
      <c r="Y353" s="134">
        <f t="shared" si="284"/>
        <v>0.24967352562885839</v>
      </c>
      <c r="Z353" s="134">
        <f t="shared" si="284"/>
        <v>0.24967352562885839</v>
      </c>
      <c r="AA353" s="134">
        <f t="shared" si="284"/>
        <v>0.24967352562885839</v>
      </c>
    </row>
    <row r="354" spans="1:27" x14ac:dyDescent="0.3">
      <c r="A354" s="23">
        <v>24</v>
      </c>
      <c r="B354" s="134">
        <f t="shared" si="261"/>
        <v>0.24967352562885839</v>
      </c>
      <c r="C354" s="134">
        <f t="shared" ref="C354:AA354" si="285">B354</f>
        <v>0.24967352562885839</v>
      </c>
      <c r="D354" s="134">
        <f t="shared" si="285"/>
        <v>0.24967352562885839</v>
      </c>
      <c r="E354" s="134">
        <f t="shared" si="285"/>
        <v>0.24967352562885839</v>
      </c>
      <c r="F354" s="134">
        <f t="shared" si="285"/>
        <v>0.24967352562885839</v>
      </c>
      <c r="G354" s="134">
        <f t="shared" si="285"/>
        <v>0.24967352562885839</v>
      </c>
      <c r="H354" s="134">
        <f t="shared" si="285"/>
        <v>0.24967352562885839</v>
      </c>
      <c r="I354" s="134">
        <f t="shared" si="285"/>
        <v>0.24967352562885839</v>
      </c>
      <c r="J354" s="134">
        <f t="shared" si="285"/>
        <v>0.24967352562885839</v>
      </c>
      <c r="K354" s="134">
        <f t="shared" si="285"/>
        <v>0.24967352562885839</v>
      </c>
      <c r="L354" s="134">
        <f t="shared" si="285"/>
        <v>0.24967352562885839</v>
      </c>
      <c r="M354" s="134">
        <f t="shared" si="285"/>
        <v>0.24967352562885839</v>
      </c>
      <c r="N354" s="134">
        <f t="shared" si="285"/>
        <v>0.24967352562885839</v>
      </c>
      <c r="O354" s="134">
        <f t="shared" si="285"/>
        <v>0.24967352562885839</v>
      </c>
      <c r="P354" s="134">
        <f t="shared" si="285"/>
        <v>0.24967352562885839</v>
      </c>
      <c r="Q354" s="134">
        <f t="shared" si="285"/>
        <v>0.24967352562885839</v>
      </c>
      <c r="R354" s="134">
        <f t="shared" si="285"/>
        <v>0.24967352562885839</v>
      </c>
      <c r="S354" s="134">
        <f t="shared" si="285"/>
        <v>0.24967352562885839</v>
      </c>
      <c r="T354" s="134">
        <f t="shared" si="285"/>
        <v>0.24967352562885839</v>
      </c>
      <c r="U354" s="134">
        <f t="shared" si="285"/>
        <v>0.24967352562885839</v>
      </c>
      <c r="V354" s="134">
        <f t="shared" si="285"/>
        <v>0.24967352562885839</v>
      </c>
      <c r="W354" s="134">
        <f t="shared" si="285"/>
        <v>0.24967352562885839</v>
      </c>
      <c r="X354" s="134">
        <f t="shared" si="285"/>
        <v>0.24967352562885839</v>
      </c>
      <c r="Y354" s="134">
        <f t="shared" si="285"/>
        <v>0.24967352562885839</v>
      </c>
      <c r="Z354" s="134">
        <f t="shared" si="285"/>
        <v>0.24967352562885839</v>
      </c>
      <c r="AA354" s="134">
        <f t="shared" si="285"/>
        <v>0.24967352562885839</v>
      </c>
    </row>
    <row r="355" spans="1:27" x14ac:dyDescent="0.3">
      <c r="A355" s="23">
        <v>25</v>
      </c>
      <c r="B355" s="134">
        <f t="shared" si="261"/>
        <v>7.0356274192818355E-2</v>
      </c>
      <c r="C355" s="134">
        <f t="shared" ref="C355:AA355" si="286">B355</f>
        <v>7.0356274192818355E-2</v>
      </c>
      <c r="D355" s="134">
        <f t="shared" si="286"/>
        <v>7.0356274192818355E-2</v>
      </c>
      <c r="E355" s="134">
        <f t="shared" si="286"/>
        <v>7.0356274192818355E-2</v>
      </c>
      <c r="F355" s="134">
        <f t="shared" si="286"/>
        <v>7.0356274192818355E-2</v>
      </c>
      <c r="G355" s="134">
        <f t="shared" si="286"/>
        <v>7.0356274192818355E-2</v>
      </c>
      <c r="H355" s="134">
        <f t="shared" si="286"/>
        <v>7.0356274192818355E-2</v>
      </c>
      <c r="I355" s="134">
        <f t="shared" si="286"/>
        <v>7.0356274192818355E-2</v>
      </c>
      <c r="J355" s="134">
        <f t="shared" si="286"/>
        <v>7.0356274192818355E-2</v>
      </c>
      <c r="K355" s="134">
        <f t="shared" si="286"/>
        <v>7.0356274192818355E-2</v>
      </c>
      <c r="L355" s="134">
        <f t="shared" si="286"/>
        <v>7.0356274192818355E-2</v>
      </c>
      <c r="M355" s="134">
        <f t="shared" si="286"/>
        <v>7.0356274192818355E-2</v>
      </c>
      <c r="N355" s="134">
        <f t="shared" si="286"/>
        <v>7.0356274192818355E-2</v>
      </c>
      <c r="O355" s="134">
        <f t="shared" si="286"/>
        <v>7.0356274192818355E-2</v>
      </c>
      <c r="P355" s="134">
        <f t="shared" si="286"/>
        <v>7.0356274192818355E-2</v>
      </c>
      <c r="Q355" s="134">
        <f t="shared" si="286"/>
        <v>7.0356274192818355E-2</v>
      </c>
      <c r="R355" s="134">
        <f t="shared" si="286"/>
        <v>7.0356274192818355E-2</v>
      </c>
      <c r="S355" s="134">
        <f t="shared" si="286"/>
        <v>7.0356274192818355E-2</v>
      </c>
      <c r="T355" s="134">
        <f t="shared" si="286"/>
        <v>7.0356274192818355E-2</v>
      </c>
      <c r="U355" s="134">
        <f t="shared" si="286"/>
        <v>7.0356274192818355E-2</v>
      </c>
      <c r="V355" s="134">
        <f t="shared" si="286"/>
        <v>7.0356274192818355E-2</v>
      </c>
      <c r="W355" s="134">
        <f t="shared" si="286"/>
        <v>7.0356274192818355E-2</v>
      </c>
      <c r="X355" s="134">
        <f t="shared" si="286"/>
        <v>7.0356274192818355E-2</v>
      </c>
      <c r="Y355" s="134">
        <f t="shared" si="286"/>
        <v>7.0356274192818355E-2</v>
      </c>
      <c r="Z355" s="134">
        <f t="shared" si="286"/>
        <v>7.0356274192818355E-2</v>
      </c>
      <c r="AA355" s="134">
        <f t="shared" si="286"/>
        <v>7.0356274192818355E-2</v>
      </c>
    </row>
    <row r="356" spans="1:27" x14ac:dyDescent="0.3">
      <c r="A356" s="23">
        <v>26</v>
      </c>
      <c r="B356" s="134">
        <f t="shared" si="261"/>
        <v>7.0356274192818355E-2</v>
      </c>
      <c r="C356" s="134">
        <f t="shared" ref="C356:AA356" si="287">B356</f>
        <v>7.0356274192818355E-2</v>
      </c>
      <c r="D356" s="134">
        <f t="shared" si="287"/>
        <v>7.0356274192818355E-2</v>
      </c>
      <c r="E356" s="134">
        <f t="shared" si="287"/>
        <v>7.0356274192818355E-2</v>
      </c>
      <c r="F356" s="134">
        <f t="shared" si="287"/>
        <v>7.0356274192818355E-2</v>
      </c>
      <c r="G356" s="134">
        <f t="shared" si="287"/>
        <v>7.0356274192818355E-2</v>
      </c>
      <c r="H356" s="134">
        <f t="shared" si="287"/>
        <v>7.0356274192818355E-2</v>
      </c>
      <c r="I356" s="134">
        <f t="shared" si="287"/>
        <v>7.0356274192818355E-2</v>
      </c>
      <c r="J356" s="134">
        <f t="shared" si="287"/>
        <v>7.0356274192818355E-2</v>
      </c>
      <c r="K356" s="134">
        <f t="shared" si="287"/>
        <v>7.0356274192818355E-2</v>
      </c>
      <c r="L356" s="134">
        <f t="shared" si="287"/>
        <v>7.0356274192818355E-2</v>
      </c>
      <c r="M356" s="134">
        <f t="shared" si="287"/>
        <v>7.0356274192818355E-2</v>
      </c>
      <c r="N356" s="134">
        <f t="shared" si="287"/>
        <v>7.0356274192818355E-2</v>
      </c>
      <c r="O356" s="134">
        <f t="shared" si="287"/>
        <v>7.0356274192818355E-2</v>
      </c>
      <c r="P356" s="134">
        <f t="shared" si="287"/>
        <v>7.0356274192818355E-2</v>
      </c>
      <c r="Q356" s="134">
        <f t="shared" si="287"/>
        <v>7.0356274192818355E-2</v>
      </c>
      <c r="R356" s="134">
        <f t="shared" si="287"/>
        <v>7.0356274192818355E-2</v>
      </c>
      <c r="S356" s="134">
        <f t="shared" si="287"/>
        <v>7.0356274192818355E-2</v>
      </c>
      <c r="T356" s="134">
        <f t="shared" si="287"/>
        <v>7.0356274192818355E-2</v>
      </c>
      <c r="U356" s="134">
        <f t="shared" si="287"/>
        <v>7.0356274192818355E-2</v>
      </c>
      <c r="V356" s="134">
        <f t="shared" si="287"/>
        <v>7.0356274192818355E-2</v>
      </c>
      <c r="W356" s="134">
        <f t="shared" si="287"/>
        <v>7.0356274192818355E-2</v>
      </c>
      <c r="X356" s="134">
        <f t="shared" si="287"/>
        <v>7.0356274192818355E-2</v>
      </c>
      <c r="Y356" s="134">
        <f t="shared" si="287"/>
        <v>7.0356274192818355E-2</v>
      </c>
      <c r="Z356" s="134">
        <f t="shared" si="287"/>
        <v>7.0356274192818355E-2</v>
      </c>
      <c r="AA356" s="134">
        <f t="shared" si="287"/>
        <v>7.0356274192818355E-2</v>
      </c>
    </row>
    <row r="357" spans="1:27" x14ac:dyDescent="0.3">
      <c r="A357" s="23">
        <v>27</v>
      </c>
      <c r="B357" s="134">
        <f t="shared" si="261"/>
        <v>7.0356274192818355E-2</v>
      </c>
      <c r="C357" s="134">
        <f t="shared" ref="C357:AA357" si="288">B357</f>
        <v>7.0356274192818355E-2</v>
      </c>
      <c r="D357" s="134">
        <f t="shared" si="288"/>
        <v>7.0356274192818355E-2</v>
      </c>
      <c r="E357" s="134">
        <f t="shared" si="288"/>
        <v>7.0356274192818355E-2</v>
      </c>
      <c r="F357" s="134">
        <f t="shared" si="288"/>
        <v>7.0356274192818355E-2</v>
      </c>
      <c r="G357" s="134">
        <f t="shared" si="288"/>
        <v>7.0356274192818355E-2</v>
      </c>
      <c r="H357" s="134">
        <f t="shared" si="288"/>
        <v>7.0356274192818355E-2</v>
      </c>
      <c r="I357" s="134">
        <f t="shared" si="288"/>
        <v>7.0356274192818355E-2</v>
      </c>
      <c r="J357" s="134">
        <f t="shared" si="288"/>
        <v>7.0356274192818355E-2</v>
      </c>
      <c r="K357" s="134">
        <f t="shared" si="288"/>
        <v>7.0356274192818355E-2</v>
      </c>
      <c r="L357" s="134">
        <f t="shared" si="288"/>
        <v>7.0356274192818355E-2</v>
      </c>
      <c r="M357" s="134">
        <f t="shared" si="288"/>
        <v>7.0356274192818355E-2</v>
      </c>
      <c r="N357" s="134">
        <f t="shared" si="288"/>
        <v>7.0356274192818355E-2</v>
      </c>
      <c r="O357" s="134">
        <f t="shared" si="288"/>
        <v>7.0356274192818355E-2</v>
      </c>
      <c r="P357" s="134">
        <f t="shared" si="288"/>
        <v>7.0356274192818355E-2</v>
      </c>
      <c r="Q357" s="134">
        <f t="shared" si="288"/>
        <v>7.0356274192818355E-2</v>
      </c>
      <c r="R357" s="134">
        <f t="shared" si="288"/>
        <v>7.0356274192818355E-2</v>
      </c>
      <c r="S357" s="134">
        <f t="shared" si="288"/>
        <v>7.0356274192818355E-2</v>
      </c>
      <c r="T357" s="134">
        <f t="shared" si="288"/>
        <v>7.0356274192818355E-2</v>
      </c>
      <c r="U357" s="134">
        <f t="shared" si="288"/>
        <v>7.0356274192818355E-2</v>
      </c>
      <c r="V357" s="134">
        <f t="shared" si="288"/>
        <v>7.0356274192818355E-2</v>
      </c>
      <c r="W357" s="134">
        <f t="shared" si="288"/>
        <v>7.0356274192818355E-2</v>
      </c>
      <c r="X357" s="134">
        <f t="shared" si="288"/>
        <v>7.0356274192818355E-2</v>
      </c>
      <c r="Y357" s="134">
        <f t="shared" si="288"/>
        <v>7.0356274192818355E-2</v>
      </c>
      <c r="Z357" s="134">
        <f t="shared" si="288"/>
        <v>7.0356274192818355E-2</v>
      </c>
      <c r="AA357" s="134">
        <f t="shared" si="288"/>
        <v>7.0356274192818355E-2</v>
      </c>
    </row>
    <row r="358" spans="1:27" x14ac:dyDescent="0.3">
      <c r="A358" s="23">
        <v>28</v>
      </c>
      <c r="B358" s="134">
        <f t="shared" si="261"/>
        <v>4.5516776798344177E-2</v>
      </c>
      <c r="C358" s="134">
        <f t="shared" ref="C358:AA358" si="289">B358</f>
        <v>4.5516776798344177E-2</v>
      </c>
      <c r="D358" s="134">
        <f t="shared" si="289"/>
        <v>4.5516776798344177E-2</v>
      </c>
      <c r="E358" s="134">
        <f t="shared" si="289"/>
        <v>4.5516776798344177E-2</v>
      </c>
      <c r="F358" s="134">
        <f t="shared" si="289"/>
        <v>4.5516776798344177E-2</v>
      </c>
      <c r="G358" s="134">
        <f t="shared" si="289"/>
        <v>4.5516776798344177E-2</v>
      </c>
      <c r="H358" s="134">
        <f t="shared" si="289"/>
        <v>4.5516776798344177E-2</v>
      </c>
      <c r="I358" s="134">
        <f t="shared" si="289"/>
        <v>4.5516776798344177E-2</v>
      </c>
      <c r="J358" s="134">
        <f t="shared" si="289"/>
        <v>4.5516776798344177E-2</v>
      </c>
      <c r="K358" s="134">
        <f t="shared" si="289"/>
        <v>4.5516776798344177E-2</v>
      </c>
      <c r="L358" s="134">
        <f t="shared" si="289"/>
        <v>4.5516776798344177E-2</v>
      </c>
      <c r="M358" s="134">
        <f t="shared" si="289"/>
        <v>4.5516776798344177E-2</v>
      </c>
      <c r="N358" s="134">
        <f t="shared" si="289"/>
        <v>4.5516776798344177E-2</v>
      </c>
      <c r="O358" s="134">
        <f t="shared" si="289"/>
        <v>4.5516776798344177E-2</v>
      </c>
      <c r="P358" s="134">
        <f t="shared" si="289"/>
        <v>4.5516776798344177E-2</v>
      </c>
      <c r="Q358" s="134">
        <f t="shared" si="289"/>
        <v>4.5516776798344177E-2</v>
      </c>
      <c r="R358" s="134">
        <f t="shared" si="289"/>
        <v>4.5516776798344177E-2</v>
      </c>
      <c r="S358" s="134">
        <f t="shared" si="289"/>
        <v>4.5516776798344177E-2</v>
      </c>
      <c r="T358" s="134">
        <f t="shared" si="289"/>
        <v>4.5516776798344177E-2</v>
      </c>
      <c r="U358" s="134">
        <f t="shared" si="289"/>
        <v>4.5516776798344177E-2</v>
      </c>
      <c r="V358" s="134">
        <f t="shared" si="289"/>
        <v>4.5516776798344177E-2</v>
      </c>
      <c r="W358" s="134">
        <f t="shared" si="289"/>
        <v>4.5516776798344177E-2</v>
      </c>
      <c r="X358" s="134">
        <f t="shared" si="289"/>
        <v>4.5516776798344177E-2</v>
      </c>
      <c r="Y358" s="134">
        <f t="shared" si="289"/>
        <v>4.5516776798344177E-2</v>
      </c>
      <c r="Z358" s="134">
        <f t="shared" si="289"/>
        <v>4.5516776798344177E-2</v>
      </c>
      <c r="AA358" s="134">
        <f t="shared" si="289"/>
        <v>4.5516776798344177E-2</v>
      </c>
    </row>
    <row r="359" spans="1:27" x14ac:dyDescent="0.3">
      <c r="A359" s="23">
        <v>29</v>
      </c>
      <c r="B359" s="134">
        <f t="shared" si="261"/>
        <v>4.5516776798344177E-2</v>
      </c>
      <c r="C359" s="134">
        <f t="shared" ref="C359:AA359" si="290">B359</f>
        <v>4.5516776798344177E-2</v>
      </c>
      <c r="D359" s="134">
        <f t="shared" si="290"/>
        <v>4.5516776798344177E-2</v>
      </c>
      <c r="E359" s="134">
        <f t="shared" si="290"/>
        <v>4.5516776798344177E-2</v>
      </c>
      <c r="F359" s="134">
        <f t="shared" si="290"/>
        <v>4.5516776798344177E-2</v>
      </c>
      <c r="G359" s="134">
        <f t="shared" si="290"/>
        <v>4.5516776798344177E-2</v>
      </c>
      <c r="H359" s="134">
        <f t="shared" si="290"/>
        <v>4.5516776798344177E-2</v>
      </c>
      <c r="I359" s="134">
        <f t="shared" si="290"/>
        <v>4.5516776798344177E-2</v>
      </c>
      <c r="J359" s="134">
        <f t="shared" si="290"/>
        <v>4.5516776798344177E-2</v>
      </c>
      <c r="K359" s="134">
        <f t="shared" si="290"/>
        <v>4.5516776798344177E-2</v>
      </c>
      <c r="L359" s="134">
        <f t="shared" si="290"/>
        <v>4.5516776798344177E-2</v>
      </c>
      <c r="M359" s="134">
        <f t="shared" si="290"/>
        <v>4.5516776798344177E-2</v>
      </c>
      <c r="N359" s="134">
        <f t="shared" si="290"/>
        <v>4.5516776798344177E-2</v>
      </c>
      <c r="O359" s="134">
        <f t="shared" si="290"/>
        <v>4.5516776798344177E-2</v>
      </c>
      <c r="P359" s="134">
        <f t="shared" si="290"/>
        <v>4.5516776798344177E-2</v>
      </c>
      <c r="Q359" s="134">
        <f t="shared" si="290"/>
        <v>4.5516776798344177E-2</v>
      </c>
      <c r="R359" s="134">
        <f t="shared" si="290"/>
        <v>4.5516776798344177E-2</v>
      </c>
      <c r="S359" s="134">
        <f t="shared" si="290"/>
        <v>4.5516776798344177E-2</v>
      </c>
      <c r="T359" s="134">
        <f t="shared" si="290"/>
        <v>4.5516776798344177E-2</v>
      </c>
      <c r="U359" s="134">
        <f t="shared" si="290"/>
        <v>4.5516776798344177E-2</v>
      </c>
      <c r="V359" s="134">
        <f t="shared" si="290"/>
        <v>4.5516776798344177E-2</v>
      </c>
      <c r="W359" s="134">
        <f t="shared" si="290"/>
        <v>4.5516776798344177E-2</v>
      </c>
      <c r="X359" s="134">
        <f t="shared" si="290"/>
        <v>4.5516776798344177E-2</v>
      </c>
      <c r="Y359" s="134">
        <f t="shared" si="290"/>
        <v>4.5516776798344177E-2</v>
      </c>
      <c r="Z359" s="134">
        <f t="shared" si="290"/>
        <v>4.5516776798344177E-2</v>
      </c>
      <c r="AA359" s="134">
        <f t="shared" si="290"/>
        <v>4.5516776798344177E-2</v>
      </c>
    </row>
    <row r="360" spans="1:27" x14ac:dyDescent="0.3">
      <c r="A360" s="23">
        <v>30</v>
      </c>
      <c r="B360" s="134">
        <f t="shared" si="261"/>
        <v>4.5516776798344177E-2</v>
      </c>
      <c r="C360" s="134">
        <f t="shared" ref="C360:AA360" si="291">B360</f>
        <v>4.5516776798344177E-2</v>
      </c>
      <c r="D360" s="134">
        <f t="shared" si="291"/>
        <v>4.5516776798344177E-2</v>
      </c>
      <c r="E360" s="134">
        <f t="shared" si="291"/>
        <v>4.5516776798344177E-2</v>
      </c>
      <c r="F360" s="134">
        <f t="shared" si="291"/>
        <v>4.5516776798344177E-2</v>
      </c>
      <c r="G360" s="134">
        <f t="shared" si="291"/>
        <v>4.5516776798344177E-2</v>
      </c>
      <c r="H360" s="134">
        <f t="shared" si="291"/>
        <v>4.5516776798344177E-2</v>
      </c>
      <c r="I360" s="134">
        <f t="shared" si="291"/>
        <v>4.5516776798344177E-2</v>
      </c>
      <c r="J360" s="134">
        <f t="shared" si="291"/>
        <v>4.5516776798344177E-2</v>
      </c>
      <c r="K360" s="134">
        <f t="shared" si="291"/>
        <v>4.5516776798344177E-2</v>
      </c>
      <c r="L360" s="134">
        <f t="shared" si="291"/>
        <v>4.5516776798344177E-2</v>
      </c>
      <c r="M360" s="134">
        <f t="shared" si="291"/>
        <v>4.5516776798344177E-2</v>
      </c>
      <c r="N360" s="134">
        <f t="shared" si="291"/>
        <v>4.5516776798344177E-2</v>
      </c>
      <c r="O360" s="134">
        <f t="shared" si="291"/>
        <v>4.5516776798344177E-2</v>
      </c>
      <c r="P360" s="134">
        <f t="shared" si="291"/>
        <v>4.5516776798344177E-2</v>
      </c>
      <c r="Q360" s="134">
        <f t="shared" si="291"/>
        <v>4.5516776798344177E-2</v>
      </c>
      <c r="R360" s="134">
        <f t="shared" si="291"/>
        <v>4.5516776798344177E-2</v>
      </c>
      <c r="S360" s="134">
        <f t="shared" si="291"/>
        <v>4.5516776798344177E-2</v>
      </c>
      <c r="T360" s="134">
        <f t="shared" si="291"/>
        <v>4.5516776798344177E-2</v>
      </c>
      <c r="U360" s="134">
        <f t="shared" si="291"/>
        <v>4.5516776798344177E-2</v>
      </c>
      <c r="V360" s="134">
        <f t="shared" si="291"/>
        <v>4.5516776798344177E-2</v>
      </c>
      <c r="W360" s="134">
        <f t="shared" si="291"/>
        <v>4.5516776798344177E-2</v>
      </c>
      <c r="X360" s="134">
        <f t="shared" si="291"/>
        <v>4.5516776798344177E-2</v>
      </c>
      <c r="Y360" s="134">
        <f t="shared" si="291"/>
        <v>4.5516776798344177E-2</v>
      </c>
      <c r="Z360" s="134">
        <f t="shared" si="291"/>
        <v>4.5516776798344177E-2</v>
      </c>
      <c r="AA360" s="134">
        <f t="shared" si="291"/>
        <v>4.5516776798344177E-2</v>
      </c>
    </row>
    <row r="361" spans="1:27" x14ac:dyDescent="0.3">
      <c r="A361" s="23">
        <v>31</v>
      </c>
      <c r="B361" s="134">
        <f t="shared" si="261"/>
        <v>0.28833105619201577</v>
      </c>
      <c r="C361" s="134">
        <f t="shared" ref="C361:AA361" si="292">B361</f>
        <v>0.28833105619201577</v>
      </c>
      <c r="D361" s="134">
        <f t="shared" si="292"/>
        <v>0.28833105619201577</v>
      </c>
      <c r="E361" s="134">
        <f t="shared" si="292"/>
        <v>0.28833105619201577</v>
      </c>
      <c r="F361" s="134">
        <f t="shared" si="292"/>
        <v>0.28833105619201577</v>
      </c>
      <c r="G361" s="134">
        <f t="shared" si="292"/>
        <v>0.28833105619201577</v>
      </c>
      <c r="H361" s="134">
        <f t="shared" si="292"/>
        <v>0.28833105619201577</v>
      </c>
      <c r="I361" s="134">
        <f t="shared" si="292"/>
        <v>0.28833105619201577</v>
      </c>
      <c r="J361" s="134">
        <f t="shared" si="292"/>
        <v>0.28833105619201577</v>
      </c>
      <c r="K361" s="134">
        <f t="shared" si="292"/>
        <v>0.28833105619201577</v>
      </c>
      <c r="L361" s="134">
        <f t="shared" si="292"/>
        <v>0.28833105619201577</v>
      </c>
      <c r="M361" s="134">
        <f t="shared" si="292"/>
        <v>0.28833105619201577</v>
      </c>
      <c r="N361" s="134">
        <f t="shared" si="292"/>
        <v>0.28833105619201577</v>
      </c>
      <c r="O361" s="134">
        <f t="shared" si="292"/>
        <v>0.28833105619201577</v>
      </c>
      <c r="P361" s="134">
        <f t="shared" si="292"/>
        <v>0.28833105619201577</v>
      </c>
      <c r="Q361" s="134">
        <f t="shared" si="292"/>
        <v>0.28833105619201577</v>
      </c>
      <c r="R361" s="134">
        <f t="shared" si="292"/>
        <v>0.28833105619201577</v>
      </c>
      <c r="S361" s="134">
        <f t="shared" si="292"/>
        <v>0.28833105619201577</v>
      </c>
      <c r="T361" s="134">
        <f t="shared" si="292"/>
        <v>0.28833105619201577</v>
      </c>
      <c r="U361" s="134">
        <f t="shared" si="292"/>
        <v>0.28833105619201577</v>
      </c>
      <c r="V361" s="134">
        <f t="shared" si="292"/>
        <v>0.28833105619201577</v>
      </c>
      <c r="W361" s="134">
        <f t="shared" si="292"/>
        <v>0.28833105619201577</v>
      </c>
      <c r="X361" s="134">
        <f t="shared" si="292"/>
        <v>0.28833105619201577</v>
      </c>
      <c r="Y361" s="134">
        <f t="shared" si="292"/>
        <v>0.28833105619201577</v>
      </c>
      <c r="Z361" s="134">
        <f t="shared" si="292"/>
        <v>0.28833105619201577</v>
      </c>
      <c r="AA361" s="134">
        <f t="shared" si="292"/>
        <v>0.28833105619201577</v>
      </c>
    </row>
    <row r="362" spans="1:27" x14ac:dyDescent="0.3">
      <c r="A362" s="23">
        <v>32</v>
      </c>
      <c r="B362" s="134">
        <f t="shared" si="261"/>
        <v>0.28833105619201577</v>
      </c>
      <c r="C362" s="134">
        <f t="shared" ref="C362:AA362" si="293">B362</f>
        <v>0.28833105619201577</v>
      </c>
      <c r="D362" s="134">
        <f t="shared" si="293"/>
        <v>0.28833105619201577</v>
      </c>
      <c r="E362" s="134">
        <f t="shared" si="293"/>
        <v>0.28833105619201577</v>
      </c>
      <c r="F362" s="134">
        <f t="shared" si="293"/>
        <v>0.28833105619201577</v>
      </c>
      <c r="G362" s="134">
        <f t="shared" si="293"/>
        <v>0.28833105619201577</v>
      </c>
      <c r="H362" s="134">
        <f t="shared" si="293"/>
        <v>0.28833105619201577</v>
      </c>
      <c r="I362" s="134">
        <f t="shared" si="293"/>
        <v>0.28833105619201577</v>
      </c>
      <c r="J362" s="134">
        <f t="shared" si="293"/>
        <v>0.28833105619201577</v>
      </c>
      <c r="K362" s="134">
        <f t="shared" si="293"/>
        <v>0.28833105619201577</v>
      </c>
      <c r="L362" s="134">
        <f t="shared" si="293"/>
        <v>0.28833105619201577</v>
      </c>
      <c r="M362" s="134">
        <f t="shared" si="293"/>
        <v>0.28833105619201577</v>
      </c>
      <c r="N362" s="134">
        <f t="shared" si="293"/>
        <v>0.28833105619201577</v>
      </c>
      <c r="O362" s="134">
        <f t="shared" si="293"/>
        <v>0.28833105619201577</v>
      </c>
      <c r="P362" s="134">
        <f t="shared" si="293"/>
        <v>0.28833105619201577</v>
      </c>
      <c r="Q362" s="134">
        <f t="shared" si="293"/>
        <v>0.28833105619201577</v>
      </c>
      <c r="R362" s="134">
        <f t="shared" si="293"/>
        <v>0.28833105619201577</v>
      </c>
      <c r="S362" s="134">
        <f t="shared" si="293"/>
        <v>0.28833105619201577</v>
      </c>
      <c r="T362" s="134">
        <f t="shared" si="293"/>
        <v>0.28833105619201577</v>
      </c>
      <c r="U362" s="134">
        <f t="shared" si="293"/>
        <v>0.28833105619201577</v>
      </c>
      <c r="V362" s="134">
        <f t="shared" si="293"/>
        <v>0.28833105619201577</v>
      </c>
      <c r="W362" s="134">
        <f t="shared" si="293"/>
        <v>0.28833105619201577</v>
      </c>
      <c r="X362" s="134">
        <f t="shared" si="293"/>
        <v>0.28833105619201577</v>
      </c>
      <c r="Y362" s="134">
        <f t="shared" si="293"/>
        <v>0.28833105619201577</v>
      </c>
      <c r="Z362" s="134">
        <f t="shared" si="293"/>
        <v>0.28833105619201577</v>
      </c>
      <c r="AA362" s="134">
        <f t="shared" si="293"/>
        <v>0.28833105619201577</v>
      </c>
    </row>
    <row r="363" spans="1:27" x14ac:dyDescent="0.3">
      <c r="A363" s="23">
        <v>33</v>
      </c>
      <c r="B363" s="134">
        <f t="shared" si="261"/>
        <v>0.28833105619201577</v>
      </c>
      <c r="C363" s="134">
        <f t="shared" ref="C363:AA363" si="294">B363</f>
        <v>0.28833105619201577</v>
      </c>
      <c r="D363" s="134">
        <f t="shared" si="294"/>
        <v>0.28833105619201577</v>
      </c>
      <c r="E363" s="134">
        <f t="shared" si="294"/>
        <v>0.28833105619201577</v>
      </c>
      <c r="F363" s="134">
        <f t="shared" si="294"/>
        <v>0.28833105619201577</v>
      </c>
      <c r="G363" s="134">
        <f t="shared" si="294"/>
        <v>0.28833105619201577</v>
      </c>
      <c r="H363" s="134">
        <f t="shared" si="294"/>
        <v>0.28833105619201577</v>
      </c>
      <c r="I363" s="134">
        <f t="shared" si="294"/>
        <v>0.28833105619201577</v>
      </c>
      <c r="J363" s="134">
        <f t="shared" si="294"/>
        <v>0.28833105619201577</v>
      </c>
      <c r="K363" s="134">
        <f t="shared" si="294"/>
        <v>0.28833105619201577</v>
      </c>
      <c r="L363" s="134">
        <f t="shared" si="294"/>
        <v>0.28833105619201577</v>
      </c>
      <c r="M363" s="134">
        <f t="shared" si="294"/>
        <v>0.28833105619201577</v>
      </c>
      <c r="N363" s="134">
        <f t="shared" si="294"/>
        <v>0.28833105619201577</v>
      </c>
      <c r="O363" s="134">
        <f t="shared" si="294"/>
        <v>0.28833105619201577</v>
      </c>
      <c r="P363" s="134">
        <f t="shared" si="294"/>
        <v>0.28833105619201577</v>
      </c>
      <c r="Q363" s="134">
        <f t="shared" si="294"/>
        <v>0.28833105619201577</v>
      </c>
      <c r="R363" s="134">
        <f t="shared" si="294"/>
        <v>0.28833105619201577</v>
      </c>
      <c r="S363" s="134">
        <f t="shared" si="294"/>
        <v>0.28833105619201577</v>
      </c>
      <c r="T363" s="134">
        <f t="shared" si="294"/>
        <v>0.28833105619201577</v>
      </c>
      <c r="U363" s="134">
        <f t="shared" si="294"/>
        <v>0.28833105619201577</v>
      </c>
      <c r="V363" s="134">
        <f t="shared" si="294"/>
        <v>0.28833105619201577</v>
      </c>
      <c r="W363" s="134">
        <f t="shared" si="294"/>
        <v>0.28833105619201577</v>
      </c>
      <c r="X363" s="134">
        <f t="shared" si="294"/>
        <v>0.28833105619201577</v>
      </c>
      <c r="Y363" s="134">
        <f t="shared" si="294"/>
        <v>0.28833105619201577</v>
      </c>
      <c r="Z363" s="134">
        <f t="shared" si="294"/>
        <v>0.28833105619201577</v>
      </c>
      <c r="AA363" s="134">
        <f t="shared" si="294"/>
        <v>0.28833105619201577</v>
      </c>
    </row>
    <row r="364" spans="1:27" x14ac:dyDescent="0.3">
      <c r="A364" s="23">
        <v>34</v>
      </c>
      <c r="B364" s="134">
        <f t="shared" si="261"/>
        <v>0.97221592630936771</v>
      </c>
      <c r="C364" s="134">
        <f t="shared" ref="C364:AA364" si="295">B364</f>
        <v>0.97221592630936771</v>
      </c>
      <c r="D364" s="134">
        <f t="shared" si="295"/>
        <v>0.97221592630936771</v>
      </c>
      <c r="E364" s="134">
        <f t="shared" si="295"/>
        <v>0.97221592630936771</v>
      </c>
      <c r="F364" s="134">
        <f t="shared" si="295"/>
        <v>0.97221592630936771</v>
      </c>
      <c r="G364" s="134">
        <f t="shared" si="295"/>
        <v>0.97221592630936771</v>
      </c>
      <c r="H364" s="134">
        <f t="shared" si="295"/>
        <v>0.97221592630936771</v>
      </c>
      <c r="I364" s="134">
        <f t="shared" si="295"/>
        <v>0.97221592630936771</v>
      </c>
      <c r="J364" s="134">
        <f t="shared" si="295"/>
        <v>0.97221592630936771</v>
      </c>
      <c r="K364" s="134">
        <f t="shared" si="295"/>
        <v>0.97221592630936771</v>
      </c>
      <c r="L364" s="134">
        <f t="shared" si="295"/>
        <v>0.97221592630936771</v>
      </c>
      <c r="M364" s="134">
        <f t="shared" si="295"/>
        <v>0.97221592630936771</v>
      </c>
      <c r="N364" s="134">
        <f t="shared" si="295"/>
        <v>0.97221592630936771</v>
      </c>
      <c r="O364" s="134">
        <f t="shared" si="295"/>
        <v>0.97221592630936771</v>
      </c>
      <c r="P364" s="134">
        <f t="shared" si="295"/>
        <v>0.97221592630936771</v>
      </c>
      <c r="Q364" s="134">
        <f t="shared" si="295"/>
        <v>0.97221592630936771</v>
      </c>
      <c r="R364" s="134">
        <f t="shared" si="295"/>
        <v>0.97221592630936771</v>
      </c>
      <c r="S364" s="134">
        <f t="shared" si="295"/>
        <v>0.97221592630936771</v>
      </c>
      <c r="T364" s="134">
        <f t="shared" si="295"/>
        <v>0.97221592630936771</v>
      </c>
      <c r="U364" s="134">
        <f t="shared" si="295"/>
        <v>0.97221592630936771</v>
      </c>
      <c r="V364" s="134">
        <f t="shared" si="295"/>
        <v>0.97221592630936771</v>
      </c>
      <c r="W364" s="134">
        <f t="shared" si="295"/>
        <v>0.97221592630936771</v>
      </c>
      <c r="X364" s="134">
        <f t="shared" si="295"/>
        <v>0.97221592630936771</v>
      </c>
      <c r="Y364" s="134">
        <f t="shared" si="295"/>
        <v>0.97221592630936771</v>
      </c>
      <c r="Z364" s="134">
        <f t="shared" si="295"/>
        <v>0.97221592630936771</v>
      </c>
      <c r="AA364" s="134">
        <f t="shared" si="295"/>
        <v>0.97221592630936771</v>
      </c>
    </row>
    <row r="365" spans="1:27" x14ac:dyDescent="0.3">
      <c r="A365" s="23">
        <v>35</v>
      </c>
      <c r="B365" s="134">
        <f t="shared" si="261"/>
        <v>0.97221592630936771</v>
      </c>
      <c r="C365" s="134">
        <f t="shared" ref="C365:AA365" si="296">B365</f>
        <v>0.97221592630936771</v>
      </c>
      <c r="D365" s="134">
        <f t="shared" si="296"/>
        <v>0.97221592630936771</v>
      </c>
      <c r="E365" s="134">
        <f t="shared" si="296"/>
        <v>0.97221592630936771</v>
      </c>
      <c r="F365" s="134">
        <f t="shared" si="296"/>
        <v>0.97221592630936771</v>
      </c>
      <c r="G365" s="134">
        <f t="shared" si="296"/>
        <v>0.97221592630936771</v>
      </c>
      <c r="H365" s="134">
        <f t="shared" si="296"/>
        <v>0.97221592630936771</v>
      </c>
      <c r="I365" s="134">
        <f t="shared" si="296"/>
        <v>0.97221592630936771</v>
      </c>
      <c r="J365" s="134">
        <f t="shared" si="296"/>
        <v>0.97221592630936771</v>
      </c>
      <c r="K365" s="134">
        <f t="shared" si="296"/>
        <v>0.97221592630936771</v>
      </c>
      <c r="L365" s="134">
        <f t="shared" si="296"/>
        <v>0.97221592630936771</v>
      </c>
      <c r="M365" s="134">
        <f t="shared" si="296"/>
        <v>0.97221592630936771</v>
      </c>
      <c r="N365" s="134">
        <f t="shared" si="296"/>
        <v>0.97221592630936771</v>
      </c>
      <c r="O365" s="134">
        <f t="shared" si="296"/>
        <v>0.97221592630936771</v>
      </c>
      <c r="P365" s="134">
        <f t="shared" si="296"/>
        <v>0.97221592630936771</v>
      </c>
      <c r="Q365" s="134">
        <f t="shared" si="296"/>
        <v>0.97221592630936771</v>
      </c>
      <c r="R365" s="134">
        <f t="shared" si="296"/>
        <v>0.97221592630936771</v>
      </c>
      <c r="S365" s="134">
        <f t="shared" si="296"/>
        <v>0.97221592630936771</v>
      </c>
      <c r="T365" s="134">
        <f t="shared" si="296"/>
        <v>0.97221592630936771</v>
      </c>
      <c r="U365" s="134">
        <f t="shared" si="296"/>
        <v>0.97221592630936771</v>
      </c>
      <c r="V365" s="134">
        <f t="shared" si="296"/>
        <v>0.97221592630936771</v>
      </c>
      <c r="W365" s="134">
        <f t="shared" si="296"/>
        <v>0.97221592630936771</v>
      </c>
      <c r="X365" s="134">
        <f t="shared" si="296"/>
        <v>0.97221592630936771</v>
      </c>
      <c r="Y365" s="134">
        <f t="shared" si="296"/>
        <v>0.97221592630936771</v>
      </c>
      <c r="Z365" s="134">
        <f t="shared" si="296"/>
        <v>0.97221592630936771</v>
      </c>
      <c r="AA365" s="134">
        <f t="shared" si="296"/>
        <v>0.97221592630936771</v>
      </c>
    </row>
    <row r="366" spans="1:27" x14ac:dyDescent="0.3">
      <c r="A366" s="23">
        <v>36</v>
      </c>
      <c r="B366" s="134">
        <f t="shared" si="261"/>
        <v>0.97221592630936771</v>
      </c>
      <c r="C366" s="134">
        <f t="shared" ref="C366:AA366" si="297">B366</f>
        <v>0.97221592630936771</v>
      </c>
      <c r="D366" s="134">
        <f t="shared" si="297"/>
        <v>0.97221592630936771</v>
      </c>
      <c r="E366" s="134">
        <f t="shared" si="297"/>
        <v>0.97221592630936771</v>
      </c>
      <c r="F366" s="134">
        <f t="shared" si="297"/>
        <v>0.97221592630936771</v>
      </c>
      <c r="G366" s="134">
        <f t="shared" si="297"/>
        <v>0.97221592630936771</v>
      </c>
      <c r="H366" s="134">
        <f t="shared" si="297"/>
        <v>0.97221592630936771</v>
      </c>
      <c r="I366" s="134">
        <f t="shared" si="297"/>
        <v>0.97221592630936771</v>
      </c>
      <c r="J366" s="134">
        <f t="shared" si="297"/>
        <v>0.97221592630936771</v>
      </c>
      <c r="K366" s="134">
        <f t="shared" si="297"/>
        <v>0.97221592630936771</v>
      </c>
      <c r="L366" s="134">
        <f t="shared" si="297"/>
        <v>0.97221592630936771</v>
      </c>
      <c r="M366" s="134">
        <f t="shared" si="297"/>
        <v>0.97221592630936771</v>
      </c>
      <c r="N366" s="134">
        <f t="shared" si="297"/>
        <v>0.97221592630936771</v>
      </c>
      <c r="O366" s="134">
        <f t="shared" si="297"/>
        <v>0.97221592630936771</v>
      </c>
      <c r="P366" s="134">
        <f t="shared" si="297"/>
        <v>0.97221592630936771</v>
      </c>
      <c r="Q366" s="134">
        <f t="shared" si="297"/>
        <v>0.97221592630936771</v>
      </c>
      <c r="R366" s="134">
        <f t="shared" si="297"/>
        <v>0.97221592630936771</v>
      </c>
      <c r="S366" s="134">
        <f t="shared" si="297"/>
        <v>0.97221592630936771</v>
      </c>
      <c r="T366" s="134">
        <f t="shared" si="297"/>
        <v>0.97221592630936771</v>
      </c>
      <c r="U366" s="134">
        <f t="shared" si="297"/>
        <v>0.97221592630936771</v>
      </c>
      <c r="V366" s="134">
        <f t="shared" si="297"/>
        <v>0.97221592630936771</v>
      </c>
      <c r="W366" s="134">
        <f t="shared" si="297"/>
        <v>0.97221592630936771</v>
      </c>
      <c r="X366" s="134">
        <f t="shared" si="297"/>
        <v>0.97221592630936771</v>
      </c>
      <c r="Y366" s="134">
        <f t="shared" si="297"/>
        <v>0.97221592630936771</v>
      </c>
      <c r="Z366" s="134">
        <f t="shared" si="297"/>
        <v>0.97221592630936771</v>
      </c>
      <c r="AA366" s="134">
        <f t="shared" si="297"/>
        <v>0.97221592630936771</v>
      </c>
    </row>
    <row r="369" spans="1:27" x14ac:dyDescent="0.3">
      <c r="A369" s="23" t="s">
        <v>260</v>
      </c>
      <c r="B369" s="456" t="str">
        <f>K87</f>
        <v>DCT2</v>
      </c>
    </row>
    <row r="370" spans="1:27" x14ac:dyDescent="0.3">
      <c r="B370" s="340">
        <v>2020</v>
      </c>
      <c r="C370" s="340">
        <v>2021</v>
      </c>
      <c r="D370" s="340">
        <v>2022</v>
      </c>
      <c r="E370" s="340">
        <v>2023</v>
      </c>
      <c r="F370" s="340">
        <v>2024</v>
      </c>
      <c r="G370" s="340">
        <v>2025</v>
      </c>
      <c r="H370" s="340">
        <v>2026</v>
      </c>
      <c r="I370" s="340">
        <v>2027</v>
      </c>
      <c r="J370" s="340">
        <v>2028</v>
      </c>
      <c r="K370" s="340">
        <v>2029</v>
      </c>
      <c r="L370" s="340">
        <v>2030</v>
      </c>
      <c r="M370" s="340">
        <v>2031</v>
      </c>
      <c r="N370" s="340">
        <v>2032</v>
      </c>
      <c r="O370" s="340">
        <v>2033</v>
      </c>
      <c r="P370" s="340">
        <v>2034</v>
      </c>
      <c r="Q370" s="340">
        <v>2035</v>
      </c>
      <c r="R370" s="340">
        <v>2036</v>
      </c>
      <c r="S370" s="340">
        <v>2037</v>
      </c>
      <c r="T370" s="340">
        <v>2038</v>
      </c>
      <c r="U370" s="340">
        <v>2039</v>
      </c>
      <c r="V370" s="340">
        <v>2040</v>
      </c>
      <c r="W370" s="340">
        <v>2041</v>
      </c>
      <c r="X370" s="340">
        <v>2042</v>
      </c>
      <c r="Y370" s="340">
        <v>2043</v>
      </c>
      <c r="Z370" s="340">
        <v>2044</v>
      </c>
      <c r="AA370" s="340" t="s">
        <v>264</v>
      </c>
    </row>
    <row r="371" spans="1:27" x14ac:dyDescent="0.3">
      <c r="A371" s="23">
        <v>1</v>
      </c>
      <c r="B371" s="134">
        <f t="shared" ref="B371:B406" si="298">K89</f>
        <v>0.81836252486381034</v>
      </c>
      <c r="C371" s="134">
        <f>B371</f>
        <v>0.81836252486381034</v>
      </c>
      <c r="D371" s="134">
        <f t="shared" ref="D371:AA371" si="299">C371</f>
        <v>0.81836252486381034</v>
      </c>
      <c r="E371" s="134">
        <f t="shared" si="299"/>
        <v>0.81836252486381034</v>
      </c>
      <c r="F371" s="134">
        <f t="shared" si="299"/>
        <v>0.81836252486381034</v>
      </c>
      <c r="G371" s="134">
        <f t="shared" si="299"/>
        <v>0.81836252486381034</v>
      </c>
      <c r="H371" s="134">
        <f t="shared" si="299"/>
        <v>0.81836252486381034</v>
      </c>
      <c r="I371" s="134">
        <f t="shared" si="299"/>
        <v>0.81836252486381034</v>
      </c>
      <c r="J371" s="134">
        <f t="shared" si="299"/>
        <v>0.81836252486381034</v>
      </c>
      <c r="K371" s="134">
        <f t="shared" si="299"/>
        <v>0.81836252486381034</v>
      </c>
      <c r="L371" s="134">
        <f t="shared" si="299"/>
        <v>0.81836252486381034</v>
      </c>
      <c r="M371" s="134">
        <f t="shared" si="299"/>
        <v>0.81836252486381034</v>
      </c>
      <c r="N371" s="134">
        <f t="shared" si="299"/>
        <v>0.81836252486381034</v>
      </c>
      <c r="O371" s="134">
        <f t="shared" si="299"/>
        <v>0.81836252486381034</v>
      </c>
      <c r="P371" s="134">
        <f t="shared" si="299"/>
        <v>0.81836252486381034</v>
      </c>
      <c r="Q371" s="134">
        <f t="shared" si="299"/>
        <v>0.81836252486381034</v>
      </c>
      <c r="R371" s="134">
        <f t="shared" si="299"/>
        <v>0.81836252486381034</v>
      </c>
      <c r="S371" s="134">
        <f t="shared" si="299"/>
        <v>0.81836252486381034</v>
      </c>
      <c r="T371" s="134">
        <f t="shared" si="299"/>
        <v>0.81836252486381034</v>
      </c>
      <c r="U371" s="134">
        <f t="shared" si="299"/>
        <v>0.81836252486381034</v>
      </c>
      <c r="V371" s="134">
        <f t="shared" si="299"/>
        <v>0.81836252486381034</v>
      </c>
      <c r="W371" s="134">
        <f t="shared" si="299"/>
        <v>0.81836252486381034</v>
      </c>
      <c r="X371" s="134">
        <f t="shared" si="299"/>
        <v>0.81836252486381034</v>
      </c>
      <c r="Y371" s="134">
        <f t="shared" si="299"/>
        <v>0.81836252486381034</v>
      </c>
      <c r="Z371" s="134">
        <f t="shared" si="299"/>
        <v>0.81836252486381034</v>
      </c>
      <c r="AA371" s="134">
        <f t="shared" si="299"/>
        <v>0.81836252486381034</v>
      </c>
    </row>
    <row r="372" spans="1:27" x14ac:dyDescent="0.3">
      <c r="A372" s="23">
        <v>2</v>
      </c>
      <c r="B372" s="134">
        <f t="shared" si="298"/>
        <v>0.81836252486381034</v>
      </c>
      <c r="C372" s="134">
        <f t="shared" ref="C372:AA372" si="300">B372</f>
        <v>0.81836252486381034</v>
      </c>
      <c r="D372" s="134">
        <f t="shared" si="300"/>
        <v>0.81836252486381034</v>
      </c>
      <c r="E372" s="134">
        <f t="shared" si="300"/>
        <v>0.81836252486381034</v>
      </c>
      <c r="F372" s="134">
        <f t="shared" si="300"/>
        <v>0.81836252486381034</v>
      </c>
      <c r="G372" s="134">
        <f t="shared" si="300"/>
        <v>0.81836252486381034</v>
      </c>
      <c r="H372" s="134">
        <f t="shared" si="300"/>
        <v>0.81836252486381034</v>
      </c>
      <c r="I372" s="134">
        <f t="shared" si="300"/>
        <v>0.81836252486381034</v>
      </c>
      <c r="J372" s="134">
        <f t="shared" si="300"/>
        <v>0.81836252486381034</v>
      </c>
      <c r="K372" s="134">
        <f t="shared" si="300"/>
        <v>0.81836252486381034</v>
      </c>
      <c r="L372" s="134">
        <f t="shared" si="300"/>
        <v>0.81836252486381034</v>
      </c>
      <c r="M372" s="134">
        <f t="shared" si="300"/>
        <v>0.81836252486381034</v>
      </c>
      <c r="N372" s="134">
        <f t="shared" si="300"/>
        <v>0.81836252486381034</v>
      </c>
      <c r="O372" s="134">
        <f t="shared" si="300"/>
        <v>0.81836252486381034</v>
      </c>
      <c r="P372" s="134">
        <f t="shared" si="300"/>
        <v>0.81836252486381034</v>
      </c>
      <c r="Q372" s="134">
        <f t="shared" si="300"/>
        <v>0.81836252486381034</v>
      </c>
      <c r="R372" s="134">
        <f t="shared" si="300"/>
        <v>0.81836252486381034</v>
      </c>
      <c r="S372" s="134">
        <f t="shared" si="300"/>
        <v>0.81836252486381034</v>
      </c>
      <c r="T372" s="134">
        <f t="shared" si="300"/>
        <v>0.81836252486381034</v>
      </c>
      <c r="U372" s="134">
        <f t="shared" si="300"/>
        <v>0.81836252486381034</v>
      </c>
      <c r="V372" s="134">
        <f t="shared" si="300"/>
        <v>0.81836252486381034</v>
      </c>
      <c r="W372" s="134">
        <f t="shared" si="300"/>
        <v>0.81836252486381034</v>
      </c>
      <c r="X372" s="134">
        <f t="shared" si="300"/>
        <v>0.81836252486381034</v>
      </c>
      <c r="Y372" s="134">
        <f t="shared" si="300"/>
        <v>0.81836252486381034</v>
      </c>
      <c r="Z372" s="134">
        <f t="shared" si="300"/>
        <v>0.81836252486381034</v>
      </c>
      <c r="AA372" s="134">
        <f t="shared" si="300"/>
        <v>0.81836252486381034</v>
      </c>
    </row>
    <row r="373" spans="1:27" x14ac:dyDescent="0.3">
      <c r="A373" s="23">
        <v>3</v>
      </c>
      <c r="B373" s="134">
        <f t="shared" si="298"/>
        <v>0.81836252486381034</v>
      </c>
      <c r="C373" s="134">
        <f t="shared" ref="C373:AA373" si="301">B373</f>
        <v>0.81836252486381034</v>
      </c>
      <c r="D373" s="134">
        <f t="shared" si="301"/>
        <v>0.81836252486381034</v>
      </c>
      <c r="E373" s="134">
        <f t="shared" si="301"/>
        <v>0.81836252486381034</v>
      </c>
      <c r="F373" s="134">
        <f t="shared" si="301"/>
        <v>0.81836252486381034</v>
      </c>
      <c r="G373" s="134">
        <f t="shared" si="301"/>
        <v>0.81836252486381034</v>
      </c>
      <c r="H373" s="134">
        <f t="shared" si="301"/>
        <v>0.81836252486381034</v>
      </c>
      <c r="I373" s="134">
        <f t="shared" si="301"/>
        <v>0.81836252486381034</v>
      </c>
      <c r="J373" s="134">
        <f t="shared" si="301"/>
        <v>0.81836252486381034</v>
      </c>
      <c r="K373" s="134">
        <f t="shared" si="301"/>
        <v>0.81836252486381034</v>
      </c>
      <c r="L373" s="134">
        <f t="shared" si="301"/>
        <v>0.81836252486381034</v>
      </c>
      <c r="M373" s="134">
        <f t="shared" si="301"/>
        <v>0.81836252486381034</v>
      </c>
      <c r="N373" s="134">
        <f t="shared" si="301"/>
        <v>0.81836252486381034</v>
      </c>
      <c r="O373" s="134">
        <f t="shared" si="301"/>
        <v>0.81836252486381034</v>
      </c>
      <c r="P373" s="134">
        <f t="shared" si="301"/>
        <v>0.81836252486381034</v>
      </c>
      <c r="Q373" s="134">
        <f t="shared" si="301"/>
        <v>0.81836252486381034</v>
      </c>
      <c r="R373" s="134">
        <f t="shared" si="301"/>
        <v>0.81836252486381034</v>
      </c>
      <c r="S373" s="134">
        <f t="shared" si="301"/>
        <v>0.81836252486381034</v>
      </c>
      <c r="T373" s="134">
        <f t="shared" si="301"/>
        <v>0.81836252486381034</v>
      </c>
      <c r="U373" s="134">
        <f t="shared" si="301"/>
        <v>0.81836252486381034</v>
      </c>
      <c r="V373" s="134">
        <f t="shared" si="301"/>
        <v>0.81836252486381034</v>
      </c>
      <c r="W373" s="134">
        <f t="shared" si="301"/>
        <v>0.81836252486381034</v>
      </c>
      <c r="X373" s="134">
        <f t="shared" si="301"/>
        <v>0.81836252486381034</v>
      </c>
      <c r="Y373" s="134">
        <f t="shared" si="301"/>
        <v>0.81836252486381034</v>
      </c>
      <c r="Z373" s="134">
        <f t="shared" si="301"/>
        <v>0.81836252486381034</v>
      </c>
      <c r="AA373" s="134">
        <f t="shared" si="301"/>
        <v>0.81836252486381034</v>
      </c>
    </row>
    <row r="374" spans="1:27" x14ac:dyDescent="0.3">
      <c r="A374" s="23">
        <v>4</v>
      </c>
      <c r="B374" s="134">
        <f t="shared" si="298"/>
        <v>0.84689408181627235</v>
      </c>
      <c r="C374" s="134">
        <f t="shared" ref="C374:AA374" si="302">B374</f>
        <v>0.84689408181627235</v>
      </c>
      <c r="D374" s="134">
        <f t="shared" si="302"/>
        <v>0.84689408181627235</v>
      </c>
      <c r="E374" s="134">
        <f t="shared" si="302"/>
        <v>0.84689408181627235</v>
      </c>
      <c r="F374" s="134">
        <f t="shared" si="302"/>
        <v>0.84689408181627235</v>
      </c>
      <c r="G374" s="134">
        <f t="shared" si="302"/>
        <v>0.84689408181627235</v>
      </c>
      <c r="H374" s="134">
        <f t="shared" si="302"/>
        <v>0.84689408181627235</v>
      </c>
      <c r="I374" s="134">
        <f t="shared" si="302"/>
        <v>0.84689408181627235</v>
      </c>
      <c r="J374" s="134">
        <f t="shared" si="302"/>
        <v>0.84689408181627235</v>
      </c>
      <c r="K374" s="134">
        <f t="shared" si="302"/>
        <v>0.84689408181627235</v>
      </c>
      <c r="L374" s="134">
        <f t="shared" si="302"/>
        <v>0.84689408181627235</v>
      </c>
      <c r="M374" s="134">
        <f t="shared" si="302"/>
        <v>0.84689408181627235</v>
      </c>
      <c r="N374" s="134">
        <f t="shared" si="302"/>
        <v>0.84689408181627235</v>
      </c>
      <c r="O374" s="134">
        <f t="shared" si="302"/>
        <v>0.84689408181627235</v>
      </c>
      <c r="P374" s="134">
        <f t="shared" si="302"/>
        <v>0.84689408181627235</v>
      </c>
      <c r="Q374" s="134">
        <f t="shared" si="302"/>
        <v>0.84689408181627235</v>
      </c>
      <c r="R374" s="134">
        <f t="shared" si="302"/>
        <v>0.84689408181627235</v>
      </c>
      <c r="S374" s="134">
        <f t="shared" si="302"/>
        <v>0.84689408181627235</v>
      </c>
      <c r="T374" s="134">
        <f t="shared" si="302"/>
        <v>0.84689408181627235</v>
      </c>
      <c r="U374" s="134">
        <f t="shared" si="302"/>
        <v>0.84689408181627235</v>
      </c>
      <c r="V374" s="134">
        <f t="shared" si="302"/>
        <v>0.84689408181627235</v>
      </c>
      <c r="W374" s="134">
        <f t="shared" si="302"/>
        <v>0.84689408181627235</v>
      </c>
      <c r="X374" s="134">
        <f t="shared" si="302"/>
        <v>0.84689408181627235</v>
      </c>
      <c r="Y374" s="134">
        <f t="shared" si="302"/>
        <v>0.84689408181627235</v>
      </c>
      <c r="Z374" s="134">
        <f t="shared" si="302"/>
        <v>0.84689408181627235</v>
      </c>
      <c r="AA374" s="134">
        <f t="shared" si="302"/>
        <v>0.84689408181627235</v>
      </c>
    </row>
    <row r="375" spans="1:27" x14ac:dyDescent="0.3">
      <c r="A375" s="23">
        <v>5</v>
      </c>
      <c r="B375" s="134">
        <f t="shared" si="298"/>
        <v>0.84689408181627235</v>
      </c>
      <c r="C375" s="134">
        <f t="shared" ref="C375:AA375" si="303">B375</f>
        <v>0.84689408181627235</v>
      </c>
      <c r="D375" s="134">
        <f t="shared" si="303"/>
        <v>0.84689408181627235</v>
      </c>
      <c r="E375" s="134">
        <f t="shared" si="303"/>
        <v>0.84689408181627235</v>
      </c>
      <c r="F375" s="134">
        <f t="shared" si="303"/>
        <v>0.84689408181627235</v>
      </c>
      <c r="G375" s="134">
        <f t="shared" si="303"/>
        <v>0.84689408181627235</v>
      </c>
      <c r="H375" s="134">
        <f t="shared" si="303"/>
        <v>0.84689408181627235</v>
      </c>
      <c r="I375" s="134">
        <f t="shared" si="303"/>
        <v>0.84689408181627235</v>
      </c>
      <c r="J375" s="134">
        <f t="shared" si="303"/>
        <v>0.84689408181627235</v>
      </c>
      <c r="K375" s="134">
        <f t="shared" si="303"/>
        <v>0.84689408181627235</v>
      </c>
      <c r="L375" s="134">
        <f t="shared" si="303"/>
        <v>0.84689408181627235</v>
      </c>
      <c r="M375" s="134">
        <f t="shared" si="303"/>
        <v>0.84689408181627235</v>
      </c>
      <c r="N375" s="134">
        <f t="shared" si="303"/>
        <v>0.84689408181627235</v>
      </c>
      <c r="O375" s="134">
        <f t="shared" si="303"/>
        <v>0.84689408181627235</v>
      </c>
      <c r="P375" s="134">
        <f t="shared" si="303"/>
        <v>0.84689408181627235</v>
      </c>
      <c r="Q375" s="134">
        <f t="shared" si="303"/>
        <v>0.84689408181627235</v>
      </c>
      <c r="R375" s="134">
        <f t="shared" si="303"/>
        <v>0.84689408181627235</v>
      </c>
      <c r="S375" s="134">
        <f t="shared" si="303"/>
        <v>0.84689408181627235</v>
      </c>
      <c r="T375" s="134">
        <f t="shared" si="303"/>
        <v>0.84689408181627235</v>
      </c>
      <c r="U375" s="134">
        <f t="shared" si="303"/>
        <v>0.84689408181627235</v>
      </c>
      <c r="V375" s="134">
        <f t="shared" si="303"/>
        <v>0.84689408181627235</v>
      </c>
      <c r="W375" s="134">
        <f t="shared" si="303"/>
        <v>0.84689408181627235</v>
      </c>
      <c r="X375" s="134">
        <f t="shared" si="303"/>
        <v>0.84689408181627235</v>
      </c>
      <c r="Y375" s="134">
        <f t="shared" si="303"/>
        <v>0.84689408181627235</v>
      </c>
      <c r="Z375" s="134">
        <f t="shared" si="303"/>
        <v>0.84689408181627235</v>
      </c>
      <c r="AA375" s="134">
        <f t="shared" si="303"/>
        <v>0.84689408181627235</v>
      </c>
    </row>
    <row r="376" spans="1:27" x14ac:dyDescent="0.3">
      <c r="A376" s="23">
        <v>6</v>
      </c>
      <c r="B376" s="134">
        <f t="shared" si="298"/>
        <v>0.84689408181627235</v>
      </c>
      <c r="C376" s="134">
        <f t="shared" ref="C376:AA376" si="304">B376</f>
        <v>0.84689408181627235</v>
      </c>
      <c r="D376" s="134">
        <f t="shared" si="304"/>
        <v>0.84689408181627235</v>
      </c>
      <c r="E376" s="134">
        <f t="shared" si="304"/>
        <v>0.84689408181627235</v>
      </c>
      <c r="F376" s="134">
        <f t="shared" si="304"/>
        <v>0.84689408181627235</v>
      </c>
      <c r="G376" s="134">
        <f t="shared" si="304"/>
        <v>0.84689408181627235</v>
      </c>
      <c r="H376" s="134">
        <f t="shared" si="304"/>
        <v>0.84689408181627235</v>
      </c>
      <c r="I376" s="134">
        <f t="shared" si="304"/>
        <v>0.84689408181627235</v>
      </c>
      <c r="J376" s="134">
        <f t="shared" si="304"/>
        <v>0.84689408181627235</v>
      </c>
      <c r="K376" s="134">
        <f t="shared" si="304"/>
        <v>0.84689408181627235</v>
      </c>
      <c r="L376" s="134">
        <f t="shared" si="304"/>
        <v>0.84689408181627235</v>
      </c>
      <c r="M376" s="134">
        <f t="shared" si="304"/>
        <v>0.84689408181627235</v>
      </c>
      <c r="N376" s="134">
        <f t="shared" si="304"/>
        <v>0.84689408181627235</v>
      </c>
      <c r="O376" s="134">
        <f t="shared" si="304"/>
        <v>0.84689408181627235</v>
      </c>
      <c r="P376" s="134">
        <f t="shared" si="304"/>
        <v>0.84689408181627235</v>
      </c>
      <c r="Q376" s="134">
        <f t="shared" si="304"/>
        <v>0.84689408181627235</v>
      </c>
      <c r="R376" s="134">
        <f t="shared" si="304"/>
        <v>0.84689408181627235</v>
      </c>
      <c r="S376" s="134">
        <f t="shared" si="304"/>
        <v>0.84689408181627235</v>
      </c>
      <c r="T376" s="134">
        <f t="shared" si="304"/>
        <v>0.84689408181627235</v>
      </c>
      <c r="U376" s="134">
        <f t="shared" si="304"/>
        <v>0.84689408181627235</v>
      </c>
      <c r="V376" s="134">
        <f t="shared" si="304"/>
        <v>0.84689408181627235</v>
      </c>
      <c r="W376" s="134">
        <f t="shared" si="304"/>
        <v>0.84689408181627235</v>
      </c>
      <c r="X376" s="134">
        <f t="shared" si="304"/>
        <v>0.84689408181627235</v>
      </c>
      <c r="Y376" s="134">
        <f t="shared" si="304"/>
        <v>0.84689408181627235</v>
      </c>
      <c r="Z376" s="134">
        <f t="shared" si="304"/>
        <v>0.84689408181627235</v>
      </c>
      <c r="AA376" s="134">
        <f t="shared" si="304"/>
        <v>0.84689408181627235</v>
      </c>
    </row>
    <row r="377" spans="1:27" x14ac:dyDescent="0.3">
      <c r="A377" s="23">
        <v>7</v>
      </c>
      <c r="B377" s="134">
        <f t="shared" si="298"/>
        <v>0.91582071872029813</v>
      </c>
      <c r="C377" s="134">
        <f t="shared" ref="C377:AA377" si="305">B377</f>
        <v>0.91582071872029813</v>
      </c>
      <c r="D377" s="134">
        <f t="shared" si="305"/>
        <v>0.91582071872029813</v>
      </c>
      <c r="E377" s="134">
        <f t="shared" si="305"/>
        <v>0.91582071872029813</v>
      </c>
      <c r="F377" s="134">
        <f t="shared" si="305"/>
        <v>0.91582071872029813</v>
      </c>
      <c r="G377" s="134">
        <f t="shared" si="305"/>
        <v>0.91582071872029813</v>
      </c>
      <c r="H377" s="134">
        <f t="shared" si="305"/>
        <v>0.91582071872029813</v>
      </c>
      <c r="I377" s="134">
        <f t="shared" si="305"/>
        <v>0.91582071872029813</v>
      </c>
      <c r="J377" s="134">
        <f t="shared" si="305"/>
        <v>0.91582071872029813</v>
      </c>
      <c r="K377" s="134">
        <f t="shared" si="305"/>
        <v>0.91582071872029813</v>
      </c>
      <c r="L377" s="134">
        <f t="shared" si="305"/>
        <v>0.91582071872029813</v>
      </c>
      <c r="M377" s="134">
        <f t="shared" si="305"/>
        <v>0.91582071872029813</v>
      </c>
      <c r="N377" s="134">
        <f t="shared" si="305"/>
        <v>0.91582071872029813</v>
      </c>
      <c r="O377" s="134">
        <f t="shared" si="305"/>
        <v>0.91582071872029813</v>
      </c>
      <c r="P377" s="134">
        <f t="shared" si="305"/>
        <v>0.91582071872029813</v>
      </c>
      <c r="Q377" s="134">
        <f t="shared" si="305"/>
        <v>0.91582071872029813</v>
      </c>
      <c r="R377" s="134">
        <f t="shared" si="305"/>
        <v>0.91582071872029813</v>
      </c>
      <c r="S377" s="134">
        <f t="shared" si="305"/>
        <v>0.91582071872029813</v>
      </c>
      <c r="T377" s="134">
        <f t="shared" si="305"/>
        <v>0.91582071872029813</v>
      </c>
      <c r="U377" s="134">
        <f t="shared" si="305"/>
        <v>0.91582071872029813</v>
      </c>
      <c r="V377" s="134">
        <f t="shared" si="305"/>
        <v>0.91582071872029813</v>
      </c>
      <c r="W377" s="134">
        <f t="shared" si="305"/>
        <v>0.91582071872029813</v>
      </c>
      <c r="X377" s="134">
        <f t="shared" si="305"/>
        <v>0.91582071872029813</v>
      </c>
      <c r="Y377" s="134">
        <f t="shared" si="305"/>
        <v>0.91582071872029813</v>
      </c>
      <c r="Z377" s="134">
        <f t="shared" si="305"/>
        <v>0.91582071872029813</v>
      </c>
      <c r="AA377" s="134">
        <f t="shared" si="305"/>
        <v>0.91582071872029813</v>
      </c>
    </row>
    <row r="378" spans="1:27" x14ac:dyDescent="0.3">
      <c r="A378" s="23">
        <v>8</v>
      </c>
      <c r="B378" s="134">
        <f t="shared" si="298"/>
        <v>0.91582071872029813</v>
      </c>
      <c r="C378" s="134">
        <f t="shared" ref="C378:AA378" si="306">B378</f>
        <v>0.91582071872029813</v>
      </c>
      <c r="D378" s="134">
        <f t="shared" si="306"/>
        <v>0.91582071872029813</v>
      </c>
      <c r="E378" s="134">
        <f t="shared" si="306"/>
        <v>0.91582071872029813</v>
      </c>
      <c r="F378" s="134">
        <f t="shared" si="306"/>
        <v>0.91582071872029813</v>
      </c>
      <c r="G378" s="134">
        <f t="shared" si="306"/>
        <v>0.91582071872029813</v>
      </c>
      <c r="H378" s="134">
        <f t="shared" si="306"/>
        <v>0.91582071872029813</v>
      </c>
      <c r="I378" s="134">
        <f t="shared" si="306"/>
        <v>0.91582071872029813</v>
      </c>
      <c r="J378" s="134">
        <f t="shared" si="306"/>
        <v>0.91582071872029813</v>
      </c>
      <c r="K378" s="134">
        <f t="shared" si="306"/>
        <v>0.91582071872029813</v>
      </c>
      <c r="L378" s="134">
        <f t="shared" si="306"/>
        <v>0.91582071872029813</v>
      </c>
      <c r="M378" s="134">
        <f t="shared" si="306"/>
        <v>0.91582071872029813</v>
      </c>
      <c r="N378" s="134">
        <f t="shared" si="306"/>
        <v>0.91582071872029813</v>
      </c>
      <c r="O378" s="134">
        <f t="shared" si="306"/>
        <v>0.91582071872029813</v>
      </c>
      <c r="P378" s="134">
        <f t="shared" si="306"/>
        <v>0.91582071872029813</v>
      </c>
      <c r="Q378" s="134">
        <f t="shared" si="306"/>
        <v>0.91582071872029813</v>
      </c>
      <c r="R378" s="134">
        <f t="shared" si="306"/>
        <v>0.91582071872029813</v>
      </c>
      <c r="S378" s="134">
        <f t="shared" si="306"/>
        <v>0.91582071872029813</v>
      </c>
      <c r="T378" s="134">
        <f t="shared" si="306"/>
        <v>0.91582071872029813</v>
      </c>
      <c r="U378" s="134">
        <f t="shared" si="306"/>
        <v>0.91582071872029813</v>
      </c>
      <c r="V378" s="134">
        <f t="shared" si="306"/>
        <v>0.91582071872029813</v>
      </c>
      <c r="W378" s="134">
        <f t="shared" si="306"/>
        <v>0.91582071872029813</v>
      </c>
      <c r="X378" s="134">
        <f t="shared" si="306"/>
        <v>0.91582071872029813</v>
      </c>
      <c r="Y378" s="134">
        <f t="shared" si="306"/>
        <v>0.91582071872029813</v>
      </c>
      <c r="Z378" s="134">
        <f t="shared" si="306"/>
        <v>0.91582071872029813</v>
      </c>
      <c r="AA378" s="134">
        <f t="shared" si="306"/>
        <v>0.91582071872029813</v>
      </c>
    </row>
    <row r="379" spans="1:27" x14ac:dyDescent="0.3">
      <c r="A379" s="23">
        <v>9</v>
      </c>
      <c r="B379" s="134">
        <f t="shared" si="298"/>
        <v>0.91582071872029813</v>
      </c>
      <c r="C379" s="134">
        <f t="shared" ref="C379:AA379" si="307">B379</f>
        <v>0.91582071872029813</v>
      </c>
      <c r="D379" s="134">
        <f t="shared" si="307"/>
        <v>0.91582071872029813</v>
      </c>
      <c r="E379" s="134">
        <f t="shared" si="307"/>
        <v>0.91582071872029813</v>
      </c>
      <c r="F379" s="134">
        <f t="shared" si="307"/>
        <v>0.91582071872029813</v>
      </c>
      <c r="G379" s="134">
        <f t="shared" si="307"/>
        <v>0.91582071872029813</v>
      </c>
      <c r="H379" s="134">
        <f t="shared" si="307"/>
        <v>0.91582071872029813</v>
      </c>
      <c r="I379" s="134">
        <f t="shared" si="307"/>
        <v>0.91582071872029813</v>
      </c>
      <c r="J379" s="134">
        <f t="shared" si="307"/>
        <v>0.91582071872029813</v>
      </c>
      <c r="K379" s="134">
        <f t="shared" si="307"/>
        <v>0.91582071872029813</v>
      </c>
      <c r="L379" s="134">
        <f t="shared" si="307"/>
        <v>0.91582071872029813</v>
      </c>
      <c r="M379" s="134">
        <f t="shared" si="307"/>
        <v>0.91582071872029813</v>
      </c>
      <c r="N379" s="134">
        <f t="shared" si="307"/>
        <v>0.91582071872029813</v>
      </c>
      <c r="O379" s="134">
        <f t="shared" si="307"/>
        <v>0.91582071872029813</v>
      </c>
      <c r="P379" s="134">
        <f t="shared" si="307"/>
        <v>0.91582071872029813</v>
      </c>
      <c r="Q379" s="134">
        <f t="shared" si="307"/>
        <v>0.91582071872029813</v>
      </c>
      <c r="R379" s="134">
        <f t="shared" si="307"/>
        <v>0.91582071872029813</v>
      </c>
      <c r="S379" s="134">
        <f t="shared" si="307"/>
        <v>0.91582071872029813</v>
      </c>
      <c r="T379" s="134">
        <f t="shared" si="307"/>
        <v>0.91582071872029813</v>
      </c>
      <c r="U379" s="134">
        <f t="shared" si="307"/>
        <v>0.91582071872029813</v>
      </c>
      <c r="V379" s="134">
        <f t="shared" si="307"/>
        <v>0.91582071872029813</v>
      </c>
      <c r="W379" s="134">
        <f t="shared" si="307"/>
        <v>0.91582071872029813</v>
      </c>
      <c r="X379" s="134">
        <f t="shared" si="307"/>
        <v>0.91582071872029813</v>
      </c>
      <c r="Y379" s="134">
        <f t="shared" si="307"/>
        <v>0.91582071872029813</v>
      </c>
      <c r="Z379" s="134">
        <f t="shared" si="307"/>
        <v>0.91582071872029813</v>
      </c>
      <c r="AA379" s="134">
        <f t="shared" si="307"/>
        <v>0.91582071872029813</v>
      </c>
    </row>
    <row r="380" spans="1:27" x14ac:dyDescent="0.3">
      <c r="A380" s="23">
        <v>10</v>
      </c>
      <c r="B380" s="134">
        <f t="shared" si="298"/>
        <v>0.96767752190403933</v>
      </c>
      <c r="C380" s="134">
        <f t="shared" ref="C380:AA380" si="308">B380</f>
        <v>0.96767752190403933</v>
      </c>
      <c r="D380" s="134">
        <f t="shared" si="308"/>
        <v>0.96767752190403933</v>
      </c>
      <c r="E380" s="134">
        <f t="shared" si="308"/>
        <v>0.96767752190403933</v>
      </c>
      <c r="F380" s="134">
        <f t="shared" si="308"/>
        <v>0.96767752190403933</v>
      </c>
      <c r="G380" s="134">
        <f t="shared" si="308"/>
        <v>0.96767752190403933</v>
      </c>
      <c r="H380" s="134">
        <f t="shared" si="308"/>
        <v>0.96767752190403933</v>
      </c>
      <c r="I380" s="134">
        <f t="shared" si="308"/>
        <v>0.96767752190403933</v>
      </c>
      <c r="J380" s="134">
        <f t="shared" si="308"/>
        <v>0.96767752190403933</v>
      </c>
      <c r="K380" s="134">
        <f t="shared" si="308"/>
        <v>0.96767752190403933</v>
      </c>
      <c r="L380" s="134">
        <f t="shared" si="308"/>
        <v>0.96767752190403933</v>
      </c>
      <c r="M380" s="134">
        <f t="shared" si="308"/>
        <v>0.96767752190403933</v>
      </c>
      <c r="N380" s="134">
        <f t="shared" si="308"/>
        <v>0.96767752190403933</v>
      </c>
      <c r="O380" s="134">
        <f t="shared" si="308"/>
        <v>0.96767752190403933</v>
      </c>
      <c r="P380" s="134">
        <f t="shared" si="308"/>
        <v>0.96767752190403933</v>
      </c>
      <c r="Q380" s="134">
        <f t="shared" si="308"/>
        <v>0.96767752190403933</v>
      </c>
      <c r="R380" s="134">
        <f t="shared" si="308"/>
        <v>0.96767752190403933</v>
      </c>
      <c r="S380" s="134">
        <f t="shared" si="308"/>
        <v>0.96767752190403933</v>
      </c>
      <c r="T380" s="134">
        <f t="shared" si="308"/>
        <v>0.96767752190403933</v>
      </c>
      <c r="U380" s="134">
        <f t="shared" si="308"/>
        <v>0.96767752190403933</v>
      </c>
      <c r="V380" s="134">
        <f t="shared" si="308"/>
        <v>0.96767752190403933</v>
      </c>
      <c r="W380" s="134">
        <f t="shared" si="308"/>
        <v>0.96767752190403933</v>
      </c>
      <c r="X380" s="134">
        <f t="shared" si="308"/>
        <v>0.96767752190403933</v>
      </c>
      <c r="Y380" s="134">
        <f t="shared" si="308"/>
        <v>0.96767752190403933</v>
      </c>
      <c r="Z380" s="134">
        <f t="shared" si="308"/>
        <v>0.96767752190403933</v>
      </c>
      <c r="AA380" s="134">
        <f t="shared" si="308"/>
        <v>0.96767752190403933</v>
      </c>
    </row>
    <row r="381" spans="1:27" x14ac:dyDescent="0.3">
      <c r="A381" s="23">
        <v>11</v>
      </c>
      <c r="B381" s="134">
        <f t="shared" si="298"/>
        <v>0.96767752190403933</v>
      </c>
      <c r="C381" s="134">
        <f t="shared" ref="C381:AA381" si="309">B381</f>
        <v>0.96767752190403933</v>
      </c>
      <c r="D381" s="134">
        <f t="shared" si="309"/>
        <v>0.96767752190403933</v>
      </c>
      <c r="E381" s="134">
        <f t="shared" si="309"/>
        <v>0.96767752190403933</v>
      </c>
      <c r="F381" s="134">
        <f t="shared" si="309"/>
        <v>0.96767752190403933</v>
      </c>
      <c r="G381" s="134">
        <f t="shared" si="309"/>
        <v>0.96767752190403933</v>
      </c>
      <c r="H381" s="134">
        <f t="shared" si="309"/>
        <v>0.96767752190403933</v>
      </c>
      <c r="I381" s="134">
        <f t="shared" si="309"/>
        <v>0.96767752190403933</v>
      </c>
      <c r="J381" s="134">
        <f t="shared" si="309"/>
        <v>0.96767752190403933</v>
      </c>
      <c r="K381" s="134">
        <f t="shared" si="309"/>
        <v>0.96767752190403933</v>
      </c>
      <c r="L381" s="134">
        <f t="shared" si="309"/>
        <v>0.96767752190403933</v>
      </c>
      <c r="M381" s="134">
        <f t="shared" si="309"/>
        <v>0.96767752190403933</v>
      </c>
      <c r="N381" s="134">
        <f t="shared" si="309"/>
        <v>0.96767752190403933</v>
      </c>
      <c r="O381" s="134">
        <f t="shared" si="309"/>
        <v>0.96767752190403933</v>
      </c>
      <c r="P381" s="134">
        <f t="shared" si="309"/>
        <v>0.96767752190403933</v>
      </c>
      <c r="Q381" s="134">
        <f t="shared" si="309"/>
        <v>0.96767752190403933</v>
      </c>
      <c r="R381" s="134">
        <f t="shared" si="309"/>
        <v>0.96767752190403933</v>
      </c>
      <c r="S381" s="134">
        <f t="shared" si="309"/>
        <v>0.96767752190403933</v>
      </c>
      <c r="T381" s="134">
        <f t="shared" si="309"/>
        <v>0.96767752190403933</v>
      </c>
      <c r="U381" s="134">
        <f t="shared" si="309"/>
        <v>0.96767752190403933</v>
      </c>
      <c r="V381" s="134">
        <f t="shared" si="309"/>
        <v>0.96767752190403933</v>
      </c>
      <c r="W381" s="134">
        <f t="shared" si="309"/>
        <v>0.96767752190403933</v>
      </c>
      <c r="X381" s="134">
        <f t="shared" si="309"/>
        <v>0.96767752190403933</v>
      </c>
      <c r="Y381" s="134">
        <f t="shared" si="309"/>
        <v>0.96767752190403933</v>
      </c>
      <c r="Z381" s="134">
        <f t="shared" si="309"/>
        <v>0.96767752190403933</v>
      </c>
      <c r="AA381" s="134">
        <f t="shared" si="309"/>
        <v>0.96767752190403933</v>
      </c>
    </row>
    <row r="382" spans="1:27" x14ac:dyDescent="0.3">
      <c r="A382" s="23">
        <v>12</v>
      </c>
      <c r="B382" s="134">
        <f t="shared" si="298"/>
        <v>0.96767752190403933</v>
      </c>
      <c r="C382" s="134">
        <f t="shared" ref="C382:AA382" si="310">B382</f>
        <v>0.96767752190403933</v>
      </c>
      <c r="D382" s="134">
        <f t="shared" si="310"/>
        <v>0.96767752190403933</v>
      </c>
      <c r="E382" s="134">
        <f t="shared" si="310"/>
        <v>0.96767752190403933</v>
      </c>
      <c r="F382" s="134">
        <f t="shared" si="310"/>
        <v>0.96767752190403933</v>
      </c>
      <c r="G382" s="134">
        <f t="shared" si="310"/>
        <v>0.96767752190403933</v>
      </c>
      <c r="H382" s="134">
        <f t="shared" si="310"/>
        <v>0.96767752190403933</v>
      </c>
      <c r="I382" s="134">
        <f t="shared" si="310"/>
        <v>0.96767752190403933</v>
      </c>
      <c r="J382" s="134">
        <f t="shared" si="310"/>
        <v>0.96767752190403933</v>
      </c>
      <c r="K382" s="134">
        <f t="shared" si="310"/>
        <v>0.96767752190403933</v>
      </c>
      <c r="L382" s="134">
        <f t="shared" si="310"/>
        <v>0.96767752190403933</v>
      </c>
      <c r="M382" s="134">
        <f t="shared" si="310"/>
        <v>0.96767752190403933</v>
      </c>
      <c r="N382" s="134">
        <f t="shared" si="310"/>
        <v>0.96767752190403933</v>
      </c>
      <c r="O382" s="134">
        <f t="shared" si="310"/>
        <v>0.96767752190403933</v>
      </c>
      <c r="P382" s="134">
        <f t="shared" si="310"/>
        <v>0.96767752190403933</v>
      </c>
      <c r="Q382" s="134">
        <f t="shared" si="310"/>
        <v>0.96767752190403933</v>
      </c>
      <c r="R382" s="134">
        <f t="shared" si="310"/>
        <v>0.96767752190403933</v>
      </c>
      <c r="S382" s="134">
        <f t="shared" si="310"/>
        <v>0.96767752190403933</v>
      </c>
      <c r="T382" s="134">
        <f t="shared" si="310"/>
        <v>0.96767752190403933</v>
      </c>
      <c r="U382" s="134">
        <f t="shared" si="310"/>
        <v>0.96767752190403933</v>
      </c>
      <c r="V382" s="134">
        <f t="shared" si="310"/>
        <v>0.96767752190403933</v>
      </c>
      <c r="W382" s="134">
        <f t="shared" si="310"/>
        <v>0.96767752190403933</v>
      </c>
      <c r="X382" s="134">
        <f t="shared" si="310"/>
        <v>0.96767752190403933</v>
      </c>
      <c r="Y382" s="134">
        <f t="shared" si="310"/>
        <v>0.96767752190403933</v>
      </c>
      <c r="Z382" s="134">
        <f t="shared" si="310"/>
        <v>0.96767752190403933</v>
      </c>
      <c r="AA382" s="134">
        <f t="shared" si="310"/>
        <v>0.96767752190403933</v>
      </c>
    </row>
    <row r="383" spans="1:27" x14ac:dyDescent="0.3">
      <c r="A383" s="23">
        <v>13</v>
      </c>
      <c r="B383" s="134">
        <f t="shared" si="298"/>
        <v>0.87558608102554003</v>
      </c>
      <c r="C383" s="134">
        <f t="shared" ref="C383:AA383" si="311">B383</f>
        <v>0.87558608102554003</v>
      </c>
      <c r="D383" s="134">
        <f t="shared" si="311"/>
        <v>0.87558608102554003</v>
      </c>
      <c r="E383" s="134">
        <f t="shared" si="311"/>
        <v>0.87558608102554003</v>
      </c>
      <c r="F383" s="134">
        <f t="shared" si="311"/>
        <v>0.87558608102554003</v>
      </c>
      <c r="G383" s="134">
        <f t="shared" si="311"/>
        <v>0.87558608102554003</v>
      </c>
      <c r="H383" s="134">
        <f t="shared" si="311"/>
        <v>0.87558608102554003</v>
      </c>
      <c r="I383" s="134">
        <f t="shared" si="311"/>
        <v>0.87558608102554003</v>
      </c>
      <c r="J383" s="134">
        <f t="shared" si="311"/>
        <v>0.87558608102554003</v>
      </c>
      <c r="K383" s="134">
        <f t="shared" si="311"/>
        <v>0.87558608102554003</v>
      </c>
      <c r="L383" s="134">
        <f t="shared" si="311"/>
        <v>0.87558608102554003</v>
      </c>
      <c r="M383" s="134">
        <f t="shared" si="311"/>
        <v>0.87558608102554003</v>
      </c>
      <c r="N383" s="134">
        <f t="shared" si="311"/>
        <v>0.87558608102554003</v>
      </c>
      <c r="O383" s="134">
        <f t="shared" si="311"/>
        <v>0.87558608102554003</v>
      </c>
      <c r="P383" s="134">
        <f t="shared" si="311"/>
        <v>0.87558608102554003</v>
      </c>
      <c r="Q383" s="134">
        <f t="shared" si="311"/>
        <v>0.87558608102554003</v>
      </c>
      <c r="R383" s="134">
        <f t="shared" si="311"/>
        <v>0.87558608102554003</v>
      </c>
      <c r="S383" s="134">
        <f t="shared" si="311"/>
        <v>0.87558608102554003</v>
      </c>
      <c r="T383" s="134">
        <f t="shared" si="311"/>
        <v>0.87558608102554003</v>
      </c>
      <c r="U383" s="134">
        <f t="shared" si="311"/>
        <v>0.87558608102554003</v>
      </c>
      <c r="V383" s="134">
        <f t="shared" si="311"/>
        <v>0.87558608102554003</v>
      </c>
      <c r="W383" s="134">
        <f t="shared" si="311"/>
        <v>0.87558608102554003</v>
      </c>
      <c r="X383" s="134">
        <f t="shared" si="311"/>
        <v>0.87558608102554003</v>
      </c>
      <c r="Y383" s="134">
        <f t="shared" si="311"/>
        <v>0.87558608102554003</v>
      </c>
      <c r="Z383" s="134">
        <f t="shared" si="311"/>
        <v>0.87558608102554003</v>
      </c>
      <c r="AA383" s="134">
        <f t="shared" si="311"/>
        <v>0.87558608102554003</v>
      </c>
    </row>
    <row r="384" spans="1:27" x14ac:dyDescent="0.3">
      <c r="A384" s="23">
        <v>14</v>
      </c>
      <c r="B384" s="134">
        <f t="shared" si="298"/>
        <v>0.87558608102554003</v>
      </c>
      <c r="C384" s="134">
        <f t="shared" ref="C384:AA384" si="312">B384</f>
        <v>0.87558608102554003</v>
      </c>
      <c r="D384" s="134">
        <f t="shared" si="312"/>
        <v>0.87558608102554003</v>
      </c>
      <c r="E384" s="134">
        <f t="shared" si="312"/>
        <v>0.87558608102554003</v>
      </c>
      <c r="F384" s="134">
        <f t="shared" si="312"/>
        <v>0.87558608102554003</v>
      </c>
      <c r="G384" s="134">
        <f t="shared" si="312"/>
        <v>0.87558608102554003</v>
      </c>
      <c r="H384" s="134">
        <f t="shared" si="312"/>
        <v>0.87558608102554003</v>
      </c>
      <c r="I384" s="134">
        <f t="shared" si="312"/>
        <v>0.87558608102554003</v>
      </c>
      <c r="J384" s="134">
        <f t="shared" si="312"/>
        <v>0.87558608102554003</v>
      </c>
      <c r="K384" s="134">
        <f t="shared" si="312"/>
        <v>0.87558608102554003</v>
      </c>
      <c r="L384" s="134">
        <f t="shared" si="312"/>
        <v>0.87558608102554003</v>
      </c>
      <c r="M384" s="134">
        <f t="shared" si="312"/>
        <v>0.87558608102554003</v>
      </c>
      <c r="N384" s="134">
        <f t="shared" si="312"/>
        <v>0.87558608102554003</v>
      </c>
      <c r="O384" s="134">
        <f t="shared" si="312"/>
        <v>0.87558608102554003</v>
      </c>
      <c r="P384" s="134">
        <f t="shared" si="312"/>
        <v>0.87558608102554003</v>
      </c>
      <c r="Q384" s="134">
        <f t="shared" si="312"/>
        <v>0.87558608102554003</v>
      </c>
      <c r="R384" s="134">
        <f t="shared" si="312"/>
        <v>0.87558608102554003</v>
      </c>
      <c r="S384" s="134">
        <f t="shared" si="312"/>
        <v>0.87558608102554003</v>
      </c>
      <c r="T384" s="134">
        <f t="shared" si="312"/>
        <v>0.87558608102554003</v>
      </c>
      <c r="U384" s="134">
        <f t="shared" si="312"/>
        <v>0.87558608102554003</v>
      </c>
      <c r="V384" s="134">
        <f t="shared" si="312"/>
        <v>0.87558608102554003</v>
      </c>
      <c r="W384" s="134">
        <f t="shared" si="312"/>
        <v>0.87558608102554003</v>
      </c>
      <c r="X384" s="134">
        <f t="shared" si="312"/>
        <v>0.87558608102554003</v>
      </c>
      <c r="Y384" s="134">
        <f t="shared" si="312"/>
        <v>0.87558608102554003</v>
      </c>
      <c r="Z384" s="134">
        <f t="shared" si="312"/>
        <v>0.87558608102554003</v>
      </c>
      <c r="AA384" s="134">
        <f t="shared" si="312"/>
        <v>0.87558608102554003</v>
      </c>
    </row>
    <row r="385" spans="1:27" x14ac:dyDescent="0.3">
      <c r="A385" s="23">
        <v>15</v>
      </c>
      <c r="B385" s="134">
        <f t="shared" si="298"/>
        <v>0.87558608102554003</v>
      </c>
      <c r="C385" s="134">
        <f t="shared" ref="C385:AA385" si="313">B385</f>
        <v>0.87558608102554003</v>
      </c>
      <c r="D385" s="134">
        <f t="shared" si="313"/>
        <v>0.87558608102554003</v>
      </c>
      <c r="E385" s="134">
        <f t="shared" si="313"/>
        <v>0.87558608102554003</v>
      </c>
      <c r="F385" s="134">
        <f t="shared" si="313"/>
        <v>0.87558608102554003</v>
      </c>
      <c r="G385" s="134">
        <f t="shared" si="313"/>
        <v>0.87558608102554003</v>
      </c>
      <c r="H385" s="134">
        <f t="shared" si="313"/>
        <v>0.87558608102554003</v>
      </c>
      <c r="I385" s="134">
        <f t="shared" si="313"/>
        <v>0.87558608102554003</v>
      </c>
      <c r="J385" s="134">
        <f t="shared" si="313"/>
        <v>0.87558608102554003</v>
      </c>
      <c r="K385" s="134">
        <f t="shared" si="313"/>
        <v>0.87558608102554003</v>
      </c>
      <c r="L385" s="134">
        <f t="shared" si="313"/>
        <v>0.87558608102554003</v>
      </c>
      <c r="M385" s="134">
        <f t="shared" si="313"/>
        <v>0.87558608102554003</v>
      </c>
      <c r="N385" s="134">
        <f t="shared" si="313"/>
        <v>0.87558608102554003</v>
      </c>
      <c r="O385" s="134">
        <f t="shared" si="313"/>
        <v>0.87558608102554003</v>
      </c>
      <c r="P385" s="134">
        <f t="shared" si="313"/>
        <v>0.87558608102554003</v>
      </c>
      <c r="Q385" s="134">
        <f t="shared" si="313"/>
        <v>0.87558608102554003</v>
      </c>
      <c r="R385" s="134">
        <f t="shared" si="313"/>
        <v>0.87558608102554003</v>
      </c>
      <c r="S385" s="134">
        <f t="shared" si="313"/>
        <v>0.87558608102554003</v>
      </c>
      <c r="T385" s="134">
        <f t="shared" si="313"/>
        <v>0.87558608102554003</v>
      </c>
      <c r="U385" s="134">
        <f t="shared" si="313"/>
        <v>0.87558608102554003</v>
      </c>
      <c r="V385" s="134">
        <f t="shared" si="313"/>
        <v>0.87558608102554003</v>
      </c>
      <c r="W385" s="134">
        <f t="shared" si="313"/>
        <v>0.87558608102554003</v>
      </c>
      <c r="X385" s="134">
        <f t="shared" si="313"/>
        <v>0.87558608102554003</v>
      </c>
      <c r="Y385" s="134">
        <f t="shared" si="313"/>
        <v>0.87558608102554003</v>
      </c>
      <c r="Z385" s="134">
        <f t="shared" si="313"/>
        <v>0.87558608102554003</v>
      </c>
      <c r="AA385" s="134">
        <f t="shared" si="313"/>
        <v>0.87558608102554003</v>
      </c>
    </row>
    <row r="386" spans="1:27" x14ac:dyDescent="0.3">
      <c r="A386" s="23">
        <v>16</v>
      </c>
      <c r="B386" s="134">
        <f t="shared" si="298"/>
        <v>0.6836620488052183</v>
      </c>
      <c r="C386" s="134">
        <f t="shared" ref="C386:AA386" si="314">B386</f>
        <v>0.6836620488052183</v>
      </c>
      <c r="D386" s="134">
        <f t="shared" si="314"/>
        <v>0.6836620488052183</v>
      </c>
      <c r="E386" s="134">
        <f t="shared" si="314"/>
        <v>0.6836620488052183</v>
      </c>
      <c r="F386" s="134">
        <f t="shared" si="314"/>
        <v>0.6836620488052183</v>
      </c>
      <c r="G386" s="134">
        <f t="shared" si="314"/>
        <v>0.6836620488052183</v>
      </c>
      <c r="H386" s="134">
        <f t="shared" si="314"/>
        <v>0.6836620488052183</v>
      </c>
      <c r="I386" s="134">
        <f t="shared" si="314"/>
        <v>0.6836620488052183</v>
      </c>
      <c r="J386" s="134">
        <f t="shared" si="314"/>
        <v>0.6836620488052183</v>
      </c>
      <c r="K386" s="134">
        <f t="shared" si="314"/>
        <v>0.6836620488052183</v>
      </c>
      <c r="L386" s="134">
        <f t="shared" si="314"/>
        <v>0.6836620488052183</v>
      </c>
      <c r="M386" s="134">
        <f t="shared" si="314"/>
        <v>0.6836620488052183</v>
      </c>
      <c r="N386" s="134">
        <f t="shared" si="314"/>
        <v>0.6836620488052183</v>
      </c>
      <c r="O386" s="134">
        <f t="shared" si="314"/>
        <v>0.6836620488052183</v>
      </c>
      <c r="P386" s="134">
        <f t="shared" si="314"/>
        <v>0.6836620488052183</v>
      </c>
      <c r="Q386" s="134">
        <f t="shared" si="314"/>
        <v>0.6836620488052183</v>
      </c>
      <c r="R386" s="134">
        <f t="shared" si="314"/>
        <v>0.6836620488052183</v>
      </c>
      <c r="S386" s="134">
        <f t="shared" si="314"/>
        <v>0.6836620488052183</v>
      </c>
      <c r="T386" s="134">
        <f t="shared" si="314"/>
        <v>0.6836620488052183</v>
      </c>
      <c r="U386" s="134">
        <f t="shared" si="314"/>
        <v>0.6836620488052183</v>
      </c>
      <c r="V386" s="134">
        <f t="shared" si="314"/>
        <v>0.6836620488052183</v>
      </c>
      <c r="W386" s="134">
        <f t="shared" si="314"/>
        <v>0.6836620488052183</v>
      </c>
      <c r="X386" s="134">
        <f t="shared" si="314"/>
        <v>0.6836620488052183</v>
      </c>
      <c r="Y386" s="134">
        <f t="shared" si="314"/>
        <v>0.6836620488052183</v>
      </c>
      <c r="Z386" s="134">
        <f t="shared" si="314"/>
        <v>0.6836620488052183</v>
      </c>
      <c r="AA386" s="134">
        <f t="shared" si="314"/>
        <v>0.6836620488052183</v>
      </c>
    </row>
    <row r="387" spans="1:27" x14ac:dyDescent="0.3">
      <c r="A387" s="23">
        <v>17</v>
      </c>
      <c r="B387" s="134">
        <f t="shared" si="298"/>
        <v>0.6836620488052183</v>
      </c>
      <c r="C387" s="134">
        <f t="shared" ref="C387:AA387" si="315">B387</f>
        <v>0.6836620488052183</v>
      </c>
      <c r="D387" s="134">
        <f t="shared" si="315"/>
        <v>0.6836620488052183</v>
      </c>
      <c r="E387" s="134">
        <f t="shared" si="315"/>
        <v>0.6836620488052183</v>
      </c>
      <c r="F387" s="134">
        <f t="shared" si="315"/>
        <v>0.6836620488052183</v>
      </c>
      <c r="G387" s="134">
        <f t="shared" si="315"/>
        <v>0.6836620488052183</v>
      </c>
      <c r="H387" s="134">
        <f t="shared" si="315"/>
        <v>0.6836620488052183</v>
      </c>
      <c r="I387" s="134">
        <f t="shared" si="315"/>
        <v>0.6836620488052183</v>
      </c>
      <c r="J387" s="134">
        <f t="shared" si="315"/>
        <v>0.6836620488052183</v>
      </c>
      <c r="K387" s="134">
        <f t="shared" si="315"/>
        <v>0.6836620488052183</v>
      </c>
      <c r="L387" s="134">
        <f t="shared" si="315"/>
        <v>0.6836620488052183</v>
      </c>
      <c r="M387" s="134">
        <f t="shared" si="315"/>
        <v>0.6836620488052183</v>
      </c>
      <c r="N387" s="134">
        <f t="shared" si="315"/>
        <v>0.6836620488052183</v>
      </c>
      <c r="O387" s="134">
        <f t="shared" si="315"/>
        <v>0.6836620488052183</v>
      </c>
      <c r="P387" s="134">
        <f t="shared" si="315"/>
        <v>0.6836620488052183</v>
      </c>
      <c r="Q387" s="134">
        <f t="shared" si="315"/>
        <v>0.6836620488052183</v>
      </c>
      <c r="R387" s="134">
        <f t="shared" si="315"/>
        <v>0.6836620488052183</v>
      </c>
      <c r="S387" s="134">
        <f t="shared" si="315"/>
        <v>0.6836620488052183</v>
      </c>
      <c r="T387" s="134">
        <f t="shared" si="315"/>
        <v>0.6836620488052183</v>
      </c>
      <c r="U387" s="134">
        <f t="shared" si="315"/>
        <v>0.6836620488052183</v>
      </c>
      <c r="V387" s="134">
        <f t="shared" si="315"/>
        <v>0.6836620488052183</v>
      </c>
      <c r="W387" s="134">
        <f t="shared" si="315"/>
        <v>0.6836620488052183</v>
      </c>
      <c r="X387" s="134">
        <f t="shared" si="315"/>
        <v>0.6836620488052183</v>
      </c>
      <c r="Y387" s="134">
        <f t="shared" si="315"/>
        <v>0.6836620488052183</v>
      </c>
      <c r="Z387" s="134">
        <f t="shared" si="315"/>
        <v>0.6836620488052183</v>
      </c>
      <c r="AA387" s="134">
        <f t="shared" si="315"/>
        <v>0.6836620488052183</v>
      </c>
    </row>
    <row r="388" spans="1:27" x14ac:dyDescent="0.3">
      <c r="A388" s="23">
        <v>18</v>
      </c>
      <c r="B388" s="134">
        <f t="shared" si="298"/>
        <v>0.6836620488052183</v>
      </c>
      <c r="C388" s="134">
        <f t="shared" ref="C388:AA388" si="316">B388</f>
        <v>0.6836620488052183</v>
      </c>
      <c r="D388" s="134">
        <f t="shared" si="316"/>
        <v>0.6836620488052183</v>
      </c>
      <c r="E388" s="134">
        <f t="shared" si="316"/>
        <v>0.6836620488052183</v>
      </c>
      <c r="F388" s="134">
        <f t="shared" si="316"/>
        <v>0.6836620488052183</v>
      </c>
      <c r="G388" s="134">
        <f t="shared" si="316"/>
        <v>0.6836620488052183</v>
      </c>
      <c r="H388" s="134">
        <f t="shared" si="316"/>
        <v>0.6836620488052183</v>
      </c>
      <c r="I388" s="134">
        <f t="shared" si="316"/>
        <v>0.6836620488052183</v>
      </c>
      <c r="J388" s="134">
        <f t="shared" si="316"/>
        <v>0.6836620488052183</v>
      </c>
      <c r="K388" s="134">
        <f t="shared" si="316"/>
        <v>0.6836620488052183</v>
      </c>
      <c r="L388" s="134">
        <f t="shared" si="316"/>
        <v>0.6836620488052183</v>
      </c>
      <c r="M388" s="134">
        <f t="shared" si="316"/>
        <v>0.6836620488052183</v>
      </c>
      <c r="N388" s="134">
        <f t="shared" si="316"/>
        <v>0.6836620488052183</v>
      </c>
      <c r="O388" s="134">
        <f t="shared" si="316"/>
        <v>0.6836620488052183</v>
      </c>
      <c r="P388" s="134">
        <f t="shared" si="316"/>
        <v>0.6836620488052183</v>
      </c>
      <c r="Q388" s="134">
        <f t="shared" si="316"/>
        <v>0.6836620488052183</v>
      </c>
      <c r="R388" s="134">
        <f t="shared" si="316"/>
        <v>0.6836620488052183</v>
      </c>
      <c r="S388" s="134">
        <f t="shared" si="316"/>
        <v>0.6836620488052183</v>
      </c>
      <c r="T388" s="134">
        <f t="shared" si="316"/>
        <v>0.6836620488052183</v>
      </c>
      <c r="U388" s="134">
        <f t="shared" si="316"/>
        <v>0.6836620488052183</v>
      </c>
      <c r="V388" s="134">
        <f t="shared" si="316"/>
        <v>0.6836620488052183</v>
      </c>
      <c r="W388" s="134">
        <f t="shared" si="316"/>
        <v>0.6836620488052183</v>
      </c>
      <c r="X388" s="134">
        <f t="shared" si="316"/>
        <v>0.6836620488052183</v>
      </c>
      <c r="Y388" s="134">
        <f t="shared" si="316"/>
        <v>0.6836620488052183</v>
      </c>
      <c r="Z388" s="134">
        <f t="shared" si="316"/>
        <v>0.6836620488052183</v>
      </c>
      <c r="AA388" s="134">
        <f t="shared" si="316"/>
        <v>0.6836620488052183</v>
      </c>
    </row>
    <row r="389" spans="1:27" x14ac:dyDescent="0.3">
      <c r="A389" s="23">
        <v>19</v>
      </c>
      <c r="B389" s="134">
        <f t="shared" si="298"/>
        <v>0.28535235617978844</v>
      </c>
      <c r="C389" s="134">
        <f t="shared" ref="C389:AA389" si="317">B389</f>
        <v>0.28535235617978844</v>
      </c>
      <c r="D389" s="134">
        <f t="shared" si="317"/>
        <v>0.28535235617978844</v>
      </c>
      <c r="E389" s="134">
        <f t="shared" si="317"/>
        <v>0.28535235617978844</v>
      </c>
      <c r="F389" s="134">
        <f t="shared" si="317"/>
        <v>0.28535235617978844</v>
      </c>
      <c r="G389" s="134">
        <f t="shared" si="317"/>
        <v>0.28535235617978844</v>
      </c>
      <c r="H389" s="134">
        <f t="shared" si="317"/>
        <v>0.28535235617978844</v>
      </c>
      <c r="I389" s="134">
        <f t="shared" si="317"/>
        <v>0.28535235617978844</v>
      </c>
      <c r="J389" s="134">
        <f t="shared" si="317"/>
        <v>0.28535235617978844</v>
      </c>
      <c r="K389" s="134">
        <f t="shared" si="317"/>
        <v>0.28535235617978844</v>
      </c>
      <c r="L389" s="134">
        <f t="shared" si="317"/>
        <v>0.28535235617978844</v>
      </c>
      <c r="M389" s="134">
        <f t="shared" si="317"/>
        <v>0.28535235617978844</v>
      </c>
      <c r="N389" s="134">
        <f t="shared" si="317"/>
        <v>0.28535235617978844</v>
      </c>
      <c r="O389" s="134">
        <f t="shared" si="317"/>
        <v>0.28535235617978844</v>
      </c>
      <c r="P389" s="134">
        <f t="shared" si="317"/>
        <v>0.28535235617978844</v>
      </c>
      <c r="Q389" s="134">
        <f t="shared" si="317"/>
        <v>0.28535235617978844</v>
      </c>
      <c r="R389" s="134">
        <f t="shared" si="317"/>
        <v>0.28535235617978844</v>
      </c>
      <c r="S389" s="134">
        <f t="shared" si="317"/>
        <v>0.28535235617978844</v>
      </c>
      <c r="T389" s="134">
        <f t="shared" si="317"/>
        <v>0.28535235617978844</v>
      </c>
      <c r="U389" s="134">
        <f t="shared" si="317"/>
        <v>0.28535235617978844</v>
      </c>
      <c r="V389" s="134">
        <f t="shared" si="317"/>
        <v>0.28535235617978844</v>
      </c>
      <c r="W389" s="134">
        <f t="shared" si="317"/>
        <v>0.28535235617978844</v>
      </c>
      <c r="X389" s="134">
        <f t="shared" si="317"/>
        <v>0.28535235617978844</v>
      </c>
      <c r="Y389" s="134">
        <f t="shared" si="317"/>
        <v>0.28535235617978844</v>
      </c>
      <c r="Z389" s="134">
        <f t="shared" si="317"/>
        <v>0.28535235617978844</v>
      </c>
      <c r="AA389" s="134">
        <f t="shared" si="317"/>
        <v>0.28535235617978844</v>
      </c>
    </row>
    <row r="390" spans="1:27" x14ac:dyDescent="0.3">
      <c r="A390" s="23">
        <v>20</v>
      </c>
      <c r="B390" s="134">
        <f t="shared" si="298"/>
        <v>0.28535235617978844</v>
      </c>
      <c r="C390" s="134">
        <f t="shared" ref="C390:AA390" si="318">B390</f>
        <v>0.28535235617978844</v>
      </c>
      <c r="D390" s="134">
        <f t="shared" si="318"/>
        <v>0.28535235617978844</v>
      </c>
      <c r="E390" s="134">
        <f t="shared" si="318"/>
        <v>0.28535235617978844</v>
      </c>
      <c r="F390" s="134">
        <f t="shared" si="318"/>
        <v>0.28535235617978844</v>
      </c>
      <c r="G390" s="134">
        <f t="shared" si="318"/>
        <v>0.28535235617978844</v>
      </c>
      <c r="H390" s="134">
        <f t="shared" si="318"/>
        <v>0.28535235617978844</v>
      </c>
      <c r="I390" s="134">
        <f t="shared" si="318"/>
        <v>0.28535235617978844</v>
      </c>
      <c r="J390" s="134">
        <f t="shared" si="318"/>
        <v>0.28535235617978844</v>
      </c>
      <c r="K390" s="134">
        <f t="shared" si="318"/>
        <v>0.28535235617978844</v>
      </c>
      <c r="L390" s="134">
        <f t="shared" si="318"/>
        <v>0.28535235617978844</v>
      </c>
      <c r="M390" s="134">
        <f t="shared" si="318"/>
        <v>0.28535235617978844</v>
      </c>
      <c r="N390" s="134">
        <f t="shared" si="318"/>
        <v>0.28535235617978844</v>
      </c>
      <c r="O390" s="134">
        <f t="shared" si="318"/>
        <v>0.28535235617978844</v>
      </c>
      <c r="P390" s="134">
        <f t="shared" si="318"/>
        <v>0.28535235617978844</v>
      </c>
      <c r="Q390" s="134">
        <f t="shared" si="318"/>
        <v>0.28535235617978844</v>
      </c>
      <c r="R390" s="134">
        <f t="shared" si="318"/>
        <v>0.28535235617978844</v>
      </c>
      <c r="S390" s="134">
        <f t="shared" si="318"/>
        <v>0.28535235617978844</v>
      </c>
      <c r="T390" s="134">
        <f t="shared" si="318"/>
        <v>0.28535235617978844</v>
      </c>
      <c r="U390" s="134">
        <f t="shared" si="318"/>
        <v>0.28535235617978844</v>
      </c>
      <c r="V390" s="134">
        <f t="shared" si="318"/>
        <v>0.28535235617978844</v>
      </c>
      <c r="W390" s="134">
        <f t="shared" si="318"/>
        <v>0.28535235617978844</v>
      </c>
      <c r="X390" s="134">
        <f t="shared" si="318"/>
        <v>0.28535235617978844</v>
      </c>
      <c r="Y390" s="134">
        <f t="shared" si="318"/>
        <v>0.28535235617978844</v>
      </c>
      <c r="Z390" s="134">
        <f t="shared" si="318"/>
        <v>0.28535235617978844</v>
      </c>
      <c r="AA390" s="134">
        <f t="shared" si="318"/>
        <v>0.28535235617978844</v>
      </c>
    </row>
    <row r="391" spans="1:27" x14ac:dyDescent="0.3">
      <c r="A391" s="23">
        <v>21</v>
      </c>
      <c r="B391" s="134">
        <f t="shared" si="298"/>
        <v>0.28535235617978844</v>
      </c>
      <c r="C391" s="134">
        <f t="shared" ref="C391:AA391" si="319">B391</f>
        <v>0.28535235617978844</v>
      </c>
      <c r="D391" s="134">
        <f t="shared" si="319"/>
        <v>0.28535235617978844</v>
      </c>
      <c r="E391" s="134">
        <f t="shared" si="319"/>
        <v>0.28535235617978844</v>
      </c>
      <c r="F391" s="134">
        <f t="shared" si="319"/>
        <v>0.28535235617978844</v>
      </c>
      <c r="G391" s="134">
        <f t="shared" si="319"/>
        <v>0.28535235617978844</v>
      </c>
      <c r="H391" s="134">
        <f t="shared" si="319"/>
        <v>0.28535235617978844</v>
      </c>
      <c r="I391" s="134">
        <f t="shared" si="319"/>
        <v>0.28535235617978844</v>
      </c>
      <c r="J391" s="134">
        <f t="shared" si="319"/>
        <v>0.28535235617978844</v>
      </c>
      <c r="K391" s="134">
        <f t="shared" si="319"/>
        <v>0.28535235617978844</v>
      </c>
      <c r="L391" s="134">
        <f t="shared" si="319"/>
        <v>0.28535235617978844</v>
      </c>
      <c r="M391" s="134">
        <f t="shared" si="319"/>
        <v>0.28535235617978844</v>
      </c>
      <c r="N391" s="134">
        <f t="shared" si="319"/>
        <v>0.28535235617978844</v>
      </c>
      <c r="O391" s="134">
        <f t="shared" si="319"/>
        <v>0.28535235617978844</v>
      </c>
      <c r="P391" s="134">
        <f t="shared" si="319"/>
        <v>0.28535235617978844</v>
      </c>
      <c r="Q391" s="134">
        <f t="shared" si="319"/>
        <v>0.28535235617978844</v>
      </c>
      <c r="R391" s="134">
        <f t="shared" si="319"/>
        <v>0.28535235617978844</v>
      </c>
      <c r="S391" s="134">
        <f t="shared" si="319"/>
        <v>0.28535235617978844</v>
      </c>
      <c r="T391" s="134">
        <f t="shared" si="319"/>
        <v>0.28535235617978844</v>
      </c>
      <c r="U391" s="134">
        <f t="shared" si="319"/>
        <v>0.28535235617978844</v>
      </c>
      <c r="V391" s="134">
        <f t="shared" si="319"/>
        <v>0.28535235617978844</v>
      </c>
      <c r="W391" s="134">
        <f t="shared" si="319"/>
        <v>0.28535235617978844</v>
      </c>
      <c r="X391" s="134">
        <f t="shared" si="319"/>
        <v>0.28535235617978844</v>
      </c>
      <c r="Y391" s="134">
        <f t="shared" si="319"/>
        <v>0.28535235617978844</v>
      </c>
      <c r="Z391" s="134">
        <f t="shared" si="319"/>
        <v>0.28535235617978844</v>
      </c>
      <c r="AA391" s="134">
        <f t="shared" si="319"/>
        <v>0.28535235617978844</v>
      </c>
    </row>
    <row r="392" spans="1:27" x14ac:dyDescent="0.3">
      <c r="A392" s="23">
        <v>22</v>
      </c>
      <c r="B392" s="134">
        <f t="shared" si="298"/>
        <v>0.20472963697144358</v>
      </c>
      <c r="C392" s="134">
        <f t="shared" ref="C392:AA392" si="320">B392</f>
        <v>0.20472963697144358</v>
      </c>
      <c r="D392" s="134">
        <f t="shared" si="320"/>
        <v>0.20472963697144358</v>
      </c>
      <c r="E392" s="134">
        <f t="shared" si="320"/>
        <v>0.20472963697144358</v>
      </c>
      <c r="F392" s="134">
        <f t="shared" si="320"/>
        <v>0.20472963697144358</v>
      </c>
      <c r="G392" s="134">
        <f t="shared" si="320"/>
        <v>0.20472963697144358</v>
      </c>
      <c r="H392" s="134">
        <f t="shared" si="320"/>
        <v>0.20472963697144358</v>
      </c>
      <c r="I392" s="134">
        <f t="shared" si="320"/>
        <v>0.20472963697144358</v>
      </c>
      <c r="J392" s="134">
        <f t="shared" si="320"/>
        <v>0.20472963697144358</v>
      </c>
      <c r="K392" s="134">
        <f t="shared" si="320"/>
        <v>0.20472963697144358</v>
      </c>
      <c r="L392" s="134">
        <f t="shared" si="320"/>
        <v>0.20472963697144358</v>
      </c>
      <c r="M392" s="134">
        <f t="shared" si="320"/>
        <v>0.20472963697144358</v>
      </c>
      <c r="N392" s="134">
        <f t="shared" si="320"/>
        <v>0.20472963697144358</v>
      </c>
      <c r="O392" s="134">
        <f t="shared" si="320"/>
        <v>0.20472963697144358</v>
      </c>
      <c r="P392" s="134">
        <f t="shared" si="320"/>
        <v>0.20472963697144358</v>
      </c>
      <c r="Q392" s="134">
        <f t="shared" si="320"/>
        <v>0.20472963697144358</v>
      </c>
      <c r="R392" s="134">
        <f t="shared" si="320"/>
        <v>0.20472963697144358</v>
      </c>
      <c r="S392" s="134">
        <f t="shared" si="320"/>
        <v>0.20472963697144358</v>
      </c>
      <c r="T392" s="134">
        <f t="shared" si="320"/>
        <v>0.20472963697144358</v>
      </c>
      <c r="U392" s="134">
        <f t="shared" si="320"/>
        <v>0.20472963697144358</v>
      </c>
      <c r="V392" s="134">
        <f t="shared" si="320"/>
        <v>0.20472963697144358</v>
      </c>
      <c r="W392" s="134">
        <f t="shared" si="320"/>
        <v>0.20472963697144358</v>
      </c>
      <c r="X392" s="134">
        <f t="shared" si="320"/>
        <v>0.20472963697144358</v>
      </c>
      <c r="Y392" s="134">
        <f t="shared" si="320"/>
        <v>0.20472963697144358</v>
      </c>
      <c r="Z392" s="134">
        <f t="shared" si="320"/>
        <v>0.20472963697144358</v>
      </c>
      <c r="AA392" s="134">
        <f t="shared" si="320"/>
        <v>0.20472963697144358</v>
      </c>
    </row>
    <row r="393" spans="1:27" x14ac:dyDescent="0.3">
      <c r="A393" s="23">
        <v>23</v>
      </c>
      <c r="B393" s="134">
        <f t="shared" si="298"/>
        <v>0.20472963697144358</v>
      </c>
      <c r="C393" s="134">
        <f t="shared" ref="C393:AA393" si="321">B393</f>
        <v>0.20472963697144358</v>
      </c>
      <c r="D393" s="134">
        <f t="shared" si="321"/>
        <v>0.20472963697144358</v>
      </c>
      <c r="E393" s="134">
        <f t="shared" si="321"/>
        <v>0.20472963697144358</v>
      </c>
      <c r="F393" s="134">
        <f t="shared" si="321"/>
        <v>0.20472963697144358</v>
      </c>
      <c r="G393" s="134">
        <f t="shared" si="321"/>
        <v>0.20472963697144358</v>
      </c>
      <c r="H393" s="134">
        <f t="shared" si="321"/>
        <v>0.20472963697144358</v>
      </c>
      <c r="I393" s="134">
        <f t="shared" si="321"/>
        <v>0.20472963697144358</v>
      </c>
      <c r="J393" s="134">
        <f t="shared" si="321"/>
        <v>0.20472963697144358</v>
      </c>
      <c r="K393" s="134">
        <f t="shared" si="321"/>
        <v>0.20472963697144358</v>
      </c>
      <c r="L393" s="134">
        <f t="shared" si="321"/>
        <v>0.20472963697144358</v>
      </c>
      <c r="M393" s="134">
        <f t="shared" si="321"/>
        <v>0.20472963697144358</v>
      </c>
      <c r="N393" s="134">
        <f t="shared" si="321"/>
        <v>0.20472963697144358</v>
      </c>
      <c r="O393" s="134">
        <f t="shared" si="321"/>
        <v>0.20472963697144358</v>
      </c>
      <c r="P393" s="134">
        <f t="shared" si="321"/>
        <v>0.20472963697144358</v>
      </c>
      <c r="Q393" s="134">
        <f t="shared" si="321"/>
        <v>0.20472963697144358</v>
      </c>
      <c r="R393" s="134">
        <f t="shared" si="321"/>
        <v>0.20472963697144358</v>
      </c>
      <c r="S393" s="134">
        <f t="shared" si="321"/>
        <v>0.20472963697144358</v>
      </c>
      <c r="T393" s="134">
        <f t="shared" si="321"/>
        <v>0.20472963697144358</v>
      </c>
      <c r="U393" s="134">
        <f t="shared" si="321"/>
        <v>0.20472963697144358</v>
      </c>
      <c r="V393" s="134">
        <f t="shared" si="321"/>
        <v>0.20472963697144358</v>
      </c>
      <c r="W393" s="134">
        <f t="shared" si="321"/>
        <v>0.20472963697144358</v>
      </c>
      <c r="X393" s="134">
        <f t="shared" si="321"/>
        <v>0.20472963697144358</v>
      </c>
      <c r="Y393" s="134">
        <f t="shared" si="321"/>
        <v>0.20472963697144358</v>
      </c>
      <c r="Z393" s="134">
        <f t="shared" si="321"/>
        <v>0.20472963697144358</v>
      </c>
      <c r="AA393" s="134">
        <f t="shared" si="321"/>
        <v>0.20472963697144358</v>
      </c>
    </row>
    <row r="394" spans="1:27" x14ac:dyDescent="0.3">
      <c r="A394" s="23">
        <v>24</v>
      </c>
      <c r="B394" s="134">
        <f t="shared" si="298"/>
        <v>0.20472963697144358</v>
      </c>
      <c r="C394" s="134">
        <f t="shared" ref="C394:AA394" si="322">B394</f>
        <v>0.20472963697144358</v>
      </c>
      <c r="D394" s="134">
        <f t="shared" si="322"/>
        <v>0.20472963697144358</v>
      </c>
      <c r="E394" s="134">
        <f t="shared" si="322"/>
        <v>0.20472963697144358</v>
      </c>
      <c r="F394" s="134">
        <f t="shared" si="322"/>
        <v>0.20472963697144358</v>
      </c>
      <c r="G394" s="134">
        <f t="shared" si="322"/>
        <v>0.20472963697144358</v>
      </c>
      <c r="H394" s="134">
        <f t="shared" si="322"/>
        <v>0.20472963697144358</v>
      </c>
      <c r="I394" s="134">
        <f t="shared" si="322"/>
        <v>0.20472963697144358</v>
      </c>
      <c r="J394" s="134">
        <f t="shared" si="322"/>
        <v>0.20472963697144358</v>
      </c>
      <c r="K394" s="134">
        <f t="shared" si="322"/>
        <v>0.20472963697144358</v>
      </c>
      <c r="L394" s="134">
        <f t="shared" si="322"/>
        <v>0.20472963697144358</v>
      </c>
      <c r="M394" s="134">
        <f t="shared" si="322"/>
        <v>0.20472963697144358</v>
      </c>
      <c r="N394" s="134">
        <f t="shared" si="322"/>
        <v>0.20472963697144358</v>
      </c>
      <c r="O394" s="134">
        <f t="shared" si="322"/>
        <v>0.20472963697144358</v>
      </c>
      <c r="P394" s="134">
        <f t="shared" si="322"/>
        <v>0.20472963697144358</v>
      </c>
      <c r="Q394" s="134">
        <f t="shared" si="322"/>
        <v>0.20472963697144358</v>
      </c>
      <c r="R394" s="134">
        <f t="shared" si="322"/>
        <v>0.20472963697144358</v>
      </c>
      <c r="S394" s="134">
        <f t="shared" si="322"/>
        <v>0.20472963697144358</v>
      </c>
      <c r="T394" s="134">
        <f t="shared" si="322"/>
        <v>0.20472963697144358</v>
      </c>
      <c r="U394" s="134">
        <f t="shared" si="322"/>
        <v>0.20472963697144358</v>
      </c>
      <c r="V394" s="134">
        <f t="shared" si="322"/>
        <v>0.20472963697144358</v>
      </c>
      <c r="W394" s="134">
        <f t="shared" si="322"/>
        <v>0.20472963697144358</v>
      </c>
      <c r="X394" s="134">
        <f t="shared" si="322"/>
        <v>0.20472963697144358</v>
      </c>
      <c r="Y394" s="134">
        <f t="shared" si="322"/>
        <v>0.20472963697144358</v>
      </c>
      <c r="Z394" s="134">
        <f t="shared" si="322"/>
        <v>0.20472963697144358</v>
      </c>
      <c r="AA394" s="134">
        <f t="shared" si="322"/>
        <v>0.20472963697144358</v>
      </c>
    </row>
    <row r="395" spans="1:27" x14ac:dyDescent="0.3">
      <c r="A395" s="23">
        <v>25</v>
      </c>
      <c r="B395" s="134">
        <f t="shared" si="298"/>
        <v>0.34021298542664591</v>
      </c>
      <c r="C395" s="134">
        <f t="shared" ref="C395:AA395" si="323">B395</f>
        <v>0.34021298542664591</v>
      </c>
      <c r="D395" s="134">
        <f t="shared" si="323"/>
        <v>0.34021298542664591</v>
      </c>
      <c r="E395" s="134">
        <f t="shared" si="323"/>
        <v>0.34021298542664591</v>
      </c>
      <c r="F395" s="134">
        <f t="shared" si="323"/>
        <v>0.34021298542664591</v>
      </c>
      <c r="G395" s="134">
        <f t="shared" si="323"/>
        <v>0.34021298542664591</v>
      </c>
      <c r="H395" s="134">
        <f t="shared" si="323"/>
        <v>0.34021298542664591</v>
      </c>
      <c r="I395" s="134">
        <f t="shared" si="323"/>
        <v>0.34021298542664591</v>
      </c>
      <c r="J395" s="134">
        <f t="shared" si="323"/>
        <v>0.34021298542664591</v>
      </c>
      <c r="K395" s="134">
        <f t="shared" si="323"/>
        <v>0.34021298542664591</v>
      </c>
      <c r="L395" s="134">
        <f t="shared" si="323"/>
        <v>0.34021298542664591</v>
      </c>
      <c r="M395" s="134">
        <f t="shared" si="323"/>
        <v>0.34021298542664591</v>
      </c>
      <c r="N395" s="134">
        <f t="shared" si="323"/>
        <v>0.34021298542664591</v>
      </c>
      <c r="O395" s="134">
        <f t="shared" si="323"/>
        <v>0.34021298542664591</v>
      </c>
      <c r="P395" s="134">
        <f t="shared" si="323"/>
        <v>0.34021298542664591</v>
      </c>
      <c r="Q395" s="134">
        <f t="shared" si="323"/>
        <v>0.34021298542664591</v>
      </c>
      <c r="R395" s="134">
        <f t="shared" si="323"/>
        <v>0.34021298542664591</v>
      </c>
      <c r="S395" s="134">
        <f t="shared" si="323"/>
        <v>0.34021298542664591</v>
      </c>
      <c r="T395" s="134">
        <f t="shared" si="323"/>
        <v>0.34021298542664591</v>
      </c>
      <c r="U395" s="134">
        <f t="shared" si="323"/>
        <v>0.34021298542664591</v>
      </c>
      <c r="V395" s="134">
        <f t="shared" si="323"/>
        <v>0.34021298542664591</v>
      </c>
      <c r="W395" s="134">
        <f t="shared" si="323"/>
        <v>0.34021298542664591</v>
      </c>
      <c r="X395" s="134">
        <f t="shared" si="323"/>
        <v>0.34021298542664591</v>
      </c>
      <c r="Y395" s="134">
        <f t="shared" si="323"/>
        <v>0.34021298542664591</v>
      </c>
      <c r="Z395" s="134">
        <f t="shared" si="323"/>
        <v>0.34021298542664591</v>
      </c>
      <c r="AA395" s="134">
        <f t="shared" si="323"/>
        <v>0.34021298542664591</v>
      </c>
    </row>
    <row r="396" spans="1:27" x14ac:dyDescent="0.3">
      <c r="A396" s="23">
        <v>26</v>
      </c>
      <c r="B396" s="134">
        <f t="shared" si="298"/>
        <v>0.34021298542664591</v>
      </c>
      <c r="C396" s="134">
        <f t="shared" ref="C396:AA396" si="324">B396</f>
        <v>0.34021298542664591</v>
      </c>
      <c r="D396" s="134">
        <f t="shared" si="324"/>
        <v>0.34021298542664591</v>
      </c>
      <c r="E396" s="134">
        <f t="shared" si="324"/>
        <v>0.34021298542664591</v>
      </c>
      <c r="F396" s="134">
        <f t="shared" si="324"/>
        <v>0.34021298542664591</v>
      </c>
      <c r="G396" s="134">
        <f t="shared" si="324"/>
        <v>0.34021298542664591</v>
      </c>
      <c r="H396" s="134">
        <f t="shared" si="324"/>
        <v>0.34021298542664591</v>
      </c>
      <c r="I396" s="134">
        <f t="shared" si="324"/>
        <v>0.34021298542664591</v>
      </c>
      <c r="J396" s="134">
        <f t="shared" si="324"/>
        <v>0.34021298542664591</v>
      </c>
      <c r="K396" s="134">
        <f t="shared" si="324"/>
        <v>0.34021298542664591</v>
      </c>
      <c r="L396" s="134">
        <f t="shared" si="324"/>
        <v>0.34021298542664591</v>
      </c>
      <c r="M396" s="134">
        <f t="shared" si="324"/>
        <v>0.34021298542664591</v>
      </c>
      <c r="N396" s="134">
        <f t="shared" si="324"/>
        <v>0.34021298542664591</v>
      </c>
      <c r="O396" s="134">
        <f t="shared" si="324"/>
        <v>0.34021298542664591</v>
      </c>
      <c r="P396" s="134">
        <f t="shared" si="324"/>
        <v>0.34021298542664591</v>
      </c>
      <c r="Q396" s="134">
        <f t="shared" si="324"/>
        <v>0.34021298542664591</v>
      </c>
      <c r="R396" s="134">
        <f t="shared" si="324"/>
        <v>0.34021298542664591</v>
      </c>
      <c r="S396" s="134">
        <f t="shared" si="324"/>
        <v>0.34021298542664591</v>
      </c>
      <c r="T396" s="134">
        <f t="shared" si="324"/>
        <v>0.34021298542664591</v>
      </c>
      <c r="U396" s="134">
        <f t="shared" si="324"/>
        <v>0.34021298542664591</v>
      </c>
      <c r="V396" s="134">
        <f t="shared" si="324"/>
        <v>0.34021298542664591</v>
      </c>
      <c r="W396" s="134">
        <f t="shared" si="324"/>
        <v>0.34021298542664591</v>
      </c>
      <c r="X396" s="134">
        <f t="shared" si="324"/>
        <v>0.34021298542664591</v>
      </c>
      <c r="Y396" s="134">
        <f t="shared" si="324"/>
        <v>0.34021298542664591</v>
      </c>
      <c r="Z396" s="134">
        <f t="shared" si="324"/>
        <v>0.34021298542664591</v>
      </c>
      <c r="AA396" s="134">
        <f t="shared" si="324"/>
        <v>0.34021298542664591</v>
      </c>
    </row>
    <row r="397" spans="1:27" x14ac:dyDescent="0.3">
      <c r="A397" s="23">
        <v>27</v>
      </c>
      <c r="B397" s="134">
        <f t="shared" si="298"/>
        <v>0.34021298542664591</v>
      </c>
      <c r="C397" s="134">
        <f t="shared" ref="C397:AA397" si="325">B397</f>
        <v>0.34021298542664591</v>
      </c>
      <c r="D397" s="134">
        <f t="shared" si="325"/>
        <v>0.34021298542664591</v>
      </c>
      <c r="E397" s="134">
        <f t="shared" si="325"/>
        <v>0.34021298542664591</v>
      </c>
      <c r="F397" s="134">
        <f t="shared" si="325"/>
        <v>0.34021298542664591</v>
      </c>
      <c r="G397" s="134">
        <f t="shared" si="325"/>
        <v>0.34021298542664591</v>
      </c>
      <c r="H397" s="134">
        <f t="shared" si="325"/>
        <v>0.34021298542664591</v>
      </c>
      <c r="I397" s="134">
        <f t="shared" si="325"/>
        <v>0.34021298542664591</v>
      </c>
      <c r="J397" s="134">
        <f t="shared" si="325"/>
        <v>0.34021298542664591</v>
      </c>
      <c r="K397" s="134">
        <f t="shared" si="325"/>
        <v>0.34021298542664591</v>
      </c>
      <c r="L397" s="134">
        <f t="shared" si="325"/>
        <v>0.34021298542664591</v>
      </c>
      <c r="M397" s="134">
        <f t="shared" si="325"/>
        <v>0.34021298542664591</v>
      </c>
      <c r="N397" s="134">
        <f t="shared" si="325"/>
        <v>0.34021298542664591</v>
      </c>
      <c r="O397" s="134">
        <f t="shared" si="325"/>
        <v>0.34021298542664591</v>
      </c>
      <c r="P397" s="134">
        <f t="shared" si="325"/>
        <v>0.34021298542664591</v>
      </c>
      <c r="Q397" s="134">
        <f t="shared" si="325"/>
        <v>0.34021298542664591</v>
      </c>
      <c r="R397" s="134">
        <f t="shared" si="325"/>
        <v>0.34021298542664591</v>
      </c>
      <c r="S397" s="134">
        <f t="shared" si="325"/>
        <v>0.34021298542664591</v>
      </c>
      <c r="T397" s="134">
        <f t="shared" si="325"/>
        <v>0.34021298542664591</v>
      </c>
      <c r="U397" s="134">
        <f t="shared" si="325"/>
        <v>0.34021298542664591</v>
      </c>
      <c r="V397" s="134">
        <f t="shared" si="325"/>
        <v>0.34021298542664591</v>
      </c>
      <c r="W397" s="134">
        <f t="shared" si="325"/>
        <v>0.34021298542664591</v>
      </c>
      <c r="X397" s="134">
        <f t="shared" si="325"/>
        <v>0.34021298542664591</v>
      </c>
      <c r="Y397" s="134">
        <f t="shared" si="325"/>
        <v>0.34021298542664591</v>
      </c>
      <c r="Z397" s="134">
        <f t="shared" si="325"/>
        <v>0.34021298542664591</v>
      </c>
      <c r="AA397" s="134">
        <f t="shared" si="325"/>
        <v>0.34021298542664591</v>
      </c>
    </row>
    <row r="398" spans="1:27" x14ac:dyDescent="0.3">
      <c r="A398" s="23">
        <v>28</v>
      </c>
      <c r="B398" s="134">
        <f t="shared" si="298"/>
        <v>0.79446458564536226</v>
      </c>
      <c r="C398" s="134">
        <f t="shared" ref="C398:AA398" si="326">B398</f>
        <v>0.79446458564536226</v>
      </c>
      <c r="D398" s="134">
        <f t="shared" si="326"/>
        <v>0.79446458564536226</v>
      </c>
      <c r="E398" s="134">
        <f t="shared" si="326"/>
        <v>0.79446458564536226</v>
      </c>
      <c r="F398" s="134">
        <f t="shared" si="326"/>
        <v>0.79446458564536226</v>
      </c>
      <c r="G398" s="134">
        <f t="shared" si="326"/>
        <v>0.79446458564536226</v>
      </c>
      <c r="H398" s="134">
        <f t="shared" si="326"/>
        <v>0.79446458564536226</v>
      </c>
      <c r="I398" s="134">
        <f t="shared" si="326"/>
        <v>0.79446458564536226</v>
      </c>
      <c r="J398" s="134">
        <f t="shared" si="326"/>
        <v>0.79446458564536226</v>
      </c>
      <c r="K398" s="134">
        <f t="shared" si="326"/>
        <v>0.79446458564536226</v>
      </c>
      <c r="L398" s="134">
        <f t="shared" si="326"/>
        <v>0.79446458564536226</v>
      </c>
      <c r="M398" s="134">
        <f t="shared" si="326"/>
        <v>0.79446458564536226</v>
      </c>
      <c r="N398" s="134">
        <f t="shared" si="326"/>
        <v>0.79446458564536226</v>
      </c>
      <c r="O398" s="134">
        <f t="shared" si="326"/>
        <v>0.79446458564536226</v>
      </c>
      <c r="P398" s="134">
        <f t="shared" si="326"/>
        <v>0.79446458564536226</v>
      </c>
      <c r="Q398" s="134">
        <f t="shared" si="326"/>
        <v>0.79446458564536226</v>
      </c>
      <c r="R398" s="134">
        <f t="shared" si="326"/>
        <v>0.79446458564536226</v>
      </c>
      <c r="S398" s="134">
        <f t="shared" si="326"/>
        <v>0.79446458564536226</v>
      </c>
      <c r="T398" s="134">
        <f t="shared" si="326"/>
        <v>0.79446458564536226</v>
      </c>
      <c r="U398" s="134">
        <f t="shared" si="326"/>
        <v>0.79446458564536226</v>
      </c>
      <c r="V398" s="134">
        <f t="shared" si="326"/>
        <v>0.79446458564536226</v>
      </c>
      <c r="W398" s="134">
        <f t="shared" si="326"/>
        <v>0.79446458564536226</v>
      </c>
      <c r="X398" s="134">
        <f t="shared" si="326"/>
        <v>0.79446458564536226</v>
      </c>
      <c r="Y398" s="134">
        <f t="shared" si="326"/>
        <v>0.79446458564536226</v>
      </c>
      <c r="Z398" s="134">
        <f t="shared" si="326"/>
        <v>0.79446458564536226</v>
      </c>
      <c r="AA398" s="134">
        <f t="shared" si="326"/>
        <v>0.79446458564536226</v>
      </c>
    </row>
    <row r="399" spans="1:27" x14ac:dyDescent="0.3">
      <c r="A399" s="23">
        <v>29</v>
      </c>
      <c r="B399" s="134">
        <f t="shared" si="298"/>
        <v>0.79446458564536226</v>
      </c>
      <c r="C399" s="134">
        <f t="shared" ref="C399:AA399" si="327">B399</f>
        <v>0.79446458564536226</v>
      </c>
      <c r="D399" s="134">
        <f t="shared" si="327"/>
        <v>0.79446458564536226</v>
      </c>
      <c r="E399" s="134">
        <f t="shared" si="327"/>
        <v>0.79446458564536226</v>
      </c>
      <c r="F399" s="134">
        <f t="shared" si="327"/>
        <v>0.79446458564536226</v>
      </c>
      <c r="G399" s="134">
        <f t="shared" si="327"/>
        <v>0.79446458564536226</v>
      </c>
      <c r="H399" s="134">
        <f t="shared" si="327"/>
        <v>0.79446458564536226</v>
      </c>
      <c r="I399" s="134">
        <f t="shared" si="327"/>
        <v>0.79446458564536226</v>
      </c>
      <c r="J399" s="134">
        <f t="shared" si="327"/>
        <v>0.79446458564536226</v>
      </c>
      <c r="K399" s="134">
        <f t="shared" si="327"/>
        <v>0.79446458564536226</v>
      </c>
      <c r="L399" s="134">
        <f t="shared" si="327"/>
        <v>0.79446458564536226</v>
      </c>
      <c r="M399" s="134">
        <f t="shared" si="327"/>
        <v>0.79446458564536226</v>
      </c>
      <c r="N399" s="134">
        <f t="shared" si="327"/>
        <v>0.79446458564536226</v>
      </c>
      <c r="O399" s="134">
        <f t="shared" si="327"/>
        <v>0.79446458564536226</v>
      </c>
      <c r="P399" s="134">
        <f t="shared" si="327"/>
        <v>0.79446458564536226</v>
      </c>
      <c r="Q399" s="134">
        <f t="shared" si="327"/>
        <v>0.79446458564536226</v>
      </c>
      <c r="R399" s="134">
        <f t="shared" si="327"/>
        <v>0.79446458564536226</v>
      </c>
      <c r="S399" s="134">
        <f t="shared" si="327"/>
        <v>0.79446458564536226</v>
      </c>
      <c r="T399" s="134">
        <f t="shared" si="327"/>
        <v>0.79446458564536226</v>
      </c>
      <c r="U399" s="134">
        <f t="shared" si="327"/>
        <v>0.79446458564536226</v>
      </c>
      <c r="V399" s="134">
        <f t="shared" si="327"/>
        <v>0.79446458564536226</v>
      </c>
      <c r="W399" s="134">
        <f t="shared" si="327"/>
        <v>0.79446458564536226</v>
      </c>
      <c r="X399" s="134">
        <f t="shared" si="327"/>
        <v>0.79446458564536226</v>
      </c>
      <c r="Y399" s="134">
        <f t="shared" si="327"/>
        <v>0.79446458564536226</v>
      </c>
      <c r="Z399" s="134">
        <f t="shared" si="327"/>
        <v>0.79446458564536226</v>
      </c>
      <c r="AA399" s="134">
        <f t="shared" si="327"/>
        <v>0.79446458564536226</v>
      </c>
    </row>
    <row r="400" spans="1:27" x14ac:dyDescent="0.3">
      <c r="A400" s="23">
        <v>30</v>
      </c>
      <c r="B400" s="134">
        <f t="shared" si="298"/>
        <v>0.79446458564536226</v>
      </c>
      <c r="C400" s="134">
        <f t="shared" ref="C400:AA400" si="328">B400</f>
        <v>0.79446458564536226</v>
      </c>
      <c r="D400" s="134">
        <f t="shared" si="328"/>
        <v>0.79446458564536226</v>
      </c>
      <c r="E400" s="134">
        <f t="shared" si="328"/>
        <v>0.79446458564536226</v>
      </c>
      <c r="F400" s="134">
        <f t="shared" si="328"/>
        <v>0.79446458564536226</v>
      </c>
      <c r="G400" s="134">
        <f t="shared" si="328"/>
        <v>0.79446458564536226</v>
      </c>
      <c r="H400" s="134">
        <f t="shared" si="328"/>
        <v>0.79446458564536226</v>
      </c>
      <c r="I400" s="134">
        <f t="shared" si="328"/>
        <v>0.79446458564536226</v>
      </c>
      <c r="J400" s="134">
        <f t="shared" si="328"/>
        <v>0.79446458564536226</v>
      </c>
      <c r="K400" s="134">
        <f t="shared" si="328"/>
        <v>0.79446458564536226</v>
      </c>
      <c r="L400" s="134">
        <f t="shared" si="328"/>
        <v>0.79446458564536226</v>
      </c>
      <c r="M400" s="134">
        <f t="shared" si="328"/>
        <v>0.79446458564536226</v>
      </c>
      <c r="N400" s="134">
        <f t="shared" si="328"/>
        <v>0.79446458564536226</v>
      </c>
      <c r="O400" s="134">
        <f t="shared" si="328"/>
        <v>0.79446458564536226</v>
      </c>
      <c r="P400" s="134">
        <f t="shared" si="328"/>
        <v>0.79446458564536226</v>
      </c>
      <c r="Q400" s="134">
        <f t="shared" si="328"/>
        <v>0.79446458564536226</v>
      </c>
      <c r="R400" s="134">
        <f t="shared" si="328"/>
        <v>0.79446458564536226</v>
      </c>
      <c r="S400" s="134">
        <f t="shared" si="328"/>
        <v>0.79446458564536226</v>
      </c>
      <c r="T400" s="134">
        <f t="shared" si="328"/>
        <v>0.79446458564536226</v>
      </c>
      <c r="U400" s="134">
        <f t="shared" si="328"/>
        <v>0.79446458564536226</v>
      </c>
      <c r="V400" s="134">
        <f t="shared" si="328"/>
        <v>0.79446458564536226</v>
      </c>
      <c r="W400" s="134">
        <f t="shared" si="328"/>
        <v>0.79446458564536226</v>
      </c>
      <c r="X400" s="134">
        <f t="shared" si="328"/>
        <v>0.79446458564536226</v>
      </c>
      <c r="Y400" s="134">
        <f t="shared" si="328"/>
        <v>0.79446458564536226</v>
      </c>
      <c r="Z400" s="134">
        <f t="shared" si="328"/>
        <v>0.79446458564536226</v>
      </c>
      <c r="AA400" s="134">
        <f t="shared" si="328"/>
        <v>0.79446458564536226</v>
      </c>
    </row>
    <row r="401" spans="1:27" x14ac:dyDescent="0.3">
      <c r="A401" s="23">
        <v>31</v>
      </c>
      <c r="B401" s="134">
        <f t="shared" si="298"/>
        <v>0.98998158551205218</v>
      </c>
      <c r="C401" s="134">
        <f t="shared" ref="C401:AA401" si="329">B401</f>
        <v>0.98998158551205218</v>
      </c>
      <c r="D401" s="134">
        <f t="shared" si="329"/>
        <v>0.98998158551205218</v>
      </c>
      <c r="E401" s="134">
        <f t="shared" si="329"/>
        <v>0.98998158551205218</v>
      </c>
      <c r="F401" s="134">
        <f t="shared" si="329"/>
        <v>0.98998158551205218</v>
      </c>
      <c r="G401" s="134">
        <f t="shared" si="329"/>
        <v>0.98998158551205218</v>
      </c>
      <c r="H401" s="134">
        <f t="shared" si="329"/>
        <v>0.98998158551205218</v>
      </c>
      <c r="I401" s="134">
        <f t="shared" si="329"/>
        <v>0.98998158551205218</v>
      </c>
      <c r="J401" s="134">
        <f t="shared" si="329"/>
        <v>0.98998158551205218</v>
      </c>
      <c r="K401" s="134">
        <f t="shared" si="329"/>
        <v>0.98998158551205218</v>
      </c>
      <c r="L401" s="134">
        <f t="shared" si="329"/>
        <v>0.98998158551205218</v>
      </c>
      <c r="M401" s="134">
        <f t="shared" si="329"/>
        <v>0.98998158551205218</v>
      </c>
      <c r="N401" s="134">
        <f t="shared" si="329"/>
        <v>0.98998158551205218</v>
      </c>
      <c r="O401" s="134">
        <f t="shared" si="329"/>
        <v>0.98998158551205218</v>
      </c>
      <c r="P401" s="134">
        <f t="shared" si="329"/>
        <v>0.98998158551205218</v>
      </c>
      <c r="Q401" s="134">
        <f t="shared" si="329"/>
        <v>0.98998158551205218</v>
      </c>
      <c r="R401" s="134">
        <f t="shared" si="329"/>
        <v>0.98998158551205218</v>
      </c>
      <c r="S401" s="134">
        <f t="shared" si="329"/>
        <v>0.98998158551205218</v>
      </c>
      <c r="T401" s="134">
        <f t="shared" si="329"/>
        <v>0.98998158551205218</v>
      </c>
      <c r="U401" s="134">
        <f t="shared" si="329"/>
        <v>0.98998158551205218</v>
      </c>
      <c r="V401" s="134">
        <f t="shared" si="329"/>
        <v>0.98998158551205218</v>
      </c>
      <c r="W401" s="134">
        <f t="shared" si="329"/>
        <v>0.98998158551205218</v>
      </c>
      <c r="X401" s="134">
        <f t="shared" si="329"/>
        <v>0.98998158551205218</v>
      </c>
      <c r="Y401" s="134">
        <f t="shared" si="329"/>
        <v>0.98998158551205218</v>
      </c>
      <c r="Z401" s="134">
        <f t="shared" si="329"/>
        <v>0.98998158551205218</v>
      </c>
      <c r="AA401" s="134">
        <f t="shared" si="329"/>
        <v>0.98998158551205218</v>
      </c>
    </row>
    <row r="402" spans="1:27" x14ac:dyDescent="0.3">
      <c r="A402" s="23">
        <v>32</v>
      </c>
      <c r="B402" s="134">
        <f t="shared" si="298"/>
        <v>0.98998158551205218</v>
      </c>
      <c r="C402" s="134">
        <f t="shared" ref="C402:AA402" si="330">B402</f>
        <v>0.98998158551205218</v>
      </c>
      <c r="D402" s="134">
        <f t="shared" si="330"/>
        <v>0.98998158551205218</v>
      </c>
      <c r="E402" s="134">
        <f t="shared" si="330"/>
        <v>0.98998158551205218</v>
      </c>
      <c r="F402" s="134">
        <f t="shared" si="330"/>
        <v>0.98998158551205218</v>
      </c>
      <c r="G402" s="134">
        <f t="shared" si="330"/>
        <v>0.98998158551205218</v>
      </c>
      <c r="H402" s="134">
        <f t="shared" si="330"/>
        <v>0.98998158551205218</v>
      </c>
      <c r="I402" s="134">
        <f t="shared" si="330"/>
        <v>0.98998158551205218</v>
      </c>
      <c r="J402" s="134">
        <f t="shared" si="330"/>
        <v>0.98998158551205218</v>
      </c>
      <c r="K402" s="134">
        <f t="shared" si="330"/>
        <v>0.98998158551205218</v>
      </c>
      <c r="L402" s="134">
        <f t="shared" si="330"/>
        <v>0.98998158551205218</v>
      </c>
      <c r="M402" s="134">
        <f t="shared" si="330"/>
        <v>0.98998158551205218</v>
      </c>
      <c r="N402" s="134">
        <f t="shared" si="330"/>
        <v>0.98998158551205218</v>
      </c>
      <c r="O402" s="134">
        <f t="shared" si="330"/>
        <v>0.98998158551205218</v>
      </c>
      <c r="P402" s="134">
        <f t="shared" si="330"/>
        <v>0.98998158551205218</v>
      </c>
      <c r="Q402" s="134">
        <f t="shared" si="330"/>
        <v>0.98998158551205218</v>
      </c>
      <c r="R402" s="134">
        <f t="shared" si="330"/>
        <v>0.98998158551205218</v>
      </c>
      <c r="S402" s="134">
        <f t="shared" si="330"/>
        <v>0.98998158551205218</v>
      </c>
      <c r="T402" s="134">
        <f t="shared" si="330"/>
        <v>0.98998158551205218</v>
      </c>
      <c r="U402" s="134">
        <f t="shared" si="330"/>
        <v>0.98998158551205218</v>
      </c>
      <c r="V402" s="134">
        <f t="shared" si="330"/>
        <v>0.98998158551205218</v>
      </c>
      <c r="W402" s="134">
        <f t="shared" si="330"/>
        <v>0.98998158551205218</v>
      </c>
      <c r="X402" s="134">
        <f t="shared" si="330"/>
        <v>0.98998158551205218</v>
      </c>
      <c r="Y402" s="134">
        <f t="shared" si="330"/>
        <v>0.98998158551205218</v>
      </c>
      <c r="Z402" s="134">
        <f t="shared" si="330"/>
        <v>0.98998158551205218</v>
      </c>
      <c r="AA402" s="134">
        <f t="shared" si="330"/>
        <v>0.98998158551205218</v>
      </c>
    </row>
    <row r="403" spans="1:27" x14ac:dyDescent="0.3">
      <c r="A403" s="23">
        <v>33</v>
      </c>
      <c r="B403" s="134">
        <f t="shared" si="298"/>
        <v>0.98998158551205218</v>
      </c>
      <c r="C403" s="134">
        <f t="shared" ref="C403:AA403" si="331">B403</f>
        <v>0.98998158551205218</v>
      </c>
      <c r="D403" s="134">
        <f t="shared" si="331"/>
        <v>0.98998158551205218</v>
      </c>
      <c r="E403" s="134">
        <f t="shared" si="331"/>
        <v>0.98998158551205218</v>
      </c>
      <c r="F403" s="134">
        <f t="shared" si="331"/>
        <v>0.98998158551205218</v>
      </c>
      <c r="G403" s="134">
        <f t="shared" si="331"/>
        <v>0.98998158551205218</v>
      </c>
      <c r="H403" s="134">
        <f t="shared" si="331"/>
        <v>0.98998158551205218</v>
      </c>
      <c r="I403" s="134">
        <f t="shared" si="331"/>
        <v>0.98998158551205218</v>
      </c>
      <c r="J403" s="134">
        <f t="shared" si="331"/>
        <v>0.98998158551205218</v>
      </c>
      <c r="K403" s="134">
        <f t="shared" si="331"/>
        <v>0.98998158551205218</v>
      </c>
      <c r="L403" s="134">
        <f t="shared" si="331"/>
        <v>0.98998158551205218</v>
      </c>
      <c r="M403" s="134">
        <f t="shared" si="331"/>
        <v>0.98998158551205218</v>
      </c>
      <c r="N403" s="134">
        <f t="shared" si="331"/>
        <v>0.98998158551205218</v>
      </c>
      <c r="O403" s="134">
        <f t="shared" si="331"/>
        <v>0.98998158551205218</v>
      </c>
      <c r="P403" s="134">
        <f t="shared" si="331"/>
        <v>0.98998158551205218</v>
      </c>
      <c r="Q403" s="134">
        <f t="shared" si="331"/>
        <v>0.98998158551205218</v>
      </c>
      <c r="R403" s="134">
        <f t="shared" si="331"/>
        <v>0.98998158551205218</v>
      </c>
      <c r="S403" s="134">
        <f t="shared" si="331"/>
        <v>0.98998158551205218</v>
      </c>
      <c r="T403" s="134">
        <f t="shared" si="331"/>
        <v>0.98998158551205218</v>
      </c>
      <c r="U403" s="134">
        <f t="shared" si="331"/>
        <v>0.98998158551205218</v>
      </c>
      <c r="V403" s="134">
        <f t="shared" si="331"/>
        <v>0.98998158551205218</v>
      </c>
      <c r="W403" s="134">
        <f t="shared" si="331"/>
        <v>0.98998158551205218</v>
      </c>
      <c r="X403" s="134">
        <f t="shared" si="331"/>
        <v>0.98998158551205218</v>
      </c>
      <c r="Y403" s="134">
        <f t="shared" si="331"/>
        <v>0.98998158551205218</v>
      </c>
      <c r="Z403" s="134">
        <f t="shared" si="331"/>
        <v>0.98998158551205218</v>
      </c>
      <c r="AA403" s="134">
        <f t="shared" si="331"/>
        <v>0.98998158551205218</v>
      </c>
    </row>
    <row r="404" spans="1:27" x14ac:dyDescent="0.3">
      <c r="A404" s="23">
        <v>34</v>
      </c>
      <c r="B404" s="134">
        <f t="shared" si="298"/>
        <v>1</v>
      </c>
      <c r="C404" s="134">
        <f t="shared" ref="C404:AA404" si="332">B404</f>
        <v>1</v>
      </c>
      <c r="D404" s="134">
        <f t="shared" si="332"/>
        <v>1</v>
      </c>
      <c r="E404" s="134">
        <f t="shared" si="332"/>
        <v>1</v>
      </c>
      <c r="F404" s="134">
        <f t="shared" si="332"/>
        <v>1</v>
      </c>
      <c r="G404" s="134">
        <f t="shared" si="332"/>
        <v>1</v>
      </c>
      <c r="H404" s="134">
        <f t="shared" si="332"/>
        <v>1</v>
      </c>
      <c r="I404" s="134">
        <f t="shared" si="332"/>
        <v>1</v>
      </c>
      <c r="J404" s="134">
        <f t="shared" si="332"/>
        <v>1</v>
      </c>
      <c r="K404" s="134">
        <f t="shared" si="332"/>
        <v>1</v>
      </c>
      <c r="L404" s="134">
        <f t="shared" si="332"/>
        <v>1</v>
      </c>
      <c r="M404" s="134">
        <f t="shared" si="332"/>
        <v>1</v>
      </c>
      <c r="N404" s="134">
        <f t="shared" si="332"/>
        <v>1</v>
      </c>
      <c r="O404" s="134">
        <f t="shared" si="332"/>
        <v>1</v>
      </c>
      <c r="P404" s="134">
        <f t="shared" si="332"/>
        <v>1</v>
      </c>
      <c r="Q404" s="134">
        <f t="shared" si="332"/>
        <v>1</v>
      </c>
      <c r="R404" s="134">
        <f t="shared" si="332"/>
        <v>1</v>
      </c>
      <c r="S404" s="134">
        <f t="shared" si="332"/>
        <v>1</v>
      </c>
      <c r="T404" s="134">
        <f t="shared" si="332"/>
        <v>1</v>
      </c>
      <c r="U404" s="134">
        <f t="shared" si="332"/>
        <v>1</v>
      </c>
      <c r="V404" s="134">
        <f t="shared" si="332"/>
        <v>1</v>
      </c>
      <c r="W404" s="134">
        <f t="shared" si="332"/>
        <v>1</v>
      </c>
      <c r="X404" s="134">
        <f t="shared" si="332"/>
        <v>1</v>
      </c>
      <c r="Y404" s="134">
        <f t="shared" si="332"/>
        <v>1</v>
      </c>
      <c r="Z404" s="134">
        <f t="shared" si="332"/>
        <v>1</v>
      </c>
      <c r="AA404" s="134">
        <f t="shared" si="332"/>
        <v>1</v>
      </c>
    </row>
    <row r="405" spans="1:27" x14ac:dyDescent="0.3">
      <c r="A405" s="23">
        <v>35</v>
      </c>
      <c r="B405" s="134">
        <f t="shared" si="298"/>
        <v>1</v>
      </c>
      <c r="C405" s="134">
        <f t="shared" ref="C405:AA405" si="333">B405</f>
        <v>1</v>
      </c>
      <c r="D405" s="134">
        <f t="shared" si="333"/>
        <v>1</v>
      </c>
      <c r="E405" s="134">
        <f t="shared" si="333"/>
        <v>1</v>
      </c>
      <c r="F405" s="134">
        <f t="shared" si="333"/>
        <v>1</v>
      </c>
      <c r="G405" s="134">
        <f t="shared" si="333"/>
        <v>1</v>
      </c>
      <c r="H405" s="134">
        <f t="shared" si="333"/>
        <v>1</v>
      </c>
      <c r="I405" s="134">
        <f t="shared" si="333"/>
        <v>1</v>
      </c>
      <c r="J405" s="134">
        <f t="shared" si="333"/>
        <v>1</v>
      </c>
      <c r="K405" s="134">
        <f t="shared" si="333"/>
        <v>1</v>
      </c>
      <c r="L405" s="134">
        <f t="shared" si="333"/>
        <v>1</v>
      </c>
      <c r="M405" s="134">
        <f t="shared" si="333"/>
        <v>1</v>
      </c>
      <c r="N405" s="134">
        <f t="shared" si="333"/>
        <v>1</v>
      </c>
      <c r="O405" s="134">
        <f t="shared" si="333"/>
        <v>1</v>
      </c>
      <c r="P405" s="134">
        <f t="shared" si="333"/>
        <v>1</v>
      </c>
      <c r="Q405" s="134">
        <f t="shared" si="333"/>
        <v>1</v>
      </c>
      <c r="R405" s="134">
        <f t="shared" si="333"/>
        <v>1</v>
      </c>
      <c r="S405" s="134">
        <f t="shared" si="333"/>
        <v>1</v>
      </c>
      <c r="T405" s="134">
        <f t="shared" si="333"/>
        <v>1</v>
      </c>
      <c r="U405" s="134">
        <f t="shared" si="333"/>
        <v>1</v>
      </c>
      <c r="V405" s="134">
        <f t="shared" si="333"/>
        <v>1</v>
      </c>
      <c r="W405" s="134">
        <f t="shared" si="333"/>
        <v>1</v>
      </c>
      <c r="X405" s="134">
        <f t="shared" si="333"/>
        <v>1</v>
      </c>
      <c r="Y405" s="134">
        <f t="shared" si="333"/>
        <v>1</v>
      </c>
      <c r="Z405" s="134">
        <f t="shared" si="333"/>
        <v>1</v>
      </c>
      <c r="AA405" s="134">
        <f t="shared" si="333"/>
        <v>1</v>
      </c>
    </row>
    <row r="406" spans="1:27" x14ac:dyDescent="0.3">
      <c r="A406" s="23">
        <v>36</v>
      </c>
      <c r="B406" s="134">
        <f t="shared" si="298"/>
        <v>1</v>
      </c>
      <c r="C406" s="134">
        <f t="shared" ref="C406:AA406" si="334">B406</f>
        <v>1</v>
      </c>
      <c r="D406" s="134">
        <f t="shared" si="334"/>
        <v>1</v>
      </c>
      <c r="E406" s="134">
        <f t="shared" si="334"/>
        <v>1</v>
      </c>
      <c r="F406" s="134">
        <f t="shared" si="334"/>
        <v>1</v>
      </c>
      <c r="G406" s="134">
        <f t="shared" si="334"/>
        <v>1</v>
      </c>
      <c r="H406" s="134">
        <f t="shared" si="334"/>
        <v>1</v>
      </c>
      <c r="I406" s="134">
        <f t="shared" si="334"/>
        <v>1</v>
      </c>
      <c r="J406" s="134">
        <f t="shared" si="334"/>
        <v>1</v>
      </c>
      <c r="K406" s="134">
        <f t="shared" si="334"/>
        <v>1</v>
      </c>
      <c r="L406" s="134">
        <f t="shared" si="334"/>
        <v>1</v>
      </c>
      <c r="M406" s="134">
        <f t="shared" si="334"/>
        <v>1</v>
      </c>
      <c r="N406" s="134">
        <f t="shared" si="334"/>
        <v>1</v>
      </c>
      <c r="O406" s="134">
        <f t="shared" si="334"/>
        <v>1</v>
      </c>
      <c r="P406" s="134">
        <f t="shared" si="334"/>
        <v>1</v>
      </c>
      <c r="Q406" s="134">
        <f t="shared" si="334"/>
        <v>1</v>
      </c>
      <c r="R406" s="134">
        <f t="shared" si="334"/>
        <v>1</v>
      </c>
      <c r="S406" s="134">
        <f t="shared" si="334"/>
        <v>1</v>
      </c>
      <c r="T406" s="134">
        <f t="shared" si="334"/>
        <v>1</v>
      </c>
      <c r="U406" s="134">
        <f t="shared" si="334"/>
        <v>1</v>
      </c>
      <c r="V406" s="134">
        <f t="shared" si="334"/>
        <v>1</v>
      </c>
      <c r="W406" s="134">
        <f t="shared" si="334"/>
        <v>1</v>
      </c>
      <c r="X406" s="134">
        <f t="shared" si="334"/>
        <v>1</v>
      </c>
      <c r="Y406" s="134">
        <f t="shared" si="334"/>
        <v>1</v>
      </c>
      <c r="Z406" s="134">
        <f t="shared" si="334"/>
        <v>1</v>
      </c>
      <c r="AA406" s="134">
        <f t="shared" si="334"/>
        <v>1</v>
      </c>
    </row>
    <row r="409" spans="1:27" x14ac:dyDescent="0.3">
      <c r="A409" s="23" t="s">
        <v>260</v>
      </c>
      <c r="B409" s="456" t="str">
        <f>L87</f>
        <v>DCT3</v>
      </c>
    </row>
    <row r="410" spans="1:27" x14ac:dyDescent="0.3">
      <c r="B410" s="340">
        <v>2020</v>
      </c>
      <c r="C410" s="340">
        <v>2021</v>
      </c>
      <c r="D410" s="340">
        <v>2022</v>
      </c>
      <c r="E410" s="340">
        <v>2023</v>
      </c>
      <c r="F410" s="340">
        <v>2024</v>
      </c>
      <c r="G410" s="340">
        <v>2025</v>
      </c>
      <c r="H410" s="340">
        <v>2026</v>
      </c>
      <c r="I410" s="340">
        <v>2027</v>
      </c>
      <c r="J410" s="340">
        <v>2028</v>
      </c>
      <c r="K410" s="340">
        <v>2029</v>
      </c>
      <c r="L410" s="340">
        <v>2030</v>
      </c>
      <c r="M410" s="340">
        <v>2031</v>
      </c>
      <c r="N410" s="340">
        <v>2032</v>
      </c>
      <c r="O410" s="340">
        <v>2033</v>
      </c>
      <c r="P410" s="340">
        <v>2034</v>
      </c>
      <c r="Q410" s="340">
        <v>2035</v>
      </c>
      <c r="R410" s="340">
        <v>2036</v>
      </c>
      <c r="S410" s="340">
        <v>2037</v>
      </c>
      <c r="T410" s="340">
        <v>2038</v>
      </c>
      <c r="U410" s="340">
        <v>2039</v>
      </c>
      <c r="V410" s="340">
        <v>2040</v>
      </c>
      <c r="W410" s="340">
        <v>2041</v>
      </c>
      <c r="X410" s="340">
        <v>2042</v>
      </c>
      <c r="Y410" s="340">
        <v>2043</v>
      </c>
      <c r="Z410" s="340">
        <v>2044</v>
      </c>
      <c r="AA410" s="340" t="s">
        <v>264</v>
      </c>
    </row>
    <row r="411" spans="1:27" x14ac:dyDescent="0.3">
      <c r="A411" s="23">
        <v>1</v>
      </c>
      <c r="B411" s="134">
        <f t="shared" ref="B411:B446" si="335">L89</f>
        <v>0.89661556813411691</v>
      </c>
      <c r="C411" s="134">
        <f>B411</f>
        <v>0.89661556813411691</v>
      </c>
      <c r="D411" s="134">
        <f t="shared" ref="D411:AA411" si="336">C411</f>
        <v>0.89661556813411691</v>
      </c>
      <c r="E411" s="134">
        <f t="shared" si="336"/>
        <v>0.89661556813411691</v>
      </c>
      <c r="F411" s="134">
        <f t="shared" si="336"/>
        <v>0.89661556813411691</v>
      </c>
      <c r="G411" s="134">
        <f t="shared" si="336"/>
        <v>0.89661556813411691</v>
      </c>
      <c r="H411" s="134">
        <f t="shared" si="336"/>
        <v>0.89661556813411691</v>
      </c>
      <c r="I411" s="134">
        <f t="shared" si="336"/>
        <v>0.89661556813411691</v>
      </c>
      <c r="J411" s="134">
        <f t="shared" si="336"/>
        <v>0.89661556813411691</v>
      </c>
      <c r="K411" s="134">
        <f t="shared" si="336"/>
        <v>0.89661556813411691</v>
      </c>
      <c r="L411" s="134">
        <f t="shared" si="336"/>
        <v>0.89661556813411691</v>
      </c>
      <c r="M411" s="134">
        <f t="shared" si="336"/>
        <v>0.89661556813411691</v>
      </c>
      <c r="N411" s="134">
        <f t="shared" si="336"/>
        <v>0.89661556813411691</v>
      </c>
      <c r="O411" s="134">
        <f t="shared" si="336"/>
        <v>0.89661556813411691</v>
      </c>
      <c r="P411" s="134">
        <f t="shared" si="336"/>
        <v>0.89661556813411691</v>
      </c>
      <c r="Q411" s="134">
        <f t="shared" si="336"/>
        <v>0.89661556813411691</v>
      </c>
      <c r="R411" s="134">
        <f t="shared" si="336"/>
        <v>0.89661556813411691</v>
      </c>
      <c r="S411" s="134">
        <f t="shared" si="336"/>
        <v>0.89661556813411691</v>
      </c>
      <c r="T411" s="134">
        <f t="shared" si="336"/>
        <v>0.89661556813411691</v>
      </c>
      <c r="U411" s="134">
        <f t="shared" si="336"/>
        <v>0.89661556813411691</v>
      </c>
      <c r="V411" s="134">
        <f t="shared" si="336"/>
        <v>0.89661556813411691</v>
      </c>
      <c r="W411" s="134">
        <f t="shared" si="336"/>
        <v>0.89661556813411691</v>
      </c>
      <c r="X411" s="134">
        <f t="shared" si="336"/>
        <v>0.89661556813411691</v>
      </c>
      <c r="Y411" s="134">
        <f t="shared" si="336"/>
        <v>0.89661556813411691</v>
      </c>
      <c r="Z411" s="134">
        <f t="shared" si="336"/>
        <v>0.89661556813411691</v>
      </c>
      <c r="AA411" s="134">
        <f t="shared" si="336"/>
        <v>0.89661556813411691</v>
      </c>
    </row>
    <row r="412" spans="1:27" x14ac:dyDescent="0.3">
      <c r="A412" s="23">
        <v>2</v>
      </c>
      <c r="B412" s="134">
        <f t="shared" si="335"/>
        <v>0.89661556813411691</v>
      </c>
      <c r="C412" s="134">
        <f t="shared" ref="C412:AA412" si="337">B412</f>
        <v>0.89661556813411691</v>
      </c>
      <c r="D412" s="134">
        <f t="shared" si="337"/>
        <v>0.89661556813411691</v>
      </c>
      <c r="E412" s="134">
        <f t="shared" si="337"/>
        <v>0.89661556813411691</v>
      </c>
      <c r="F412" s="134">
        <f t="shared" si="337"/>
        <v>0.89661556813411691</v>
      </c>
      <c r="G412" s="134">
        <f t="shared" si="337"/>
        <v>0.89661556813411691</v>
      </c>
      <c r="H412" s="134">
        <f t="shared" si="337"/>
        <v>0.89661556813411691</v>
      </c>
      <c r="I412" s="134">
        <f t="shared" si="337"/>
        <v>0.89661556813411691</v>
      </c>
      <c r="J412" s="134">
        <f t="shared" si="337"/>
        <v>0.89661556813411691</v>
      </c>
      <c r="K412" s="134">
        <f t="shared" si="337"/>
        <v>0.89661556813411691</v>
      </c>
      <c r="L412" s="134">
        <f t="shared" si="337"/>
        <v>0.89661556813411691</v>
      </c>
      <c r="M412" s="134">
        <f t="shared" si="337"/>
        <v>0.89661556813411691</v>
      </c>
      <c r="N412" s="134">
        <f t="shared" si="337"/>
        <v>0.89661556813411691</v>
      </c>
      <c r="O412" s="134">
        <f t="shared" si="337"/>
        <v>0.89661556813411691</v>
      </c>
      <c r="P412" s="134">
        <f t="shared" si="337"/>
        <v>0.89661556813411691</v>
      </c>
      <c r="Q412" s="134">
        <f t="shared" si="337"/>
        <v>0.89661556813411691</v>
      </c>
      <c r="R412" s="134">
        <f t="shared" si="337"/>
        <v>0.89661556813411691</v>
      </c>
      <c r="S412" s="134">
        <f t="shared" si="337"/>
        <v>0.89661556813411691</v>
      </c>
      <c r="T412" s="134">
        <f t="shared" si="337"/>
        <v>0.89661556813411691</v>
      </c>
      <c r="U412" s="134">
        <f t="shared" si="337"/>
        <v>0.89661556813411691</v>
      </c>
      <c r="V412" s="134">
        <f t="shared" si="337"/>
        <v>0.89661556813411691</v>
      </c>
      <c r="W412" s="134">
        <f t="shared" si="337"/>
        <v>0.89661556813411691</v>
      </c>
      <c r="X412" s="134">
        <f t="shared" si="337"/>
        <v>0.89661556813411691</v>
      </c>
      <c r="Y412" s="134">
        <f t="shared" si="337"/>
        <v>0.89661556813411691</v>
      </c>
      <c r="Z412" s="134">
        <f t="shared" si="337"/>
        <v>0.89661556813411691</v>
      </c>
      <c r="AA412" s="134">
        <f t="shared" si="337"/>
        <v>0.89661556813411691</v>
      </c>
    </row>
    <row r="413" spans="1:27" x14ac:dyDescent="0.3">
      <c r="A413" s="23">
        <v>3</v>
      </c>
      <c r="B413" s="134">
        <f t="shared" si="335"/>
        <v>0.89661556813411691</v>
      </c>
      <c r="C413" s="134">
        <f t="shared" ref="C413:AA413" si="338">B413</f>
        <v>0.89661556813411691</v>
      </c>
      <c r="D413" s="134">
        <f t="shared" si="338"/>
        <v>0.89661556813411691</v>
      </c>
      <c r="E413" s="134">
        <f t="shared" si="338"/>
        <v>0.89661556813411691</v>
      </c>
      <c r="F413" s="134">
        <f t="shared" si="338"/>
        <v>0.89661556813411691</v>
      </c>
      <c r="G413" s="134">
        <f t="shared" si="338"/>
        <v>0.89661556813411691</v>
      </c>
      <c r="H413" s="134">
        <f t="shared" si="338"/>
        <v>0.89661556813411691</v>
      </c>
      <c r="I413" s="134">
        <f t="shared" si="338"/>
        <v>0.89661556813411691</v>
      </c>
      <c r="J413" s="134">
        <f t="shared" si="338"/>
        <v>0.89661556813411691</v>
      </c>
      <c r="K413" s="134">
        <f t="shared" si="338"/>
        <v>0.89661556813411691</v>
      </c>
      <c r="L413" s="134">
        <f t="shared" si="338"/>
        <v>0.89661556813411691</v>
      </c>
      <c r="M413" s="134">
        <f t="shared" si="338"/>
        <v>0.89661556813411691</v>
      </c>
      <c r="N413" s="134">
        <f t="shared" si="338"/>
        <v>0.89661556813411691</v>
      </c>
      <c r="O413" s="134">
        <f t="shared" si="338"/>
        <v>0.89661556813411691</v>
      </c>
      <c r="P413" s="134">
        <f t="shared" si="338"/>
        <v>0.89661556813411691</v>
      </c>
      <c r="Q413" s="134">
        <f t="shared" si="338"/>
        <v>0.89661556813411691</v>
      </c>
      <c r="R413" s="134">
        <f t="shared" si="338"/>
        <v>0.89661556813411691</v>
      </c>
      <c r="S413" s="134">
        <f t="shared" si="338"/>
        <v>0.89661556813411691</v>
      </c>
      <c r="T413" s="134">
        <f t="shared" si="338"/>
        <v>0.89661556813411691</v>
      </c>
      <c r="U413" s="134">
        <f t="shared" si="338"/>
        <v>0.89661556813411691</v>
      </c>
      <c r="V413" s="134">
        <f t="shared" si="338"/>
        <v>0.89661556813411691</v>
      </c>
      <c r="W413" s="134">
        <f t="shared" si="338"/>
        <v>0.89661556813411691</v>
      </c>
      <c r="X413" s="134">
        <f t="shared" si="338"/>
        <v>0.89661556813411691</v>
      </c>
      <c r="Y413" s="134">
        <f t="shared" si="338"/>
        <v>0.89661556813411691</v>
      </c>
      <c r="Z413" s="134">
        <f t="shared" si="338"/>
        <v>0.89661556813411691</v>
      </c>
      <c r="AA413" s="134">
        <f t="shared" si="338"/>
        <v>0.89661556813411691</v>
      </c>
    </row>
    <row r="414" spans="1:27" x14ac:dyDescent="0.3">
      <c r="A414" s="23">
        <v>4</v>
      </c>
      <c r="B414" s="134">
        <f t="shared" si="335"/>
        <v>0.82838882099006028</v>
      </c>
      <c r="C414" s="134">
        <f t="shared" ref="C414:AA414" si="339">B414</f>
        <v>0.82838882099006028</v>
      </c>
      <c r="D414" s="134">
        <f t="shared" si="339"/>
        <v>0.82838882099006028</v>
      </c>
      <c r="E414" s="134">
        <f t="shared" si="339"/>
        <v>0.82838882099006028</v>
      </c>
      <c r="F414" s="134">
        <f t="shared" si="339"/>
        <v>0.82838882099006028</v>
      </c>
      <c r="G414" s="134">
        <f t="shared" si="339"/>
        <v>0.82838882099006028</v>
      </c>
      <c r="H414" s="134">
        <f t="shared" si="339"/>
        <v>0.82838882099006028</v>
      </c>
      <c r="I414" s="134">
        <f t="shared" si="339"/>
        <v>0.82838882099006028</v>
      </c>
      <c r="J414" s="134">
        <f t="shared" si="339"/>
        <v>0.82838882099006028</v>
      </c>
      <c r="K414" s="134">
        <f t="shared" si="339"/>
        <v>0.82838882099006028</v>
      </c>
      <c r="L414" s="134">
        <f t="shared" si="339"/>
        <v>0.82838882099006028</v>
      </c>
      <c r="M414" s="134">
        <f t="shared" si="339"/>
        <v>0.82838882099006028</v>
      </c>
      <c r="N414" s="134">
        <f t="shared" si="339"/>
        <v>0.82838882099006028</v>
      </c>
      <c r="O414" s="134">
        <f t="shared" si="339"/>
        <v>0.82838882099006028</v>
      </c>
      <c r="P414" s="134">
        <f t="shared" si="339"/>
        <v>0.82838882099006028</v>
      </c>
      <c r="Q414" s="134">
        <f t="shared" si="339"/>
        <v>0.82838882099006028</v>
      </c>
      <c r="R414" s="134">
        <f t="shared" si="339"/>
        <v>0.82838882099006028</v>
      </c>
      <c r="S414" s="134">
        <f t="shared" si="339"/>
        <v>0.82838882099006028</v>
      </c>
      <c r="T414" s="134">
        <f t="shared" si="339"/>
        <v>0.82838882099006028</v>
      </c>
      <c r="U414" s="134">
        <f t="shared" si="339"/>
        <v>0.82838882099006028</v>
      </c>
      <c r="V414" s="134">
        <f t="shared" si="339"/>
        <v>0.82838882099006028</v>
      </c>
      <c r="W414" s="134">
        <f t="shared" si="339"/>
        <v>0.82838882099006028</v>
      </c>
      <c r="X414" s="134">
        <f t="shared" si="339"/>
        <v>0.82838882099006028</v>
      </c>
      <c r="Y414" s="134">
        <f t="shared" si="339"/>
        <v>0.82838882099006028</v>
      </c>
      <c r="Z414" s="134">
        <f t="shared" si="339"/>
        <v>0.82838882099006028</v>
      </c>
      <c r="AA414" s="134">
        <f t="shared" si="339"/>
        <v>0.82838882099006028</v>
      </c>
    </row>
    <row r="415" spans="1:27" x14ac:dyDescent="0.3">
      <c r="A415" s="23">
        <v>5</v>
      </c>
      <c r="B415" s="134">
        <f t="shared" si="335"/>
        <v>0.82838882099006028</v>
      </c>
      <c r="C415" s="134">
        <f t="shared" ref="C415:AA415" si="340">B415</f>
        <v>0.82838882099006028</v>
      </c>
      <c r="D415" s="134">
        <f t="shared" si="340"/>
        <v>0.82838882099006028</v>
      </c>
      <c r="E415" s="134">
        <f t="shared" si="340"/>
        <v>0.82838882099006028</v>
      </c>
      <c r="F415" s="134">
        <f t="shared" si="340"/>
        <v>0.82838882099006028</v>
      </c>
      <c r="G415" s="134">
        <f t="shared" si="340"/>
        <v>0.82838882099006028</v>
      </c>
      <c r="H415" s="134">
        <f t="shared" si="340"/>
        <v>0.82838882099006028</v>
      </c>
      <c r="I415" s="134">
        <f t="shared" si="340"/>
        <v>0.82838882099006028</v>
      </c>
      <c r="J415" s="134">
        <f t="shared" si="340"/>
        <v>0.82838882099006028</v>
      </c>
      <c r="K415" s="134">
        <f t="shared" si="340"/>
        <v>0.82838882099006028</v>
      </c>
      <c r="L415" s="134">
        <f t="shared" si="340"/>
        <v>0.82838882099006028</v>
      </c>
      <c r="M415" s="134">
        <f t="shared" si="340"/>
        <v>0.82838882099006028</v>
      </c>
      <c r="N415" s="134">
        <f t="shared" si="340"/>
        <v>0.82838882099006028</v>
      </c>
      <c r="O415" s="134">
        <f t="shared" si="340"/>
        <v>0.82838882099006028</v>
      </c>
      <c r="P415" s="134">
        <f t="shared" si="340"/>
        <v>0.82838882099006028</v>
      </c>
      <c r="Q415" s="134">
        <f t="shared" si="340"/>
        <v>0.82838882099006028</v>
      </c>
      <c r="R415" s="134">
        <f t="shared" si="340"/>
        <v>0.82838882099006028</v>
      </c>
      <c r="S415" s="134">
        <f t="shared" si="340"/>
        <v>0.82838882099006028</v>
      </c>
      <c r="T415" s="134">
        <f t="shared" si="340"/>
        <v>0.82838882099006028</v>
      </c>
      <c r="U415" s="134">
        <f t="shared" si="340"/>
        <v>0.82838882099006028</v>
      </c>
      <c r="V415" s="134">
        <f t="shared" si="340"/>
        <v>0.82838882099006028</v>
      </c>
      <c r="W415" s="134">
        <f t="shared" si="340"/>
        <v>0.82838882099006028</v>
      </c>
      <c r="X415" s="134">
        <f t="shared" si="340"/>
        <v>0.82838882099006028</v>
      </c>
      <c r="Y415" s="134">
        <f t="shared" si="340"/>
        <v>0.82838882099006028</v>
      </c>
      <c r="Z415" s="134">
        <f t="shared" si="340"/>
        <v>0.82838882099006028</v>
      </c>
      <c r="AA415" s="134">
        <f t="shared" si="340"/>
        <v>0.82838882099006028</v>
      </c>
    </row>
    <row r="416" spans="1:27" x14ac:dyDescent="0.3">
      <c r="A416" s="23">
        <v>6</v>
      </c>
      <c r="B416" s="134">
        <f t="shared" si="335"/>
        <v>0.82838882099006028</v>
      </c>
      <c r="C416" s="134">
        <f t="shared" ref="C416:AA416" si="341">B416</f>
        <v>0.82838882099006028</v>
      </c>
      <c r="D416" s="134">
        <f t="shared" si="341"/>
        <v>0.82838882099006028</v>
      </c>
      <c r="E416" s="134">
        <f t="shared" si="341"/>
        <v>0.82838882099006028</v>
      </c>
      <c r="F416" s="134">
        <f t="shared" si="341"/>
        <v>0.82838882099006028</v>
      </c>
      <c r="G416" s="134">
        <f t="shared" si="341"/>
        <v>0.82838882099006028</v>
      </c>
      <c r="H416" s="134">
        <f t="shared" si="341"/>
        <v>0.82838882099006028</v>
      </c>
      <c r="I416" s="134">
        <f t="shared" si="341"/>
        <v>0.82838882099006028</v>
      </c>
      <c r="J416" s="134">
        <f t="shared" si="341"/>
        <v>0.82838882099006028</v>
      </c>
      <c r="K416" s="134">
        <f t="shared" si="341"/>
        <v>0.82838882099006028</v>
      </c>
      <c r="L416" s="134">
        <f t="shared" si="341"/>
        <v>0.82838882099006028</v>
      </c>
      <c r="M416" s="134">
        <f t="shared" si="341"/>
        <v>0.82838882099006028</v>
      </c>
      <c r="N416" s="134">
        <f t="shared" si="341"/>
        <v>0.82838882099006028</v>
      </c>
      <c r="O416" s="134">
        <f t="shared" si="341"/>
        <v>0.82838882099006028</v>
      </c>
      <c r="P416" s="134">
        <f t="shared" si="341"/>
        <v>0.82838882099006028</v>
      </c>
      <c r="Q416" s="134">
        <f t="shared" si="341"/>
        <v>0.82838882099006028</v>
      </c>
      <c r="R416" s="134">
        <f t="shared" si="341"/>
        <v>0.82838882099006028</v>
      </c>
      <c r="S416" s="134">
        <f t="shared" si="341"/>
        <v>0.82838882099006028</v>
      </c>
      <c r="T416" s="134">
        <f t="shared" si="341"/>
        <v>0.82838882099006028</v>
      </c>
      <c r="U416" s="134">
        <f t="shared" si="341"/>
        <v>0.82838882099006028</v>
      </c>
      <c r="V416" s="134">
        <f t="shared" si="341"/>
        <v>0.82838882099006028</v>
      </c>
      <c r="W416" s="134">
        <f t="shared" si="341"/>
        <v>0.82838882099006028</v>
      </c>
      <c r="X416" s="134">
        <f t="shared" si="341"/>
        <v>0.82838882099006028</v>
      </c>
      <c r="Y416" s="134">
        <f t="shared" si="341"/>
        <v>0.82838882099006028</v>
      </c>
      <c r="Z416" s="134">
        <f t="shared" si="341"/>
        <v>0.82838882099006028</v>
      </c>
      <c r="AA416" s="134">
        <f t="shared" si="341"/>
        <v>0.82838882099006028</v>
      </c>
    </row>
    <row r="417" spans="1:27" x14ac:dyDescent="0.3">
      <c r="A417" s="23">
        <v>7</v>
      </c>
      <c r="B417" s="134">
        <f t="shared" si="335"/>
        <v>0.88388342601582903</v>
      </c>
      <c r="C417" s="134">
        <f t="shared" ref="C417:AA417" si="342">B417</f>
        <v>0.88388342601582903</v>
      </c>
      <c r="D417" s="134">
        <f t="shared" si="342"/>
        <v>0.88388342601582903</v>
      </c>
      <c r="E417" s="134">
        <f t="shared" si="342"/>
        <v>0.88388342601582903</v>
      </c>
      <c r="F417" s="134">
        <f t="shared" si="342"/>
        <v>0.88388342601582903</v>
      </c>
      <c r="G417" s="134">
        <f t="shared" si="342"/>
        <v>0.88388342601582903</v>
      </c>
      <c r="H417" s="134">
        <f t="shared" si="342"/>
        <v>0.88388342601582903</v>
      </c>
      <c r="I417" s="134">
        <f t="shared" si="342"/>
        <v>0.88388342601582903</v>
      </c>
      <c r="J417" s="134">
        <f t="shared" si="342"/>
        <v>0.88388342601582903</v>
      </c>
      <c r="K417" s="134">
        <f t="shared" si="342"/>
        <v>0.88388342601582903</v>
      </c>
      <c r="L417" s="134">
        <f t="shared" si="342"/>
        <v>0.88388342601582903</v>
      </c>
      <c r="M417" s="134">
        <f t="shared" si="342"/>
        <v>0.88388342601582903</v>
      </c>
      <c r="N417" s="134">
        <f t="shared" si="342"/>
        <v>0.88388342601582903</v>
      </c>
      <c r="O417" s="134">
        <f t="shared" si="342"/>
        <v>0.88388342601582903</v>
      </c>
      <c r="P417" s="134">
        <f t="shared" si="342"/>
        <v>0.88388342601582903</v>
      </c>
      <c r="Q417" s="134">
        <f t="shared" si="342"/>
        <v>0.88388342601582903</v>
      </c>
      <c r="R417" s="134">
        <f t="shared" si="342"/>
        <v>0.88388342601582903</v>
      </c>
      <c r="S417" s="134">
        <f t="shared" si="342"/>
        <v>0.88388342601582903</v>
      </c>
      <c r="T417" s="134">
        <f t="shared" si="342"/>
        <v>0.88388342601582903</v>
      </c>
      <c r="U417" s="134">
        <f t="shared" si="342"/>
        <v>0.88388342601582903</v>
      </c>
      <c r="V417" s="134">
        <f t="shared" si="342"/>
        <v>0.88388342601582903</v>
      </c>
      <c r="W417" s="134">
        <f t="shared" si="342"/>
        <v>0.88388342601582903</v>
      </c>
      <c r="X417" s="134">
        <f t="shared" si="342"/>
        <v>0.88388342601582903</v>
      </c>
      <c r="Y417" s="134">
        <f t="shared" si="342"/>
        <v>0.88388342601582903</v>
      </c>
      <c r="Z417" s="134">
        <f t="shared" si="342"/>
        <v>0.88388342601582903</v>
      </c>
      <c r="AA417" s="134">
        <f t="shared" si="342"/>
        <v>0.88388342601582903</v>
      </c>
    </row>
    <row r="418" spans="1:27" x14ac:dyDescent="0.3">
      <c r="A418" s="23">
        <v>8</v>
      </c>
      <c r="B418" s="134">
        <f t="shared" si="335"/>
        <v>0.88388342601582903</v>
      </c>
      <c r="C418" s="134">
        <f t="shared" ref="C418:AA418" si="343">B418</f>
        <v>0.88388342601582903</v>
      </c>
      <c r="D418" s="134">
        <f t="shared" si="343"/>
        <v>0.88388342601582903</v>
      </c>
      <c r="E418" s="134">
        <f t="shared" si="343"/>
        <v>0.88388342601582903</v>
      </c>
      <c r="F418" s="134">
        <f t="shared" si="343"/>
        <v>0.88388342601582903</v>
      </c>
      <c r="G418" s="134">
        <f t="shared" si="343"/>
        <v>0.88388342601582903</v>
      </c>
      <c r="H418" s="134">
        <f t="shared" si="343"/>
        <v>0.88388342601582903</v>
      </c>
      <c r="I418" s="134">
        <f t="shared" si="343"/>
        <v>0.88388342601582903</v>
      </c>
      <c r="J418" s="134">
        <f t="shared" si="343"/>
        <v>0.88388342601582903</v>
      </c>
      <c r="K418" s="134">
        <f t="shared" si="343"/>
        <v>0.88388342601582903</v>
      </c>
      <c r="L418" s="134">
        <f t="shared" si="343"/>
        <v>0.88388342601582903</v>
      </c>
      <c r="M418" s="134">
        <f t="shared" si="343"/>
        <v>0.88388342601582903</v>
      </c>
      <c r="N418" s="134">
        <f t="shared" si="343"/>
        <v>0.88388342601582903</v>
      </c>
      <c r="O418" s="134">
        <f t="shared" si="343"/>
        <v>0.88388342601582903</v>
      </c>
      <c r="P418" s="134">
        <f t="shared" si="343"/>
        <v>0.88388342601582903</v>
      </c>
      <c r="Q418" s="134">
        <f t="shared" si="343"/>
        <v>0.88388342601582903</v>
      </c>
      <c r="R418" s="134">
        <f t="shared" si="343"/>
        <v>0.88388342601582903</v>
      </c>
      <c r="S418" s="134">
        <f t="shared" si="343"/>
        <v>0.88388342601582903</v>
      </c>
      <c r="T418" s="134">
        <f t="shared" si="343"/>
        <v>0.88388342601582903</v>
      </c>
      <c r="U418" s="134">
        <f t="shared" si="343"/>
        <v>0.88388342601582903</v>
      </c>
      <c r="V418" s="134">
        <f t="shared" si="343"/>
        <v>0.88388342601582903</v>
      </c>
      <c r="W418" s="134">
        <f t="shared" si="343"/>
        <v>0.88388342601582903</v>
      </c>
      <c r="X418" s="134">
        <f t="shared" si="343"/>
        <v>0.88388342601582903</v>
      </c>
      <c r="Y418" s="134">
        <f t="shared" si="343"/>
        <v>0.88388342601582903</v>
      </c>
      <c r="Z418" s="134">
        <f t="shared" si="343"/>
        <v>0.88388342601582903</v>
      </c>
      <c r="AA418" s="134">
        <f t="shared" si="343"/>
        <v>0.88388342601582903</v>
      </c>
    </row>
    <row r="419" spans="1:27" x14ac:dyDescent="0.3">
      <c r="A419" s="23">
        <v>9</v>
      </c>
      <c r="B419" s="134">
        <f t="shared" si="335"/>
        <v>0.88388342601582903</v>
      </c>
      <c r="C419" s="134">
        <f t="shared" ref="C419:AA419" si="344">B419</f>
        <v>0.88388342601582903</v>
      </c>
      <c r="D419" s="134">
        <f t="shared" si="344"/>
        <v>0.88388342601582903</v>
      </c>
      <c r="E419" s="134">
        <f t="shared" si="344"/>
        <v>0.88388342601582903</v>
      </c>
      <c r="F419" s="134">
        <f t="shared" si="344"/>
        <v>0.88388342601582903</v>
      </c>
      <c r="G419" s="134">
        <f t="shared" si="344"/>
        <v>0.88388342601582903</v>
      </c>
      <c r="H419" s="134">
        <f t="shared" si="344"/>
        <v>0.88388342601582903</v>
      </c>
      <c r="I419" s="134">
        <f t="shared" si="344"/>
        <v>0.88388342601582903</v>
      </c>
      <c r="J419" s="134">
        <f t="shared" si="344"/>
        <v>0.88388342601582903</v>
      </c>
      <c r="K419" s="134">
        <f t="shared" si="344"/>
        <v>0.88388342601582903</v>
      </c>
      <c r="L419" s="134">
        <f t="shared" si="344"/>
        <v>0.88388342601582903</v>
      </c>
      <c r="M419" s="134">
        <f t="shared" si="344"/>
        <v>0.88388342601582903</v>
      </c>
      <c r="N419" s="134">
        <f t="shared" si="344"/>
        <v>0.88388342601582903</v>
      </c>
      <c r="O419" s="134">
        <f t="shared" si="344"/>
        <v>0.88388342601582903</v>
      </c>
      <c r="P419" s="134">
        <f t="shared" si="344"/>
        <v>0.88388342601582903</v>
      </c>
      <c r="Q419" s="134">
        <f t="shared" si="344"/>
        <v>0.88388342601582903</v>
      </c>
      <c r="R419" s="134">
        <f t="shared" si="344"/>
        <v>0.88388342601582903</v>
      </c>
      <c r="S419" s="134">
        <f t="shared" si="344"/>
        <v>0.88388342601582903</v>
      </c>
      <c r="T419" s="134">
        <f t="shared" si="344"/>
        <v>0.88388342601582903</v>
      </c>
      <c r="U419" s="134">
        <f t="shared" si="344"/>
        <v>0.88388342601582903</v>
      </c>
      <c r="V419" s="134">
        <f t="shared" si="344"/>
        <v>0.88388342601582903</v>
      </c>
      <c r="W419" s="134">
        <f t="shared" si="344"/>
        <v>0.88388342601582903</v>
      </c>
      <c r="X419" s="134">
        <f t="shared" si="344"/>
        <v>0.88388342601582903</v>
      </c>
      <c r="Y419" s="134">
        <f t="shared" si="344"/>
        <v>0.88388342601582903</v>
      </c>
      <c r="Z419" s="134">
        <f t="shared" si="344"/>
        <v>0.88388342601582903</v>
      </c>
      <c r="AA419" s="134">
        <f t="shared" si="344"/>
        <v>0.88388342601582903</v>
      </c>
    </row>
    <row r="420" spans="1:27" x14ac:dyDescent="0.3">
      <c r="A420" s="23">
        <v>10</v>
      </c>
      <c r="B420" s="134">
        <f t="shared" si="335"/>
        <v>0.68027915680631557</v>
      </c>
      <c r="C420" s="134">
        <f t="shared" ref="C420:AA420" si="345">B420</f>
        <v>0.68027915680631557</v>
      </c>
      <c r="D420" s="134">
        <f t="shared" si="345"/>
        <v>0.68027915680631557</v>
      </c>
      <c r="E420" s="134">
        <f t="shared" si="345"/>
        <v>0.68027915680631557</v>
      </c>
      <c r="F420" s="134">
        <f t="shared" si="345"/>
        <v>0.68027915680631557</v>
      </c>
      <c r="G420" s="134">
        <f t="shared" si="345"/>
        <v>0.68027915680631557</v>
      </c>
      <c r="H420" s="134">
        <f t="shared" si="345"/>
        <v>0.68027915680631557</v>
      </c>
      <c r="I420" s="134">
        <f t="shared" si="345"/>
        <v>0.68027915680631557</v>
      </c>
      <c r="J420" s="134">
        <f t="shared" si="345"/>
        <v>0.68027915680631557</v>
      </c>
      <c r="K420" s="134">
        <f t="shared" si="345"/>
        <v>0.68027915680631557</v>
      </c>
      <c r="L420" s="134">
        <f t="shared" si="345"/>
        <v>0.68027915680631557</v>
      </c>
      <c r="M420" s="134">
        <f t="shared" si="345"/>
        <v>0.68027915680631557</v>
      </c>
      <c r="N420" s="134">
        <f t="shared" si="345"/>
        <v>0.68027915680631557</v>
      </c>
      <c r="O420" s="134">
        <f t="shared" si="345"/>
        <v>0.68027915680631557</v>
      </c>
      <c r="P420" s="134">
        <f t="shared" si="345"/>
        <v>0.68027915680631557</v>
      </c>
      <c r="Q420" s="134">
        <f t="shared" si="345"/>
        <v>0.68027915680631557</v>
      </c>
      <c r="R420" s="134">
        <f t="shared" si="345"/>
        <v>0.68027915680631557</v>
      </c>
      <c r="S420" s="134">
        <f t="shared" si="345"/>
        <v>0.68027915680631557</v>
      </c>
      <c r="T420" s="134">
        <f t="shared" si="345"/>
        <v>0.68027915680631557</v>
      </c>
      <c r="U420" s="134">
        <f t="shared" si="345"/>
        <v>0.68027915680631557</v>
      </c>
      <c r="V420" s="134">
        <f t="shared" si="345"/>
        <v>0.68027915680631557</v>
      </c>
      <c r="W420" s="134">
        <f t="shared" si="345"/>
        <v>0.68027915680631557</v>
      </c>
      <c r="X420" s="134">
        <f t="shared" si="345"/>
        <v>0.68027915680631557</v>
      </c>
      <c r="Y420" s="134">
        <f t="shared" si="345"/>
        <v>0.68027915680631557</v>
      </c>
      <c r="Z420" s="134">
        <f t="shared" si="345"/>
        <v>0.68027915680631557</v>
      </c>
      <c r="AA420" s="134">
        <f t="shared" si="345"/>
        <v>0.68027915680631557</v>
      </c>
    </row>
    <row r="421" spans="1:27" x14ac:dyDescent="0.3">
      <c r="A421" s="23">
        <v>11</v>
      </c>
      <c r="B421" s="134">
        <f t="shared" si="335"/>
        <v>0.68027915680631557</v>
      </c>
      <c r="C421" s="134">
        <f t="shared" ref="C421:AA421" si="346">B421</f>
        <v>0.68027915680631557</v>
      </c>
      <c r="D421" s="134">
        <f t="shared" si="346"/>
        <v>0.68027915680631557</v>
      </c>
      <c r="E421" s="134">
        <f t="shared" si="346"/>
        <v>0.68027915680631557</v>
      </c>
      <c r="F421" s="134">
        <f t="shared" si="346"/>
        <v>0.68027915680631557</v>
      </c>
      <c r="G421" s="134">
        <f t="shared" si="346"/>
        <v>0.68027915680631557</v>
      </c>
      <c r="H421" s="134">
        <f t="shared" si="346"/>
        <v>0.68027915680631557</v>
      </c>
      <c r="I421" s="134">
        <f t="shared" si="346"/>
        <v>0.68027915680631557</v>
      </c>
      <c r="J421" s="134">
        <f t="shared" si="346"/>
        <v>0.68027915680631557</v>
      </c>
      <c r="K421" s="134">
        <f t="shared" si="346"/>
        <v>0.68027915680631557</v>
      </c>
      <c r="L421" s="134">
        <f t="shared" si="346"/>
        <v>0.68027915680631557</v>
      </c>
      <c r="M421" s="134">
        <f t="shared" si="346"/>
        <v>0.68027915680631557</v>
      </c>
      <c r="N421" s="134">
        <f t="shared" si="346"/>
        <v>0.68027915680631557</v>
      </c>
      <c r="O421" s="134">
        <f t="shared" si="346"/>
        <v>0.68027915680631557</v>
      </c>
      <c r="P421" s="134">
        <f t="shared" si="346"/>
        <v>0.68027915680631557</v>
      </c>
      <c r="Q421" s="134">
        <f t="shared" si="346"/>
        <v>0.68027915680631557</v>
      </c>
      <c r="R421" s="134">
        <f t="shared" si="346"/>
        <v>0.68027915680631557</v>
      </c>
      <c r="S421" s="134">
        <f t="shared" si="346"/>
        <v>0.68027915680631557</v>
      </c>
      <c r="T421" s="134">
        <f t="shared" si="346"/>
        <v>0.68027915680631557</v>
      </c>
      <c r="U421" s="134">
        <f t="shared" si="346"/>
        <v>0.68027915680631557</v>
      </c>
      <c r="V421" s="134">
        <f t="shared" si="346"/>
        <v>0.68027915680631557</v>
      </c>
      <c r="W421" s="134">
        <f t="shared" si="346"/>
        <v>0.68027915680631557</v>
      </c>
      <c r="X421" s="134">
        <f t="shared" si="346"/>
        <v>0.68027915680631557</v>
      </c>
      <c r="Y421" s="134">
        <f t="shared" si="346"/>
        <v>0.68027915680631557</v>
      </c>
      <c r="Z421" s="134">
        <f t="shared" si="346"/>
        <v>0.68027915680631557</v>
      </c>
      <c r="AA421" s="134">
        <f t="shared" si="346"/>
        <v>0.68027915680631557</v>
      </c>
    </row>
    <row r="422" spans="1:27" x14ac:dyDescent="0.3">
      <c r="A422" s="23">
        <v>12</v>
      </c>
      <c r="B422" s="134">
        <f t="shared" si="335"/>
        <v>0.68027915680631557</v>
      </c>
      <c r="C422" s="134">
        <f t="shared" ref="C422:AA422" si="347">B422</f>
        <v>0.68027915680631557</v>
      </c>
      <c r="D422" s="134">
        <f t="shared" si="347"/>
        <v>0.68027915680631557</v>
      </c>
      <c r="E422" s="134">
        <f t="shared" si="347"/>
        <v>0.68027915680631557</v>
      </c>
      <c r="F422" s="134">
        <f t="shared" si="347"/>
        <v>0.68027915680631557</v>
      </c>
      <c r="G422" s="134">
        <f t="shared" si="347"/>
        <v>0.68027915680631557</v>
      </c>
      <c r="H422" s="134">
        <f t="shared" si="347"/>
        <v>0.68027915680631557</v>
      </c>
      <c r="I422" s="134">
        <f t="shared" si="347"/>
        <v>0.68027915680631557</v>
      </c>
      <c r="J422" s="134">
        <f t="shared" si="347"/>
        <v>0.68027915680631557</v>
      </c>
      <c r="K422" s="134">
        <f t="shared" si="347"/>
        <v>0.68027915680631557</v>
      </c>
      <c r="L422" s="134">
        <f t="shared" si="347"/>
        <v>0.68027915680631557</v>
      </c>
      <c r="M422" s="134">
        <f t="shared" si="347"/>
        <v>0.68027915680631557</v>
      </c>
      <c r="N422" s="134">
        <f t="shared" si="347"/>
        <v>0.68027915680631557</v>
      </c>
      <c r="O422" s="134">
        <f t="shared" si="347"/>
        <v>0.68027915680631557</v>
      </c>
      <c r="P422" s="134">
        <f t="shared" si="347"/>
        <v>0.68027915680631557</v>
      </c>
      <c r="Q422" s="134">
        <f t="shared" si="347"/>
        <v>0.68027915680631557</v>
      </c>
      <c r="R422" s="134">
        <f t="shared" si="347"/>
        <v>0.68027915680631557</v>
      </c>
      <c r="S422" s="134">
        <f t="shared" si="347"/>
        <v>0.68027915680631557</v>
      </c>
      <c r="T422" s="134">
        <f t="shared" si="347"/>
        <v>0.68027915680631557</v>
      </c>
      <c r="U422" s="134">
        <f t="shared" si="347"/>
        <v>0.68027915680631557</v>
      </c>
      <c r="V422" s="134">
        <f t="shared" si="347"/>
        <v>0.68027915680631557</v>
      </c>
      <c r="W422" s="134">
        <f t="shared" si="347"/>
        <v>0.68027915680631557</v>
      </c>
      <c r="X422" s="134">
        <f t="shared" si="347"/>
        <v>0.68027915680631557</v>
      </c>
      <c r="Y422" s="134">
        <f t="shared" si="347"/>
        <v>0.68027915680631557</v>
      </c>
      <c r="Z422" s="134">
        <f t="shared" si="347"/>
        <v>0.68027915680631557</v>
      </c>
      <c r="AA422" s="134">
        <f t="shared" si="347"/>
        <v>0.68027915680631557</v>
      </c>
    </row>
    <row r="423" spans="1:27" x14ac:dyDescent="0.3">
      <c r="A423" s="23">
        <v>13</v>
      </c>
      <c r="B423" s="134">
        <f t="shared" si="335"/>
        <v>0.49113260901944694</v>
      </c>
      <c r="C423" s="134">
        <f t="shared" ref="C423:AA423" si="348">B423</f>
        <v>0.49113260901944694</v>
      </c>
      <c r="D423" s="134">
        <f t="shared" si="348"/>
        <v>0.49113260901944694</v>
      </c>
      <c r="E423" s="134">
        <f t="shared" si="348"/>
        <v>0.49113260901944694</v>
      </c>
      <c r="F423" s="134">
        <f t="shared" si="348"/>
        <v>0.49113260901944694</v>
      </c>
      <c r="G423" s="134">
        <f t="shared" si="348"/>
        <v>0.49113260901944694</v>
      </c>
      <c r="H423" s="134">
        <f t="shared" si="348"/>
        <v>0.49113260901944694</v>
      </c>
      <c r="I423" s="134">
        <f t="shared" si="348"/>
        <v>0.49113260901944694</v>
      </c>
      <c r="J423" s="134">
        <f t="shared" si="348"/>
        <v>0.49113260901944694</v>
      </c>
      <c r="K423" s="134">
        <f t="shared" si="348"/>
        <v>0.49113260901944694</v>
      </c>
      <c r="L423" s="134">
        <f t="shared" si="348"/>
        <v>0.49113260901944694</v>
      </c>
      <c r="M423" s="134">
        <f t="shared" si="348"/>
        <v>0.49113260901944694</v>
      </c>
      <c r="N423" s="134">
        <f t="shared" si="348"/>
        <v>0.49113260901944694</v>
      </c>
      <c r="O423" s="134">
        <f t="shared" si="348"/>
        <v>0.49113260901944694</v>
      </c>
      <c r="P423" s="134">
        <f t="shared" si="348"/>
        <v>0.49113260901944694</v>
      </c>
      <c r="Q423" s="134">
        <f t="shared" si="348"/>
        <v>0.49113260901944694</v>
      </c>
      <c r="R423" s="134">
        <f t="shared" si="348"/>
        <v>0.49113260901944694</v>
      </c>
      <c r="S423" s="134">
        <f t="shared" si="348"/>
        <v>0.49113260901944694</v>
      </c>
      <c r="T423" s="134">
        <f t="shared" si="348"/>
        <v>0.49113260901944694</v>
      </c>
      <c r="U423" s="134">
        <f t="shared" si="348"/>
        <v>0.49113260901944694</v>
      </c>
      <c r="V423" s="134">
        <f t="shared" si="348"/>
        <v>0.49113260901944694</v>
      </c>
      <c r="W423" s="134">
        <f t="shared" si="348"/>
        <v>0.49113260901944694</v>
      </c>
      <c r="X423" s="134">
        <f t="shared" si="348"/>
        <v>0.49113260901944694</v>
      </c>
      <c r="Y423" s="134">
        <f t="shared" si="348"/>
        <v>0.49113260901944694</v>
      </c>
      <c r="Z423" s="134">
        <f t="shared" si="348"/>
        <v>0.49113260901944694</v>
      </c>
      <c r="AA423" s="134">
        <f t="shared" si="348"/>
        <v>0.49113260901944694</v>
      </c>
    </row>
    <row r="424" spans="1:27" x14ac:dyDescent="0.3">
      <c r="A424" s="23">
        <v>14</v>
      </c>
      <c r="B424" s="134">
        <f t="shared" si="335"/>
        <v>0.49113260901944694</v>
      </c>
      <c r="C424" s="134">
        <f t="shared" ref="C424:AA424" si="349">B424</f>
        <v>0.49113260901944694</v>
      </c>
      <c r="D424" s="134">
        <f t="shared" si="349"/>
        <v>0.49113260901944694</v>
      </c>
      <c r="E424" s="134">
        <f t="shared" si="349"/>
        <v>0.49113260901944694</v>
      </c>
      <c r="F424" s="134">
        <f t="shared" si="349"/>
        <v>0.49113260901944694</v>
      </c>
      <c r="G424" s="134">
        <f t="shared" si="349"/>
        <v>0.49113260901944694</v>
      </c>
      <c r="H424" s="134">
        <f t="shared" si="349"/>
        <v>0.49113260901944694</v>
      </c>
      <c r="I424" s="134">
        <f t="shared" si="349"/>
        <v>0.49113260901944694</v>
      </c>
      <c r="J424" s="134">
        <f t="shared" si="349"/>
        <v>0.49113260901944694</v>
      </c>
      <c r="K424" s="134">
        <f t="shared" si="349"/>
        <v>0.49113260901944694</v>
      </c>
      <c r="L424" s="134">
        <f t="shared" si="349"/>
        <v>0.49113260901944694</v>
      </c>
      <c r="M424" s="134">
        <f t="shared" si="349"/>
        <v>0.49113260901944694</v>
      </c>
      <c r="N424" s="134">
        <f t="shared" si="349"/>
        <v>0.49113260901944694</v>
      </c>
      <c r="O424" s="134">
        <f t="shared" si="349"/>
        <v>0.49113260901944694</v>
      </c>
      <c r="P424" s="134">
        <f t="shared" si="349"/>
        <v>0.49113260901944694</v>
      </c>
      <c r="Q424" s="134">
        <f t="shared" si="349"/>
        <v>0.49113260901944694</v>
      </c>
      <c r="R424" s="134">
        <f t="shared" si="349"/>
        <v>0.49113260901944694</v>
      </c>
      <c r="S424" s="134">
        <f t="shared" si="349"/>
        <v>0.49113260901944694</v>
      </c>
      <c r="T424" s="134">
        <f t="shared" si="349"/>
        <v>0.49113260901944694</v>
      </c>
      <c r="U424" s="134">
        <f t="shared" si="349"/>
        <v>0.49113260901944694</v>
      </c>
      <c r="V424" s="134">
        <f t="shared" si="349"/>
        <v>0.49113260901944694</v>
      </c>
      <c r="W424" s="134">
        <f t="shared" si="349"/>
        <v>0.49113260901944694</v>
      </c>
      <c r="X424" s="134">
        <f t="shared" si="349"/>
        <v>0.49113260901944694</v>
      </c>
      <c r="Y424" s="134">
        <f t="shared" si="349"/>
        <v>0.49113260901944694</v>
      </c>
      <c r="Z424" s="134">
        <f t="shared" si="349"/>
        <v>0.49113260901944694</v>
      </c>
      <c r="AA424" s="134">
        <f t="shared" si="349"/>
        <v>0.49113260901944694</v>
      </c>
    </row>
    <row r="425" spans="1:27" x14ac:dyDescent="0.3">
      <c r="A425" s="23">
        <v>15</v>
      </c>
      <c r="B425" s="134">
        <f t="shared" si="335"/>
        <v>0.49113260901944694</v>
      </c>
      <c r="C425" s="134">
        <f t="shared" ref="C425:AA425" si="350">B425</f>
        <v>0.49113260901944694</v>
      </c>
      <c r="D425" s="134">
        <f t="shared" si="350"/>
        <v>0.49113260901944694</v>
      </c>
      <c r="E425" s="134">
        <f t="shared" si="350"/>
        <v>0.49113260901944694</v>
      </c>
      <c r="F425" s="134">
        <f t="shared" si="350"/>
        <v>0.49113260901944694</v>
      </c>
      <c r="G425" s="134">
        <f t="shared" si="350"/>
        <v>0.49113260901944694</v>
      </c>
      <c r="H425" s="134">
        <f t="shared" si="350"/>
        <v>0.49113260901944694</v>
      </c>
      <c r="I425" s="134">
        <f t="shared" si="350"/>
        <v>0.49113260901944694</v>
      </c>
      <c r="J425" s="134">
        <f t="shared" si="350"/>
        <v>0.49113260901944694</v>
      </c>
      <c r="K425" s="134">
        <f t="shared" si="350"/>
        <v>0.49113260901944694</v>
      </c>
      <c r="L425" s="134">
        <f t="shared" si="350"/>
        <v>0.49113260901944694</v>
      </c>
      <c r="M425" s="134">
        <f t="shared" si="350"/>
        <v>0.49113260901944694</v>
      </c>
      <c r="N425" s="134">
        <f t="shared" si="350"/>
        <v>0.49113260901944694</v>
      </c>
      <c r="O425" s="134">
        <f t="shared" si="350"/>
        <v>0.49113260901944694</v>
      </c>
      <c r="P425" s="134">
        <f t="shared" si="350"/>
        <v>0.49113260901944694</v>
      </c>
      <c r="Q425" s="134">
        <f t="shared" si="350"/>
        <v>0.49113260901944694</v>
      </c>
      <c r="R425" s="134">
        <f t="shared" si="350"/>
        <v>0.49113260901944694</v>
      </c>
      <c r="S425" s="134">
        <f t="shared" si="350"/>
        <v>0.49113260901944694</v>
      </c>
      <c r="T425" s="134">
        <f t="shared" si="350"/>
        <v>0.49113260901944694</v>
      </c>
      <c r="U425" s="134">
        <f t="shared" si="350"/>
        <v>0.49113260901944694</v>
      </c>
      <c r="V425" s="134">
        <f t="shared" si="350"/>
        <v>0.49113260901944694</v>
      </c>
      <c r="W425" s="134">
        <f t="shared" si="350"/>
        <v>0.49113260901944694</v>
      </c>
      <c r="X425" s="134">
        <f t="shared" si="350"/>
        <v>0.49113260901944694</v>
      </c>
      <c r="Y425" s="134">
        <f t="shared" si="350"/>
        <v>0.49113260901944694</v>
      </c>
      <c r="Z425" s="134">
        <f t="shared" si="350"/>
        <v>0.49113260901944694</v>
      </c>
      <c r="AA425" s="134">
        <f t="shared" si="350"/>
        <v>0.49113260901944694</v>
      </c>
    </row>
    <row r="426" spans="1:27" x14ac:dyDescent="0.3">
      <c r="A426" s="23">
        <v>16</v>
      </c>
      <c r="B426" s="134">
        <f t="shared" si="335"/>
        <v>0.42334374264170738</v>
      </c>
      <c r="C426" s="134">
        <f t="shared" ref="C426:AA426" si="351">B426</f>
        <v>0.42334374264170738</v>
      </c>
      <c r="D426" s="134">
        <f t="shared" si="351"/>
        <v>0.42334374264170738</v>
      </c>
      <c r="E426" s="134">
        <f t="shared" si="351"/>
        <v>0.42334374264170738</v>
      </c>
      <c r="F426" s="134">
        <f t="shared" si="351"/>
        <v>0.42334374264170738</v>
      </c>
      <c r="G426" s="134">
        <f t="shared" si="351"/>
        <v>0.42334374264170738</v>
      </c>
      <c r="H426" s="134">
        <f t="shared" si="351"/>
        <v>0.42334374264170738</v>
      </c>
      <c r="I426" s="134">
        <f t="shared" si="351"/>
        <v>0.42334374264170738</v>
      </c>
      <c r="J426" s="134">
        <f t="shared" si="351"/>
        <v>0.42334374264170738</v>
      </c>
      <c r="K426" s="134">
        <f t="shared" si="351"/>
        <v>0.42334374264170738</v>
      </c>
      <c r="L426" s="134">
        <f t="shared" si="351"/>
        <v>0.42334374264170738</v>
      </c>
      <c r="M426" s="134">
        <f t="shared" si="351"/>
        <v>0.42334374264170738</v>
      </c>
      <c r="N426" s="134">
        <f t="shared" si="351"/>
        <v>0.42334374264170738</v>
      </c>
      <c r="O426" s="134">
        <f t="shared" si="351"/>
        <v>0.42334374264170738</v>
      </c>
      <c r="P426" s="134">
        <f t="shared" si="351"/>
        <v>0.42334374264170738</v>
      </c>
      <c r="Q426" s="134">
        <f t="shared" si="351"/>
        <v>0.42334374264170738</v>
      </c>
      <c r="R426" s="134">
        <f t="shared" si="351"/>
        <v>0.42334374264170738</v>
      </c>
      <c r="S426" s="134">
        <f t="shared" si="351"/>
        <v>0.42334374264170738</v>
      </c>
      <c r="T426" s="134">
        <f t="shared" si="351"/>
        <v>0.42334374264170738</v>
      </c>
      <c r="U426" s="134">
        <f t="shared" si="351"/>
        <v>0.42334374264170738</v>
      </c>
      <c r="V426" s="134">
        <f t="shared" si="351"/>
        <v>0.42334374264170738</v>
      </c>
      <c r="W426" s="134">
        <f t="shared" si="351"/>
        <v>0.42334374264170738</v>
      </c>
      <c r="X426" s="134">
        <f t="shared" si="351"/>
        <v>0.42334374264170738</v>
      </c>
      <c r="Y426" s="134">
        <f t="shared" si="351"/>
        <v>0.42334374264170738</v>
      </c>
      <c r="Z426" s="134">
        <f t="shared" si="351"/>
        <v>0.42334374264170738</v>
      </c>
      <c r="AA426" s="134">
        <f t="shared" si="351"/>
        <v>0.42334374264170738</v>
      </c>
    </row>
    <row r="427" spans="1:27" x14ac:dyDescent="0.3">
      <c r="A427" s="23">
        <v>17</v>
      </c>
      <c r="B427" s="134">
        <f t="shared" si="335"/>
        <v>0.42334374264170738</v>
      </c>
      <c r="C427" s="134">
        <f t="shared" ref="C427:AA427" si="352">B427</f>
        <v>0.42334374264170738</v>
      </c>
      <c r="D427" s="134">
        <f t="shared" si="352"/>
        <v>0.42334374264170738</v>
      </c>
      <c r="E427" s="134">
        <f t="shared" si="352"/>
        <v>0.42334374264170738</v>
      </c>
      <c r="F427" s="134">
        <f t="shared" si="352"/>
        <v>0.42334374264170738</v>
      </c>
      <c r="G427" s="134">
        <f t="shared" si="352"/>
        <v>0.42334374264170738</v>
      </c>
      <c r="H427" s="134">
        <f t="shared" si="352"/>
        <v>0.42334374264170738</v>
      </c>
      <c r="I427" s="134">
        <f t="shared" si="352"/>
        <v>0.42334374264170738</v>
      </c>
      <c r="J427" s="134">
        <f t="shared" si="352"/>
        <v>0.42334374264170738</v>
      </c>
      <c r="K427" s="134">
        <f t="shared" si="352"/>
        <v>0.42334374264170738</v>
      </c>
      <c r="L427" s="134">
        <f t="shared" si="352"/>
        <v>0.42334374264170738</v>
      </c>
      <c r="M427" s="134">
        <f t="shared" si="352"/>
        <v>0.42334374264170738</v>
      </c>
      <c r="N427" s="134">
        <f t="shared" si="352"/>
        <v>0.42334374264170738</v>
      </c>
      <c r="O427" s="134">
        <f t="shared" si="352"/>
        <v>0.42334374264170738</v>
      </c>
      <c r="P427" s="134">
        <f t="shared" si="352"/>
        <v>0.42334374264170738</v>
      </c>
      <c r="Q427" s="134">
        <f t="shared" si="352"/>
        <v>0.42334374264170738</v>
      </c>
      <c r="R427" s="134">
        <f t="shared" si="352"/>
        <v>0.42334374264170738</v>
      </c>
      <c r="S427" s="134">
        <f t="shared" si="352"/>
        <v>0.42334374264170738</v>
      </c>
      <c r="T427" s="134">
        <f t="shared" si="352"/>
        <v>0.42334374264170738</v>
      </c>
      <c r="U427" s="134">
        <f t="shared" si="352"/>
        <v>0.42334374264170738</v>
      </c>
      <c r="V427" s="134">
        <f t="shared" si="352"/>
        <v>0.42334374264170738</v>
      </c>
      <c r="W427" s="134">
        <f t="shared" si="352"/>
        <v>0.42334374264170738</v>
      </c>
      <c r="X427" s="134">
        <f t="shared" si="352"/>
        <v>0.42334374264170738</v>
      </c>
      <c r="Y427" s="134">
        <f t="shared" si="352"/>
        <v>0.42334374264170738</v>
      </c>
      <c r="Z427" s="134">
        <f t="shared" si="352"/>
        <v>0.42334374264170738</v>
      </c>
      <c r="AA427" s="134">
        <f t="shared" si="352"/>
        <v>0.42334374264170738</v>
      </c>
    </row>
    <row r="428" spans="1:27" x14ac:dyDescent="0.3">
      <c r="A428" s="23">
        <v>18</v>
      </c>
      <c r="B428" s="134">
        <f t="shared" si="335"/>
        <v>0.42334374264170738</v>
      </c>
      <c r="C428" s="134">
        <f t="shared" ref="C428:AA428" si="353">B428</f>
        <v>0.42334374264170738</v>
      </c>
      <c r="D428" s="134">
        <f t="shared" si="353"/>
        <v>0.42334374264170738</v>
      </c>
      <c r="E428" s="134">
        <f t="shared" si="353"/>
        <v>0.42334374264170738</v>
      </c>
      <c r="F428" s="134">
        <f t="shared" si="353"/>
        <v>0.42334374264170738</v>
      </c>
      <c r="G428" s="134">
        <f t="shared" si="353"/>
        <v>0.42334374264170738</v>
      </c>
      <c r="H428" s="134">
        <f t="shared" si="353"/>
        <v>0.42334374264170738</v>
      </c>
      <c r="I428" s="134">
        <f t="shared" si="353"/>
        <v>0.42334374264170738</v>
      </c>
      <c r="J428" s="134">
        <f t="shared" si="353"/>
        <v>0.42334374264170738</v>
      </c>
      <c r="K428" s="134">
        <f t="shared" si="353"/>
        <v>0.42334374264170738</v>
      </c>
      <c r="L428" s="134">
        <f t="shared" si="353"/>
        <v>0.42334374264170738</v>
      </c>
      <c r="M428" s="134">
        <f t="shared" si="353"/>
        <v>0.42334374264170738</v>
      </c>
      <c r="N428" s="134">
        <f t="shared" si="353"/>
        <v>0.42334374264170738</v>
      </c>
      <c r="O428" s="134">
        <f t="shared" si="353"/>
        <v>0.42334374264170738</v>
      </c>
      <c r="P428" s="134">
        <f t="shared" si="353"/>
        <v>0.42334374264170738</v>
      </c>
      <c r="Q428" s="134">
        <f t="shared" si="353"/>
        <v>0.42334374264170738</v>
      </c>
      <c r="R428" s="134">
        <f t="shared" si="353"/>
        <v>0.42334374264170738</v>
      </c>
      <c r="S428" s="134">
        <f t="shared" si="353"/>
        <v>0.42334374264170738</v>
      </c>
      <c r="T428" s="134">
        <f t="shared" si="353"/>
        <v>0.42334374264170738</v>
      </c>
      <c r="U428" s="134">
        <f t="shared" si="353"/>
        <v>0.42334374264170738</v>
      </c>
      <c r="V428" s="134">
        <f t="shared" si="353"/>
        <v>0.42334374264170738</v>
      </c>
      <c r="W428" s="134">
        <f t="shared" si="353"/>
        <v>0.42334374264170738</v>
      </c>
      <c r="X428" s="134">
        <f t="shared" si="353"/>
        <v>0.42334374264170738</v>
      </c>
      <c r="Y428" s="134">
        <f t="shared" si="353"/>
        <v>0.42334374264170738</v>
      </c>
      <c r="Z428" s="134">
        <f t="shared" si="353"/>
        <v>0.42334374264170738</v>
      </c>
      <c r="AA428" s="134">
        <f t="shared" si="353"/>
        <v>0.42334374264170738</v>
      </c>
    </row>
    <row r="429" spans="1:27" x14ac:dyDescent="0.3">
      <c r="A429" s="23">
        <v>19</v>
      </c>
      <c r="B429" s="134">
        <f t="shared" si="335"/>
        <v>0.24668366889866192</v>
      </c>
      <c r="C429" s="134">
        <f t="shared" ref="C429:AA429" si="354">B429</f>
        <v>0.24668366889866192</v>
      </c>
      <c r="D429" s="134">
        <f t="shared" si="354"/>
        <v>0.24668366889866192</v>
      </c>
      <c r="E429" s="134">
        <f t="shared" si="354"/>
        <v>0.24668366889866192</v>
      </c>
      <c r="F429" s="134">
        <f t="shared" si="354"/>
        <v>0.24668366889866192</v>
      </c>
      <c r="G429" s="134">
        <f t="shared" si="354"/>
        <v>0.24668366889866192</v>
      </c>
      <c r="H429" s="134">
        <f t="shared" si="354"/>
        <v>0.24668366889866192</v>
      </c>
      <c r="I429" s="134">
        <f t="shared" si="354"/>
        <v>0.24668366889866192</v>
      </c>
      <c r="J429" s="134">
        <f t="shared" si="354"/>
        <v>0.24668366889866192</v>
      </c>
      <c r="K429" s="134">
        <f t="shared" si="354"/>
        <v>0.24668366889866192</v>
      </c>
      <c r="L429" s="134">
        <f t="shared" si="354"/>
        <v>0.24668366889866192</v>
      </c>
      <c r="M429" s="134">
        <f t="shared" si="354"/>
        <v>0.24668366889866192</v>
      </c>
      <c r="N429" s="134">
        <f t="shared" si="354"/>
        <v>0.24668366889866192</v>
      </c>
      <c r="O429" s="134">
        <f t="shared" si="354"/>
        <v>0.24668366889866192</v>
      </c>
      <c r="P429" s="134">
        <f t="shared" si="354"/>
        <v>0.24668366889866192</v>
      </c>
      <c r="Q429" s="134">
        <f t="shared" si="354"/>
        <v>0.24668366889866192</v>
      </c>
      <c r="R429" s="134">
        <f t="shared" si="354"/>
        <v>0.24668366889866192</v>
      </c>
      <c r="S429" s="134">
        <f t="shared" si="354"/>
        <v>0.24668366889866192</v>
      </c>
      <c r="T429" s="134">
        <f t="shared" si="354"/>
        <v>0.24668366889866192</v>
      </c>
      <c r="U429" s="134">
        <f t="shared" si="354"/>
        <v>0.24668366889866192</v>
      </c>
      <c r="V429" s="134">
        <f t="shared" si="354"/>
        <v>0.24668366889866192</v>
      </c>
      <c r="W429" s="134">
        <f t="shared" si="354"/>
        <v>0.24668366889866192</v>
      </c>
      <c r="X429" s="134">
        <f t="shared" si="354"/>
        <v>0.24668366889866192</v>
      </c>
      <c r="Y429" s="134">
        <f t="shared" si="354"/>
        <v>0.24668366889866192</v>
      </c>
      <c r="Z429" s="134">
        <f t="shared" si="354"/>
        <v>0.24668366889866192</v>
      </c>
      <c r="AA429" s="134">
        <f t="shared" si="354"/>
        <v>0.24668366889866192</v>
      </c>
    </row>
    <row r="430" spans="1:27" x14ac:dyDescent="0.3">
      <c r="A430" s="23">
        <v>20</v>
      </c>
      <c r="B430" s="134">
        <f t="shared" si="335"/>
        <v>0.24668366889866192</v>
      </c>
      <c r="C430" s="134">
        <f t="shared" ref="C430:AA430" si="355">B430</f>
        <v>0.24668366889866192</v>
      </c>
      <c r="D430" s="134">
        <f t="shared" si="355"/>
        <v>0.24668366889866192</v>
      </c>
      <c r="E430" s="134">
        <f t="shared" si="355"/>
        <v>0.24668366889866192</v>
      </c>
      <c r="F430" s="134">
        <f t="shared" si="355"/>
        <v>0.24668366889866192</v>
      </c>
      <c r="G430" s="134">
        <f t="shared" si="355"/>
        <v>0.24668366889866192</v>
      </c>
      <c r="H430" s="134">
        <f t="shared" si="355"/>
        <v>0.24668366889866192</v>
      </c>
      <c r="I430" s="134">
        <f t="shared" si="355"/>
        <v>0.24668366889866192</v>
      </c>
      <c r="J430" s="134">
        <f t="shared" si="355"/>
        <v>0.24668366889866192</v>
      </c>
      <c r="K430" s="134">
        <f t="shared" si="355"/>
        <v>0.24668366889866192</v>
      </c>
      <c r="L430" s="134">
        <f t="shared" si="355"/>
        <v>0.24668366889866192</v>
      </c>
      <c r="M430" s="134">
        <f t="shared" si="355"/>
        <v>0.24668366889866192</v>
      </c>
      <c r="N430" s="134">
        <f t="shared" si="355"/>
        <v>0.24668366889866192</v>
      </c>
      <c r="O430" s="134">
        <f t="shared" si="355"/>
        <v>0.24668366889866192</v>
      </c>
      <c r="P430" s="134">
        <f t="shared" si="355"/>
        <v>0.24668366889866192</v>
      </c>
      <c r="Q430" s="134">
        <f t="shared" si="355"/>
        <v>0.24668366889866192</v>
      </c>
      <c r="R430" s="134">
        <f t="shared" si="355"/>
        <v>0.24668366889866192</v>
      </c>
      <c r="S430" s="134">
        <f t="shared" si="355"/>
        <v>0.24668366889866192</v>
      </c>
      <c r="T430" s="134">
        <f t="shared" si="355"/>
        <v>0.24668366889866192</v>
      </c>
      <c r="U430" s="134">
        <f t="shared" si="355"/>
        <v>0.24668366889866192</v>
      </c>
      <c r="V430" s="134">
        <f t="shared" si="355"/>
        <v>0.24668366889866192</v>
      </c>
      <c r="W430" s="134">
        <f t="shared" si="355"/>
        <v>0.24668366889866192</v>
      </c>
      <c r="X430" s="134">
        <f t="shared" si="355"/>
        <v>0.24668366889866192</v>
      </c>
      <c r="Y430" s="134">
        <f t="shared" si="355"/>
        <v>0.24668366889866192</v>
      </c>
      <c r="Z430" s="134">
        <f t="shared" si="355"/>
        <v>0.24668366889866192</v>
      </c>
      <c r="AA430" s="134">
        <f t="shared" si="355"/>
        <v>0.24668366889866192</v>
      </c>
    </row>
    <row r="431" spans="1:27" x14ac:dyDescent="0.3">
      <c r="A431" s="23">
        <v>21</v>
      </c>
      <c r="B431" s="134">
        <f t="shared" si="335"/>
        <v>0.24668366889866192</v>
      </c>
      <c r="C431" s="134">
        <f t="shared" ref="C431:AA431" si="356">B431</f>
        <v>0.24668366889866192</v>
      </c>
      <c r="D431" s="134">
        <f t="shared" si="356"/>
        <v>0.24668366889866192</v>
      </c>
      <c r="E431" s="134">
        <f t="shared" si="356"/>
        <v>0.24668366889866192</v>
      </c>
      <c r="F431" s="134">
        <f t="shared" si="356"/>
        <v>0.24668366889866192</v>
      </c>
      <c r="G431" s="134">
        <f t="shared" si="356"/>
        <v>0.24668366889866192</v>
      </c>
      <c r="H431" s="134">
        <f t="shared" si="356"/>
        <v>0.24668366889866192</v>
      </c>
      <c r="I431" s="134">
        <f t="shared" si="356"/>
        <v>0.24668366889866192</v>
      </c>
      <c r="J431" s="134">
        <f t="shared" si="356"/>
        <v>0.24668366889866192</v>
      </c>
      <c r="K431" s="134">
        <f t="shared" si="356"/>
        <v>0.24668366889866192</v>
      </c>
      <c r="L431" s="134">
        <f t="shared" si="356"/>
        <v>0.24668366889866192</v>
      </c>
      <c r="M431" s="134">
        <f t="shared" si="356"/>
        <v>0.24668366889866192</v>
      </c>
      <c r="N431" s="134">
        <f t="shared" si="356"/>
        <v>0.24668366889866192</v>
      </c>
      <c r="O431" s="134">
        <f t="shared" si="356"/>
        <v>0.24668366889866192</v>
      </c>
      <c r="P431" s="134">
        <f t="shared" si="356"/>
        <v>0.24668366889866192</v>
      </c>
      <c r="Q431" s="134">
        <f t="shared" si="356"/>
        <v>0.24668366889866192</v>
      </c>
      <c r="R431" s="134">
        <f t="shared" si="356"/>
        <v>0.24668366889866192</v>
      </c>
      <c r="S431" s="134">
        <f t="shared" si="356"/>
        <v>0.24668366889866192</v>
      </c>
      <c r="T431" s="134">
        <f t="shared" si="356"/>
        <v>0.24668366889866192</v>
      </c>
      <c r="U431" s="134">
        <f t="shared" si="356"/>
        <v>0.24668366889866192</v>
      </c>
      <c r="V431" s="134">
        <f t="shared" si="356"/>
        <v>0.24668366889866192</v>
      </c>
      <c r="W431" s="134">
        <f t="shared" si="356"/>
        <v>0.24668366889866192</v>
      </c>
      <c r="X431" s="134">
        <f t="shared" si="356"/>
        <v>0.24668366889866192</v>
      </c>
      <c r="Y431" s="134">
        <f t="shared" si="356"/>
        <v>0.24668366889866192</v>
      </c>
      <c r="Z431" s="134">
        <f t="shared" si="356"/>
        <v>0.24668366889866192</v>
      </c>
      <c r="AA431" s="134">
        <f t="shared" si="356"/>
        <v>0.24668366889866192</v>
      </c>
    </row>
    <row r="432" spans="1:27" x14ac:dyDescent="0.3">
      <c r="A432" s="23">
        <v>22</v>
      </c>
      <c r="B432" s="134">
        <f t="shared" si="335"/>
        <v>0.16422435249887773</v>
      </c>
      <c r="C432" s="134">
        <f t="shared" ref="C432:AA432" si="357">B432</f>
        <v>0.16422435249887773</v>
      </c>
      <c r="D432" s="134">
        <f t="shared" si="357"/>
        <v>0.16422435249887773</v>
      </c>
      <c r="E432" s="134">
        <f t="shared" si="357"/>
        <v>0.16422435249887773</v>
      </c>
      <c r="F432" s="134">
        <f t="shared" si="357"/>
        <v>0.16422435249887773</v>
      </c>
      <c r="G432" s="134">
        <f t="shared" si="357"/>
        <v>0.16422435249887773</v>
      </c>
      <c r="H432" s="134">
        <f t="shared" si="357"/>
        <v>0.16422435249887773</v>
      </c>
      <c r="I432" s="134">
        <f t="shared" si="357"/>
        <v>0.16422435249887773</v>
      </c>
      <c r="J432" s="134">
        <f t="shared" si="357"/>
        <v>0.16422435249887773</v>
      </c>
      <c r="K432" s="134">
        <f t="shared" si="357"/>
        <v>0.16422435249887773</v>
      </c>
      <c r="L432" s="134">
        <f t="shared" si="357"/>
        <v>0.16422435249887773</v>
      </c>
      <c r="M432" s="134">
        <f t="shared" si="357"/>
        <v>0.16422435249887773</v>
      </c>
      <c r="N432" s="134">
        <f t="shared" si="357"/>
        <v>0.16422435249887773</v>
      </c>
      <c r="O432" s="134">
        <f t="shared" si="357"/>
        <v>0.16422435249887773</v>
      </c>
      <c r="P432" s="134">
        <f t="shared" si="357"/>
        <v>0.16422435249887773</v>
      </c>
      <c r="Q432" s="134">
        <f t="shared" si="357"/>
        <v>0.16422435249887773</v>
      </c>
      <c r="R432" s="134">
        <f t="shared" si="357"/>
        <v>0.16422435249887773</v>
      </c>
      <c r="S432" s="134">
        <f t="shared" si="357"/>
        <v>0.16422435249887773</v>
      </c>
      <c r="T432" s="134">
        <f t="shared" si="357"/>
        <v>0.16422435249887773</v>
      </c>
      <c r="U432" s="134">
        <f t="shared" si="357"/>
        <v>0.16422435249887773</v>
      </c>
      <c r="V432" s="134">
        <f t="shared" si="357"/>
        <v>0.16422435249887773</v>
      </c>
      <c r="W432" s="134">
        <f t="shared" si="357"/>
        <v>0.16422435249887773</v>
      </c>
      <c r="X432" s="134">
        <f t="shared" si="357"/>
        <v>0.16422435249887773</v>
      </c>
      <c r="Y432" s="134">
        <f t="shared" si="357"/>
        <v>0.16422435249887773</v>
      </c>
      <c r="Z432" s="134">
        <f t="shared" si="357"/>
        <v>0.16422435249887773</v>
      </c>
      <c r="AA432" s="134">
        <f t="shared" si="357"/>
        <v>0.16422435249887773</v>
      </c>
    </row>
    <row r="433" spans="1:27" x14ac:dyDescent="0.3">
      <c r="A433" s="23">
        <v>23</v>
      </c>
      <c r="B433" s="134">
        <f t="shared" si="335"/>
        <v>0.16422435249887773</v>
      </c>
      <c r="C433" s="134">
        <f t="shared" ref="C433:AA433" si="358">B433</f>
        <v>0.16422435249887773</v>
      </c>
      <c r="D433" s="134">
        <f t="shared" si="358"/>
        <v>0.16422435249887773</v>
      </c>
      <c r="E433" s="134">
        <f t="shared" si="358"/>
        <v>0.16422435249887773</v>
      </c>
      <c r="F433" s="134">
        <f t="shared" si="358"/>
        <v>0.16422435249887773</v>
      </c>
      <c r="G433" s="134">
        <f t="shared" si="358"/>
        <v>0.16422435249887773</v>
      </c>
      <c r="H433" s="134">
        <f t="shared" si="358"/>
        <v>0.16422435249887773</v>
      </c>
      <c r="I433" s="134">
        <f t="shared" si="358"/>
        <v>0.16422435249887773</v>
      </c>
      <c r="J433" s="134">
        <f t="shared" si="358"/>
        <v>0.16422435249887773</v>
      </c>
      <c r="K433" s="134">
        <f t="shared" si="358"/>
        <v>0.16422435249887773</v>
      </c>
      <c r="L433" s="134">
        <f t="shared" si="358"/>
        <v>0.16422435249887773</v>
      </c>
      <c r="M433" s="134">
        <f t="shared" si="358"/>
        <v>0.16422435249887773</v>
      </c>
      <c r="N433" s="134">
        <f t="shared" si="358"/>
        <v>0.16422435249887773</v>
      </c>
      <c r="O433" s="134">
        <f t="shared" si="358"/>
        <v>0.16422435249887773</v>
      </c>
      <c r="P433" s="134">
        <f t="shared" si="358"/>
        <v>0.16422435249887773</v>
      </c>
      <c r="Q433" s="134">
        <f t="shared" si="358"/>
        <v>0.16422435249887773</v>
      </c>
      <c r="R433" s="134">
        <f t="shared" si="358"/>
        <v>0.16422435249887773</v>
      </c>
      <c r="S433" s="134">
        <f t="shared" si="358"/>
        <v>0.16422435249887773</v>
      </c>
      <c r="T433" s="134">
        <f t="shared" si="358"/>
        <v>0.16422435249887773</v>
      </c>
      <c r="U433" s="134">
        <f t="shared" si="358"/>
        <v>0.16422435249887773</v>
      </c>
      <c r="V433" s="134">
        <f t="shared" si="358"/>
        <v>0.16422435249887773</v>
      </c>
      <c r="W433" s="134">
        <f t="shared" si="358"/>
        <v>0.16422435249887773</v>
      </c>
      <c r="X433" s="134">
        <f t="shared" si="358"/>
        <v>0.16422435249887773</v>
      </c>
      <c r="Y433" s="134">
        <f t="shared" si="358"/>
        <v>0.16422435249887773</v>
      </c>
      <c r="Z433" s="134">
        <f t="shared" si="358"/>
        <v>0.16422435249887773</v>
      </c>
      <c r="AA433" s="134">
        <f t="shared" si="358"/>
        <v>0.16422435249887773</v>
      </c>
    </row>
    <row r="434" spans="1:27" x14ac:dyDescent="0.3">
      <c r="A434" s="23">
        <v>24</v>
      </c>
      <c r="B434" s="134">
        <f t="shared" si="335"/>
        <v>0.16422435249887773</v>
      </c>
      <c r="C434" s="134">
        <f t="shared" ref="C434:AA434" si="359">B434</f>
        <v>0.16422435249887773</v>
      </c>
      <c r="D434" s="134">
        <f t="shared" si="359"/>
        <v>0.16422435249887773</v>
      </c>
      <c r="E434" s="134">
        <f t="shared" si="359"/>
        <v>0.16422435249887773</v>
      </c>
      <c r="F434" s="134">
        <f t="shared" si="359"/>
        <v>0.16422435249887773</v>
      </c>
      <c r="G434" s="134">
        <f t="shared" si="359"/>
        <v>0.16422435249887773</v>
      </c>
      <c r="H434" s="134">
        <f t="shared" si="359"/>
        <v>0.16422435249887773</v>
      </c>
      <c r="I434" s="134">
        <f t="shared" si="359"/>
        <v>0.16422435249887773</v>
      </c>
      <c r="J434" s="134">
        <f t="shared" si="359"/>
        <v>0.16422435249887773</v>
      </c>
      <c r="K434" s="134">
        <f t="shared" si="359"/>
        <v>0.16422435249887773</v>
      </c>
      <c r="L434" s="134">
        <f t="shared" si="359"/>
        <v>0.16422435249887773</v>
      </c>
      <c r="M434" s="134">
        <f t="shared" si="359"/>
        <v>0.16422435249887773</v>
      </c>
      <c r="N434" s="134">
        <f t="shared" si="359"/>
        <v>0.16422435249887773</v>
      </c>
      <c r="O434" s="134">
        <f t="shared" si="359"/>
        <v>0.16422435249887773</v>
      </c>
      <c r="P434" s="134">
        <f t="shared" si="359"/>
        <v>0.16422435249887773</v>
      </c>
      <c r="Q434" s="134">
        <f t="shared" si="359"/>
        <v>0.16422435249887773</v>
      </c>
      <c r="R434" s="134">
        <f t="shared" si="359"/>
        <v>0.16422435249887773</v>
      </c>
      <c r="S434" s="134">
        <f t="shared" si="359"/>
        <v>0.16422435249887773</v>
      </c>
      <c r="T434" s="134">
        <f t="shared" si="359"/>
        <v>0.16422435249887773</v>
      </c>
      <c r="U434" s="134">
        <f t="shared" si="359"/>
        <v>0.16422435249887773</v>
      </c>
      <c r="V434" s="134">
        <f t="shared" si="359"/>
        <v>0.16422435249887773</v>
      </c>
      <c r="W434" s="134">
        <f t="shared" si="359"/>
        <v>0.16422435249887773</v>
      </c>
      <c r="X434" s="134">
        <f t="shared" si="359"/>
        <v>0.16422435249887773</v>
      </c>
      <c r="Y434" s="134">
        <f t="shared" si="359"/>
        <v>0.16422435249887773</v>
      </c>
      <c r="Z434" s="134">
        <f t="shared" si="359"/>
        <v>0.16422435249887773</v>
      </c>
      <c r="AA434" s="134">
        <f t="shared" si="359"/>
        <v>0.16422435249887773</v>
      </c>
    </row>
    <row r="435" spans="1:27" x14ac:dyDescent="0.3">
      <c r="A435" s="23">
        <v>25</v>
      </c>
      <c r="B435" s="134">
        <f t="shared" si="335"/>
        <v>0.26133096653964744</v>
      </c>
      <c r="C435" s="134">
        <f t="shared" ref="C435:AA435" si="360">B435</f>
        <v>0.26133096653964744</v>
      </c>
      <c r="D435" s="134">
        <f t="shared" si="360"/>
        <v>0.26133096653964744</v>
      </c>
      <c r="E435" s="134">
        <f t="shared" si="360"/>
        <v>0.26133096653964744</v>
      </c>
      <c r="F435" s="134">
        <f t="shared" si="360"/>
        <v>0.26133096653964744</v>
      </c>
      <c r="G435" s="134">
        <f t="shared" si="360"/>
        <v>0.26133096653964744</v>
      </c>
      <c r="H435" s="134">
        <f t="shared" si="360"/>
        <v>0.26133096653964744</v>
      </c>
      <c r="I435" s="134">
        <f t="shared" si="360"/>
        <v>0.26133096653964744</v>
      </c>
      <c r="J435" s="134">
        <f t="shared" si="360"/>
        <v>0.26133096653964744</v>
      </c>
      <c r="K435" s="134">
        <f t="shared" si="360"/>
        <v>0.26133096653964744</v>
      </c>
      <c r="L435" s="134">
        <f t="shared" si="360"/>
        <v>0.26133096653964744</v>
      </c>
      <c r="M435" s="134">
        <f t="shared" si="360"/>
        <v>0.26133096653964744</v>
      </c>
      <c r="N435" s="134">
        <f t="shared" si="360"/>
        <v>0.26133096653964744</v>
      </c>
      <c r="O435" s="134">
        <f t="shared" si="360"/>
        <v>0.26133096653964744</v>
      </c>
      <c r="P435" s="134">
        <f t="shared" si="360"/>
        <v>0.26133096653964744</v>
      </c>
      <c r="Q435" s="134">
        <f t="shared" si="360"/>
        <v>0.26133096653964744</v>
      </c>
      <c r="R435" s="134">
        <f t="shared" si="360"/>
        <v>0.26133096653964744</v>
      </c>
      <c r="S435" s="134">
        <f t="shared" si="360"/>
        <v>0.26133096653964744</v>
      </c>
      <c r="T435" s="134">
        <f t="shared" si="360"/>
        <v>0.26133096653964744</v>
      </c>
      <c r="U435" s="134">
        <f t="shared" si="360"/>
        <v>0.26133096653964744</v>
      </c>
      <c r="V435" s="134">
        <f t="shared" si="360"/>
        <v>0.26133096653964744</v>
      </c>
      <c r="W435" s="134">
        <f t="shared" si="360"/>
        <v>0.26133096653964744</v>
      </c>
      <c r="X435" s="134">
        <f t="shared" si="360"/>
        <v>0.26133096653964744</v>
      </c>
      <c r="Y435" s="134">
        <f t="shared" si="360"/>
        <v>0.26133096653964744</v>
      </c>
      <c r="Z435" s="134">
        <f t="shared" si="360"/>
        <v>0.26133096653964744</v>
      </c>
      <c r="AA435" s="134">
        <f t="shared" si="360"/>
        <v>0.26133096653964744</v>
      </c>
    </row>
    <row r="436" spans="1:27" x14ac:dyDescent="0.3">
      <c r="A436" s="23">
        <v>26</v>
      </c>
      <c r="B436" s="134">
        <f t="shared" si="335"/>
        <v>0.26133096653964744</v>
      </c>
      <c r="C436" s="134">
        <f t="shared" ref="C436:AA436" si="361">B436</f>
        <v>0.26133096653964744</v>
      </c>
      <c r="D436" s="134">
        <f t="shared" si="361"/>
        <v>0.26133096653964744</v>
      </c>
      <c r="E436" s="134">
        <f t="shared" si="361"/>
        <v>0.26133096653964744</v>
      </c>
      <c r="F436" s="134">
        <f t="shared" si="361"/>
        <v>0.26133096653964744</v>
      </c>
      <c r="G436" s="134">
        <f t="shared" si="361"/>
        <v>0.26133096653964744</v>
      </c>
      <c r="H436" s="134">
        <f t="shared" si="361"/>
        <v>0.26133096653964744</v>
      </c>
      <c r="I436" s="134">
        <f t="shared" si="361"/>
        <v>0.26133096653964744</v>
      </c>
      <c r="J436" s="134">
        <f t="shared" si="361"/>
        <v>0.26133096653964744</v>
      </c>
      <c r="K436" s="134">
        <f t="shared" si="361"/>
        <v>0.26133096653964744</v>
      </c>
      <c r="L436" s="134">
        <f t="shared" si="361"/>
        <v>0.26133096653964744</v>
      </c>
      <c r="M436" s="134">
        <f t="shared" si="361"/>
        <v>0.26133096653964744</v>
      </c>
      <c r="N436" s="134">
        <f t="shared" si="361"/>
        <v>0.26133096653964744</v>
      </c>
      <c r="O436" s="134">
        <f t="shared" si="361"/>
        <v>0.26133096653964744</v>
      </c>
      <c r="P436" s="134">
        <f t="shared" si="361"/>
        <v>0.26133096653964744</v>
      </c>
      <c r="Q436" s="134">
        <f t="shared" si="361"/>
        <v>0.26133096653964744</v>
      </c>
      <c r="R436" s="134">
        <f t="shared" si="361"/>
        <v>0.26133096653964744</v>
      </c>
      <c r="S436" s="134">
        <f t="shared" si="361"/>
        <v>0.26133096653964744</v>
      </c>
      <c r="T436" s="134">
        <f t="shared" si="361"/>
        <v>0.26133096653964744</v>
      </c>
      <c r="U436" s="134">
        <f t="shared" si="361"/>
        <v>0.26133096653964744</v>
      </c>
      <c r="V436" s="134">
        <f t="shared" si="361"/>
        <v>0.26133096653964744</v>
      </c>
      <c r="W436" s="134">
        <f t="shared" si="361"/>
        <v>0.26133096653964744</v>
      </c>
      <c r="X436" s="134">
        <f t="shared" si="361"/>
        <v>0.26133096653964744</v>
      </c>
      <c r="Y436" s="134">
        <f t="shared" si="361"/>
        <v>0.26133096653964744</v>
      </c>
      <c r="Z436" s="134">
        <f t="shared" si="361"/>
        <v>0.26133096653964744</v>
      </c>
      <c r="AA436" s="134">
        <f t="shared" si="361"/>
        <v>0.26133096653964744</v>
      </c>
    </row>
    <row r="437" spans="1:27" x14ac:dyDescent="0.3">
      <c r="A437" s="23">
        <v>27</v>
      </c>
      <c r="B437" s="134">
        <f t="shared" si="335"/>
        <v>0.26133096653964744</v>
      </c>
      <c r="C437" s="134">
        <f t="shared" ref="C437:AA437" si="362">B437</f>
        <v>0.26133096653964744</v>
      </c>
      <c r="D437" s="134">
        <f t="shared" si="362"/>
        <v>0.26133096653964744</v>
      </c>
      <c r="E437" s="134">
        <f t="shared" si="362"/>
        <v>0.26133096653964744</v>
      </c>
      <c r="F437" s="134">
        <f t="shared" si="362"/>
        <v>0.26133096653964744</v>
      </c>
      <c r="G437" s="134">
        <f t="shared" si="362"/>
        <v>0.26133096653964744</v>
      </c>
      <c r="H437" s="134">
        <f t="shared" si="362"/>
        <v>0.26133096653964744</v>
      </c>
      <c r="I437" s="134">
        <f t="shared" si="362"/>
        <v>0.26133096653964744</v>
      </c>
      <c r="J437" s="134">
        <f t="shared" si="362"/>
        <v>0.26133096653964744</v>
      </c>
      <c r="K437" s="134">
        <f t="shared" si="362"/>
        <v>0.26133096653964744</v>
      </c>
      <c r="L437" s="134">
        <f t="shared" si="362"/>
        <v>0.26133096653964744</v>
      </c>
      <c r="M437" s="134">
        <f t="shared" si="362"/>
        <v>0.26133096653964744</v>
      </c>
      <c r="N437" s="134">
        <f t="shared" si="362"/>
        <v>0.26133096653964744</v>
      </c>
      <c r="O437" s="134">
        <f t="shared" si="362"/>
        <v>0.26133096653964744</v>
      </c>
      <c r="P437" s="134">
        <f t="shared" si="362"/>
        <v>0.26133096653964744</v>
      </c>
      <c r="Q437" s="134">
        <f t="shared" si="362"/>
        <v>0.26133096653964744</v>
      </c>
      <c r="R437" s="134">
        <f t="shared" si="362"/>
        <v>0.26133096653964744</v>
      </c>
      <c r="S437" s="134">
        <f t="shared" si="362"/>
        <v>0.26133096653964744</v>
      </c>
      <c r="T437" s="134">
        <f t="shared" si="362"/>
        <v>0.26133096653964744</v>
      </c>
      <c r="U437" s="134">
        <f t="shared" si="362"/>
        <v>0.26133096653964744</v>
      </c>
      <c r="V437" s="134">
        <f t="shared" si="362"/>
        <v>0.26133096653964744</v>
      </c>
      <c r="W437" s="134">
        <f t="shared" si="362"/>
        <v>0.26133096653964744</v>
      </c>
      <c r="X437" s="134">
        <f t="shared" si="362"/>
        <v>0.26133096653964744</v>
      </c>
      <c r="Y437" s="134">
        <f t="shared" si="362"/>
        <v>0.26133096653964744</v>
      </c>
      <c r="Z437" s="134">
        <f t="shared" si="362"/>
        <v>0.26133096653964744</v>
      </c>
      <c r="AA437" s="134">
        <f t="shared" si="362"/>
        <v>0.26133096653964744</v>
      </c>
    </row>
    <row r="438" spans="1:27" x14ac:dyDescent="0.3">
      <c r="A438" s="23">
        <v>28</v>
      </c>
      <c r="B438" s="134">
        <f t="shared" si="335"/>
        <v>0.57982163086083582</v>
      </c>
      <c r="C438" s="134">
        <f t="shared" ref="C438:AA438" si="363">B438</f>
        <v>0.57982163086083582</v>
      </c>
      <c r="D438" s="134">
        <f t="shared" si="363"/>
        <v>0.57982163086083582</v>
      </c>
      <c r="E438" s="134">
        <f t="shared" si="363"/>
        <v>0.57982163086083582</v>
      </c>
      <c r="F438" s="134">
        <f t="shared" si="363"/>
        <v>0.57982163086083582</v>
      </c>
      <c r="G438" s="134">
        <f t="shared" si="363"/>
        <v>0.57982163086083582</v>
      </c>
      <c r="H438" s="134">
        <f t="shared" si="363"/>
        <v>0.57982163086083582</v>
      </c>
      <c r="I438" s="134">
        <f t="shared" si="363"/>
        <v>0.57982163086083582</v>
      </c>
      <c r="J438" s="134">
        <f t="shared" si="363"/>
        <v>0.57982163086083582</v>
      </c>
      <c r="K438" s="134">
        <f t="shared" si="363"/>
        <v>0.57982163086083582</v>
      </c>
      <c r="L438" s="134">
        <f t="shared" si="363"/>
        <v>0.57982163086083582</v>
      </c>
      <c r="M438" s="134">
        <f t="shared" si="363"/>
        <v>0.57982163086083582</v>
      </c>
      <c r="N438" s="134">
        <f t="shared" si="363"/>
        <v>0.57982163086083582</v>
      </c>
      <c r="O438" s="134">
        <f t="shared" si="363"/>
        <v>0.57982163086083582</v>
      </c>
      <c r="P438" s="134">
        <f t="shared" si="363"/>
        <v>0.57982163086083582</v>
      </c>
      <c r="Q438" s="134">
        <f t="shared" si="363"/>
        <v>0.57982163086083582</v>
      </c>
      <c r="R438" s="134">
        <f t="shared" si="363"/>
        <v>0.57982163086083582</v>
      </c>
      <c r="S438" s="134">
        <f t="shared" si="363"/>
        <v>0.57982163086083582</v>
      </c>
      <c r="T438" s="134">
        <f t="shared" si="363"/>
        <v>0.57982163086083582</v>
      </c>
      <c r="U438" s="134">
        <f t="shared" si="363"/>
        <v>0.57982163086083582</v>
      </c>
      <c r="V438" s="134">
        <f t="shared" si="363"/>
        <v>0.57982163086083582</v>
      </c>
      <c r="W438" s="134">
        <f t="shared" si="363"/>
        <v>0.57982163086083582</v>
      </c>
      <c r="X438" s="134">
        <f t="shared" si="363"/>
        <v>0.57982163086083582</v>
      </c>
      <c r="Y438" s="134">
        <f t="shared" si="363"/>
        <v>0.57982163086083582</v>
      </c>
      <c r="Z438" s="134">
        <f t="shared" si="363"/>
        <v>0.57982163086083582</v>
      </c>
      <c r="AA438" s="134">
        <f t="shared" si="363"/>
        <v>0.57982163086083582</v>
      </c>
    </row>
    <row r="439" spans="1:27" x14ac:dyDescent="0.3">
      <c r="A439" s="23">
        <v>29</v>
      </c>
      <c r="B439" s="134">
        <f t="shared" si="335"/>
        <v>0.57982163086083582</v>
      </c>
      <c r="C439" s="134">
        <f t="shared" ref="C439:AA439" si="364">B439</f>
        <v>0.57982163086083582</v>
      </c>
      <c r="D439" s="134">
        <f t="shared" si="364"/>
        <v>0.57982163086083582</v>
      </c>
      <c r="E439" s="134">
        <f t="shared" si="364"/>
        <v>0.57982163086083582</v>
      </c>
      <c r="F439" s="134">
        <f t="shared" si="364"/>
        <v>0.57982163086083582</v>
      </c>
      <c r="G439" s="134">
        <f t="shared" si="364"/>
        <v>0.57982163086083582</v>
      </c>
      <c r="H439" s="134">
        <f t="shared" si="364"/>
        <v>0.57982163086083582</v>
      </c>
      <c r="I439" s="134">
        <f t="shared" si="364"/>
        <v>0.57982163086083582</v>
      </c>
      <c r="J439" s="134">
        <f t="shared" si="364"/>
        <v>0.57982163086083582</v>
      </c>
      <c r="K439" s="134">
        <f t="shared" si="364"/>
        <v>0.57982163086083582</v>
      </c>
      <c r="L439" s="134">
        <f t="shared" si="364"/>
        <v>0.57982163086083582</v>
      </c>
      <c r="M439" s="134">
        <f t="shared" si="364"/>
        <v>0.57982163086083582</v>
      </c>
      <c r="N439" s="134">
        <f t="shared" si="364"/>
        <v>0.57982163086083582</v>
      </c>
      <c r="O439" s="134">
        <f t="shared" si="364"/>
        <v>0.57982163086083582</v>
      </c>
      <c r="P439" s="134">
        <f t="shared" si="364"/>
        <v>0.57982163086083582</v>
      </c>
      <c r="Q439" s="134">
        <f t="shared" si="364"/>
        <v>0.57982163086083582</v>
      </c>
      <c r="R439" s="134">
        <f t="shared" si="364"/>
        <v>0.57982163086083582</v>
      </c>
      <c r="S439" s="134">
        <f t="shared" si="364"/>
        <v>0.57982163086083582</v>
      </c>
      <c r="T439" s="134">
        <f t="shared" si="364"/>
        <v>0.57982163086083582</v>
      </c>
      <c r="U439" s="134">
        <f t="shared" si="364"/>
        <v>0.57982163086083582</v>
      </c>
      <c r="V439" s="134">
        <f t="shared" si="364"/>
        <v>0.57982163086083582</v>
      </c>
      <c r="W439" s="134">
        <f t="shared" si="364"/>
        <v>0.57982163086083582</v>
      </c>
      <c r="X439" s="134">
        <f t="shared" si="364"/>
        <v>0.57982163086083582</v>
      </c>
      <c r="Y439" s="134">
        <f t="shared" si="364"/>
        <v>0.57982163086083582</v>
      </c>
      <c r="Z439" s="134">
        <f t="shared" si="364"/>
        <v>0.57982163086083582</v>
      </c>
      <c r="AA439" s="134">
        <f t="shared" si="364"/>
        <v>0.57982163086083582</v>
      </c>
    </row>
    <row r="440" spans="1:27" x14ac:dyDescent="0.3">
      <c r="A440" s="23">
        <v>30</v>
      </c>
      <c r="B440" s="134">
        <f t="shared" si="335"/>
        <v>0.57982163086083582</v>
      </c>
      <c r="C440" s="134">
        <f t="shared" ref="C440:AA440" si="365">B440</f>
        <v>0.57982163086083582</v>
      </c>
      <c r="D440" s="134">
        <f t="shared" si="365"/>
        <v>0.57982163086083582</v>
      </c>
      <c r="E440" s="134">
        <f t="shared" si="365"/>
        <v>0.57982163086083582</v>
      </c>
      <c r="F440" s="134">
        <f t="shared" si="365"/>
        <v>0.57982163086083582</v>
      </c>
      <c r="G440" s="134">
        <f t="shared" si="365"/>
        <v>0.57982163086083582</v>
      </c>
      <c r="H440" s="134">
        <f t="shared" si="365"/>
        <v>0.57982163086083582</v>
      </c>
      <c r="I440" s="134">
        <f t="shared" si="365"/>
        <v>0.57982163086083582</v>
      </c>
      <c r="J440" s="134">
        <f t="shared" si="365"/>
        <v>0.57982163086083582</v>
      </c>
      <c r="K440" s="134">
        <f t="shared" si="365"/>
        <v>0.57982163086083582</v>
      </c>
      <c r="L440" s="134">
        <f t="shared" si="365"/>
        <v>0.57982163086083582</v>
      </c>
      <c r="M440" s="134">
        <f t="shared" si="365"/>
        <v>0.57982163086083582</v>
      </c>
      <c r="N440" s="134">
        <f t="shared" si="365"/>
        <v>0.57982163086083582</v>
      </c>
      <c r="O440" s="134">
        <f t="shared" si="365"/>
        <v>0.57982163086083582</v>
      </c>
      <c r="P440" s="134">
        <f t="shared" si="365"/>
        <v>0.57982163086083582</v>
      </c>
      <c r="Q440" s="134">
        <f t="shared" si="365"/>
        <v>0.57982163086083582</v>
      </c>
      <c r="R440" s="134">
        <f t="shared" si="365"/>
        <v>0.57982163086083582</v>
      </c>
      <c r="S440" s="134">
        <f t="shared" si="365"/>
        <v>0.57982163086083582</v>
      </c>
      <c r="T440" s="134">
        <f t="shared" si="365"/>
        <v>0.57982163086083582</v>
      </c>
      <c r="U440" s="134">
        <f t="shared" si="365"/>
        <v>0.57982163086083582</v>
      </c>
      <c r="V440" s="134">
        <f t="shared" si="365"/>
        <v>0.57982163086083582</v>
      </c>
      <c r="W440" s="134">
        <f t="shared" si="365"/>
        <v>0.57982163086083582</v>
      </c>
      <c r="X440" s="134">
        <f t="shared" si="365"/>
        <v>0.57982163086083582</v>
      </c>
      <c r="Y440" s="134">
        <f t="shared" si="365"/>
        <v>0.57982163086083582</v>
      </c>
      <c r="Z440" s="134">
        <f t="shared" si="365"/>
        <v>0.57982163086083582</v>
      </c>
      <c r="AA440" s="134">
        <f t="shared" si="365"/>
        <v>0.57982163086083582</v>
      </c>
    </row>
    <row r="441" spans="1:27" x14ac:dyDescent="0.3">
      <c r="A441" s="23">
        <v>31</v>
      </c>
      <c r="B441" s="134">
        <f t="shared" si="335"/>
        <v>0.70471471256654084</v>
      </c>
      <c r="C441" s="134">
        <f t="shared" ref="C441:AA441" si="366">B441</f>
        <v>0.70471471256654084</v>
      </c>
      <c r="D441" s="134">
        <f t="shared" si="366"/>
        <v>0.70471471256654084</v>
      </c>
      <c r="E441" s="134">
        <f t="shared" si="366"/>
        <v>0.70471471256654084</v>
      </c>
      <c r="F441" s="134">
        <f t="shared" si="366"/>
        <v>0.70471471256654084</v>
      </c>
      <c r="G441" s="134">
        <f t="shared" si="366"/>
        <v>0.70471471256654084</v>
      </c>
      <c r="H441" s="134">
        <f t="shared" si="366"/>
        <v>0.70471471256654084</v>
      </c>
      <c r="I441" s="134">
        <f t="shared" si="366"/>
        <v>0.70471471256654084</v>
      </c>
      <c r="J441" s="134">
        <f t="shared" si="366"/>
        <v>0.70471471256654084</v>
      </c>
      <c r="K441" s="134">
        <f t="shared" si="366"/>
        <v>0.70471471256654084</v>
      </c>
      <c r="L441" s="134">
        <f t="shared" si="366"/>
        <v>0.70471471256654084</v>
      </c>
      <c r="M441" s="134">
        <f t="shared" si="366"/>
        <v>0.70471471256654084</v>
      </c>
      <c r="N441" s="134">
        <f t="shared" si="366"/>
        <v>0.70471471256654084</v>
      </c>
      <c r="O441" s="134">
        <f t="shared" si="366"/>
        <v>0.70471471256654084</v>
      </c>
      <c r="P441" s="134">
        <f t="shared" si="366"/>
        <v>0.70471471256654084</v>
      </c>
      <c r="Q441" s="134">
        <f t="shared" si="366"/>
        <v>0.70471471256654084</v>
      </c>
      <c r="R441" s="134">
        <f t="shared" si="366"/>
        <v>0.70471471256654084</v>
      </c>
      <c r="S441" s="134">
        <f t="shared" si="366"/>
        <v>0.70471471256654084</v>
      </c>
      <c r="T441" s="134">
        <f t="shared" si="366"/>
        <v>0.70471471256654084</v>
      </c>
      <c r="U441" s="134">
        <f t="shared" si="366"/>
        <v>0.70471471256654084</v>
      </c>
      <c r="V441" s="134">
        <f t="shared" si="366"/>
        <v>0.70471471256654084</v>
      </c>
      <c r="W441" s="134">
        <f t="shared" si="366"/>
        <v>0.70471471256654084</v>
      </c>
      <c r="X441" s="134">
        <f t="shared" si="366"/>
        <v>0.70471471256654084</v>
      </c>
      <c r="Y441" s="134">
        <f t="shared" si="366"/>
        <v>0.70471471256654084</v>
      </c>
      <c r="Z441" s="134">
        <f t="shared" si="366"/>
        <v>0.70471471256654084</v>
      </c>
      <c r="AA441" s="134">
        <f t="shared" si="366"/>
        <v>0.70471471256654084</v>
      </c>
    </row>
    <row r="442" spans="1:27" x14ac:dyDescent="0.3">
      <c r="A442" s="23">
        <v>32</v>
      </c>
      <c r="B442" s="134">
        <f t="shared" si="335"/>
        <v>0.70471471256654084</v>
      </c>
      <c r="C442" s="134">
        <f t="shared" ref="C442:AA442" si="367">B442</f>
        <v>0.70471471256654084</v>
      </c>
      <c r="D442" s="134">
        <f t="shared" si="367"/>
        <v>0.70471471256654084</v>
      </c>
      <c r="E442" s="134">
        <f t="shared" si="367"/>
        <v>0.70471471256654084</v>
      </c>
      <c r="F442" s="134">
        <f t="shared" si="367"/>
        <v>0.70471471256654084</v>
      </c>
      <c r="G442" s="134">
        <f t="shared" si="367"/>
        <v>0.70471471256654084</v>
      </c>
      <c r="H442" s="134">
        <f t="shared" si="367"/>
        <v>0.70471471256654084</v>
      </c>
      <c r="I442" s="134">
        <f t="shared" si="367"/>
        <v>0.70471471256654084</v>
      </c>
      <c r="J442" s="134">
        <f t="shared" si="367"/>
        <v>0.70471471256654084</v>
      </c>
      <c r="K442" s="134">
        <f t="shared" si="367"/>
        <v>0.70471471256654084</v>
      </c>
      <c r="L442" s="134">
        <f t="shared" si="367"/>
        <v>0.70471471256654084</v>
      </c>
      <c r="M442" s="134">
        <f t="shared" si="367"/>
        <v>0.70471471256654084</v>
      </c>
      <c r="N442" s="134">
        <f t="shared" si="367"/>
        <v>0.70471471256654084</v>
      </c>
      <c r="O442" s="134">
        <f t="shared" si="367"/>
        <v>0.70471471256654084</v>
      </c>
      <c r="P442" s="134">
        <f t="shared" si="367"/>
        <v>0.70471471256654084</v>
      </c>
      <c r="Q442" s="134">
        <f t="shared" si="367"/>
        <v>0.70471471256654084</v>
      </c>
      <c r="R442" s="134">
        <f t="shared" si="367"/>
        <v>0.70471471256654084</v>
      </c>
      <c r="S442" s="134">
        <f t="shared" si="367"/>
        <v>0.70471471256654084</v>
      </c>
      <c r="T442" s="134">
        <f t="shared" si="367"/>
        <v>0.70471471256654084</v>
      </c>
      <c r="U442" s="134">
        <f t="shared" si="367"/>
        <v>0.70471471256654084</v>
      </c>
      <c r="V442" s="134">
        <f t="shared" si="367"/>
        <v>0.70471471256654084</v>
      </c>
      <c r="W442" s="134">
        <f t="shared" si="367"/>
        <v>0.70471471256654084</v>
      </c>
      <c r="X442" s="134">
        <f t="shared" si="367"/>
        <v>0.70471471256654084</v>
      </c>
      <c r="Y442" s="134">
        <f t="shared" si="367"/>
        <v>0.70471471256654084</v>
      </c>
      <c r="Z442" s="134">
        <f t="shared" si="367"/>
        <v>0.70471471256654084</v>
      </c>
      <c r="AA442" s="134">
        <f t="shared" si="367"/>
        <v>0.70471471256654084</v>
      </c>
    </row>
    <row r="443" spans="1:27" x14ac:dyDescent="0.3">
      <c r="A443" s="23">
        <v>33</v>
      </c>
      <c r="B443" s="134">
        <f t="shared" si="335"/>
        <v>0.70471471256654084</v>
      </c>
      <c r="C443" s="134">
        <f t="shared" ref="C443:AA443" si="368">B443</f>
        <v>0.70471471256654084</v>
      </c>
      <c r="D443" s="134">
        <f t="shared" si="368"/>
        <v>0.70471471256654084</v>
      </c>
      <c r="E443" s="134">
        <f t="shared" si="368"/>
        <v>0.70471471256654084</v>
      </c>
      <c r="F443" s="134">
        <f t="shared" si="368"/>
        <v>0.70471471256654084</v>
      </c>
      <c r="G443" s="134">
        <f t="shared" si="368"/>
        <v>0.70471471256654084</v>
      </c>
      <c r="H443" s="134">
        <f t="shared" si="368"/>
        <v>0.70471471256654084</v>
      </c>
      <c r="I443" s="134">
        <f t="shared" si="368"/>
        <v>0.70471471256654084</v>
      </c>
      <c r="J443" s="134">
        <f t="shared" si="368"/>
        <v>0.70471471256654084</v>
      </c>
      <c r="K443" s="134">
        <f t="shared" si="368"/>
        <v>0.70471471256654084</v>
      </c>
      <c r="L443" s="134">
        <f t="shared" si="368"/>
        <v>0.70471471256654084</v>
      </c>
      <c r="M443" s="134">
        <f t="shared" si="368"/>
        <v>0.70471471256654084</v>
      </c>
      <c r="N443" s="134">
        <f t="shared" si="368"/>
        <v>0.70471471256654084</v>
      </c>
      <c r="O443" s="134">
        <f t="shared" si="368"/>
        <v>0.70471471256654084</v>
      </c>
      <c r="P443" s="134">
        <f t="shared" si="368"/>
        <v>0.70471471256654084</v>
      </c>
      <c r="Q443" s="134">
        <f t="shared" si="368"/>
        <v>0.70471471256654084</v>
      </c>
      <c r="R443" s="134">
        <f t="shared" si="368"/>
        <v>0.70471471256654084</v>
      </c>
      <c r="S443" s="134">
        <f t="shared" si="368"/>
        <v>0.70471471256654084</v>
      </c>
      <c r="T443" s="134">
        <f t="shared" si="368"/>
        <v>0.70471471256654084</v>
      </c>
      <c r="U443" s="134">
        <f t="shared" si="368"/>
        <v>0.70471471256654084</v>
      </c>
      <c r="V443" s="134">
        <f t="shared" si="368"/>
        <v>0.70471471256654084</v>
      </c>
      <c r="W443" s="134">
        <f t="shared" si="368"/>
        <v>0.70471471256654084</v>
      </c>
      <c r="X443" s="134">
        <f t="shared" si="368"/>
        <v>0.70471471256654084</v>
      </c>
      <c r="Y443" s="134">
        <f t="shared" si="368"/>
        <v>0.70471471256654084</v>
      </c>
      <c r="Z443" s="134">
        <f t="shared" si="368"/>
        <v>0.70471471256654084</v>
      </c>
      <c r="AA443" s="134">
        <f t="shared" si="368"/>
        <v>0.70471471256654084</v>
      </c>
    </row>
    <row r="444" spans="1:27" x14ac:dyDescent="0.3">
      <c r="A444" s="23">
        <v>34</v>
      </c>
      <c r="B444" s="134">
        <f t="shared" si="335"/>
        <v>1</v>
      </c>
      <c r="C444" s="134">
        <f t="shared" ref="C444:AA444" si="369">B444</f>
        <v>1</v>
      </c>
      <c r="D444" s="134">
        <f t="shared" si="369"/>
        <v>1</v>
      </c>
      <c r="E444" s="134">
        <f t="shared" si="369"/>
        <v>1</v>
      </c>
      <c r="F444" s="134">
        <f t="shared" si="369"/>
        <v>1</v>
      </c>
      <c r="G444" s="134">
        <f t="shared" si="369"/>
        <v>1</v>
      </c>
      <c r="H444" s="134">
        <f t="shared" si="369"/>
        <v>1</v>
      </c>
      <c r="I444" s="134">
        <f t="shared" si="369"/>
        <v>1</v>
      </c>
      <c r="J444" s="134">
        <f t="shared" si="369"/>
        <v>1</v>
      </c>
      <c r="K444" s="134">
        <f t="shared" si="369"/>
        <v>1</v>
      </c>
      <c r="L444" s="134">
        <f t="shared" si="369"/>
        <v>1</v>
      </c>
      <c r="M444" s="134">
        <f t="shared" si="369"/>
        <v>1</v>
      </c>
      <c r="N444" s="134">
        <f t="shared" si="369"/>
        <v>1</v>
      </c>
      <c r="O444" s="134">
        <f t="shared" si="369"/>
        <v>1</v>
      </c>
      <c r="P444" s="134">
        <f t="shared" si="369"/>
        <v>1</v>
      </c>
      <c r="Q444" s="134">
        <f t="shared" si="369"/>
        <v>1</v>
      </c>
      <c r="R444" s="134">
        <f t="shared" si="369"/>
        <v>1</v>
      </c>
      <c r="S444" s="134">
        <f t="shared" si="369"/>
        <v>1</v>
      </c>
      <c r="T444" s="134">
        <f t="shared" si="369"/>
        <v>1</v>
      </c>
      <c r="U444" s="134">
        <f t="shared" si="369"/>
        <v>1</v>
      </c>
      <c r="V444" s="134">
        <f t="shared" si="369"/>
        <v>1</v>
      </c>
      <c r="W444" s="134">
        <f t="shared" si="369"/>
        <v>1</v>
      </c>
      <c r="X444" s="134">
        <f t="shared" si="369"/>
        <v>1</v>
      </c>
      <c r="Y444" s="134">
        <f t="shared" si="369"/>
        <v>1</v>
      </c>
      <c r="Z444" s="134">
        <f t="shared" si="369"/>
        <v>1</v>
      </c>
      <c r="AA444" s="134">
        <f t="shared" si="369"/>
        <v>1</v>
      </c>
    </row>
    <row r="445" spans="1:27" x14ac:dyDescent="0.3">
      <c r="A445" s="23">
        <v>35</v>
      </c>
      <c r="B445" s="134">
        <f t="shared" si="335"/>
        <v>1</v>
      </c>
      <c r="C445" s="134">
        <f t="shared" ref="C445:AA445" si="370">B445</f>
        <v>1</v>
      </c>
      <c r="D445" s="134">
        <f t="shared" si="370"/>
        <v>1</v>
      </c>
      <c r="E445" s="134">
        <f t="shared" si="370"/>
        <v>1</v>
      </c>
      <c r="F445" s="134">
        <f t="shared" si="370"/>
        <v>1</v>
      </c>
      <c r="G445" s="134">
        <f t="shared" si="370"/>
        <v>1</v>
      </c>
      <c r="H445" s="134">
        <f t="shared" si="370"/>
        <v>1</v>
      </c>
      <c r="I445" s="134">
        <f t="shared" si="370"/>
        <v>1</v>
      </c>
      <c r="J445" s="134">
        <f t="shared" si="370"/>
        <v>1</v>
      </c>
      <c r="K445" s="134">
        <f t="shared" si="370"/>
        <v>1</v>
      </c>
      <c r="L445" s="134">
        <f t="shared" si="370"/>
        <v>1</v>
      </c>
      <c r="M445" s="134">
        <f t="shared" si="370"/>
        <v>1</v>
      </c>
      <c r="N445" s="134">
        <f t="shared" si="370"/>
        <v>1</v>
      </c>
      <c r="O445" s="134">
        <f t="shared" si="370"/>
        <v>1</v>
      </c>
      <c r="P445" s="134">
        <f t="shared" si="370"/>
        <v>1</v>
      </c>
      <c r="Q445" s="134">
        <f t="shared" si="370"/>
        <v>1</v>
      </c>
      <c r="R445" s="134">
        <f t="shared" si="370"/>
        <v>1</v>
      </c>
      <c r="S445" s="134">
        <f t="shared" si="370"/>
        <v>1</v>
      </c>
      <c r="T445" s="134">
        <f t="shared" si="370"/>
        <v>1</v>
      </c>
      <c r="U445" s="134">
        <f t="shared" si="370"/>
        <v>1</v>
      </c>
      <c r="V445" s="134">
        <f t="shared" si="370"/>
        <v>1</v>
      </c>
      <c r="W445" s="134">
        <f t="shared" si="370"/>
        <v>1</v>
      </c>
      <c r="X445" s="134">
        <f t="shared" si="370"/>
        <v>1</v>
      </c>
      <c r="Y445" s="134">
        <f t="shared" si="370"/>
        <v>1</v>
      </c>
      <c r="Z445" s="134">
        <f t="shared" si="370"/>
        <v>1</v>
      </c>
      <c r="AA445" s="134">
        <f t="shared" si="370"/>
        <v>1</v>
      </c>
    </row>
    <row r="446" spans="1:27" x14ac:dyDescent="0.3">
      <c r="A446" s="23">
        <v>36</v>
      </c>
      <c r="B446" s="134">
        <f t="shared" si="335"/>
        <v>1</v>
      </c>
      <c r="C446" s="134">
        <f t="shared" ref="C446:AA446" si="371">B446</f>
        <v>1</v>
      </c>
      <c r="D446" s="134">
        <f t="shared" si="371"/>
        <v>1</v>
      </c>
      <c r="E446" s="134">
        <f t="shared" si="371"/>
        <v>1</v>
      </c>
      <c r="F446" s="134">
        <f t="shared" si="371"/>
        <v>1</v>
      </c>
      <c r="G446" s="134">
        <f t="shared" si="371"/>
        <v>1</v>
      </c>
      <c r="H446" s="134">
        <f t="shared" si="371"/>
        <v>1</v>
      </c>
      <c r="I446" s="134">
        <f t="shared" si="371"/>
        <v>1</v>
      </c>
      <c r="J446" s="134">
        <f t="shared" si="371"/>
        <v>1</v>
      </c>
      <c r="K446" s="134">
        <f t="shared" si="371"/>
        <v>1</v>
      </c>
      <c r="L446" s="134">
        <f t="shared" si="371"/>
        <v>1</v>
      </c>
      <c r="M446" s="134">
        <f t="shared" si="371"/>
        <v>1</v>
      </c>
      <c r="N446" s="134">
        <f t="shared" si="371"/>
        <v>1</v>
      </c>
      <c r="O446" s="134">
        <f t="shared" si="371"/>
        <v>1</v>
      </c>
      <c r="P446" s="134">
        <f t="shared" si="371"/>
        <v>1</v>
      </c>
      <c r="Q446" s="134">
        <f t="shared" si="371"/>
        <v>1</v>
      </c>
      <c r="R446" s="134">
        <f t="shared" si="371"/>
        <v>1</v>
      </c>
      <c r="S446" s="134">
        <f t="shared" si="371"/>
        <v>1</v>
      </c>
      <c r="T446" s="134">
        <f t="shared" si="371"/>
        <v>1</v>
      </c>
      <c r="U446" s="134">
        <f t="shared" si="371"/>
        <v>1</v>
      </c>
      <c r="V446" s="134">
        <f t="shared" si="371"/>
        <v>1</v>
      </c>
      <c r="W446" s="134">
        <f t="shared" si="371"/>
        <v>1</v>
      </c>
      <c r="X446" s="134">
        <f t="shared" si="371"/>
        <v>1</v>
      </c>
      <c r="Y446" s="134">
        <f t="shared" si="371"/>
        <v>1</v>
      </c>
      <c r="Z446" s="134">
        <f t="shared" si="371"/>
        <v>1</v>
      </c>
      <c r="AA446" s="134">
        <f t="shared" si="371"/>
        <v>1</v>
      </c>
    </row>
    <row r="449" spans="1:27" x14ac:dyDescent="0.3">
      <c r="A449" s="23" t="s">
        <v>260</v>
      </c>
      <c r="B449" s="456" t="str">
        <f>M87</f>
        <v>DRS4</v>
      </c>
    </row>
    <row r="450" spans="1:27" x14ac:dyDescent="0.3">
      <c r="B450" s="340">
        <v>2020</v>
      </c>
      <c r="C450" s="340">
        <v>2021</v>
      </c>
      <c r="D450" s="340">
        <v>2022</v>
      </c>
      <c r="E450" s="340">
        <v>2023</v>
      </c>
      <c r="F450" s="340">
        <v>2024</v>
      </c>
      <c r="G450" s="340">
        <v>2025</v>
      </c>
      <c r="H450" s="340">
        <v>2026</v>
      </c>
      <c r="I450" s="340">
        <v>2027</v>
      </c>
      <c r="J450" s="340">
        <v>2028</v>
      </c>
      <c r="K450" s="340">
        <v>2029</v>
      </c>
      <c r="L450" s="340">
        <v>2030</v>
      </c>
      <c r="M450" s="340">
        <v>2031</v>
      </c>
      <c r="N450" s="340">
        <v>2032</v>
      </c>
      <c r="O450" s="340">
        <v>2033</v>
      </c>
      <c r="P450" s="340">
        <v>2034</v>
      </c>
      <c r="Q450" s="340">
        <v>2035</v>
      </c>
      <c r="R450" s="340">
        <v>2036</v>
      </c>
      <c r="S450" s="340">
        <v>2037</v>
      </c>
      <c r="T450" s="340">
        <v>2038</v>
      </c>
      <c r="U450" s="340">
        <v>2039</v>
      </c>
      <c r="V450" s="340">
        <v>2040</v>
      </c>
      <c r="W450" s="340">
        <v>2041</v>
      </c>
      <c r="X450" s="340">
        <v>2042</v>
      </c>
      <c r="Y450" s="340">
        <v>2043</v>
      </c>
      <c r="Z450" s="340">
        <v>2044</v>
      </c>
      <c r="AA450" s="340" t="s">
        <v>264</v>
      </c>
    </row>
    <row r="451" spans="1:27" x14ac:dyDescent="0.3">
      <c r="A451" s="23">
        <v>1</v>
      </c>
      <c r="B451" s="134">
        <f t="shared" ref="B451" si="372">M89</f>
        <v>0.88367773574258679</v>
      </c>
      <c r="C451" s="134">
        <f>B451</f>
        <v>0.88367773574258679</v>
      </c>
      <c r="D451" s="134">
        <f t="shared" ref="D451:AA451" si="373">C451</f>
        <v>0.88367773574258679</v>
      </c>
      <c r="E451" s="134">
        <f t="shared" si="373"/>
        <v>0.88367773574258679</v>
      </c>
      <c r="F451" s="134">
        <f t="shared" si="373"/>
        <v>0.88367773574258679</v>
      </c>
      <c r="G451" s="134">
        <f t="shared" si="373"/>
        <v>0.88367773574258679</v>
      </c>
      <c r="H451" s="134">
        <f t="shared" si="373"/>
        <v>0.88367773574258679</v>
      </c>
      <c r="I451" s="134">
        <f t="shared" si="373"/>
        <v>0.88367773574258679</v>
      </c>
      <c r="J451" s="134">
        <f t="shared" si="373"/>
        <v>0.88367773574258679</v>
      </c>
      <c r="K451" s="134">
        <f t="shared" si="373"/>
        <v>0.88367773574258679</v>
      </c>
      <c r="L451" s="134">
        <f t="shared" si="373"/>
        <v>0.88367773574258679</v>
      </c>
      <c r="M451" s="134">
        <f t="shared" si="373"/>
        <v>0.88367773574258679</v>
      </c>
      <c r="N451" s="134">
        <f t="shared" si="373"/>
        <v>0.88367773574258679</v>
      </c>
      <c r="O451" s="134">
        <f t="shared" si="373"/>
        <v>0.88367773574258679</v>
      </c>
      <c r="P451" s="134">
        <f t="shared" si="373"/>
        <v>0.88367773574258679</v>
      </c>
      <c r="Q451" s="134">
        <f t="shared" si="373"/>
        <v>0.88367773574258679</v>
      </c>
      <c r="R451" s="134">
        <f t="shared" si="373"/>
        <v>0.88367773574258679</v>
      </c>
      <c r="S451" s="134">
        <f t="shared" si="373"/>
        <v>0.88367773574258679</v>
      </c>
      <c r="T451" s="134">
        <f t="shared" si="373"/>
        <v>0.88367773574258679</v>
      </c>
      <c r="U451" s="134">
        <f t="shared" si="373"/>
        <v>0.88367773574258679</v>
      </c>
      <c r="V451" s="134">
        <f t="shared" si="373"/>
        <v>0.88367773574258679</v>
      </c>
      <c r="W451" s="134">
        <f t="shared" si="373"/>
        <v>0.88367773574258679</v>
      </c>
      <c r="X451" s="134">
        <f t="shared" si="373"/>
        <v>0.88367773574258679</v>
      </c>
      <c r="Y451" s="134">
        <f t="shared" si="373"/>
        <v>0.88367773574258679</v>
      </c>
      <c r="Z451" s="134">
        <f t="shared" si="373"/>
        <v>0.88367773574258679</v>
      </c>
      <c r="AA451" s="134">
        <f t="shared" si="373"/>
        <v>0.88367773574258679</v>
      </c>
    </row>
    <row r="452" spans="1:27" x14ac:dyDescent="0.3">
      <c r="A452" s="23">
        <v>2</v>
      </c>
      <c r="B452" s="134">
        <f t="shared" ref="B452:B486" si="374">M90</f>
        <v>0.88367773574258679</v>
      </c>
      <c r="C452" s="134">
        <f t="shared" ref="C452:AA452" si="375">B452</f>
        <v>0.88367773574258679</v>
      </c>
      <c r="D452" s="134">
        <f t="shared" si="375"/>
        <v>0.88367773574258679</v>
      </c>
      <c r="E452" s="134">
        <f t="shared" si="375"/>
        <v>0.88367773574258679</v>
      </c>
      <c r="F452" s="134">
        <f t="shared" si="375"/>
        <v>0.88367773574258679</v>
      </c>
      <c r="G452" s="134">
        <f t="shared" si="375"/>
        <v>0.88367773574258679</v>
      </c>
      <c r="H452" s="134">
        <f t="shared" si="375"/>
        <v>0.88367773574258679</v>
      </c>
      <c r="I452" s="134">
        <f t="shared" si="375"/>
        <v>0.88367773574258679</v>
      </c>
      <c r="J452" s="134">
        <f t="shared" si="375"/>
        <v>0.88367773574258679</v>
      </c>
      <c r="K452" s="134">
        <f t="shared" si="375"/>
        <v>0.88367773574258679</v>
      </c>
      <c r="L452" s="134">
        <f t="shared" si="375"/>
        <v>0.88367773574258679</v>
      </c>
      <c r="M452" s="134">
        <f t="shared" si="375"/>
        <v>0.88367773574258679</v>
      </c>
      <c r="N452" s="134">
        <f t="shared" si="375"/>
        <v>0.88367773574258679</v>
      </c>
      <c r="O452" s="134">
        <f t="shared" si="375"/>
        <v>0.88367773574258679</v>
      </c>
      <c r="P452" s="134">
        <f t="shared" si="375"/>
        <v>0.88367773574258679</v>
      </c>
      <c r="Q452" s="134">
        <f t="shared" si="375"/>
        <v>0.88367773574258679</v>
      </c>
      <c r="R452" s="134">
        <f t="shared" si="375"/>
        <v>0.88367773574258679</v>
      </c>
      <c r="S452" s="134">
        <f t="shared" si="375"/>
        <v>0.88367773574258679</v>
      </c>
      <c r="T452" s="134">
        <f t="shared" si="375"/>
        <v>0.88367773574258679</v>
      </c>
      <c r="U452" s="134">
        <f t="shared" si="375"/>
        <v>0.88367773574258679</v>
      </c>
      <c r="V452" s="134">
        <f t="shared" si="375"/>
        <v>0.88367773574258679</v>
      </c>
      <c r="W452" s="134">
        <f t="shared" si="375"/>
        <v>0.88367773574258679</v>
      </c>
      <c r="X452" s="134">
        <f t="shared" si="375"/>
        <v>0.88367773574258679</v>
      </c>
      <c r="Y452" s="134">
        <f t="shared" si="375"/>
        <v>0.88367773574258679</v>
      </c>
      <c r="Z452" s="134">
        <f t="shared" si="375"/>
        <v>0.88367773574258679</v>
      </c>
      <c r="AA452" s="134">
        <f t="shared" si="375"/>
        <v>0.88367773574258679</v>
      </c>
    </row>
    <row r="453" spans="1:27" x14ac:dyDescent="0.3">
      <c r="A453" s="23">
        <v>3</v>
      </c>
      <c r="B453" s="134">
        <f t="shared" si="374"/>
        <v>0.88367773574258679</v>
      </c>
      <c r="C453" s="134">
        <f t="shared" ref="C453:AA453" si="376">B453</f>
        <v>0.88367773574258679</v>
      </c>
      <c r="D453" s="134">
        <f t="shared" si="376"/>
        <v>0.88367773574258679</v>
      </c>
      <c r="E453" s="134">
        <f t="shared" si="376"/>
        <v>0.88367773574258679</v>
      </c>
      <c r="F453" s="134">
        <f t="shared" si="376"/>
        <v>0.88367773574258679</v>
      </c>
      <c r="G453" s="134">
        <f t="shared" si="376"/>
        <v>0.88367773574258679</v>
      </c>
      <c r="H453" s="134">
        <f t="shared" si="376"/>
        <v>0.88367773574258679</v>
      </c>
      <c r="I453" s="134">
        <f t="shared" si="376"/>
        <v>0.88367773574258679</v>
      </c>
      <c r="J453" s="134">
        <f t="shared" si="376"/>
        <v>0.88367773574258679</v>
      </c>
      <c r="K453" s="134">
        <f t="shared" si="376"/>
        <v>0.88367773574258679</v>
      </c>
      <c r="L453" s="134">
        <f t="shared" si="376"/>
        <v>0.88367773574258679</v>
      </c>
      <c r="M453" s="134">
        <f t="shared" si="376"/>
        <v>0.88367773574258679</v>
      </c>
      <c r="N453" s="134">
        <f t="shared" si="376"/>
        <v>0.88367773574258679</v>
      </c>
      <c r="O453" s="134">
        <f t="shared" si="376"/>
        <v>0.88367773574258679</v>
      </c>
      <c r="P453" s="134">
        <f t="shared" si="376"/>
        <v>0.88367773574258679</v>
      </c>
      <c r="Q453" s="134">
        <f t="shared" si="376"/>
        <v>0.88367773574258679</v>
      </c>
      <c r="R453" s="134">
        <f t="shared" si="376"/>
        <v>0.88367773574258679</v>
      </c>
      <c r="S453" s="134">
        <f t="shared" si="376"/>
        <v>0.88367773574258679</v>
      </c>
      <c r="T453" s="134">
        <f t="shared" si="376"/>
        <v>0.88367773574258679</v>
      </c>
      <c r="U453" s="134">
        <f t="shared" si="376"/>
        <v>0.88367773574258679</v>
      </c>
      <c r="V453" s="134">
        <f t="shared" si="376"/>
        <v>0.88367773574258679</v>
      </c>
      <c r="W453" s="134">
        <f t="shared" si="376"/>
        <v>0.88367773574258679</v>
      </c>
      <c r="X453" s="134">
        <f t="shared" si="376"/>
        <v>0.88367773574258679</v>
      </c>
      <c r="Y453" s="134">
        <f t="shared" si="376"/>
        <v>0.88367773574258679</v>
      </c>
      <c r="Z453" s="134">
        <f t="shared" si="376"/>
        <v>0.88367773574258679</v>
      </c>
      <c r="AA453" s="134">
        <f t="shared" si="376"/>
        <v>0.88367773574258679</v>
      </c>
    </row>
    <row r="454" spans="1:27" x14ac:dyDescent="0.3">
      <c r="A454" s="23">
        <v>4</v>
      </c>
      <c r="B454" s="134">
        <f t="shared" si="374"/>
        <v>0.92392998035839524</v>
      </c>
      <c r="C454" s="134">
        <f t="shared" ref="C454:AA454" si="377">B454</f>
        <v>0.92392998035839524</v>
      </c>
      <c r="D454" s="134">
        <f t="shared" si="377"/>
        <v>0.92392998035839524</v>
      </c>
      <c r="E454" s="134">
        <f t="shared" si="377"/>
        <v>0.92392998035839524</v>
      </c>
      <c r="F454" s="134">
        <f t="shared" si="377"/>
        <v>0.92392998035839524</v>
      </c>
      <c r="G454" s="134">
        <f t="shared" si="377"/>
        <v>0.92392998035839524</v>
      </c>
      <c r="H454" s="134">
        <f t="shared" si="377"/>
        <v>0.92392998035839524</v>
      </c>
      <c r="I454" s="134">
        <f t="shared" si="377"/>
        <v>0.92392998035839524</v>
      </c>
      <c r="J454" s="134">
        <f t="shared" si="377"/>
        <v>0.92392998035839524</v>
      </c>
      <c r="K454" s="134">
        <f t="shared" si="377"/>
        <v>0.92392998035839524</v>
      </c>
      <c r="L454" s="134">
        <f t="shared" si="377"/>
        <v>0.92392998035839524</v>
      </c>
      <c r="M454" s="134">
        <f t="shared" si="377"/>
        <v>0.92392998035839524</v>
      </c>
      <c r="N454" s="134">
        <f t="shared" si="377"/>
        <v>0.92392998035839524</v>
      </c>
      <c r="O454" s="134">
        <f t="shared" si="377"/>
        <v>0.92392998035839524</v>
      </c>
      <c r="P454" s="134">
        <f t="shared" si="377"/>
        <v>0.92392998035839524</v>
      </c>
      <c r="Q454" s="134">
        <f t="shared" si="377"/>
        <v>0.92392998035839524</v>
      </c>
      <c r="R454" s="134">
        <f t="shared" si="377"/>
        <v>0.92392998035839524</v>
      </c>
      <c r="S454" s="134">
        <f t="shared" si="377"/>
        <v>0.92392998035839524</v>
      </c>
      <c r="T454" s="134">
        <f t="shared" si="377"/>
        <v>0.92392998035839524</v>
      </c>
      <c r="U454" s="134">
        <f t="shared" si="377"/>
        <v>0.92392998035839524</v>
      </c>
      <c r="V454" s="134">
        <f t="shared" si="377"/>
        <v>0.92392998035839524</v>
      </c>
      <c r="W454" s="134">
        <f t="shared" si="377"/>
        <v>0.92392998035839524</v>
      </c>
      <c r="X454" s="134">
        <f t="shared" si="377"/>
        <v>0.92392998035839524</v>
      </c>
      <c r="Y454" s="134">
        <f t="shared" si="377"/>
        <v>0.92392998035839524</v>
      </c>
      <c r="Z454" s="134">
        <f t="shared" si="377"/>
        <v>0.92392998035839524</v>
      </c>
      <c r="AA454" s="134">
        <f t="shared" si="377"/>
        <v>0.92392998035839524</v>
      </c>
    </row>
    <row r="455" spans="1:27" x14ac:dyDescent="0.3">
      <c r="A455" s="23">
        <v>5</v>
      </c>
      <c r="B455" s="134">
        <f t="shared" si="374"/>
        <v>0.92392998035839524</v>
      </c>
      <c r="C455" s="134">
        <f t="shared" ref="C455:AA455" si="378">B455</f>
        <v>0.92392998035839524</v>
      </c>
      <c r="D455" s="134">
        <f t="shared" si="378"/>
        <v>0.92392998035839524</v>
      </c>
      <c r="E455" s="134">
        <f t="shared" si="378"/>
        <v>0.92392998035839524</v>
      </c>
      <c r="F455" s="134">
        <f t="shared" si="378"/>
        <v>0.92392998035839524</v>
      </c>
      <c r="G455" s="134">
        <f t="shared" si="378"/>
        <v>0.92392998035839524</v>
      </c>
      <c r="H455" s="134">
        <f t="shared" si="378"/>
        <v>0.92392998035839524</v>
      </c>
      <c r="I455" s="134">
        <f t="shared" si="378"/>
        <v>0.92392998035839524</v>
      </c>
      <c r="J455" s="134">
        <f t="shared" si="378"/>
        <v>0.92392998035839524</v>
      </c>
      <c r="K455" s="134">
        <f t="shared" si="378"/>
        <v>0.92392998035839524</v>
      </c>
      <c r="L455" s="134">
        <f t="shared" si="378"/>
        <v>0.92392998035839524</v>
      </c>
      <c r="M455" s="134">
        <f t="shared" si="378"/>
        <v>0.92392998035839524</v>
      </c>
      <c r="N455" s="134">
        <f t="shared" si="378"/>
        <v>0.92392998035839524</v>
      </c>
      <c r="O455" s="134">
        <f t="shared" si="378"/>
        <v>0.92392998035839524</v>
      </c>
      <c r="P455" s="134">
        <f t="shared" si="378"/>
        <v>0.92392998035839524</v>
      </c>
      <c r="Q455" s="134">
        <f t="shared" si="378"/>
        <v>0.92392998035839524</v>
      </c>
      <c r="R455" s="134">
        <f t="shared" si="378"/>
        <v>0.92392998035839524</v>
      </c>
      <c r="S455" s="134">
        <f t="shared" si="378"/>
        <v>0.92392998035839524</v>
      </c>
      <c r="T455" s="134">
        <f t="shared" si="378"/>
        <v>0.92392998035839524</v>
      </c>
      <c r="U455" s="134">
        <f t="shared" si="378"/>
        <v>0.92392998035839524</v>
      </c>
      <c r="V455" s="134">
        <f t="shared" si="378"/>
        <v>0.92392998035839524</v>
      </c>
      <c r="W455" s="134">
        <f t="shared" si="378"/>
        <v>0.92392998035839524</v>
      </c>
      <c r="X455" s="134">
        <f t="shared" si="378"/>
        <v>0.92392998035839524</v>
      </c>
      <c r="Y455" s="134">
        <f t="shared" si="378"/>
        <v>0.92392998035839524</v>
      </c>
      <c r="Z455" s="134">
        <f t="shared" si="378"/>
        <v>0.92392998035839524</v>
      </c>
      <c r="AA455" s="134">
        <f t="shared" si="378"/>
        <v>0.92392998035839524</v>
      </c>
    </row>
    <row r="456" spans="1:27" x14ac:dyDescent="0.3">
      <c r="A456" s="23">
        <v>6</v>
      </c>
      <c r="B456" s="134">
        <f t="shared" si="374"/>
        <v>0.92392998035839524</v>
      </c>
      <c r="C456" s="134">
        <f t="shared" ref="C456:AA456" si="379">B456</f>
        <v>0.92392998035839524</v>
      </c>
      <c r="D456" s="134">
        <f t="shared" si="379"/>
        <v>0.92392998035839524</v>
      </c>
      <c r="E456" s="134">
        <f t="shared" si="379"/>
        <v>0.92392998035839524</v>
      </c>
      <c r="F456" s="134">
        <f t="shared" si="379"/>
        <v>0.92392998035839524</v>
      </c>
      <c r="G456" s="134">
        <f t="shared" si="379"/>
        <v>0.92392998035839524</v>
      </c>
      <c r="H456" s="134">
        <f t="shared" si="379"/>
        <v>0.92392998035839524</v>
      </c>
      <c r="I456" s="134">
        <f t="shared" si="379"/>
        <v>0.92392998035839524</v>
      </c>
      <c r="J456" s="134">
        <f t="shared" si="379"/>
        <v>0.92392998035839524</v>
      </c>
      <c r="K456" s="134">
        <f t="shared" si="379"/>
        <v>0.92392998035839524</v>
      </c>
      <c r="L456" s="134">
        <f t="shared" si="379"/>
        <v>0.92392998035839524</v>
      </c>
      <c r="M456" s="134">
        <f t="shared" si="379"/>
        <v>0.92392998035839524</v>
      </c>
      <c r="N456" s="134">
        <f t="shared" si="379"/>
        <v>0.92392998035839524</v>
      </c>
      <c r="O456" s="134">
        <f t="shared" si="379"/>
        <v>0.92392998035839524</v>
      </c>
      <c r="P456" s="134">
        <f t="shared" si="379"/>
        <v>0.92392998035839524</v>
      </c>
      <c r="Q456" s="134">
        <f t="shared" si="379"/>
        <v>0.92392998035839524</v>
      </c>
      <c r="R456" s="134">
        <f t="shared" si="379"/>
        <v>0.92392998035839524</v>
      </c>
      <c r="S456" s="134">
        <f t="shared" si="379"/>
        <v>0.92392998035839524</v>
      </c>
      <c r="T456" s="134">
        <f t="shared" si="379"/>
        <v>0.92392998035839524</v>
      </c>
      <c r="U456" s="134">
        <f t="shared" si="379"/>
        <v>0.92392998035839524</v>
      </c>
      <c r="V456" s="134">
        <f t="shared" si="379"/>
        <v>0.92392998035839524</v>
      </c>
      <c r="W456" s="134">
        <f t="shared" si="379"/>
        <v>0.92392998035839524</v>
      </c>
      <c r="X456" s="134">
        <f t="shared" si="379"/>
        <v>0.92392998035839524</v>
      </c>
      <c r="Y456" s="134">
        <f t="shared" si="379"/>
        <v>0.92392998035839524</v>
      </c>
      <c r="Z456" s="134">
        <f t="shared" si="379"/>
        <v>0.92392998035839524</v>
      </c>
      <c r="AA456" s="134">
        <f t="shared" si="379"/>
        <v>0.92392998035839524</v>
      </c>
    </row>
    <row r="457" spans="1:27" x14ac:dyDescent="0.3">
      <c r="A457" s="23">
        <v>7</v>
      </c>
      <c r="B457" s="134">
        <f t="shared" si="374"/>
        <v>1</v>
      </c>
      <c r="C457" s="134">
        <f t="shared" ref="C457:AA457" si="380">B457</f>
        <v>1</v>
      </c>
      <c r="D457" s="134">
        <f t="shared" si="380"/>
        <v>1</v>
      </c>
      <c r="E457" s="134">
        <f t="shared" si="380"/>
        <v>1</v>
      </c>
      <c r="F457" s="134">
        <f t="shared" si="380"/>
        <v>1</v>
      </c>
      <c r="G457" s="134">
        <f t="shared" si="380"/>
        <v>1</v>
      </c>
      <c r="H457" s="134">
        <f t="shared" si="380"/>
        <v>1</v>
      </c>
      <c r="I457" s="134">
        <f t="shared" si="380"/>
        <v>1</v>
      </c>
      <c r="J457" s="134">
        <f t="shared" si="380"/>
        <v>1</v>
      </c>
      <c r="K457" s="134">
        <f t="shared" si="380"/>
        <v>1</v>
      </c>
      <c r="L457" s="134">
        <f t="shared" si="380"/>
        <v>1</v>
      </c>
      <c r="M457" s="134">
        <f t="shared" si="380"/>
        <v>1</v>
      </c>
      <c r="N457" s="134">
        <f t="shared" si="380"/>
        <v>1</v>
      </c>
      <c r="O457" s="134">
        <f t="shared" si="380"/>
        <v>1</v>
      </c>
      <c r="P457" s="134">
        <f t="shared" si="380"/>
        <v>1</v>
      </c>
      <c r="Q457" s="134">
        <f t="shared" si="380"/>
        <v>1</v>
      </c>
      <c r="R457" s="134">
        <f t="shared" si="380"/>
        <v>1</v>
      </c>
      <c r="S457" s="134">
        <f t="shared" si="380"/>
        <v>1</v>
      </c>
      <c r="T457" s="134">
        <f t="shared" si="380"/>
        <v>1</v>
      </c>
      <c r="U457" s="134">
        <f t="shared" si="380"/>
        <v>1</v>
      </c>
      <c r="V457" s="134">
        <f t="shared" si="380"/>
        <v>1</v>
      </c>
      <c r="W457" s="134">
        <f t="shared" si="380"/>
        <v>1</v>
      </c>
      <c r="X457" s="134">
        <f t="shared" si="380"/>
        <v>1</v>
      </c>
      <c r="Y457" s="134">
        <f t="shared" si="380"/>
        <v>1</v>
      </c>
      <c r="Z457" s="134">
        <f t="shared" si="380"/>
        <v>1</v>
      </c>
      <c r="AA457" s="134">
        <f t="shared" si="380"/>
        <v>1</v>
      </c>
    </row>
    <row r="458" spans="1:27" x14ac:dyDescent="0.3">
      <c r="A458" s="23">
        <v>8</v>
      </c>
      <c r="B458" s="134">
        <f t="shared" si="374"/>
        <v>1</v>
      </c>
      <c r="C458" s="134">
        <f t="shared" ref="C458:AA458" si="381">B458</f>
        <v>1</v>
      </c>
      <c r="D458" s="134">
        <f t="shared" si="381"/>
        <v>1</v>
      </c>
      <c r="E458" s="134">
        <f t="shared" si="381"/>
        <v>1</v>
      </c>
      <c r="F458" s="134">
        <f t="shared" si="381"/>
        <v>1</v>
      </c>
      <c r="G458" s="134">
        <f t="shared" si="381"/>
        <v>1</v>
      </c>
      <c r="H458" s="134">
        <f t="shared" si="381"/>
        <v>1</v>
      </c>
      <c r="I458" s="134">
        <f t="shared" si="381"/>
        <v>1</v>
      </c>
      <c r="J458" s="134">
        <f t="shared" si="381"/>
        <v>1</v>
      </c>
      <c r="K458" s="134">
        <f t="shared" si="381"/>
        <v>1</v>
      </c>
      <c r="L458" s="134">
        <f t="shared" si="381"/>
        <v>1</v>
      </c>
      <c r="M458" s="134">
        <f t="shared" si="381"/>
        <v>1</v>
      </c>
      <c r="N458" s="134">
        <f t="shared" si="381"/>
        <v>1</v>
      </c>
      <c r="O458" s="134">
        <f t="shared" si="381"/>
        <v>1</v>
      </c>
      <c r="P458" s="134">
        <f t="shared" si="381"/>
        <v>1</v>
      </c>
      <c r="Q458" s="134">
        <f t="shared" si="381"/>
        <v>1</v>
      </c>
      <c r="R458" s="134">
        <f t="shared" si="381"/>
        <v>1</v>
      </c>
      <c r="S458" s="134">
        <f t="shared" si="381"/>
        <v>1</v>
      </c>
      <c r="T458" s="134">
        <f t="shared" si="381"/>
        <v>1</v>
      </c>
      <c r="U458" s="134">
        <f t="shared" si="381"/>
        <v>1</v>
      </c>
      <c r="V458" s="134">
        <f t="shared" si="381"/>
        <v>1</v>
      </c>
      <c r="W458" s="134">
        <f t="shared" si="381"/>
        <v>1</v>
      </c>
      <c r="X458" s="134">
        <f t="shared" si="381"/>
        <v>1</v>
      </c>
      <c r="Y458" s="134">
        <f t="shared" si="381"/>
        <v>1</v>
      </c>
      <c r="Z458" s="134">
        <f t="shared" si="381"/>
        <v>1</v>
      </c>
      <c r="AA458" s="134">
        <f t="shared" si="381"/>
        <v>1</v>
      </c>
    </row>
    <row r="459" spans="1:27" x14ac:dyDescent="0.3">
      <c r="A459" s="23">
        <v>9</v>
      </c>
      <c r="B459" s="134">
        <f t="shared" si="374"/>
        <v>1</v>
      </c>
      <c r="C459" s="134">
        <f t="shared" ref="C459:AA459" si="382">B459</f>
        <v>1</v>
      </c>
      <c r="D459" s="134">
        <f t="shared" si="382"/>
        <v>1</v>
      </c>
      <c r="E459" s="134">
        <f t="shared" si="382"/>
        <v>1</v>
      </c>
      <c r="F459" s="134">
        <f t="shared" si="382"/>
        <v>1</v>
      </c>
      <c r="G459" s="134">
        <f t="shared" si="382"/>
        <v>1</v>
      </c>
      <c r="H459" s="134">
        <f t="shared" si="382"/>
        <v>1</v>
      </c>
      <c r="I459" s="134">
        <f t="shared" si="382"/>
        <v>1</v>
      </c>
      <c r="J459" s="134">
        <f t="shared" si="382"/>
        <v>1</v>
      </c>
      <c r="K459" s="134">
        <f t="shared" si="382"/>
        <v>1</v>
      </c>
      <c r="L459" s="134">
        <f t="shared" si="382"/>
        <v>1</v>
      </c>
      <c r="M459" s="134">
        <f t="shared" si="382"/>
        <v>1</v>
      </c>
      <c r="N459" s="134">
        <f t="shared" si="382"/>
        <v>1</v>
      </c>
      <c r="O459" s="134">
        <f t="shared" si="382"/>
        <v>1</v>
      </c>
      <c r="P459" s="134">
        <f t="shared" si="382"/>
        <v>1</v>
      </c>
      <c r="Q459" s="134">
        <f t="shared" si="382"/>
        <v>1</v>
      </c>
      <c r="R459" s="134">
        <f t="shared" si="382"/>
        <v>1</v>
      </c>
      <c r="S459" s="134">
        <f t="shared" si="382"/>
        <v>1</v>
      </c>
      <c r="T459" s="134">
        <f t="shared" si="382"/>
        <v>1</v>
      </c>
      <c r="U459" s="134">
        <f t="shared" si="382"/>
        <v>1</v>
      </c>
      <c r="V459" s="134">
        <f t="shared" si="382"/>
        <v>1</v>
      </c>
      <c r="W459" s="134">
        <f t="shared" si="382"/>
        <v>1</v>
      </c>
      <c r="X459" s="134">
        <f t="shared" si="382"/>
        <v>1</v>
      </c>
      <c r="Y459" s="134">
        <f t="shared" si="382"/>
        <v>1</v>
      </c>
      <c r="Z459" s="134">
        <f t="shared" si="382"/>
        <v>1</v>
      </c>
      <c r="AA459" s="134">
        <f t="shared" si="382"/>
        <v>1</v>
      </c>
    </row>
    <row r="460" spans="1:27" x14ac:dyDescent="0.3">
      <c r="A460" s="23">
        <v>10</v>
      </c>
      <c r="B460" s="134">
        <f t="shared" si="374"/>
        <v>0.92276909958219544</v>
      </c>
      <c r="C460" s="134">
        <f t="shared" ref="C460:AA460" si="383">B460</f>
        <v>0.92276909958219544</v>
      </c>
      <c r="D460" s="134">
        <f t="shared" si="383"/>
        <v>0.92276909958219544</v>
      </c>
      <c r="E460" s="134">
        <f t="shared" si="383"/>
        <v>0.92276909958219544</v>
      </c>
      <c r="F460" s="134">
        <f t="shared" si="383"/>
        <v>0.92276909958219544</v>
      </c>
      <c r="G460" s="134">
        <f t="shared" si="383"/>
        <v>0.92276909958219544</v>
      </c>
      <c r="H460" s="134">
        <f t="shared" si="383"/>
        <v>0.92276909958219544</v>
      </c>
      <c r="I460" s="134">
        <f t="shared" si="383"/>
        <v>0.92276909958219544</v>
      </c>
      <c r="J460" s="134">
        <f t="shared" si="383"/>
        <v>0.92276909958219544</v>
      </c>
      <c r="K460" s="134">
        <f t="shared" si="383"/>
        <v>0.92276909958219544</v>
      </c>
      <c r="L460" s="134">
        <f t="shared" si="383"/>
        <v>0.92276909958219544</v>
      </c>
      <c r="M460" s="134">
        <f t="shared" si="383"/>
        <v>0.92276909958219544</v>
      </c>
      <c r="N460" s="134">
        <f t="shared" si="383"/>
        <v>0.92276909958219544</v>
      </c>
      <c r="O460" s="134">
        <f t="shared" si="383"/>
        <v>0.92276909958219544</v>
      </c>
      <c r="P460" s="134">
        <f t="shared" si="383"/>
        <v>0.92276909958219544</v>
      </c>
      <c r="Q460" s="134">
        <f t="shared" si="383"/>
        <v>0.92276909958219544</v>
      </c>
      <c r="R460" s="134">
        <f t="shared" si="383"/>
        <v>0.92276909958219544</v>
      </c>
      <c r="S460" s="134">
        <f t="shared" si="383"/>
        <v>0.92276909958219544</v>
      </c>
      <c r="T460" s="134">
        <f t="shared" si="383"/>
        <v>0.92276909958219544</v>
      </c>
      <c r="U460" s="134">
        <f t="shared" si="383"/>
        <v>0.92276909958219544</v>
      </c>
      <c r="V460" s="134">
        <f t="shared" si="383"/>
        <v>0.92276909958219544</v>
      </c>
      <c r="W460" s="134">
        <f t="shared" si="383"/>
        <v>0.92276909958219544</v>
      </c>
      <c r="X460" s="134">
        <f t="shared" si="383"/>
        <v>0.92276909958219544</v>
      </c>
      <c r="Y460" s="134">
        <f t="shared" si="383"/>
        <v>0.92276909958219544</v>
      </c>
      <c r="Z460" s="134">
        <f t="shared" si="383"/>
        <v>0.92276909958219544</v>
      </c>
      <c r="AA460" s="134">
        <f t="shared" si="383"/>
        <v>0.92276909958219544</v>
      </c>
    </row>
    <row r="461" spans="1:27" x14ac:dyDescent="0.3">
      <c r="A461" s="23">
        <v>11</v>
      </c>
      <c r="B461" s="134">
        <f t="shared" si="374"/>
        <v>0.92276909958219544</v>
      </c>
      <c r="C461" s="134">
        <f t="shared" ref="C461:AA461" si="384">B461</f>
        <v>0.92276909958219544</v>
      </c>
      <c r="D461" s="134">
        <f t="shared" si="384"/>
        <v>0.92276909958219544</v>
      </c>
      <c r="E461" s="134">
        <f t="shared" si="384"/>
        <v>0.92276909958219544</v>
      </c>
      <c r="F461" s="134">
        <f t="shared" si="384"/>
        <v>0.92276909958219544</v>
      </c>
      <c r="G461" s="134">
        <f t="shared" si="384"/>
        <v>0.92276909958219544</v>
      </c>
      <c r="H461" s="134">
        <f t="shared" si="384"/>
        <v>0.92276909958219544</v>
      </c>
      <c r="I461" s="134">
        <f t="shared" si="384"/>
        <v>0.92276909958219544</v>
      </c>
      <c r="J461" s="134">
        <f t="shared" si="384"/>
        <v>0.92276909958219544</v>
      </c>
      <c r="K461" s="134">
        <f t="shared" si="384"/>
        <v>0.92276909958219544</v>
      </c>
      <c r="L461" s="134">
        <f t="shared" si="384"/>
        <v>0.92276909958219544</v>
      </c>
      <c r="M461" s="134">
        <f t="shared" si="384"/>
        <v>0.92276909958219544</v>
      </c>
      <c r="N461" s="134">
        <f t="shared" si="384"/>
        <v>0.92276909958219544</v>
      </c>
      <c r="O461" s="134">
        <f t="shared" si="384"/>
        <v>0.92276909958219544</v>
      </c>
      <c r="P461" s="134">
        <f t="shared" si="384"/>
        <v>0.92276909958219544</v>
      </c>
      <c r="Q461" s="134">
        <f t="shared" si="384"/>
        <v>0.92276909958219544</v>
      </c>
      <c r="R461" s="134">
        <f t="shared" si="384"/>
        <v>0.92276909958219544</v>
      </c>
      <c r="S461" s="134">
        <f t="shared" si="384"/>
        <v>0.92276909958219544</v>
      </c>
      <c r="T461" s="134">
        <f t="shared" si="384"/>
        <v>0.92276909958219544</v>
      </c>
      <c r="U461" s="134">
        <f t="shared" si="384"/>
        <v>0.92276909958219544</v>
      </c>
      <c r="V461" s="134">
        <f t="shared" si="384"/>
        <v>0.92276909958219544</v>
      </c>
      <c r="W461" s="134">
        <f t="shared" si="384"/>
        <v>0.92276909958219544</v>
      </c>
      <c r="X461" s="134">
        <f t="shared" si="384"/>
        <v>0.92276909958219544</v>
      </c>
      <c r="Y461" s="134">
        <f t="shared" si="384"/>
        <v>0.92276909958219544</v>
      </c>
      <c r="Z461" s="134">
        <f t="shared" si="384"/>
        <v>0.92276909958219544</v>
      </c>
      <c r="AA461" s="134">
        <f t="shared" si="384"/>
        <v>0.92276909958219544</v>
      </c>
    </row>
    <row r="462" spans="1:27" x14ac:dyDescent="0.3">
      <c r="A462" s="23">
        <v>12</v>
      </c>
      <c r="B462" s="134">
        <f t="shared" si="374"/>
        <v>0.92276909958219544</v>
      </c>
      <c r="C462" s="134">
        <f t="shared" ref="C462:AA462" si="385">B462</f>
        <v>0.92276909958219544</v>
      </c>
      <c r="D462" s="134">
        <f t="shared" si="385"/>
        <v>0.92276909958219544</v>
      </c>
      <c r="E462" s="134">
        <f t="shared" si="385"/>
        <v>0.92276909958219544</v>
      </c>
      <c r="F462" s="134">
        <f t="shared" si="385"/>
        <v>0.92276909958219544</v>
      </c>
      <c r="G462" s="134">
        <f t="shared" si="385"/>
        <v>0.92276909958219544</v>
      </c>
      <c r="H462" s="134">
        <f t="shared" si="385"/>
        <v>0.92276909958219544</v>
      </c>
      <c r="I462" s="134">
        <f t="shared" si="385"/>
        <v>0.92276909958219544</v>
      </c>
      <c r="J462" s="134">
        <f t="shared" si="385"/>
        <v>0.92276909958219544</v>
      </c>
      <c r="K462" s="134">
        <f t="shared" si="385"/>
        <v>0.92276909958219544</v>
      </c>
      <c r="L462" s="134">
        <f t="shared" si="385"/>
        <v>0.92276909958219544</v>
      </c>
      <c r="M462" s="134">
        <f t="shared" si="385"/>
        <v>0.92276909958219544</v>
      </c>
      <c r="N462" s="134">
        <f t="shared" si="385"/>
        <v>0.92276909958219544</v>
      </c>
      <c r="O462" s="134">
        <f t="shared" si="385"/>
        <v>0.92276909958219544</v>
      </c>
      <c r="P462" s="134">
        <f t="shared" si="385"/>
        <v>0.92276909958219544</v>
      </c>
      <c r="Q462" s="134">
        <f t="shared" si="385"/>
        <v>0.92276909958219544</v>
      </c>
      <c r="R462" s="134">
        <f t="shared" si="385"/>
        <v>0.92276909958219544</v>
      </c>
      <c r="S462" s="134">
        <f t="shared" si="385"/>
        <v>0.92276909958219544</v>
      </c>
      <c r="T462" s="134">
        <f t="shared" si="385"/>
        <v>0.92276909958219544</v>
      </c>
      <c r="U462" s="134">
        <f t="shared" si="385"/>
        <v>0.92276909958219544</v>
      </c>
      <c r="V462" s="134">
        <f t="shared" si="385"/>
        <v>0.92276909958219544</v>
      </c>
      <c r="W462" s="134">
        <f t="shared" si="385"/>
        <v>0.92276909958219544</v>
      </c>
      <c r="X462" s="134">
        <f t="shared" si="385"/>
        <v>0.92276909958219544</v>
      </c>
      <c r="Y462" s="134">
        <f t="shared" si="385"/>
        <v>0.92276909958219544</v>
      </c>
      <c r="Z462" s="134">
        <f t="shared" si="385"/>
        <v>0.92276909958219544</v>
      </c>
      <c r="AA462" s="134">
        <f t="shared" si="385"/>
        <v>0.92276909958219544</v>
      </c>
    </row>
    <row r="463" spans="1:27" x14ac:dyDescent="0.3">
      <c r="A463" s="23">
        <v>13</v>
      </c>
      <c r="B463" s="134">
        <f t="shared" si="374"/>
        <v>0.75576621396520538</v>
      </c>
      <c r="C463" s="134">
        <f t="shared" ref="C463:AA463" si="386">B463</f>
        <v>0.75576621396520538</v>
      </c>
      <c r="D463" s="134">
        <f t="shared" si="386"/>
        <v>0.75576621396520538</v>
      </c>
      <c r="E463" s="134">
        <f t="shared" si="386"/>
        <v>0.75576621396520538</v>
      </c>
      <c r="F463" s="134">
        <f t="shared" si="386"/>
        <v>0.75576621396520538</v>
      </c>
      <c r="G463" s="134">
        <f t="shared" si="386"/>
        <v>0.75576621396520538</v>
      </c>
      <c r="H463" s="134">
        <f t="shared" si="386"/>
        <v>0.75576621396520538</v>
      </c>
      <c r="I463" s="134">
        <f t="shared" si="386"/>
        <v>0.75576621396520538</v>
      </c>
      <c r="J463" s="134">
        <f t="shared" si="386"/>
        <v>0.75576621396520538</v>
      </c>
      <c r="K463" s="134">
        <f t="shared" si="386"/>
        <v>0.75576621396520538</v>
      </c>
      <c r="L463" s="134">
        <f t="shared" si="386"/>
        <v>0.75576621396520538</v>
      </c>
      <c r="M463" s="134">
        <f t="shared" si="386"/>
        <v>0.75576621396520538</v>
      </c>
      <c r="N463" s="134">
        <f t="shared" si="386"/>
        <v>0.75576621396520538</v>
      </c>
      <c r="O463" s="134">
        <f t="shared" si="386"/>
        <v>0.75576621396520538</v>
      </c>
      <c r="P463" s="134">
        <f t="shared" si="386"/>
        <v>0.75576621396520538</v>
      </c>
      <c r="Q463" s="134">
        <f t="shared" si="386"/>
        <v>0.75576621396520538</v>
      </c>
      <c r="R463" s="134">
        <f t="shared" si="386"/>
        <v>0.75576621396520538</v>
      </c>
      <c r="S463" s="134">
        <f t="shared" si="386"/>
        <v>0.75576621396520538</v>
      </c>
      <c r="T463" s="134">
        <f t="shared" si="386"/>
        <v>0.75576621396520538</v>
      </c>
      <c r="U463" s="134">
        <f t="shared" si="386"/>
        <v>0.75576621396520538</v>
      </c>
      <c r="V463" s="134">
        <f t="shared" si="386"/>
        <v>0.75576621396520538</v>
      </c>
      <c r="W463" s="134">
        <f t="shared" si="386"/>
        <v>0.75576621396520538</v>
      </c>
      <c r="X463" s="134">
        <f t="shared" si="386"/>
        <v>0.75576621396520538</v>
      </c>
      <c r="Y463" s="134">
        <f t="shared" si="386"/>
        <v>0.75576621396520538</v>
      </c>
      <c r="Z463" s="134">
        <f t="shared" si="386"/>
        <v>0.75576621396520538</v>
      </c>
      <c r="AA463" s="134">
        <f t="shared" si="386"/>
        <v>0.75576621396520538</v>
      </c>
    </row>
    <row r="464" spans="1:27" x14ac:dyDescent="0.3">
      <c r="A464" s="23">
        <v>14</v>
      </c>
      <c r="B464" s="134">
        <f t="shared" si="374"/>
        <v>0.75576621396520538</v>
      </c>
      <c r="C464" s="134">
        <f t="shared" ref="C464:AA464" si="387">B464</f>
        <v>0.75576621396520538</v>
      </c>
      <c r="D464" s="134">
        <f t="shared" si="387"/>
        <v>0.75576621396520538</v>
      </c>
      <c r="E464" s="134">
        <f t="shared" si="387"/>
        <v>0.75576621396520538</v>
      </c>
      <c r="F464" s="134">
        <f t="shared" si="387"/>
        <v>0.75576621396520538</v>
      </c>
      <c r="G464" s="134">
        <f t="shared" si="387"/>
        <v>0.75576621396520538</v>
      </c>
      <c r="H464" s="134">
        <f t="shared" si="387"/>
        <v>0.75576621396520538</v>
      </c>
      <c r="I464" s="134">
        <f t="shared" si="387"/>
        <v>0.75576621396520538</v>
      </c>
      <c r="J464" s="134">
        <f t="shared" si="387"/>
        <v>0.75576621396520538</v>
      </c>
      <c r="K464" s="134">
        <f t="shared" si="387"/>
        <v>0.75576621396520538</v>
      </c>
      <c r="L464" s="134">
        <f t="shared" si="387"/>
        <v>0.75576621396520538</v>
      </c>
      <c r="M464" s="134">
        <f t="shared" si="387"/>
        <v>0.75576621396520538</v>
      </c>
      <c r="N464" s="134">
        <f t="shared" si="387"/>
        <v>0.75576621396520538</v>
      </c>
      <c r="O464" s="134">
        <f t="shared" si="387"/>
        <v>0.75576621396520538</v>
      </c>
      <c r="P464" s="134">
        <f t="shared" si="387"/>
        <v>0.75576621396520538</v>
      </c>
      <c r="Q464" s="134">
        <f t="shared" si="387"/>
        <v>0.75576621396520538</v>
      </c>
      <c r="R464" s="134">
        <f t="shared" si="387"/>
        <v>0.75576621396520538</v>
      </c>
      <c r="S464" s="134">
        <f t="shared" si="387"/>
        <v>0.75576621396520538</v>
      </c>
      <c r="T464" s="134">
        <f t="shared" si="387"/>
        <v>0.75576621396520538</v>
      </c>
      <c r="U464" s="134">
        <f t="shared" si="387"/>
        <v>0.75576621396520538</v>
      </c>
      <c r="V464" s="134">
        <f t="shared" si="387"/>
        <v>0.75576621396520538</v>
      </c>
      <c r="W464" s="134">
        <f t="shared" si="387"/>
        <v>0.75576621396520538</v>
      </c>
      <c r="X464" s="134">
        <f t="shared" si="387"/>
        <v>0.75576621396520538</v>
      </c>
      <c r="Y464" s="134">
        <f t="shared" si="387"/>
        <v>0.75576621396520538</v>
      </c>
      <c r="Z464" s="134">
        <f t="shared" si="387"/>
        <v>0.75576621396520538</v>
      </c>
      <c r="AA464" s="134">
        <f t="shared" si="387"/>
        <v>0.75576621396520538</v>
      </c>
    </row>
    <row r="465" spans="1:27" x14ac:dyDescent="0.3">
      <c r="A465" s="23">
        <v>15</v>
      </c>
      <c r="B465" s="134">
        <f t="shared" si="374"/>
        <v>0.75576621396520538</v>
      </c>
      <c r="C465" s="134">
        <f t="shared" ref="C465:AA465" si="388">B465</f>
        <v>0.75576621396520538</v>
      </c>
      <c r="D465" s="134">
        <f t="shared" si="388"/>
        <v>0.75576621396520538</v>
      </c>
      <c r="E465" s="134">
        <f t="shared" si="388"/>
        <v>0.75576621396520538</v>
      </c>
      <c r="F465" s="134">
        <f t="shared" si="388"/>
        <v>0.75576621396520538</v>
      </c>
      <c r="G465" s="134">
        <f t="shared" si="388"/>
        <v>0.75576621396520538</v>
      </c>
      <c r="H465" s="134">
        <f t="shared" si="388"/>
        <v>0.75576621396520538</v>
      </c>
      <c r="I465" s="134">
        <f t="shared" si="388"/>
        <v>0.75576621396520538</v>
      </c>
      <c r="J465" s="134">
        <f t="shared" si="388"/>
        <v>0.75576621396520538</v>
      </c>
      <c r="K465" s="134">
        <f t="shared" si="388"/>
        <v>0.75576621396520538</v>
      </c>
      <c r="L465" s="134">
        <f t="shared" si="388"/>
        <v>0.75576621396520538</v>
      </c>
      <c r="M465" s="134">
        <f t="shared" si="388"/>
        <v>0.75576621396520538</v>
      </c>
      <c r="N465" s="134">
        <f t="shared" si="388"/>
        <v>0.75576621396520538</v>
      </c>
      <c r="O465" s="134">
        <f t="shared" si="388"/>
        <v>0.75576621396520538</v>
      </c>
      <c r="P465" s="134">
        <f t="shared" si="388"/>
        <v>0.75576621396520538</v>
      </c>
      <c r="Q465" s="134">
        <f t="shared" si="388"/>
        <v>0.75576621396520538</v>
      </c>
      <c r="R465" s="134">
        <f t="shared" si="388"/>
        <v>0.75576621396520538</v>
      </c>
      <c r="S465" s="134">
        <f t="shared" si="388"/>
        <v>0.75576621396520538</v>
      </c>
      <c r="T465" s="134">
        <f t="shared" si="388"/>
        <v>0.75576621396520538</v>
      </c>
      <c r="U465" s="134">
        <f t="shared" si="388"/>
        <v>0.75576621396520538</v>
      </c>
      <c r="V465" s="134">
        <f t="shared" si="388"/>
        <v>0.75576621396520538</v>
      </c>
      <c r="W465" s="134">
        <f t="shared" si="388"/>
        <v>0.75576621396520538</v>
      </c>
      <c r="X465" s="134">
        <f t="shared" si="388"/>
        <v>0.75576621396520538</v>
      </c>
      <c r="Y465" s="134">
        <f t="shared" si="388"/>
        <v>0.75576621396520538</v>
      </c>
      <c r="Z465" s="134">
        <f t="shared" si="388"/>
        <v>0.75576621396520538</v>
      </c>
      <c r="AA465" s="134">
        <f t="shared" si="388"/>
        <v>0.75576621396520538</v>
      </c>
    </row>
    <row r="466" spans="1:27" x14ac:dyDescent="0.3">
      <c r="A466" s="23">
        <v>16</v>
      </c>
      <c r="B466" s="134">
        <f t="shared" si="374"/>
        <v>0.55224780230967074</v>
      </c>
      <c r="C466" s="134">
        <f t="shared" ref="C466:AA466" si="389">B466</f>
        <v>0.55224780230967074</v>
      </c>
      <c r="D466" s="134">
        <f t="shared" si="389"/>
        <v>0.55224780230967074</v>
      </c>
      <c r="E466" s="134">
        <f t="shared" si="389"/>
        <v>0.55224780230967074</v>
      </c>
      <c r="F466" s="134">
        <f t="shared" si="389"/>
        <v>0.55224780230967074</v>
      </c>
      <c r="G466" s="134">
        <f t="shared" si="389"/>
        <v>0.55224780230967074</v>
      </c>
      <c r="H466" s="134">
        <f t="shared" si="389"/>
        <v>0.55224780230967074</v>
      </c>
      <c r="I466" s="134">
        <f t="shared" si="389"/>
        <v>0.55224780230967074</v>
      </c>
      <c r="J466" s="134">
        <f t="shared" si="389"/>
        <v>0.55224780230967074</v>
      </c>
      <c r="K466" s="134">
        <f t="shared" si="389"/>
        <v>0.55224780230967074</v>
      </c>
      <c r="L466" s="134">
        <f t="shared" si="389"/>
        <v>0.55224780230967074</v>
      </c>
      <c r="M466" s="134">
        <f t="shared" si="389"/>
        <v>0.55224780230967074</v>
      </c>
      <c r="N466" s="134">
        <f t="shared" si="389"/>
        <v>0.55224780230967074</v>
      </c>
      <c r="O466" s="134">
        <f t="shared" si="389"/>
        <v>0.55224780230967074</v>
      </c>
      <c r="P466" s="134">
        <f t="shared" si="389"/>
        <v>0.55224780230967074</v>
      </c>
      <c r="Q466" s="134">
        <f t="shared" si="389"/>
        <v>0.55224780230967074</v>
      </c>
      <c r="R466" s="134">
        <f t="shared" si="389"/>
        <v>0.55224780230967074</v>
      </c>
      <c r="S466" s="134">
        <f t="shared" si="389"/>
        <v>0.55224780230967074</v>
      </c>
      <c r="T466" s="134">
        <f t="shared" si="389"/>
        <v>0.55224780230967074</v>
      </c>
      <c r="U466" s="134">
        <f t="shared" si="389"/>
        <v>0.55224780230967074</v>
      </c>
      <c r="V466" s="134">
        <f t="shared" si="389"/>
        <v>0.55224780230967074</v>
      </c>
      <c r="W466" s="134">
        <f t="shared" si="389"/>
        <v>0.55224780230967074</v>
      </c>
      <c r="X466" s="134">
        <f t="shared" si="389"/>
        <v>0.55224780230967074</v>
      </c>
      <c r="Y466" s="134">
        <f t="shared" si="389"/>
        <v>0.55224780230967074</v>
      </c>
      <c r="Z466" s="134">
        <f t="shared" si="389"/>
        <v>0.55224780230967074</v>
      </c>
      <c r="AA466" s="134">
        <f t="shared" si="389"/>
        <v>0.55224780230967074</v>
      </c>
    </row>
    <row r="467" spans="1:27" x14ac:dyDescent="0.3">
      <c r="A467" s="23">
        <v>17</v>
      </c>
      <c r="B467" s="134">
        <f t="shared" si="374"/>
        <v>0.55224780230967074</v>
      </c>
      <c r="C467" s="134">
        <f t="shared" ref="C467:AA467" si="390">B467</f>
        <v>0.55224780230967074</v>
      </c>
      <c r="D467" s="134">
        <f t="shared" si="390"/>
        <v>0.55224780230967074</v>
      </c>
      <c r="E467" s="134">
        <f t="shared" si="390"/>
        <v>0.55224780230967074</v>
      </c>
      <c r="F467" s="134">
        <f t="shared" si="390"/>
        <v>0.55224780230967074</v>
      </c>
      <c r="G467" s="134">
        <f t="shared" si="390"/>
        <v>0.55224780230967074</v>
      </c>
      <c r="H467" s="134">
        <f t="shared" si="390"/>
        <v>0.55224780230967074</v>
      </c>
      <c r="I467" s="134">
        <f t="shared" si="390"/>
        <v>0.55224780230967074</v>
      </c>
      <c r="J467" s="134">
        <f t="shared" si="390"/>
        <v>0.55224780230967074</v>
      </c>
      <c r="K467" s="134">
        <f t="shared" si="390"/>
        <v>0.55224780230967074</v>
      </c>
      <c r="L467" s="134">
        <f t="shared" si="390"/>
        <v>0.55224780230967074</v>
      </c>
      <c r="M467" s="134">
        <f t="shared" si="390"/>
        <v>0.55224780230967074</v>
      </c>
      <c r="N467" s="134">
        <f t="shared" si="390"/>
        <v>0.55224780230967074</v>
      </c>
      <c r="O467" s="134">
        <f t="shared" si="390"/>
        <v>0.55224780230967074</v>
      </c>
      <c r="P467" s="134">
        <f t="shared" si="390"/>
        <v>0.55224780230967074</v>
      </c>
      <c r="Q467" s="134">
        <f t="shared" si="390"/>
        <v>0.55224780230967074</v>
      </c>
      <c r="R467" s="134">
        <f t="shared" si="390"/>
        <v>0.55224780230967074</v>
      </c>
      <c r="S467" s="134">
        <f t="shared" si="390"/>
        <v>0.55224780230967074</v>
      </c>
      <c r="T467" s="134">
        <f t="shared" si="390"/>
        <v>0.55224780230967074</v>
      </c>
      <c r="U467" s="134">
        <f t="shared" si="390"/>
        <v>0.55224780230967074</v>
      </c>
      <c r="V467" s="134">
        <f t="shared" si="390"/>
        <v>0.55224780230967074</v>
      </c>
      <c r="W467" s="134">
        <f t="shared" si="390"/>
        <v>0.55224780230967074</v>
      </c>
      <c r="X467" s="134">
        <f t="shared" si="390"/>
        <v>0.55224780230967074</v>
      </c>
      <c r="Y467" s="134">
        <f t="shared" si="390"/>
        <v>0.55224780230967074</v>
      </c>
      <c r="Z467" s="134">
        <f t="shared" si="390"/>
        <v>0.55224780230967074</v>
      </c>
      <c r="AA467" s="134">
        <f t="shared" si="390"/>
        <v>0.55224780230967074</v>
      </c>
    </row>
    <row r="468" spans="1:27" x14ac:dyDescent="0.3">
      <c r="A468" s="23">
        <v>18</v>
      </c>
      <c r="B468" s="134">
        <f t="shared" si="374"/>
        <v>0.55224780230967074</v>
      </c>
      <c r="C468" s="134">
        <f t="shared" ref="C468:AA468" si="391">B468</f>
        <v>0.55224780230967074</v>
      </c>
      <c r="D468" s="134">
        <f t="shared" si="391"/>
        <v>0.55224780230967074</v>
      </c>
      <c r="E468" s="134">
        <f t="shared" si="391"/>
        <v>0.55224780230967074</v>
      </c>
      <c r="F468" s="134">
        <f t="shared" si="391"/>
        <v>0.55224780230967074</v>
      </c>
      <c r="G468" s="134">
        <f t="shared" si="391"/>
        <v>0.55224780230967074</v>
      </c>
      <c r="H468" s="134">
        <f t="shared" si="391"/>
        <v>0.55224780230967074</v>
      </c>
      <c r="I468" s="134">
        <f t="shared" si="391"/>
        <v>0.55224780230967074</v>
      </c>
      <c r="J468" s="134">
        <f t="shared" si="391"/>
        <v>0.55224780230967074</v>
      </c>
      <c r="K468" s="134">
        <f t="shared" si="391"/>
        <v>0.55224780230967074</v>
      </c>
      <c r="L468" s="134">
        <f t="shared" si="391"/>
        <v>0.55224780230967074</v>
      </c>
      <c r="M468" s="134">
        <f t="shared" si="391"/>
        <v>0.55224780230967074</v>
      </c>
      <c r="N468" s="134">
        <f t="shared" si="391"/>
        <v>0.55224780230967074</v>
      </c>
      <c r="O468" s="134">
        <f t="shared" si="391"/>
        <v>0.55224780230967074</v>
      </c>
      <c r="P468" s="134">
        <f t="shared" si="391"/>
        <v>0.55224780230967074</v>
      </c>
      <c r="Q468" s="134">
        <f t="shared" si="391"/>
        <v>0.55224780230967074</v>
      </c>
      <c r="R468" s="134">
        <f t="shared" si="391"/>
        <v>0.55224780230967074</v>
      </c>
      <c r="S468" s="134">
        <f t="shared" si="391"/>
        <v>0.55224780230967074</v>
      </c>
      <c r="T468" s="134">
        <f t="shared" si="391"/>
        <v>0.55224780230967074</v>
      </c>
      <c r="U468" s="134">
        <f t="shared" si="391"/>
        <v>0.55224780230967074</v>
      </c>
      <c r="V468" s="134">
        <f t="shared" si="391"/>
        <v>0.55224780230967074</v>
      </c>
      <c r="W468" s="134">
        <f t="shared" si="391"/>
        <v>0.55224780230967074</v>
      </c>
      <c r="X468" s="134">
        <f t="shared" si="391"/>
        <v>0.55224780230967074</v>
      </c>
      <c r="Y468" s="134">
        <f t="shared" si="391"/>
        <v>0.55224780230967074</v>
      </c>
      <c r="Z468" s="134">
        <f t="shared" si="391"/>
        <v>0.55224780230967074</v>
      </c>
      <c r="AA468" s="134">
        <f t="shared" si="391"/>
        <v>0.55224780230967074</v>
      </c>
    </row>
    <row r="469" spans="1:27" x14ac:dyDescent="0.3">
      <c r="A469" s="23">
        <v>19</v>
      </c>
      <c r="B469" s="134">
        <f t="shared" si="374"/>
        <v>0.31124335807323028</v>
      </c>
      <c r="C469" s="134">
        <f t="shared" ref="C469:AA469" si="392">B469</f>
        <v>0.31124335807323028</v>
      </c>
      <c r="D469" s="134">
        <f t="shared" si="392"/>
        <v>0.31124335807323028</v>
      </c>
      <c r="E469" s="134">
        <f t="shared" si="392"/>
        <v>0.31124335807323028</v>
      </c>
      <c r="F469" s="134">
        <f t="shared" si="392"/>
        <v>0.31124335807323028</v>
      </c>
      <c r="G469" s="134">
        <f t="shared" si="392"/>
        <v>0.31124335807323028</v>
      </c>
      <c r="H469" s="134">
        <f t="shared" si="392"/>
        <v>0.31124335807323028</v>
      </c>
      <c r="I469" s="134">
        <f t="shared" si="392"/>
        <v>0.31124335807323028</v>
      </c>
      <c r="J469" s="134">
        <f t="shared" si="392"/>
        <v>0.31124335807323028</v>
      </c>
      <c r="K469" s="134">
        <f t="shared" si="392"/>
        <v>0.31124335807323028</v>
      </c>
      <c r="L469" s="134">
        <f t="shared" si="392"/>
        <v>0.31124335807323028</v>
      </c>
      <c r="M469" s="134">
        <f t="shared" si="392"/>
        <v>0.31124335807323028</v>
      </c>
      <c r="N469" s="134">
        <f t="shared" si="392"/>
        <v>0.31124335807323028</v>
      </c>
      <c r="O469" s="134">
        <f t="shared" si="392"/>
        <v>0.31124335807323028</v>
      </c>
      <c r="P469" s="134">
        <f t="shared" si="392"/>
        <v>0.31124335807323028</v>
      </c>
      <c r="Q469" s="134">
        <f t="shared" si="392"/>
        <v>0.31124335807323028</v>
      </c>
      <c r="R469" s="134">
        <f t="shared" si="392"/>
        <v>0.31124335807323028</v>
      </c>
      <c r="S469" s="134">
        <f t="shared" si="392"/>
        <v>0.31124335807323028</v>
      </c>
      <c r="T469" s="134">
        <f t="shared" si="392"/>
        <v>0.31124335807323028</v>
      </c>
      <c r="U469" s="134">
        <f t="shared" si="392"/>
        <v>0.31124335807323028</v>
      </c>
      <c r="V469" s="134">
        <f t="shared" si="392"/>
        <v>0.31124335807323028</v>
      </c>
      <c r="W469" s="134">
        <f t="shared" si="392"/>
        <v>0.31124335807323028</v>
      </c>
      <c r="X469" s="134">
        <f t="shared" si="392"/>
        <v>0.31124335807323028</v>
      </c>
      <c r="Y469" s="134">
        <f t="shared" si="392"/>
        <v>0.31124335807323028</v>
      </c>
      <c r="Z469" s="134">
        <f t="shared" si="392"/>
        <v>0.31124335807323028</v>
      </c>
      <c r="AA469" s="134">
        <f t="shared" si="392"/>
        <v>0.31124335807323028</v>
      </c>
    </row>
    <row r="470" spans="1:27" x14ac:dyDescent="0.3">
      <c r="A470" s="23">
        <v>20</v>
      </c>
      <c r="B470" s="134">
        <f t="shared" si="374"/>
        <v>0.31124335807323028</v>
      </c>
      <c r="C470" s="134">
        <f t="shared" ref="C470:AA470" si="393">B470</f>
        <v>0.31124335807323028</v>
      </c>
      <c r="D470" s="134">
        <f t="shared" si="393"/>
        <v>0.31124335807323028</v>
      </c>
      <c r="E470" s="134">
        <f t="shared" si="393"/>
        <v>0.31124335807323028</v>
      </c>
      <c r="F470" s="134">
        <f t="shared" si="393"/>
        <v>0.31124335807323028</v>
      </c>
      <c r="G470" s="134">
        <f t="shared" si="393"/>
        <v>0.31124335807323028</v>
      </c>
      <c r="H470" s="134">
        <f t="shared" si="393"/>
        <v>0.31124335807323028</v>
      </c>
      <c r="I470" s="134">
        <f t="shared" si="393"/>
        <v>0.31124335807323028</v>
      </c>
      <c r="J470" s="134">
        <f t="shared" si="393"/>
        <v>0.31124335807323028</v>
      </c>
      <c r="K470" s="134">
        <f t="shared" si="393"/>
        <v>0.31124335807323028</v>
      </c>
      <c r="L470" s="134">
        <f t="shared" si="393"/>
        <v>0.31124335807323028</v>
      </c>
      <c r="M470" s="134">
        <f t="shared" si="393"/>
        <v>0.31124335807323028</v>
      </c>
      <c r="N470" s="134">
        <f t="shared" si="393"/>
        <v>0.31124335807323028</v>
      </c>
      <c r="O470" s="134">
        <f t="shared" si="393"/>
        <v>0.31124335807323028</v>
      </c>
      <c r="P470" s="134">
        <f t="shared" si="393"/>
        <v>0.31124335807323028</v>
      </c>
      <c r="Q470" s="134">
        <f t="shared" si="393"/>
        <v>0.31124335807323028</v>
      </c>
      <c r="R470" s="134">
        <f t="shared" si="393"/>
        <v>0.31124335807323028</v>
      </c>
      <c r="S470" s="134">
        <f t="shared" si="393"/>
        <v>0.31124335807323028</v>
      </c>
      <c r="T470" s="134">
        <f t="shared" si="393"/>
        <v>0.31124335807323028</v>
      </c>
      <c r="U470" s="134">
        <f t="shared" si="393"/>
        <v>0.31124335807323028</v>
      </c>
      <c r="V470" s="134">
        <f t="shared" si="393"/>
        <v>0.31124335807323028</v>
      </c>
      <c r="W470" s="134">
        <f t="shared" si="393"/>
        <v>0.31124335807323028</v>
      </c>
      <c r="X470" s="134">
        <f t="shared" si="393"/>
        <v>0.31124335807323028</v>
      </c>
      <c r="Y470" s="134">
        <f t="shared" si="393"/>
        <v>0.31124335807323028</v>
      </c>
      <c r="Z470" s="134">
        <f t="shared" si="393"/>
        <v>0.31124335807323028</v>
      </c>
      <c r="AA470" s="134">
        <f t="shared" si="393"/>
        <v>0.31124335807323028</v>
      </c>
    </row>
    <row r="471" spans="1:27" x14ac:dyDescent="0.3">
      <c r="A471" s="23">
        <v>21</v>
      </c>
      <c r="B471" s="134">
        <f t="shared" si="374"/>
        <v>0.31124335807323028</v>
      </c>
      <c r="C471" s="134">
        <f t="shared" ref="C471:AA471" si="394">B471</f>
        <v>0.31124335807323028</v>
      </c>
      <c r="D471" s="134">
        <f t="shared" si="394"/>
        <v>0.31124335807323028</v>
      </c>
      <c r="E471" s="134">
        <f t="shared" si="394"/>
        <v>0.31124335807323028</v>
      </c>
      <c r="F471" s="134">
        <f t="shared" si="394"/>
        <v>0.31124335807323028</v>
      </c>
      <c r="G471" s="134">
        <f t="shared" si="394"/>
        <v>0.31124335807323028</v>
      </c>
      <c r="H471" s="134">
        <f t="shared" si="394"/>
        <v>0.31124335807323028</v>
      </c>
      <c r="I471" s="134">
        <f t="shared" si="394"/>
        <v>0.31124335807323028</v>
      </c>
      <c r="J471" s="134">
        <f t="shared" si="394"/>
        <v>0.31124335807323028</v>
      </c>
      <c r="K471" s="134">
        <f t="shared" si="394"/>
        <v>0.31124335807323028</v>
      </c>
      <c r="L471" s="134">
        <f t="shared" si="394"/>
        <v>0.31124335807323028</v>
      </c>
      <c r="M471" s="134">
        <f t="shared" si="394"/>
        <v>0.31124335807323028</v>
      </c>
      <c r="N471" s="134">
        <f t="shared" si="394"/>
        <v>0.31124335807323028</v>
      </c>
      <c r="O471" s="134">
        <f t="shared" si="394"/>
        <v>0.31124335807323028</v>
      </c>
      <c r="P471" s="134">
        <f t="shared" si="394"/>
        <v>0.31124335807323028</v>
      </c>
      <c r="Q471" s="134">
        <f t="shared" si="394"/>
        <v>0.31124335807323028</v>
      </c>
      <c r="R471" s="134">
        <f t="shared" si="394"/>
        <v>0.31124335807323028</v>
      </c>
      <c r="S471" s="134">
        <f t="shared" si="394"/>
        <v>0.31124335807323028</v>
      </c>
      <c r="T471" s="134">
        <f t="shared" si="394"/>
        <v>0.31124335807323028</v>
      </c>
      <c r="U471" s="134">
        <f t="shared" si="394"/>
        <v>0.31124335807323028</v>
      </c>
      <c r="V471" s="134">
        <f t="shared" si="394"/>
        <v>0.31124335807323028</v>
      </c>
      <c r="W471" s="134">
        <f t="shared" si="394"/>
        <v>0.31124335807323028</v>
      </c>
      <c r="X471" s="134">
        <f t="shared" si="394"/>
        <v>0.31124335807323028</v>
      </c>
      <c r="Y471" s="134">
        <f t="shared" si="394"/>
        <v>0.31124335807323028</v>
      </c>
      <c r="Z471" s="134">
        <f t="shared" si="394"/>
        <v>0.31124335807323028</v>
      </c>
      <c r="AA471" s="134">
        <f t="shared" si="394"/>
        <v>0.31124335807323028</v>
      </c>
    </row>
    <row r="472" spans="1:27" x14ac:dyDescent="0.3">
      <c r="A472" s="23">
        <v>22</v>
      </c>
      <c r="B472" s="134">
        <f t="shared" si="374"/>
        <v>0.23437668615988824</v>
      </c>
      <c r="C472" s="134">
        <f t="shared" ref="C472:AA472" si="395">B472</f>
        <v>0.23437668615988824</v>
      </c>
      <c r="D472" s="134">
        <f t="shared" si="395"/>
        <v>0.23437668615988824</v>
      </c>
      <c r="E472" s="134">
        <f t="shared" si="395"/>
        <v>0.23437668615988824</v>
      </c>
      <c r="F472" s="134">
        <f t="shared" si="395"/>
        <v>0.23437668615988824</v>
      </c>
      <c r="G472" s="134">
        <f t="shared" si="395"/>
        <v>0.23437668615988824</v>
      </c>
      <c r="H472" s="134">
        <f t="shared" si="395"/>
        <v>0.23437668615988824</v>
      </c>
      <c r="I472" s="134">
        <f t="shared" si="395"/>
        <v>0.23437668615988824</v>
      </c>
      <c r="J472" s="134">
        <f t="shared" si="395"/>
        <v>0.23437668615988824</v>
      </c>
      <c r="K472" s="134">
        <f t="shared" si="395"/>
        <v>0.23437668615988824</v>
      </c>
      <c r="L472" s="134">
        <f t="shared" si="395"/>
        <v>0.23437668615988824</v>
      </c>
      <c r="M472" s="134">
        <f t="shared" si="395"/>
        <v>0.23437668615988824</v>
      </c>
      <c r="N472" s="134">
        <f t="shared" si="395"/>
        <v>0.23437668615988824</v>
      </c>
      <c r="O472" s="134">
        <f t="shared" si="395"/>
        <v>0.23437668615988824</v>
      </c>
      <c r="P472" s="134">
        <f t="shared" si="395"/>
        <v>0.23437668615988824</v>
      </c>
      <c r="Q472" s="134">
        <f t="shared" si="395"/>
        <v>0.23437668615988824</v>
      </c>
      <c r="R472" s="134">
        <f t="shared" si="395"/>
        <v>0.23437668615988824</v>
      </c>
      <c r="S472" s="134">
        <f t="shared" si="395"/>
        <v>0.23437668615988824</v>
      </c>
      <c r="T472" s="134">
        <f t="shared" si="395"/>
        <v>0.23437668615988824</v>
      </c>
      <c r="U472" s="134">
        <f t="shared" si="395"/>
        <v>0.23437668615988824</v>
      </c>
      <c r="V472" s="134">
        <f t="shared" si="395"/>
        <v>0.23437668615988824</v>
      </c>
      <c r="W472" s="134">
        <f t="shared" si="395"/>
        <v>0.23437668615988824</v>
      </c>
      <c r="X472" s="134">
        <f t="shared" si="395"/>
        <v>0.23437668615988824</v>
      </c>
      <c r="Y472" s="134">
        <f t="shared" si="395"/>
        <v>0.23437668615988824</v>
      </c>
      <c r="Z472" s="134">
        <f t="shared" si="395"/>
        <v>0.23437668615988824</v>
      </c>
      <c r="AA472" s="134">
        <f t="shared" si="395"/>
        <v>0.23437668615988824</v>
      </c>
    </row>
    <row r="473" spans="1:27" x14ac:dyDescent="0.3">
      <c r="A473" s="23">
        <v>23</v>
      </c>
      <c r="B473" s="134">
        <f t="shared" si="374"/>
        <v>0.23437668615988824</v>
      </c>
      <c r="C473" s="134">
        <f t="shared" ref="C473:AA473" si="396">B473</f>
        <v>0.23437668615988824</v>
      </c>
      <c r="D473" s="134">
        <f t="shared" si="396"/>
        <v>0.23437668615988824</v>
      </c>
      <c r="E473" s="134">
        <f t="shared" si="396"/>
        <v>0.23437668615988824</v>
      </c>
      <c r="F473" s="134">
        <f t="shared" si="396"/>
        <v>0.23437668615988824</v>
      </c>
      <c r="G473" s="134">
        <f t="shared" si="396"/>
        <v>0.23437668615988824</v>
      </c>
      <c r="H473" s="134">
        <f t="shared" si="396"/>
        <v>0.23437668615988824</v>
      </c>
      <c r="I473" s="134">
        <f t="shared" si="396"/>
        <v>0.23437668615988824</v>
      </c>
      <c r="J473" s="134">
        <f t="shared" si="396"/>
        <v>0.23437668615988824</v>
      </c>
      <c r="K473" s="134">
        <f t="shared" si="396"/>
        <v>0.23437668615988824</v>
      </c>
      <c r="L473" s="134">
        <f t="shared" si="396"/>
        <v>0.23437668615988824</v>
      </c>
      <c r="M473" s="134">
        <f t="shared" si="396"/>
        <v>0.23437668615988824</v>
      </c>
      <c r="N473" s="134">
        <f t="shared" si="396"/>
        <v>0.23437668615988824</v>
      </c>
      <c r="O473" s="134">
        <f t="shared" si="396"/>
        <v>0.23437668615988824</v>
      </c>
      <c r="P473" s="134">
        <f t="shared" si="396"/>
        <v>0.23437668615988824</v>
      </c>
      <c r="Q473" s="134">
        <f t="shared" si="396"/>
        <v>0.23437668615988824</v>
      </c>
      <c r="R473" s="134">
        <f t="shared" si="396"/>
        <v>0.23437668615988824</v>
      </c>
      <c r="S473" s="134">
        <f t="shared" si="396"/>
        <v>0.23437668615988824</v>
      </c>
      <c r="T473" s="134">
        <f t="shared" si="396"/>
        <v>0.23437668615988824</v>
      </c>
      <c r="U473" s="134">
        <f t="shared" si="396"/>
        <v>0.23437668615988824</v>
      </c>
      <c r="V473" s="134">
        <f t="shared" si="396"/>
        <v>0.23437668615988824</v>
      </c>
      <c r="W473" s="134">
        <f t="shared" si="396"/>
        <v>0.23437668615988824</v>
      </c>
      <c r="X473" s="134">
        <f t="shared" si="396"/>
        <v>0.23437668615988824</v>
      </c>
      <c r="Y473" s="134">
        <f t="shared" si="396"/>
        <v>0.23437668615988824</v>
      </c>
      <c r="Z473" s="134">
        <f t="shared" si="396"/>
        <v>0.23437668615988824</v>
      </c>
      <c r="AA473" s="134">
        <f t="shared" si="396"/>
        <v>0.23437668615988824</v>
      </c>
    </row>
    <row r="474" spans="1:27" x14ac:dyDescent="0.3">
      <c r="A474" s="23">
        <v>24</v>
      </c>
      <c r="B474" s="134">
        <f t="shared" si="374"/>
        <v>0.23437668615988824</v>
      </c>
      <c r="C474" s="134">
        <f t="shared" ref="C474:AA474" si="397">B474</f>
        <v>0.23437668615988824</v>
      </c>
      <c r="D474" s="134">
        <f t="shared" si="397"/>
        <v>0.23437668615988824</v>
      </c>
      <c r="E474" s="134">
        <f t="shared" si="397"/>
        <v>0.23437668615988824</v>
      </c>
      <c r="F474" s="134">
        <f t="shared" si="397"/>
        <v>0.23437668615988824</v>
      </c>
      <c r="G474" s="134">
        <f t="shared" si="397"/>
        <v>0.23437668615988824</v>
      </c>
      <c r="H474" s="134">
        <f t="shared" si="397"/>
        <v>0.23437668615988824</v>
      </c>
      <c r="I474" s="134">
        <f t="shared" si="397"/>
        <v>0.23437668615988824</v>
      </c>
      <c r="J474" s="134">
        <f t="shared" si="397"/>
        <v>0.23437668615988824</v>
      </c>
      <c r="K474" s="134">
        <f t="shared" si="397"/>
        <v>0.23437668615988824</v>
      </c>
      <c r="L474" s="134">
        <f t="shared" si="397"/>
        <v>0.23437668615988824</v>
      </c>
      <c r="M474" s="134">
        <f t="shared" si="397"/>
        <v>0.23437668615988824</v>
      </c>
      <c r="N474" s="134">
        <f t="shared" si="397"/>
        <v>0.23437668615988824</v>
      </c>
      <c r="O474" s="134">
        <f t="shared" si="397"/>
        <v>0.23437668615988824</v>
      </c>
      <c r="P474" s="134">
        <f t="shared" si="397"/>
        <v>0.23437668615988824</v>
      </c>
      <c r="Q474" s="134">
        <f t="shared" si="397"/>
        <v>0.23437668615988824</v>
      </c>
      <c r="R474" s="134">
        <f t="shared" si="397"/>
        <v>0.23437668615988824</v>
      </c>
      <c r="S474" s="134">
        <f t="shared" si="397"/>
        <v>0.23437668615988824</v>
      </c>
      <c r="T474" s="134">
        <f t="shared" si="397"/>
        <v>0.23437668615988824</v>
      </c>
      <c r="U474" s="134">
        <f t="shared" si="397"/>
        <v>0.23437668615988824</v>
      </c>
      <c r="V474" s="134">
        <f t="shared" si="397"/>
        <v>0.23437668615988824</v>
      </c>
      <c r="W474" s="134">
        <f t="shared" si="397"/>
        <v>0.23437668615988824</v>
      </c>
      <c r="X474" s="134">
        <f t="shared" si="397"/>
        <v>0.23437668615988824</v>
      </c>
      <c r="Y474" s="134">
        <f t="shared" si="397"/>
        <v>0.23437668615988824</v>
      </c>
      <c r="Z474" s="134">
        <f t="shared" si="397"/>
        <v>0.23437668615988824</v>
      </c>
      <c r="AA474" s="134">
        <f t="shared" si="397"/>
        <v>0.23437668615988824</v>
      </c>
    </row>
    <row r="475" spans="1:27" x14ac:dyDescent="0.3">
      <c r="A475" s="23">
        <v>25</v>
      </c>
      <c r="B475" s="134">
        <f t="shared" si="374"/>
        <v>0.28587994269467881</v>
      </c>
      <c r="C475" s="134">
        <f t="shared" ref="C475:AA475" si="398">B475</f>
        <v>0.28587994269467881</v>
      </c>
      <c r="D475" s="134">
        <f t="shared" si="398"/>
        <v>0.28587994269467881</v>
      </c>
      <c r="E475" s="134">
        <f t="shared" si="398"/>
        <v>0.28587994269467881</v>
      </c>
      <c r="F475" s="134">
        <f t="shared" si="398"/>
        <v>0.28587994269467881</v>
      </c>
      <c r="G475" s="134">
        <f t="shared" si="398"/>
        <v>0.28587994269467881</v>
      </c>
      <c r="H475" s="134">
        <f t="shared" si="398"/>
        <v>0.28587994269467881</v>
      </c>
      <c r="I475" s="134">
        <f t="shared" si="398"/>
        <v>0.28587994269467881</v>
      </c>
      <c r="J475" s="134">
        <f t="shared" si="398"/>
        <v>0.28587994269467881</v>
      </c>
      <c r="K475" s="134">
        <f t="shared" si="398"/>
        <v>0.28587994269467881</v>
      </c>
      <c r="L475" s="134">
        <f t="shared" si="398"/>
        <v>0.28587994269467881</v>
      </c>
      <c r="M475" s="134">
        <f t="shared" si="398"/>
        <v>0.28587994269467881</v>
      </c>
      <c r="N475" s="134">
        <f t="shared" si="398"/>
        <v>0.28587994269467881</v>
      </c>
      <c r="O475" s="134">
        <f t="shared" si="398"/>
        <v>0.28587994269467881</v>
      </c>
      <c r="P475" s="134">
        <f t="shared" si="398"/>
        <v>0.28587994269467881</v>
      </c>
      <c r="Q475" s="134">
        <f t="shared" si="398"/>
        <v>0.28587994269467881</v>
      </c>
      <c r="R475" s="134">
        <f t="shared" si="398"/>
        <v>0.28587994269467881</v>
      </c>
      <c r="S475" s="134">
        <f t="shared" si="398"/>
        <v>0.28587994269467881</v>
      </c>
      <c r="T475" s="134">
        <f t="shared" si="398"/>
        <v>0.28587994269467881</v>
      </c>
      <c r="U475" s="134">
        <f t="shared" si="398"/>
        <v>0.28587994269467881</v>
      </c>
      <c r="V475" s="134">
        <f t="shared" si="398"/>
        <v>0.28587994269467881</v>
      </c>
      <c r="W475" s="134">
        <f t="shared" si="398"/>
        <v>0.28587994269467881</v>
      </c>
      <c r="X475" s="134">
        <f t="shared" si="398"/>
        <v>0.28587994269467881</v>
      </c>
      <c r="Y475" s="134">
        <f t="shared" si="398"/>
        <v>0.28587994269467881</v>
      </c>
      <c r="Z475" s="134">
        <f t="shared" si="398"/>
        <v>0.28587994269467881</v>
      </c>
      <c r="AA475" s="134">
        <f t="shared" si="398"/>
        <v>0.28587994269467881</v>
      </c>
    </row>
    <row r="476" spans="1:27" x14ac:dyDescent="0.3">
      <c r="A476" s="23">
        <v>26</v>
      </c>
      <c r="B476" s="134">
        <f t="shared" si="374"/>
        <v>0.28587994269467881</v>
      </c>
      <c r="C476" s="134">
        <f t="shared" ref="C476:AA476" si="399">B476</f>
        <v>0.28587994269467881</v>
      </c>
      <c r="D476" s="134">
        <f t="shared" si="399"/>
        <v>0.28587994269467881</v>
      </c>
      <c r="E476" s="134">
        <f t="shared" si="399"/>
        <v>0.28587994269467881</v>
      </c>
      <c r="F476" s="134">
        <f t="shared" si="399"/>
        <v>0.28587994269467881</v>
      </c>
      <c r="G476" s="134">
        <f t="shared" si="399"/>
        <v>0.28587994269467881</v>
      </c>
      <c r="H476" s="134">
        <f t="shared" si="399"/>
        <v>0.28587994269467881</v>
      </c>
      <c r="I476" s="134">
        <f t="shared" si="399"/>
        <v>0.28587994269467881</v>
      </c>
      <c r="J476" s="134">
        <f t="shared" si="399"/>
        <v>0.28587994269467881</v>
      </c>
      <c r="K476" s="134">
        <f t="shared" si="399"/>
        <v>0.28587994269467881</v>
      </c>
      <c r="L476" s="134">
        <f t="shared" si="399"/>
        <v>0.28587994269467881</v>
      </c>
      <c r="M476" s="134">
        <f t="shared" si="399"/>
        <v>0.28587994269467881</v>
      </c>
      <c r="N476" s="134">
        <f t="shared" si="399"/>
        <v>0.28587994269467881</v>
      </c>
      <c r="O476" s="134">
        <f t="shared" si="399"/>
        <v>0.28587994269467881</v>
      </c>
      <c r="P476" s="134">
        <f t="shared" si="399"/>
        <v>0.28587994269467881</v>
      </c>
      <c r="Q476" s="134">
        <f t="shared" si="399"/>
        <v>0.28587994269467881</v>
      </c>
      <c r="R476" s="134">
        <f t="shared" si="399"/>
        <v>0.28587994269467881</v>
      </c>
      <c r="S476" s="134">
        <f t="shared" si="399"/>
        <v>0.28587994269467881</v>
      </c>
      <c r="T476" s="134">
        <f t="shared" si="399"/>
        <v>0.28587994269467881</v>
      </c>
      <c r="U476" s="134">
        <f t="shared" si="399"/>
        <v>0.28587994269467881</v>
      </c>
      <c r="V476" s="134">
        <f t="shared" si="399"/>
        <v>0.28587994269467881</v>
      </c>
      <c r="W476" s="134">
        <f t="shared" si="399"/>
        <v>0.28587994269467881</v>
      </c>
      <c r="X476" s="134">
        <f t="shared" si="399"/>
        <v>0.28587994269467881</v>
      </c>
      <c r="Y476" s="134">
        <f t="shared" si="399"/>
        <v>0.28587994269467881</v>
      </c>
      <c r="Z476" s="134">
        <f t="shared" si="399"/>
        <v>0.28587994269467881</v>
      </c>
      <c r="AA476" s="134">
        <f t="shared" si="399"/>
        <v>0.28587994269467881</v>
      </c>
    </row>
    <row r="477" spans="1:27" x14ac:dyDescent="0.3">
      <c r="A477" s="23">
        <v>27</v>
      </c>
      <c r="B477" s="134">
        <f t="shared" si="374"/>
        <v>0.28587994269467881</v>
      </c>
      <c r="C477" s="134">
        <f t="shared" ref="C477:AA477" si="400">B477</f>
        <v>0.28587994269467881</v>
      </c>
      <c r="D477" s="134">
        <f t="shared" si="400"/>
        <v>0.28587994269467881</v>
      </c>
      <c r="E477" s="134">
        <f t="shared" si="400"/>
        <v>0.28587994269467881</v>
      </c>
      <c r="F477" s="134">
        <f t="shared" si="400"/>
        <v>0.28587994269467881</v>
      </c>
      <c r="G477" s="134">
        <f t="shared" si="400"/>
        <v>0.28587994269467881</v>
      </c>
      <c r="H477" s="134">
        <f t="shared" si="400"/>
        <v>0.28587994269467881</v>
      </c>
      <c r="I477" s="134">
        <f t="shared" si="400"/>
        <v>0.28587994269467881</v>
      </c>
      <c r="J477" s="134">
        <f t="shared" si="400"/>
        <v>0.28587994269467881</v>
      </c>
      <c r="K477" s="134">
        <f t="shared" si="400"/>
        <v>0.28587994269467881</v>
      </c>
      <c r="L477" s="134">
        <f t="shared" si="400"/>
        <v>0.28587994269467881</v>
      </c>
      <c r="M477" s="134">
        <f t="shared" si="400"/>
        <v>0.28587994269467881</v>
      </c>
      <c r="N477" s="134">
        <f t="shared" si="400"/>
        <v>0.28587994269467881</v>
      </c>
      <c r="O477" s="134">
        <f t="shared" si="400"/>
        <v>0.28587994269467881</v>
      </c>
      <c r="P477" s="134">
        <f t="shared" si="400"/>
        <v>0.28587994269467881</v>
      </c>
      <c r="Q477" s="134">
        <f t="shared" si="400"/>
        <v>0.28587994269467881</v>
      </c>
      <c r="R477" s="134">
        <f t="shared" si="400"/>
        <v>0.28587994269467881</v>
      </c>
      <c r="S477" s="134">
        <f t="shared" si="400"/>
        <v>0.28587994269467881</v>
      </c>
      <c r="T477" s="134">
        <f t="shared" si="400"/>
        <v>0.28587994269467881</v>
      </c>
      <c r="U477" s="134">
        <f t="shared" si="400"/>
        <v>0.28587994269467881</v>
      </c>
      <c r="V477" s="134">
        <f t="shared" si="400"/>
        <v>0.28587994269467881</v>
      </c>
      <c r="W477" s="134">
        <f t="shared" si="400"/>
        <v>0.28587994269467881</v>
      </c>
      <c r="X477" s="134">
        <f t="shared" si="400"/>
        <v>0.28587994269467881</v>
      </c>
      <c r="Y477" s="134">
        <f t="shared" si="400"/>
        <v>0.28587994269467881</v>
      </c>
      <c r="Z477" s="134">
        <f t="shared" si="400"/>
        <v>0.28587994269467881</v>
      </c>
      <c r="AA477" s="134">
        <f t="shared" si="400"/>
        <v>0.28587994269467881</v>
      </c>
    </row>
    <row r="478" spans="1:27" x14ac:dyDescent="0.3">
      <c r="A478" s="23">
        <v>28</v>
      </c>
      <c r="B478" s="134">
        <f t="shared" si="374"/>
        <v>0.56030642689093946</v>
      </c>
      <c r="C478" s="134">
        <f t="shared" ref="C478:AA478" si="401">B478</f>
        <v>0.56030642689093946</v>
      </c>
      <c r="D478" s="134">
        <f t="shared" si="401"/>
        <v>0.56030642689093946</v>
      </c>
      <c r="E478" s="134">
        <f t="shared" si="401"/>
        <v>0.56030642689093946</v>
      </c>
      <c r="F478" s="134">
        <f t="shared" si="401"/>
        <v>0.56030642689093946</v>
      </c>
      <c r="G478" s="134">
        <f t="shared" si="401"/>
        <v>0.56030642689093946</v>
      </c>
      <c r="H478" s="134">
        <f t="shared" si="401"/>
        <v>0.56030642689093946</v>
      </c>
      <c r="I478" s="134">
        <f t="shared" si="401"/>
        <v>0.56030642689093946</v>
      </c>
      <c r="J478" s="134">
        <f t="shared" si="401"/>
        <v>0.56030642689093946</v>
      </c>
      <c r="K478" s="134">
        <f t="shared" si="401"/>
        <v>0.56030642689093946</v>
      </c>
      <c r="L478" s="134">
        <f t="shared" si="401"/>
        <v>0.56030642689093946</v>
      </c>
      <c r="M478" s="134">
        <f t="shared" si="401"/>
        <v>0.56030642689093946</v>
      </c>
      <c r="N478" s="134">
        <f t="shared" si="401"/>
        <v>0.56030642689093946</v>
      </c>
      <c r="O478" s="134">
        <f t="shared" si="401"/>
        <v>0.56030642689093946</v>
      </c>
      <c r="P478" s="134">
        <f t="shared" si="401"/>
        <v>0.56030642689093946</v>
      </c>
      <c r="Q478" s="134">
        <f t="shared" si="401"/>
        <v>0.56030642689093946</v>
      </c>
      <c r="R478" s="134">
        <f t="shared" si="401"/>
        <v>0.56030642689093946</v>
      </c>
      <c r="S478" s="134">
        <f t="shared" si="401"/>
        <v>0.56030642689093946</v>
      </c>
      <c r="T478" s="134">
        <f t="shared" si="401"/>
        <v>0.56030642689093946</v>
      </c>
      <c r="U478" s="134">
        <f t="shared" si="401"/>
        <v>0.56030642689093946</v>
      </c>
      <c r="V478" s="134">
        <f t="shared" si="401"/>
        <v>0.56030642689093946</v>
      </c>
      <c r="W478" s="134">
        <f t="shared" si="401"/>
        <v>0.56030642689093946</v>
      </c>
      <c r="X478" s="134">
        <f t="shared" si="401"/>
        <v>0.56030642689093946</v>
      </c>
      <c r="Y478" s="134">
        <f t="shared" si="401"/>
        <v>0.56030642689093946</v>
      </c>
      <c r="Z478" s="134">
        <f t="shared" si="401"/>
        <v>0.56030642689093946</v>
      </c>
      <c r="AA478" s="134">
        <f t="shared" si="401"/>
        <v>0.56030642689093946</v>
      </c>
    </row>
    <row r="479" spans="1:27" x14ac:dyDescent="0.3">
      <c r="A479" s="23">
        <v>29</v>
      </c>
      <c r="B479" s="134">
        <f t="shared" si="374"/>
        <v>0.56030642689093946</v>
      </c>
      <c r="C479" s="134">
        <f t="shared" ref="C479:AA479" si="402">B479</f>
        <v>0.56030642689093946</v>
      </c>
      <c r="D479" s="134">
        <f t="shared" si="402"/>
        <v>0.56030642689093946</v>
      </c>
      <c r="E479" s="134">
        <f t="shared" si="402"/>
        <v>0.56030642689093946</v>
      </c>
      <c r="F479" s="134">
        <f t="shared" si="402"/>
        <v>0.56030642689093946</v>
      </c>
      <c r="G479" s="134">
        <f t="shared" si="402"/>
        <v>0.56030642689093946</v>
      </c>
      <c r="H479" s="134">
        <f t="shared" si="402"/>
        <v>0.56030642689093946</v>
      </c>
      <c r="I479" s="134">
        <f t="shared" si="402"/>
        <v>0.56030642689093946</v>
      </c>
      <c r="J479" s="134">
        <f t="shared" si="402"/>
        <v>0.56030642689093946</v>
      </c>
      <c r="K479" s="134">
        <f t="shared" si="402"/>
        <v>0.56030642689093946</v>
      </c>
      <c r="L479" s="134">
        <f t="shared" si="402"/>
        <v>0.56030642689093946</v>
      </c>
      <c r="M479" s="134">
        <f t="shared" si="402"/>
        <v>0.56030642689093946</v>
      </c>
      <c r="N479" s="134">
        <f t="shared" si="402"/>
        <v>0.56030642689093946</v>
      </c>
      <c r="O479" s="134">
        <f t="shared" si="402"/>
        <v>0.56030642689093946</v>
      </c>
      <c r="P479" s="134">
        <f t="shared" si="402"/>
        <v>0.56030642689093946</v>
      </c>
      <c r="Q479" s="134">
        <f t="shared" si="402"/>
        <v>0.56030642689093946</v>
      </c>
      <c r="R479" s="134">
        <f t="shared" si="402"/>
        <v>0.56030642689093946</v>
      </c>
      <c r="S479" s="134">
        <f t="shared" si="402"/>
        <v>0.56030642689093946</v>
      </c>
      <c r="T479" s="134">
        <f t="shared" si="402"/>
        <v>0.56030642689093946</v>
      </c>
      <c r="U479" s="134">
        <f t="shared" si="402"/>
        <v>0.56030642689093946</v>
      </c>
      <c r="V479" s="134">
        <f t="shared" si="402"/>
        <v>0.56030642689093946</v>
      </c>
      <c r="W479" s="134">
        <f t="shared" si="402"/>
        <v>0.56030642689093946</v>
      </c>
      <c r="X479" s="134">
        <f t="shared" si="402"/>
        <v>0.56030642689093946</v>
      </c>
      <c r="Y479" s="134">
        <f t="shared" si="402"/>
        <v>0.56030642689093946</v>
      </c>
      <c r="Z479" s="134">
        <f t="shared" si="402"/>
        <v>0.56030642689093946</v>
      </c>
      <c r="AA479" s="134">
        <f t="shared" si="402"/>
        <v>0.56030642689093946</v>
      </c>
    </row>
    <row r="480" spans="1:27" x14ac:dyDescent="0.3">
      <c r="A480" s="23">
        <v>30</v>
      </c>
      <c r="B480" s="134">
        <f t="shared" si="374"/>
        <v>0.56030642689093946</v>
      </c>
      <c r="C480" s="134">
        <f t="shared" ref="C480:AA480" si="403">B480</f>
        <v>0.56030642689093946</v>
      </c>
      <c r="D480" s="134">
        <f t="shared" si="403"/>
        <v>0.56030642689093946</v>
      </c>
      <c r="E480" s="134">
        <f t="shared" si="403"/>
        <v>0.56030642689093946</v>
      </c>
      <c r="F480" s="134">
        <f t="shared" si="403"/>
        <v>0.56030642689093946</v>
      </c>
      <c r="G480" s="134">
        <f t="shared" si="403"/>
        <v>0.56030642689093946</v>
      </c>
      <c r="H480" s="134">
        <f t="shared" si="403"/>
        <v>0.56030642689093946</v>
      </c>
      <c r="I480" s="134">
        <f t="shared" si="403"/>
        <v>0.56030642689093946</v>
      </c>
      <c r="J480" s="134">
        <f t="shared" si="403"/>
        <v>0.56030642689093946</v>
      </c>
      <c r="K480" s="134">
        <f t="shared" si="403"/>
        <v>0.56030642689093946</v>
      </c>
      <c r="L480" s="134">
        <f t="shared" si="403"/>
        <v>0.56030642689093946</v>
      </c>
      <c r="M480" s="134">
        <f t="shared" si="403"/>
        <v>0.56030642689093946</v>
      </c>
      <c r="N480" s="134">
        <f t="shared" si="403"/>
        <v>0.56030642689093946</v>
      </c>
      <c r="O480" s="134">
        <f t="shared" si="403"/>
        <v>0.56030642689093946</v>
      </c>
      <c r="P480" s="134">
        <f t="shared" si="403"/>
        <v>0.56030642689093946</v>
      </c>
      <c r="Q480" s="134">
        <f t="shared" si="403"/>
        <v>0.56030642689093946</v>
      </c>
      <c r="R480" s="134">
        <f t="shared" si="403"/>
        <v>0.56030642689093946</v>
      </c>
      <c r="S480" s="134">
        <f t="shared" si="403"/>
        <v>0.56030642689093946</v>
      </c>
      <c r="T480" s="134">
        <f t="shared" si="403"/>
        <v>0.56030642689093946</v>
      </c>
      <c r="U480" s="134">
        <f t="shared" si="403"/>
        <v>0.56030642689093946</v>
      </c>
      <c r="V480" s="134">
        <f t="shared" si="403"/>
        <v>0.56030642689093946</v>
      </c>
      <c r="W480" s="134">
        <f t="shared" si="403"/>
        <v>0.56030642689093946</v>
      </c>
      <c r="X480" s="134">
        <f t="shared" si="403"/>
        <v>0.56030642689093946</v>
      </c>
      <c r="Y480" s="134">
        <f t="shared" si="403"/>
        <v>0.56030642689093946</v>
      </c>
      <c r="Z480" s="134">
        <f t="shared" si="403"/>
        <v>0.56030642689093946</v>
      </c>
      <c r="AA480" s="134">
        <f t="shared" si="403"/>
        <v>0.56030642689093946</v>
      </c>
    </row>
    <row r="481" spans="1:27" x14ac:dyDescent="0.3">
      <c r="A481" s="23">
        <v>31</v>
      </c>
      <c r="B481" s="134">
        <f t="shared" si="374"/>
        <v>0.79168511688313492</v>
      </c>
      <c r="C481" s="134">
        <f t="shared" ref="C481:AA481" si="404">B481</f>
        <v>0.79168511688313492</v>
      </c>
      <c r="D481" s="134">
        <f t="shared" si="404"/>
        <v>0.79168511688313492</v>
      </c>
      <c r="E481" s="134">
        <f t="shared" si="404"/>
        <v>0.79168511688313492</v>
      </c>
      <c r="F481" s="134">
        <f t="shared" si="404"/>
        <v>0.79168511688313492</v>
      </c>
      <c r="G481" s="134">
        <f t="shared" si="404"/>
        <v>0.79168511688313492</v>
      </c>
      <c r="H481" s="134">
        <f t="shared" si="404"/>
        <v>0.79168511688313492</v>
      </c>
      <c r="I481" s="134">
        <f t="shared" si="404"/>
        <v>0.79168511688313492</v>
      </c>
      <c r="J481" s="134">
        <f t="shared" si="404"/>
        <v>0.79168511688313492</v>
      </c>
      <c r="K481" s="134">
        <f t="shared" si="404"/>
        <v>0.79168511688313492</v>
      </c>
      <c r="L481" s="134">
        <f t="shared" si="404"/>
        <v>0.79168511688313492</v>
      </c>
      <c r="M481" s="134">
        <f t="shared" si="404"/>
        <v>0.79168511688313492</v>
      </c>
      <c r="N481" s="134">
        <f t="shared" si="404"/>
        <v>0.79168511688313492</v>
      </c>
      <c r="O481" s="134">
        <f t="shared" si="404"/>
        <v>0.79168511688313492</v>
      </c>
      <c r="P481" s="134">
        <f t="shared" si="404"/>
        <v>0.79168511688313492</v>
      </c>
      <c r="Q481" s="134">
        <f t="shared" si="404"/>
        <v>0.79168511688313492</v>
      </c>
      <c r="R481" s="134">
        <f t="shared" si="404"/>
        <v>0.79168511688313492</v>
      </c>
      <c r="S481" s="134">
        <f t="shared" si="404"/>
        <v>0.79168511688313492</v>
      </c>
      <c r="T481" s="134">
        <f t="shared" si="404"/>
        <v>0.79168511688313492</v>
      </c>
      <c r="U481" s="134">
        <f t="shared" si="404"/>
        <v>0.79168511688313492</v>
      </c>
      <c r="V481" s="134">
        <f t="shared" si="404"/>
        <v>0.79168511688313492</v>
      </c>
      <c r="W481" s="134">
        <f t="shared" si="404"/>
        <v>0.79168511688313492</v>
      </c>
      <c r="X481" s="134">
        <f t="shared" si="404"/>
        <v>0.79168511688313492</v>
      </c>
      <c r="Y481" s="134">
        <f t="shared" si="404"/>
        <v>0.79168511688313492</v>
      </c>
      <c r="Z481" s="134">
        <f t="shared" si="404"/>
        <v>0.79168511688313492</v>
      </c>
      <c r="AA481" s="134">
        <f t="shared" si="404"/>
        <v>0.79168511688313492</v>
      </c>
    </row>
    <row r="482" spans="1:27" x14ac:dyDescent="0.3">
      <c r="A482" s="23">
        <v>32</v>
      </c>
      <c r="B482" s="134">
        <f t="shared" si="374"/>
        <v>0.79168511688313492</v>
      </c>
      <c r="C482" s="134">
        <f t="shared" ref="C482:AA482" si="405">B482</f>
        <v>0.79168511688313492</v>
      </c>
      <c r="D482" s="134">
        <f t="shared" si="405"/>
        <v>0.79168511688313492</v>
      </c>
      <c r="E482" s="134">
        <f t="shared" si="405"/>
        <v>0.79168511688313492</v>
      </c>
      <c r="F482" s="134">
        <f t="shared" si="405"/>
        <v>0.79168511688313492</v>
      </c>
      <c r="G482" s="134">
        <f t="shared" si="405"/>
        <v>0.79168511688313492</v>
      </c>
      <c r="H482" s="134">
        <f t="shared" si="405"/>
        <v>0.79168511688313492</v>
      </c>
      <c r="I482" s="134">
        <f t="shared" si="405"/>
        <v>0.79168511688313492</v>
      </c>
      <c r="J482" s="134">
        <f t="shared" si="405"/>
        <v>0.79168511688313492</v>
      </c>
      <c r="K482" s="134">
        <f t="shared" si="405"/>
        <v>0.79168511688313492</v>
      </c>
      <c r="L482" s="134">
        <f t="shared" si="405"/>
        <v>0.79168511688313492</v>
      </c>
      <c r="M482" s="134">
        <f t="shared" si="405"/>
        <v>0.79168511688313492</v>
      </c>
      <c r="N482" s="134">
        <f t="shared" si="405"/>
        <v>0.79168511688313492</v>
      </c>
      <c r="O482" s="134">
        <f t="shared" si="405"/>
        <v>0.79168511688313492</v>
      </c>
      <c r="P482" s="134">
        <f t="shared" si="405"/>
        <v>0.79168511688313492</v>
      </c>
      <c r="Q482" s="134">
        <f t="shared" si="405"/>
        <v>0.79168511688313492</v>
      </c>
      <c r="R482" s="134">
        <f t="shared" si="405"/>
        <v>0.79168511688313492</v>
      </c>
      <c r="S482" s="134">
        <f t="shared" si="405"/>
        <v>0.79168511688313492</v>
      </c>
      <c r="T482" s="134">
        <f t="shared" si="405"/>
        <v>0.79168511688313492</v>
      </c>
      <c r="U482" s="134">
        <f t="shared" si="405"/>
        <v>0.79168511688313492</v>
      </c>
      <c r="V482" s="134">
        <f t="shared" si="405"/>
        <v>0.79168511688313492</v>
      </c>
      <c r="W482" s="134">
        <f t="shared" si="405"/>
        <v>0.79168511688313492</v>
      </c>
      <c r="X482" s="134">
        <f t="shared" si="405"/>
        <v>0.79168511688313492</v>
      </c>
      <c r="Y482" s="134">
        <f t="shared" si="405"/>
        <v>0.79168511688313492</v>
      </c>
      <c r="Z482" s="134">
        <f t="shared" si="405"/>
        <v>0.79168511688313492</v>
      </c>
      <c r="AA482" s="134">
        <f t="shared" si="405"/>
        <v>0.79168511688313492</v>
      </c>
    </row>
    <row r="483" spans="1:27" x14ac:dyDescent="0.3">
      <c r="A483" s="23">
        <v>33</v>
      </c>
      <c r="B483" s="134">
        <f t="shared" si="374"/>
        <v>0.79168511688313492</v>
      </c>
      <c r="C483" s="134">
        <f t="shared" ref="C483:AA483" si="406">B483</f>
        <v>0.79168511688313492</v>
      </c>
      <c r="D483" s="134">
        <f t="shared" si="406"/>
        <v>0.79168511688313492</v>
      </c>
      <c r="E483" s="134">
        <f t="shared" si="406"/>
        <v>0.79168511688313492</v>
      </c>
      <c r="F483" s="134">
        <f t="shared" si="406"/>
        <v>0.79168511688313492</v>
      </c>
      <c r="G483" s="134">
        <f t="shared" si="406"/>
        <v>0.79168511688313492</v>
      </c>
      <c r="H483" s="134">
        <f t="shared" si="406"/>
        <v>0.79168511688313492</v>
      </c>
      <c r="I483" s="134">
        <f t="shared" si="406"/>
        <v>0.79168511688313492</v>
      </c>
      <c r="J483" s="134">
        <f t="shared" si="406"/>
        <v>0.79168511688313492</v>
      </c>
      <c r="K483" s="134">
        <f t="shared" si="406"/>
        <v>0.79168511688313492</v>
      </c>
      <c r="L483" s="134">
        <f t="shared" si="406"/>
        <v>0.79168511688313492</v>
      </c>
      <c r="M483" s="134">
        <f t="shared" si="406"/>
        <v>0.79168511688313492</v>
      </c>
      <c r="N483" s="134">
        <f t="shared" si="406"/>
        <v>0.79168511688313492</v>
      </c>
      <c r="O483" s="134">
        <f t="shared" si="406"/>
        <v>0.79168511688313492</v>
      </c>
      <c r="P483" s="134">
        <f t="shared" si="406"/>
        <v>0.79168511688313492</v>
      </c>
      <c r="Q483" s="134">
        <f t="shared" si="406"/>
        <v>0.79168511688313492</v>
      </c>
      <c r="R483" s="134">
        <f t="shared" si="406"/>
        <v>0.79168511688313492</v>
      </c>
      <c r="S483" s="134">
        <f t="shared" si="406"/>
        <v>0.79168511688313492</v>
      </c>
      <c r="T483" s="134">
        <f t="shared" si="406"/>
        <v>0.79168511688313492</v>
      </c>
      <c r="U483" s="134">
        <f t="shared" si="406"/>
        <v>0.79168511688313492</v>
      </c>
      <c r="V483" s="134">
        <f t="shared" si="406"/>
        <v>0.79168511688313492</v>
      </c>
      <c r="W483" s="134">
        <f t="shared" si="406"/>
        <v>0.79168511688313492</v>
      </c>
      <c r="X483" s="134">
        <f t="shared" si="406"/>
        <v>0.79168511688313492</v>
      </c>
      <c r="Y483" s="134">
        <f t="shared" si="406"/>
        <v>0.79168511688313492</v>
      </c>
      <c r="Z483" s="134">
        <f t="shared" si="406"/>
        <v>0.79168511688313492</v>
      </c>
      <c r="AA483" s="134">
        <f t="shared" si="406"/>
        <v>0.79168511688313492</v>
      </c>
    </row>
    <row r="484" spans="1:27" x14ac:dyDescent="0.3">
      <c r="A484" s="23">
        <v>34</v>
      </c>
      <c r="B484" s="134">
        <f t="shared" si="374"/>
        <v>0.96851331690848574</v>
      </c>
      <c r="C484" s="134">
        <f t="shared" ref="C484:AA484" si="407">B484</f>
        <v>0.96851331690848574</v>
      </c>
      <c r="D484" s="134">
        <f t="shared" si="407"/>
        <v>0.96851331690848574</v>
      </c>
      <c r="E484" s="134">
        <f t="shared" si="407"/>
        <v>0.96851331690848574</v>
      </c>
      <c r="F484" s="134">
        <f t="shared" si="407"/>
        <v>0.96851331690848574</v>
      </c>
      <c r="G484" s="134">
        <f t="shared" si="407"/>
        <v>0.96851331690848574</v>
      </c>
      <c r="H484" s="134">
        <f t="shared" si="407"/>
        <v>0.96851331690848574</v>
      </c>
      <c r="I484" s="134">
        <f t="shared" si="407"/>
        <v>0.96851331690848574</v>
      </c>
      <c r="J484" s="134">
        <f t="shared" si="407"/>
        <v>0.96851331690848574</v>
      </c>
      <c r="K484" s="134">
        <f t="shared" si="407"/>
        <v>0.96851331690848574</v>
      </c>
      <c r="L484" s="134">
        <f t="shared" si="407"/>
        <v>0.96851331690848574</v>
      </c>
      <c r="M484" s="134">
        <f t="shared" si="407"/>
        <v>0.96851331690848574</v>
      </c>
      <c r="N484" s="134">
        <f t="shared" si="407"/>
        <v>0.96851331690848574</v>
      </c>
      <c r="O484" s="134">
        <f t="shared" si="407"/>
        <v>0.96851331690848574</v>
      </c>
      <c r="P484" s="134">
        <f t="shared" si="407"/>
        <v>0.96851331690848574</v>
      </c>
      <c r="Q484" s="134">
        <f t="shared" si="407"/>
        <v>0.96851331690848574</v>
      </c>
      <c r="R484" s="134">
        <f t="shared" si="407"/>
        <v>0.96851331690848574</v>
      </c>
      <c r="S484" s="134">
        <f t="shared" si="407"/>
        <v>0.96851331690848574</v>
      </c>
      <c r="T484" s="134">
        <f t="shared" si="407"/>
        <v>0.96851331690848574</v>
      </c>
      <c r="U484" s="134">
        <f t="shared" si="407"/>
        <v>0.96851331690848574</v>
      </c>
      <c r="V484" s="134">
        <f t="shared" si="407"/>
        <v>0.96851331690848574</v>
      </c>
      <c r="W484" s="134">
        <f t="shared" si="407"/>
        <v>0.96851331690848574</v>
      </c>
      <c r="X484" s="134">
        <f t="shared" si="407"/>
        <v>0.96851331690848574</v>
      </c>
      <c r="Y484" s="134">
        <f t="shared" si="407"/>
        <v>0.96851331690848574</v>
      </c>
      <c r="Z484" s="134">
        <f t="shared" si="407"/>
        <v>0.96851331690848574</v>
      </c>
      <c r="AA484" s="134">
        <f t="shared" si="407"/>
        <v>0.96851331690848574</v>
      </c>
    </row>
    <row r="485" spans="1:27" x14ac:dyDescent="0.3">
      <c r="A485" s="23">
        <v>35</v>
      </c>
      <c r="B485" s="134">
        <f t="shared" si="374"/>
        <v>0.96851331690848574</v>
      </c>
      <c r="C485" s="134">
        <f t="shared" ref="C485:AA485" si="408">B485</f>
        <v>0.96851331690848574</v>
      </c>
      <c r="D485" s="134">
        <f t="shared" si="408"/>
        <v>0.96851331690848574</v>
      </c>
      <c r="E485" s="134">
        <f t="shared" si="408"/>
        <v>0.96851331690848574</v>
      </c>
      <c r="F485" s="134">
        <f t="shared" si="408"/>
        <v>0.96851331690848574</v>
      </c>
      <c r="G485" s="134">
        <f t="shared" si="408"/>
        <v>0.96851331690848574</v>
      </c>
      <c r="H485" s="134">
        <f t="shared" si="408"/>
        <v>0.96851331690848574</v>
      </c>
      <c r="I485" s="134">
        <f t="shared" si="408"/>
        <v>0.96851331690848574</v>
      </c>
      <c r="J485" s="134">
        <f t="shared" si="408"/>
        <v>0.96851331690848574</v>
      </c>
      <c r="K485" s="134">
        <f t="shared" si="408"/>
        <v>0.96851331690848574</v>
      </c>
      <c r="L485" s="134">
        <f t="shared" si="408"/>
        <v>0.96851331690848574</v>
      </c>
      <c r="M485" s="134">
        <f t="shared" si="408"/>
        <v>0.96851331690848574</v>
      </c>
      <c r="N485" s="134">
        <f t="shared" si="408"/>
        <v>0.96851331690848574</v>
      </c>
      <c r="O485" s="134">
        <f t="shared" si="408"/>
        <v>0.96851331690848574</v>
      </c>
      <c r="P485" s="134">
        <f t="shared" si="408"/>
        <v>0.96851331690848574</v>
      </c>
      <c r="Q485" s="134">
        <f t="shared" si="408"/>
        <v>0.96851331690848574</v>
      </c>
      <c r="R485" s="134">
        <f t="shared" si="408"/>
        <v>0.96851331690848574</v>
      </c>
      <c r="S485" s="134">
        <f t="shared" si="408"/>
        <v>0.96851331690848574</v>
      </c>
      <c r="T485" s="134">
        <f t="shared" si="408"/>
        <v>0.96851331690848574</v>
      </c>
      <c r="U485" s="134">
        <f t="shared" si="408"/>
        <v>0.96851331690848574</v>
      </c>
      <c r="V485" s="134">
        <f t="shared" si="408"/>
        <v>0.96851331690848574</v>
      </c>
      <c r="W485" s="134">
        <f t="shared" si="408"/>
        <v>0.96851331690848574</v>
      </c>
      <c r="X485" s="134">
        <f t="shared" si="408"/>
        <v>0.96851331690848574</v>
      </c>
      <c r="Y485" s="134">
        <f t="shared" si="408"/>
        <v>0.96851331690848574</v>
      </c>
      <c r="Z485" s="134">
        <f t="shared" si="408"/>
        <v>0.96851331690848574</v>
      </c>
      <c r="AA485" s="134">
        <f t="shared" si="408"/>
        <v>0.96851331690848574</v>
      </c>
    </row>
    <row r="486" spans="1:27" x14ac:dyDescent="0.3">
      <c r="A486" s="23">
        <v>36</v>
      </c>
      <c r="B486" s="134">
        <f t="shared" si="374"/>
        <v>0.96851331690848574</v>
      </c>
      <c r="C486" s="134">
        <f t="shared" ref="C486:AA486" si="409">B486</f>
        <v>0.96851331690848574</v>
      </c>
      <c r="D486" s="134">
        <f t="shared" si="409"/>
        <v>0.96851331690848574</v>
      </c>
      <c r="E486" s="134">
        <f t="shared" si="409"/>
        <v>0.96851331690848574</v>
      </c>
      <c r="F486" s="134">
        <f t="shared" si="409"/>
        <v>0.96851331690848574</v>
      </c>
      <c r="G486" s="134">
        <f t="shared" si="409"/>
        <v>0.96851331690848574</v>
      </c>
      <c r="H486" s="134">
        <f t="shared" si="409"/>
        <v>0.96851331690848574</v>
      </c>
      <c r="I486" s="134">
        <f t="shared" si="409"/>
        <v>0.96851331690848574</v>
      </c>
      <c r="J486" s="134">
        <f t="shared" si="409"/>
        <v>0.96851331690848574</v>
      </c>
      <c r="K486" s="134">
        <f t="shared" si="409"/>
        <v>0.96851331690848574</v>
      </c>
      <c r="L486" s="134">
        <f t="shared" si="409"/>
        <v>0.96851331690848574</v>
      </c>
      <c r="M486" s="134">
        <f t="shared" si="409"/>
        <v>0.96851331690848574</v>
      </c>
      <c r="N486" s="134">
        <f t="shared" si="409"/>
        <v>0.96851331690848574</v>
      </c>
      <c r="O486" s="134">
        <f t="shared" si="409"/>
        <v>0.96851331690848574</v>
      </c>
      <c r="P486" s="134">
        <f t="shared" si="409"/>
        <v>0.96851331690848574</v>
      </c>
      <c r="Q486" s="134">
        <f t="shared" si="409"/>
        <v>0.96851331690848574</v>
      </c>
      <c r="R486" s="134">
        <f t="shared" si="409"/>
        <v>0.96851331690848574</v>
      </c>
      <c r="S486" s="134">
        <f t="shared" si="409"/>
        <v>0.96851331690848574</v>
      </c>
      <c r="T486" s="134">
        <f t="shared" si="409"/>
        <v>0.96851331690848574</v>
      </c>
      <c r="U486" s="134">
        <f t="shared" si="409"/>
        <v>0.96851331690848574</v>
      </c>
      <c r="V486" s="134">
        <f t="shared" si="409"/>
        <v>0.96851331690848574</v>
      </c>
      <c r="W486" s="134">
        <f t="shared" si="409"/>
        <v>0.96851331690848574</v>
      </c>
      <c r="X486" s="134">
        <f t="shared" si="409"/>
        <v>0.96851331690848574</v>
      </c>
      <c r="Y486" s="134">
        <f t="shared" si="409"/>
        <v>0.96851331690848574</v>
      </c>
      <c r="Z486" s="134">
        <f t="shared" si="409"/>
        <v>0.96851331690848574</v>
      </c>
      <c r="AA486" s="134">
        <f t="shared" si="409"/>
        <v>0.96851331690848574</v>
      </c>
    </row>
  </sheetData>
  <mergeCells count="25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V26:W26"/>
    <mergeCell ref="X26:Y26"/>
    <mergeCell ref="L26:M26"/>
    <mergeCell ref="N26:O26"/>
    <mergeCell ref="P26:Q26"/>
    <mergeCell ref="R26:S26"/>
    <mergeCell ref="T26:U26"/>
    <mergeCell ref="B26:C26"/>
    <mergeCell ref="D26:E26"/>
    <mergeCell ref="F26:G26"/>
    <mergeCell ref="H26:I26"/>
    <mergeCell ref="J26:K26"/>
    <mergeCell ref="B39:D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C1" zoomScale="115" zoomScaleNormal="115" workbookViewId="0">
      <selection activeCell="D24" sqref="D24"/>
    </sheetView>
  </sheetViews>
  <sheetFormatPr defaultRowHeight="16.2" customHeight="1" x14ac:dyDescent="0.3"/>
  <cols>
    <col min="1" max="1" width="15.88671875" bestFit="1" customWidth="1"/>
    <col min="2" max="2" width="25" bestFit="1" customWidth="1"/>
    <col min="3" max="3" width="41.77734375" bestFit="1" customWidth="1"/>
    <col min="4" max="8" width="13" bestFit="1" customWidth="1"/>
    <col min="9" max="9" width="10.33203125" bestFit="1" customWidth="1"/>
    <col min="10" max="10" width="13" bestFit="1" customWidth="1"/>
    <col min="11" max="11" width="10.33203125" bestFit="1" customWidth="1"/>
    <col min="12" max="13" width="12.21875" bestFit="1" customWidth="1"/>
    <col min="14" max="14" width="10.109375" bestFit="1" customWidth="1"/>
    <col min="15" max="15" width="14.109375" style="121" bestFit="1" customWidth="1"/>
    <col min="16" max="16" width="44.44140625" style="121" bestFit="1" customWidth="1"/>
    <col min="17" max="20" width="13.5546875" style="121" customWidth="1"/>
    <col min="21" max="21" width="10.88671875" style="51" customWidth="1"/>
    <col min="22" max="22" width="160.33203125" bestFit="1" customWidth="1"/>
    <col min="23" max="23" width="14.109375" bestFit="1" customWidth="1"/>
    <col min="24" max="24" width="13" bestFit="1" customWidth="1"/>
    <col min="26" max="26" width="13.109375" bestFit="1" customWidth="1"/>
    <col min="27" max="27" width="11.6640625" bestFit="1" customWidth="1"/>
    <col min="28" max="28" width="12.44140625" bestFit="1" customWidth="1"/>
    <col min="29" max="29" width="17.88671875" bestFit="1" customWidth="1"/>
    <col min="30" max="30" width="1.88671875" bestFit="1" customWidth="1"/>
    <col min="31" max="31" width="11.21875" style="121" bestFit="1" customWidth="1"/>
    <col min="33" max="33" width="9.109375" bestFit="1" customWidth="1"/>
    <col min="35" max="35" width="9.109375" bestFit="1" customWidth="1"/>
  </cols>
  <sheetData>
    <row r="1" spans="1:35" ht="16.2" customHeight="1" x14ac:dyDescent="0.3">
      <c r="C1" t="s">
        <v>37</v>
      </c>
    </row>
    <row r="2" spans="1:35" ht="16.2" customHeight="1" thickBot="1" x14ac:dyDescent="0.35">
      <c r="Z2" s="128" t="s">
        <v>167</v>
      </c>
    </row>
    <row r="3" spans="1:35" ht="16.2" customHeight="1" thickBot="1" x14ac:dyDescent="0.35">
      <c r="A3" t="s">
        <v>44</v>
      </c>
      <c r="B3" t="s">
        <v>43</v>
      </c>
      <c r="P3" s="121" t="s">
        <v>199</v>
      </c>
      <c r="V3" s="127" t="s">
        <v>166</v>
      </c>
      <c r="Z3" s="40"/>
      <c r="AA3" s="92" t="s">
        <v>181</v>
      </c>
      <c r="AB3" s="93" t="s">
        <v>73</v>
      </c>
      <c r="AC3" s="94" t="s">
        <v>73</v>
      </c>
    </row>
    <row r="4" spans="1:35" ht="16.2" customHeight="1" thickBot="1" x14ac:dyDescent="0.35">
      <c r="B4" s="128" t="s">
        <v>128</v>
      </c>
      <c r="C4" s="38" t="s">
        <v>0</v>
      </c>
      <c r="D4" s="38" t="s">
        <v>1</v>
      </c>
      <c r="E4" s="38" t="s">
        <v>2</v>
      </c>
      <c r="F4" s="38" t="s">
        <v>3</v>
      </c>
      <c r="G4" s="38" t="s">
        <v>4</v>
      </c>
      <c r="H4" s="38" t="s">
        <v>5</v>
      </c>
      <c r="I4" s="38" t="s">
        <v>6</v>
      </c>
      <c r="J4" s="38" t="s">
        <v>7</v>
      </c>
      <c r="K4" s="38" t="s">
        <v>8</v>
      </c>
      <c r="L4" s="38" t="s">
        <v>9</v>
      </c>
      <c r="M4" s="38" t="s">
        <v>10</v>
      </c>
      <c r="N4" s="38" t="s">
        <v>11</v>
      </c>
      <c r="O4" s="122" t="s">
        <v>126</v>
      </c>
      <c r="P4" s="123" t="s">
        <v>127</v>
      </c>
      <c r="Q4" s="213"/>
      <c r="R4" s="213"/>
      <c r="S4" s="213"/>
      <c r="T4" s="213"/>
      <c r="U4" s="120"/>
      <c r="V4" s="118" t="s">
        <v>40</v>
      </c>
      <c r="W4" s="67" t="s">
        <v>41</v>
      </c>
      <c r="X4" s="69" t="s">
        <v>42</v>
      </c>
      <c r="Z4" s="95" t="s">
        <v>38</v>
      </c>
      <c r="AA4" s="68" t="s">
        <v>70</v>
      </c>
      <c r="AB4" s="66" t="s">
        <v>71</v>
      </c>
      <c r="AC4" s="96" t="s">
        <v>72</v>
      </c>
      <c r="AE4" s="166" t="s">
        <v>168</v>
      </c>
      <c r="AI4" t="s">
        <v>140</v>
      </c>
    </row>
    <row r="5" spans="1:35" ht="16.2" customHeight="1" thickBot="1" x14ac:dyDescent="0.35">
      <c r="A5" s="55" t="s">
        <v>39</v>
      </c>
      <c r="B5" s="45" t="str">
        <f>'Capacity Factor'!A4</f>
        <v>Orhid lake outtflow</v>
      </c>
      <c r="C5" s="47">
        <f>'Capacity Factor'!C4</f>
        <v>56602169.242105298</v>
      </c>
      <c r="D5" s="47">
        <f>'Capacity Factor'!E4</f>
        <v>64180596.492910475</v>
      </c>
      <c r="E5" s="47">
        <f>'Capacity Factor'!G4</f>
        <v>67564424.652631655</v>
      </c>
      <c r="F5" s="47">
        <f>'Capacity Factor'!I4</f>
        <v>79494206.589473918</v>
      </c>
      <c r="G5" s="47">
        <f>'Capacity Factor'!K4</f>
        <v>74829980.165363356</v>
      </c>
      <c r="H5" s="47">
        <f>'Capacity Factor'!M4</f>
        <v>91040263.957894325</v>
      </c>
      <c r="I5" s="47">
        <f>'Capacity Factor'!O4</f>
        <v>1439513.2357894715</v>
      </c>
      <c r="J5" s="47">
        <f>'Capacity Factor'!Q4</f>
        <v>89207822.842105865</v>
      </c>
      <c r="K5" s="47">
        <f>'Capacity Factor'!S4</f>
        <v>1265465.5736842144</v>
      </c>
      <c r="L5" s="47">
        <f>'Capacity Factor'!U4</f>
        <v>61714647.852631539</v>
      </c>
      <c r="M5" s="47">
        <f>'Capacity Factor'!W4</f>
        <v>54300189.978947349</v>
      </c>
      <c r="N5" s="47">
        <f>'Capacity Factor'!Y4</f>
        <v>732703.20947368105</v>
      </c>
      <c r="O5" s="124">
        <f>SUM(C5:N5)</f>
        <v>642371983.79301131</v>
      </c>
      <c r="P5" s="125">
        <f>O5/1000000</f>
        <v>642.37198379301128</v>
      </c>
      <c r="Q5" s="214"/>
      <c r="R5" s="214"/>
      <c r="S5" s="214"/>
      <c r="T5" s="214"/>
      <c r="U5" s="50"/>
      <c r="V5" s="47">
        <f>MIN(C5:N5)</f>
        <v>732703.20947368105</v>
      </c>
      <c r="W5" s="62">
        <f>MAX(C5:N5)</f>
        <v>91040263.957894325</v>
      </c>
      <c r="X5" s="48">
        <f>AVERAGE(C5:N5)</f>
        <v>53530998.649417609</v>
      </c>
      <c r="Z5" s="189" t="str">
        <f>A5</f>
        <v>LakeOhrid</v>
      </c>
      <c r="AA5" s="207">
        <f>P5</f>
        <v>642.37198379301128</v>
      </c>
      <c r="AB5" s="190">
        <f>P5</f>
        <v>642.37198379301128</v>
      </c>
      <c r="AC5" s="191">
        <f>AB5</f>
        <v>642.37198379301128</v>
      </c>
      <c r="AG5" s="91"/>
    </row>
    <row r="6" spans="1:35" ht="16.2" customHeight="1" thickBot="1" x14ac:dyDescent="0.35">
      <c r="A6" s="56" t="s">
        <v>45</v>
      </c>
      <c r="B6" s="41" t="str">
        <f>'Capacity Factor'!A5</f>
        <v>Globocica lake side flow</v>
      </c>
      <c r="C6" s="49">
        <f>'Capacity Factor'!C5</f>
        <v>3865521.0315790474</v>
      </c>
      <c r="D6" s="49">
        <f>'Capacity Factor'!E5</f>
        <v>8032198.6072211266</v>
      </c>
      <c r="E6" s="49">
        <f>'Capacity Factor'!G5</f>
        <v>14069092.54736875</v>
      </c>
      <c r="F6" s="49">
        <f>'Capacity Factor'!I5</f>
        <v>12178428.44210507</v>
      </c>
      <c r="G6" s="49">
        <f>'Capacity Factor'!K5</f>
        <v>12431003.450279221</v>
      </c>
      <c r="H6" s="49">
        <f>'Capacity Factor'!M5</f>
        <v>13446082.231579259</v>
      </c>
      <c r="I6" s="49">
        <f>'Capacity Factor'!O5</f>
        <v>109524.46421052748</v>
      </c>
      <c r="J6" s="49">
        <f>'Capacity Factor'!Q5</f>
        <v>5215481.4315783232</v>
      </c>
      <c r="K6" s="49">
        <f>'Capacity Factor'!S5</f>
        <v>63724.379999991041</v>
      </c>
      <c r="L6" s="49">
        <f>'Capacity Factor'!U5</f>
        <v>3834086.2105261832</v>
      </c>
      <c r="M6" s="49">
        <f>'Capacity Factor'!W5</f>
        <v>2623771.7052630112</v>
      </c>
      <c r="N6" s="49">
        <f>'Capacity Factor'!Y5</f>
        <v>46706.92736842169</v>
      </c>
      <c r="O6" s="124">
        <f t="shared" ref="O6:O34" si="0">SUM(C6:N6)</f>
        <v>75915621.429078922</v>
      </c>
      <c r="P6" s="125">
        <f t="shared" ref="P6:P34" si="1">O6/1000000</f>
        <v>75.915621429078925</v>
      </c>
      <c r="Q6" s="214"/>
      <c r="R6" s="214"/>
      <c r="S6" s="214"/>
      <c r="T6" s="214"/>
      <c r="U6" s="50"/>
      <c r="V6" s="47">
        <f t="shared" ref="V6:V30" si="2">MIN(C6:N6)</f>
        <v>46706.92736842169</v>
      </c>
      <c r="W6" s="62">
        <f t="shared" ref="W6:W30" si="3">MAX(C6:N6)</f>
        <v>14069092.54736875</v>
      </c>
      <c r="X6" s="48">
        <f t="shared" ref="X6:X30" si="4">AVERAGE(C6:N6)</f>
        <v>6326301.7857565768</v>
      </c>
      <c r="Z6" s="192" t="str">
        <f t="shared" ref="Z6:Z32" si="5">A6</f>
        <v>BDCT1</v>
      </c>
      <c r="AA6" s="207">
        <f t="shared" ref="AA6:AA32" si="6">P6</f>
        <v>75.915621429078925</v>
      </c>
      <c r="AB6" s="190">
        <f t="shared" ref="AB6:AB32" si="7">P6</f>
        <v>75.915621429078925</v>
      </c>
      <c r="AC6" s="193">
        <f t="shared" ref="AC6:AC32" si="8">AB6</f>
        <v>75.915621429078925</v>
      </c>
      <c r="AG6" s="91"/>
      <c r="AI6" t="s">
        <v>137</v>
      </c>
    </row>
    <row r="7" spans="1:35" s="131" customFormat="1" ht="16.2" customHeight="1" thickBot="1" x14ac:dyDescent="0.35">
      <c r="A7" s="215" t="s">
        <v>47</v>
      </c>
      <c r="B7" s="60"/>
      <c r="C7" s="216">
        <f>C6+C5</f>
        <v>60467690.273684345</v>
      </c>
      <c r="D7" s="216">
        <f t="shared" ref="D7:N7" si="9">D6+D5</f>
        <v>72212795.100131601</v>
      </c>
      <c r="E7" s="216">
        <f t="shared" si="9"/>
        <v>81633517.200000405</v>
      </c>
      <c r="F7" s="216">
        <f t="shared" si="9"/>
        <v>91672635.031578988</v>
      </c>
      <c r="G7" s="216">
        <f t="shared" si="9"/>
        <v>87260983.615642577</v>
      </c>
      <c r="H7" s="216">
        <f t="shared" si="9"/>
        <v>104486346.18947358</v>
      </c>
      <c r="I7" s="216">
        <f t="shared" si="9"/>
        <v>1549037.699999999</v>
      </c>
      <c r="J7" s="216">
        <f t="shared" si="9"/>
        <v>94423304.273684189</v>
      </c>
      <c r="K7" s="216">
        <f t="shared" si="9"/>
        <v>1329189.9536842054</v>
      </c>
      <c r="L7" s="216">
        <f t="shared" si="9"/>
        <v>65548734.063157722</v>
      </c>
      <c r="M7" s="216">
        <f t="shared" si="9"/>
        <v>56923961.68421036</v>
      </c>
      <c r="N7" s="216">
        <f t="shared" si="9"/>
        <v>779410.13684210274</v>
      </c>
      <c r="O7" s="217">
        <f t="shared" si="0"/>
        <v>718287605.22208989</v>
      </c>
      <c r="P7" s="218">
        <f>O7/1000000</f>
        <v>718.28760522208984</v>
      </c>
      <c r="Q7" s="219"/>
      <c r="R7" s="219"/>
      <c r="S7" s="219"/>
      <c r="T7" s="219"/>
      <c r="U7" s="216"/>
      <c r="V7" s="85">
        <f t="shared" si="2"/>
        <v>779410.13684210274</v>
      </c>
      <c r="W7" s="220">
        <f t="shared" si="3"/>
        <v>104486346.18947358</v>
      </c>
      <c r="X7" s="221">
        <f t="shared" si="4"/>
        <v>59857300.43517416</v>
      </c>
      <c r="Z7" s="222" t="str">
        <f t="shared" si="5"/>
        <v>BDRS1</v>
      </c>
      <c r="AA7" s="223">
        <f>P7</f>
        <v>718.28760522208984</v>
      </c>
      <c r="AB7" s="224">
        <f>P7</f>
        <v>718.28760522208984</v>
      </c>
      <c r="AC7" s="225">
        <f>AB7</f>
        <v>718.28760522208984</v>
      </c>
      <c r="AE7" s="226"/>
      <c r="AG7" s="227"/>
      <c r="AI7" s="131" t="s">
        <v>138</v>
      </c>
    </row>
    <row r="8" spans="1:35" ht="16.2" customHeight="1" thickBot="1" x14ac:dyDescent="0.35">
      <c r="A8" s="57" t="s">
        <v>48</v>
      </c>
      <c r="B8" s="43" t="str">
        <f>'Capacity Factor'!A6</f>
        <v>Globocica lake outflow</v>
      </c>
      <c r="C8" s="50">
        <f>'Capacity Factor'!C6</f>
        <v>60467690.273684345</v>
      </c>
      <c r="D8" s="50">
        <f>'Capacity Factor'!E6</f>
        <v>72212795.100131601</v>
      </c>
      <c r="E8" s="50">
        <f>'Capacity Factor'!G6</f>
        <v>81633517.200000405</v>
      </c>
      <c r="F8" s="50">
        <f>'Capacity Factor'!I6</f>
        <v>91672635.031578988</v>
      </c>
      <c r="G8" s="50">
        <f>'Capacity Factor'!K6</f>
        <v>87260983.615642577</v>
      </c>
      <c r="H8" s="50">
        <f>'Capacity Factor'!M6</f>
        <v>104486346.18947358</v>
      </c>
      <c r="I8" s="50">
        <f>'Capacity Factor'!O6</f>
        <v>1549037.699999999</v>
      </c>
      <c r="J8" s="50">
        <f>'Capacity Factor'!Q6</f>
        <v>94423304.273684189</v>
      </c>
      <c r="K8" s="50">
        <f>'Capacity Factor'!S6</f>
        <v>1329189.9536842054</v>
      </c>
      <c r="L8" s="50">
        <f>'Capacity Factor'!U6</f>
        <v>65548734.063157722</v>
      </c>
      <c r="M8" s="50">
        <f>'Capacity Factor'!W6</f>
        <v>56923961.68421036</v>
      </c>
      <c r="N8" s="50">
        <f>'Capacity Factor'!Y6</f>
        <v>779410.13684210274</v>
      </c>
      <c r="O8" s="124">
        <f t="shared" si="0"/>
        <v>718287605.22208989</v>
      </c>
      <c r="P8" s="125">
        <f t="shared" si="1"/>
        <v>718.28760522208984</v>
      </c>
      <c r="Q8" s="214"/>
      <c r="R8" s="214"/>
      <c r="S8" s="214"/>
      <c r="T8" s="214"/>
      <c r="U8" s="50"/>
      <c r="V8" s="47">
        <f t="shared" si="2"/>
        <v>779410.13684210274</v>
      </c>
      <c r="W8" s="62">
        <f t="shared" si="3"/>
        <v>104486346.18947358</v>
      </c>
      <c r="X8" s="48">
        <f t="shared" si="4"/>
        <v>59857300.43517416</v>
      </c>
      <c r="Z8" s="192" t="str">
        <f t="shared" si="5"/>
        <v>Globocica_T</v>
      </c>
      <c r="AA8" s="207">
        <f t="shared" si="6"/>
        <v>718.28760522208984</v>
      </c>
      <c r="AB8" s="190">
        <f t="shared" si="7"/>
        <v>718.28760522208984</v>
      </c>
      <c r="AC8" s="193">
        <f t="shared" si="8"/>
        <v>718.28760522208984</v>
      </c>
      <c r="AD8" t="s">
        <v>136</v>
      </c>
      <c r="AE8" s="167">
        <f>'reserviors '!N16</f>
        <v>1190.4761904761904</v>
      </c>
      <c r="AG8" s="91"/>
      <c r="AI8" t="s">
        <v>139</v>
      </c>
    </row>
    <row r="9" spans="1:35" s="131" customFormat="1" ht="16.2" customHeight="1" thickBot="1" x14ac:dyDescent="0.35">
      <c r="A9" s="228" t="s">
        <v>52</v>
      </c>
      <c r="B9" s="61"/>
      <c r="C9" s="229">
        <f>(C7-C8)</f>
        <v>0</v>
      </c>
      <c r="D9" s="229">
        <f t="shared" ref="D9:N9" si="10">(D7-D8)</f>
        <v>0</v>
      </c>
      <c r="E9" s="229">
        <f t="shared" si="10"/>
        <v>0</v>
      </c>
      <c r="F9" s="229">
        <f t="shared" si="10"/>
        <v>0</v>
      </c>
      <c r="G9" s="229">
        <f t="shared" si="10"/>
        <v>0</v>
      </c>
      <c r="H9" s="229">
        <f t="shared" si="10"/>
        <v>0</v>
      </c>
      <c r="I9" s="229">
        <f t="shared" si="10"/>
        <v>0</v>
      </c>
      <c r="J9" s="229">
        <f t="shared" si="10"/>
        <v>0</v>
      </c>
      <c r="K9" s="229">
        <f t="shared" si="10"/>
        <v>0</v>
      </c>
      <c r="L9" s="229">
        <f t="shared" si="10"/>
        <v>0</v>
      </c>
      <c r="M9" s="229">
        <f t="shared" si="10"/>
        <v>0</v>
      </c>
      <c r="N9" s="229">
        <f t="shared" si="10"/>
        <v>0</v>
      </c>
      <c r="O9" s="217">
        <f t="shared" si="0"/>
        <v>0</v>
      </c>
      <c r="P9" s="218">
        <f t="shared" si="1"/>
        <v>0</v>
      </c>
      <c r="Q9" s="219"/>
      <c r="R9" s="219"/>
      <c r="S9" s="219"/>
      <c r="T9" s="219"/>
      <c r="U9" s="216"/>
      <c r="V9" s="85">
        <f t="shared" si="2"/>
        <v>0</v>
      </c>
      <c r="W9" s="220">
        <f t="shared" si="3"/>
        <v>0</v>
      </c>
      <c r="X9" s="221">
        <f t="shared" si="4"/>
        <v>0</v>
      </c>
      <c r="Z9" s="230" t="str">
        <f t="shared" si="5"/>
        <v>SPL1</v>
      </c>
      <c r="AA9" s="223">
        <f t="shared" si="6"/>
        <v>0</v>
      </c>
      <c r="AB9" s="224">
        <f t="shared" si="7"/>
        <v>0</v>
      </c>
      <c r="AC9" s="231">
        <f t="shared" si="8"/>
        <v>0</v>
      </c>
      <c r="AE9" s="226"/>
      <c r="AI9" s="131" t="s">
        <v>141</v>
      </c>
    </row>
    <row r="10" spans="1:35" ht="16.2" customHeight="1" thickBot="1" x14ac:dyDescent="0.35">
      <c r="A10" s="56" t="s">
        <v>53</v>
      </c>
      <c r="B10" s="41" t="str">
        <f>'Capacity Factor'!A7</f>
        <v>Debar/Shpilje lake side flow</v>
      </c>
      <c r="C10" s="49">
        <f>'Capacity Factor'!C7</f>
        <v>34220839.642105527</v>
      </c>
      <c r="D10" s="49">
        <f>'Capacity Factor'!E7</f>
        <v>46335100.662476406</v>
      </c>
      <c r="E10" s="49">
        <f>'Capacity Factor'!G7</f>
        <v>56747013.726315826</v>
      </c>
      <c r="F10" s="49">
        <f>'Capacity Factor'!I7</f>
        <v>56500493.87368381</v>
      </c>
      <c r="G10" s="49">
        <f>'Capacity Factor'!K7</f>
        <v>53251165.541898638</v>
      </c>
      <c r="H10" s="49">
        <f>'Capacity Factor'!M7</f>
        <v>81312004.421052948</v>
      </c>
      <c r="I10" s="49">
        <f>'Capacity Factor'!O7</f>
        <v>1768114.3894736699</v>
      </c>
      <c r="J10" s="49">
        <f>'Capacity Factor'!Q7</f>
        <v>87386737.831578866</v>
      </c>
      <c r="K10" s="49">
        <f>'Capacity Factor'!S7</f>
        <v>842654.03684210521</v>
      </c>
      <c r="L10" s="49">
        <f>'Capacity Factor'!U7</f>
        <v>41408195.305263579</v>
      </c>
      <c r="M10" s="49">
        <f>'Capacity Factor'!W7</f>
        <v>34748405.621052936</v>
      </c>
      <c r="N10" s="49">
        <f>'Capacity Factor'!Y7</f>
        <v>558226.86631578906</v>
      </c>
      <c r="O10" s="124">
        <f t="shared" si="0"/>
        <v>495078951.91806006</v>
      </c>
      <c r="P10" s="125">
        <f t="shared" si="1"/>
        <v>495.07895191806006</v>
      </c>
      <c r="Q10" s="214"/>
      <c r="R10" s="214"/>
      <c r="S10" s="214"/>
      <c r="T10" s="214"/>
      <c r="U10" s="50"/>
      <c r="V10" s="47">
        <f t="shared" si="2"/>
        <v>558226.86631578906</v>
      </c>
      <c r="W10" s="62">
        <f t="shared" si="3"/>
        <v>87386737.831578866</v>
      </c>
      <c r="X10" s="48">
        <f t="shared" si="4"/>
        <v>41256579.326505005</v>
      </c>
      <c r="Z10" s="189" t="str">
        <f t="shared" si="5"/>
        <v>BDCT2</v>
      </c>
      <c r="AA10" s="207">
        <f t="shared" si="6"/>
        <v>495.07895191806006</v>
      </c>
      <c r="AB10" s="190">
        <f t="shared" si="7"/>
        <v>495.07895191806006</v>
      </c>
      <c r="AC10" s="191">
        <f t="shared" si="8"/>
        <v>495.07895191806006</v>
      </c>
      <c r="AI10" t="s">
        <v>142</v>
      </c>
    </row>
    <row r="11" spans="1:35" s="131" customFormat="1" ht="16.2" customHeight="1" thickBot="1" x14ac:dyDescent="0.35">
      <c r="A11" s="215" t="s">
        <v>54</v>
      </c>
      <c r="B11" s="60"/>
      <c r="C11" s="216">
        <f>C10+(C9+C8)</f>
        <v>94688529.915789872</v>
      </c>
      <c r="D11" s="216">
        <f t="shared" ref="D11:N11" si="11">D10+(D9+D8)</f>
        <v>118547895.76260801</v>
      </c>
      <c r="E11" s="216">
        <f t="shared" si="11"/>
        <v>138380530.92631623</v>
      </c>
      <c r="F11" s="216">
        <f t="shared" si="11"/>
        <v>148173128.9052628</v>
      </c>
      <c r="G11" s="216">
        <f t="shared" si="11"/>
        <v>140512149.15754122</v>
      </c>
      <c r="H11" s="216">
        <f t="shared" si="11"/>
        <v>185798350.61052653</v>
      </c>
      <c r="I11" s="216">
        <f t="shared" si="11"/>
        <v>3317152.089473669</v>
      </c>
      <c r="J11" s="216">
        <f t="shared" si="11"/>
        <v>181810042.10526305</v>
      </c>
      <c r="K11" s="216">
        <f t="shared" si="11"/>
        <v>2171843.9905263106</v>
      </c>
      <c r="L11" s="216">
        <f t="shared" si="11"/>
        <v>106956929.3684213</v>
      </c>
      <c r="M11" s="216">
        <f t="shared" si="11"/>
        <v>91672367.305263296</v>
      </c>
      <c r="N11" s="216">
        <f t="shared" si="11"/>
        <v>1337637.0031578918</v>
      </c>
      <c r="O11" s="217">
        <f t="shared" si="0"/>
        <v>1213366557.1401501</v>
      </c>
      <c r="P11" s="218">
        <f t="shared" si="1"/>
        <v>1213.36655714015</v>
      </c>
      <c r="Q11" s="219"/>
      <c r="R11" s="219"/>
      <c r="S11" s="219"/>
      <c r="T11" s="219"/>
      <c r="U11" s="216"/>
      <c r="V11" s="85">
        <f t="shared" si="2"/>
        <v>1337637.0031578918</v>
      </c>
      <c r="W11" s="220">
        <f t="shared" si="3"/>
        <v>185798350.61052653</v>
      </c>
      <c r="X11" s="221">
        <f t="shared" si="4"/>
        <v>101113879.76167917</v>
      </c>
      <c r="Z11" s="222" t="str">
        <f t="shared" si="5"/>
        <v>BDRS2</v>
      </c>
      <c r="AA11" s="223">
        <f t="shared" si="6"/>
        <v>1213.36655714015</v>
      </c>
      <c r="AB11" s="224">
        <f t="shared" si="7"/>
        <v>1213.36655714015</v>
      </c>
      <c r="AC11" s="225">
        <f t="shared" si="8"/>
        <v>1213.36655714015</v>
      </c>
      <c r="AE11" s="226"/>
      <c r="AI11" s="131" t="s">
        <v>143</v>
      </c>
    </row>
    <row r="12" spans="1:35" ht="16.2" customHeight="1" thickBot="1" x14ac:dyDescent="0.35">
      <c r="A12" s="57" t="s">
        <v>55</v>
      </c>
      <c r="B12" s="43" t="str">
        <f>'Capacity Factor'!A8</f>
        <v>Debar/Shpilje lake outflow</v>
      </c>
      <c r="C12" s="50">
        <f>'Capacity Factor'!C8</f>
        <v>94688529.915789872</v>
      </c>
      <c r="D12" s="50">
        <f>'Capacity Factor'!E8</f>
        <v>118547895.76260801</v>
      </c>
      <c r="E12" s="50">
        <f>'Capacity Factor'!G8</f>
        <v>138380530.92631623</v>
      </c>
      <c r="F12" s="50">
        <f>'Capacity Factor'!I8</f>
        <v>148173128.9052628</v>
      </c>
      <c r="G12" s="50">
        <f>'Capacity Factor'!K8</f>
        <v>140512149.15754122</v>
      </c>
      <c r="H12" s="50">
        <f>'Capacity Factor'!M8</f>
        <v>185798350.61052653</v>
      </c>
      <c r="I12" s="50">
        <f>'Capacity Factor'!O8</f>
        <v>3317152.089473669</v>
      </c>
      <c r="J12" s="50">
        <f>'Capacity Factor'!Q8</f>
        <v>181810042.10526305</v>
      </c>
      <c r="K12" s="50">
        <f>'Capacity Factor'!S8</f>
        <v>2171843.9905263106</v>
      </c>
      <c r="L12" s="50">
        <f>'Capacity Factor'!U8</f>
        <v>106956929.3684213</v>
      </c>
      <c r="M12" s="50">
        <f>'Capacity Factor'!W8</f>
        <v>91672367.305263296</v>
      </c>
      <c r="N12" s="50">
        <f>'Capacity Factor'!Y8</f>
        <v>1337637.0031578918</v>
      </c>
      <c r="O12" s="124">
        <f t="shared" si="0"/>
        <v>1213366557.1401501</v>
      </c>
      <c r="P12" s="125">
        <f t="shared" si="1"/>
        <v>1213.36655714015</v>
      </c>
      <c r="Q12" s="214"/>
      <c r="R12" s="214"/>
      <c r="S12" s="214"/>
      <c r="T12" s="214"/>
      <c r="U12" s="50"/>
      <c r="V12" s="47">
        <f t="shared" si="2"/>
        <v>1337637.0031578918</v>
      </c>
      <c r="W12" s="62">
        <f t="shared" si="3"/>
        <v>185798350.61052653</v>
      </c>
      <c r="X12" s="48">
        <f t="shared" si="4"/>
        <v>101113879.76167917</v>
      </c>
      <c r="Z12" s="192" t="str">
        <f t="shared" si="5"/>
        <v>Shpilje_T</v>
      </c>
      <c r="AA12" s="207">
        <f t="shared" si="6"/>
        <v>1213.36655714015</v>
      </c>
      <c r="AB12" s="190">
        <f t="shared" si="7"/>
        <v>1213.36655714015</v>
      </c>
      <c r="AC12" s="193">
        <f t="shared" si="8"/>
        <v>1213.36655714015</v>
      </c>
      <c r="AD12" t="s">
        <v>136</v>
      </c>
      <c r="AE12" s="167">
        <f>'reserviors '!N17</f>
        <v>1285.7142857142856</v>
      </c>
      <c r="AI12" t="s">
        <v>144</v>
      </c>
    </row>
    <row r="13" spans="1:35" s="131" customFormat="1" ht="16.2" customHeight="1" thickBot="1" x14ac:dyDescent="0.35">
      <c r="A13" s="228" t="s">
        <v>56</v>
      </c>
      <c r="B13" s="61"/>
      <c r="C13" s="229">
        <f>C11-C12</f>
        <v>0</v>
      </c>
      <c r="D13" s="229">
        <f t="shared" ref="D13:N13" si="12">D11-D12</f>
        <v>0</v>
      </c>
      <c r="E13" s="229">
        <f t="shared" si="12"/>
        <v>0</v>
      </c>
      <c r="F13" s="229">
        <f t="shared" si="12"/>
        <v>0</v>
      </c>
      <c r="G13" s="229">
        <f t="shared" si="12"/>
        <v>0</v>
      </c>
      <c r="H13" s="229">
        <f t="shared" si="12"/>
        <v>0</v>
      </c>
      <c r="I13" s="229">
        <f t="shared" si="12"/>
        <v>0</v>
      </c>
      <c r="J13" s="229">
        <f t="shared" si="12"/>
        <v>0</v>
      </c>
      <c r="K13" s="229">
        <f t="shared" si="12"/>
        <v>0</v>
      </c>
      <c r="L13" s="229">
        <f t="shared" si="12"/>
        <v>0</v>
      </c>
      <c r="M13" s="229">
        <f t="shared" si="12"/>
        <v>0</v>
      </c>
      <c r="N13" s="229">
        <f t="shared" si="12"/>
        <v>0</v>
      </c>
      <c r="O13" s="217">
        <f t="shared" si="0"/>
        <v>0</v>
      </c>
      <c r="P13" s="218">
        <f t="shared" si="1"/>
        <v>0</v>
      </c>
      <c r="Q13" s="219"/>
      <c r="R13" s="219"/>
      <c r="S13" s="219"/>
      <c r="T13" s="219"/>
      <c r="U13" s="216"/>
      <c r="V13" s="85">
        <f t="shared" si="2"/>
        <v>0</v>
      </c>
      <c r="W13" s="220">
        <f t="shared" si="3"/>
        <v>0</v>
      </c>
      <c r="X13" s="221">
        <f t="shared" si="4"/>
        <v>0</v>
      </c>
      <c r="Z13" s="230" t="str">
        <f t="shared" si="5"/>
        <v>SPL2</v>
      </c>
      <c r="AA13" s="223">
        <f t="shared" si="6"/>
        <v>0</v>
      </c>
      <c r="AB13" s="224">
        <f t="shared" si="7"/>
        <v>0</v>
      </c>
      <c r="AC13" s="231">
        <f t="shared" si="8"/>
        <v>0</v>
      </c>
      <c r="AE13" s="226"/>
      <c r="AI13" s="131" t="s">
        <v>145</v>
      </c>
    </row>
    <row r="14" spans="1:35" ht="16.2" customHeight="1" thickBot="1" x14ac:dyDescent="0.35">
      <c r="A14" s="70" t="s">
        <v>46</v>
      </c>
      <c r="B14" s="71" t="str">
        <f>'Capacity Factor'!A9</f>
        <v>Skavica side flow</v>
      </c>
      <c r="C14" s="72">
        <f>'Capacity Factor'!C9</f>
        <v>80631115.768419236</v>
      </c>
      <c r="D14" s="72">
        <f>'Capacity Factor'!E9</f>
        <v>126357085.75237595</v>
      </c>
      <c r="E14" s="72">
        <f>'Capacity Factor'!G9</f>
        <v>142011112.54736927</v>
      </c>
      <c r="F14" s="72">
        <f>'Capacity Factor'!I9</f>
        <v>124125570.37894759</v>
      </c>
      <c r="G14" s="72">
        <f>'Capacity Factor'!K9</f>
        <v>118615822.98100701</v>
      </c>
      <c r="H14" s="72">
        <f>'Capacity Factor'!M9</f>
        <v>166642579.32631472</v>
      </c>
      <c r="I14" s="72">
        <f>'Capacity Factor'!O9</f>
        <v>2729969.5642105308</v>
      </c>
      <c r="J14" s="72">
        <f>'Capacity Factor'!Q9</f>
        <v>112844548.98947495</v>
      </c>
      <c r="K14" s="72">
        <f>'Capacity Factor'!S9</f>
        <v>880111.98315788899</v>
      </c>
      <c r="L14" s="72">
        <f>'Capacity Factor'!U9</f>
        <v>26390047.263158038</v>
      </c>
      <c r="M14" s="72">
        <f>'Capacity Factor'!W9</f>
        <v>20419330.357895166</v>
      </c>
      <c r="N14" s="72">
        <f>'Capacity Factor'!Y9</f>
        <v>530960.31789473677</v>
      </c>
      <c r="O14" s="124">
        <f t="shared" si="0"/>
        <v>922178255.23022509</v>
      </c>
      <c r="P14" s="125">
        <f t="shared" si="1"/>
        <v>922.17825523022509</v>
      </c>
      <c r="Q14" s="214"/>
      <c r="R14" s="214"/>
      <c r="S14" s="214"/>
      <c r="T14" s="214"/>
      <c r="U14" s="50"/>
      <c r="V14" s="119">
        <f t="shared" si="2"/>
        <v>530960.31789473677</v>
      </c>
      <c r="W14" s="73">
        <f t="shared" si="3"/>
        <v>166642579.32631472</v>
      </c>
      <c r="X14" s="74">
        <f t="shared" si="4"/>
        <v>76848187.935852095</v>
      </c>
      <c r="Y14" s="75"/>
      <c r="Z14" s="195" t="str">
        <f t="shared" si="5"/>
        <v>BDCT3</v>
      </c>
      <c r="AA14" s="207">
        <f t="shared" si="6"/>
        <v>922.17825523022509</v>
      </c>
      <c r="AB14" s="190">
        <f t="shared" si="7"/>
        <v>922.17825523022509</v>
      </c>
      <c r="AC14" s="196">
        <f t="shared" si="8"/>
        <v>922.17825523022509</v>
      </c>
      <c r="AI14" t="s">
        <v>146</v>
      </c>
    </row>
    <row r="15" spans="1:35" ht="16.2" customHeight="1" thickBot="1" x14ac:dyDescent="0.35">
      <c r="A15" s="76" t="s">
        <v>74</v>
      </c>
      <c r="B15" s="77"/>
      <c r="C15" s="78">
        <f>C14+(C13+C12)</f>
        <v>175319645.68420911</v>
      </c>
      <c r="D15" s="78">
        <f t="shared" ref="D15:N15" si="13">D14+(D13+D12)</f>
        <v>244904981.51498395</v>
      </c>
      <c r="E15" s="78">
        <f t="shared" si="13"/>
        <v>280391643.4736855</v>
      </c>
      <c r="F15" s="78">
        <f t="shared" si="13"/>
        <v>272298699.28421038</v>
      </c>
      <c r="G15" s="78">
        <f t="shared" si="13"/>
        <v>259127972.13854823</v>
      </c>
      <c r="H15" s="78">
        <f t="shared" si="13"/>
        <v>352440929.93684125</v>
      </c>
      <c r="I15" s="78">
        <f t="shared" si="13"/>
        <v>6047121.6536841998</v>
      </c>
      <c r="J15" s="78">
        <f t="shared" si="13"/>
        <v>294654591.09473801</v>
      </c>
      <c r="K15" s="78">
        <f t="shared" si="13"/>
        <v>3051955.9736841996</v>
      </c>
      <c r="L15" s="78">
        <f t="shared" si="13"/>
        <v>133346976.63157934</v>
      </c>
      <c r="M15" s="78">
        <f t="shared" si="13"/>
        <v>112091697.66315846</v>
      </c>
      <c r="N15" s="78">
        <f t="shared" si="13"/>
        <v>1868597.3210526286</v>
      </c>
      <c r="O15" s="124">
        <f t="shared" si="0"/>
        <v>2135544812.3703752</v>
      </c>
      <c r="P15" s="125">
        <f t="shared" si="1"/>
        <v>2135.544812370375</v>
      </c>
      <c r="Q15" s="214"/>
      <c r="R15" s="214"/>
      <c r="S15" s="214"/>
      <c r="T15" s="214"/>
      <c r="U15" s="50"/>
      <c r="V15" s="119">
        <f t="shared" si="2"/>
        <v>1868597.3210526286</v>
      </c>
      <c r="W15" s="73">
        <f t="shared" si="3"/>
        <v>352440929.93684125</v>
      </c>
      <c r="X15" s="74">
        <f t="shared" si="4"/>
        <v>177962067.69753125</v>
      </c>
      <c r="Y15" s="75"/>
      <c r="Z15" s="197" t="str">
        <f t="shared" si="5"/>
        <v>BDRS3</v>
      </c>
      <c r="AA15" s="207">
        <f t="shared" si="6"/>
        <v>2135.544812370375</v>
      </c>
      <c r="AB15" s="190">
        <f t="shared" si="7"/>
        <v>2135.544812370375</v>
      </c>
      <c r="AC15" s="198">
        <f t="shared" si="8"/>
        <v>2135.544812370375</v>
      </c>
      <c r="AI15" t="s">
        <v>147</v>
      </c>
    </row>
    <row r="16" spans="1:35" ht="16.2" customHeight="1" thickBot="1" x14ac:dyDescent="0.35">
      <c r="A16" s="76" t="s">
        <v>49</v>
      </c>
      <c r="B16" s="77" t="str">
        <f>'Capacity Factor'!A10</f>
        <v>Skavica outflow</v>
      </c>
      <c r="C16" s="78">
        <f>'Capacity Factor'!C10</f>
        <v>175319645.68420911</v>
      </c>
      <c r="D16" s="78">
        <f>'Capacity Factor'!E10</f>
        <v>244904981.51498395</v>
      </c>
      <c r="E16" s="78">
        <f>'Capacity Factor'!G10</f>
        <v>280391643.4736855</v>
      </c>
      <c r="F16" s="78">
        <f>'Capacity Factor'!I10</f>
        <v>272298699.28421038</v>
      </c>
      <c r="G16" s="78">
        <f>'Capacity Factor'!K10</f>
        <v>259127972.13854823</v>
      </c>
      <c r="H16" s="78">
        <f>'Capacity Factor'!M10</f>
        <v>352440929.93684125</v>
      </c>
      <c r="I16" s="78">
        <f>'Capacity Factor'!O10</f>
        <v>6047121.6536841998</v>
      </c>
      <c r="J16" s="78">
        <f>'Capacity Factor'!Q10</f>
        <v>294654591.09473801</v>
      </c>
      <c r="K16" s="78">
        <f>'Capacity Factor'!S10</f>
        <v>3051955.9736841996</v>
      </c>
      <c r="L16" s="78">
        <f>'Capacity Factor'!U10</f>
        <v>133346976.63157934</v>
      </c>
      <c r="M16" s="78">
        <f>'Capacity Factor'!W10</f>
        <v>112091697.66315846</v>
      </c>
      <c r="N16" s="78">
        <f>'Capacity Factor'!Y10</f>
        <v>1868597.3210526286</v>
      </c>
      <c r="O16" s="124">
        <f t="shared" si="0"/>
        <v>2135544812.3703752</v>
      </c>
      <c r="P16" s="125">
        <f t="shared" si="1"/>
        <v>2135.544812370375</v>
      </c>
      <c r="Q16" s="214"/>
      <c r="R16" s="214"/>
      <c r="S16" s="214"/>
      <c r="T16" s="214"/>
      <c r="U16" s="50"/>
      <c r="V16" s="119">
        <f t="shared" si="2"/>
        <v>1868597.3210526286</v>
      </c>
      <c r="W16" s="73">
        <f t="shared" si="3"/>
        <v>352440929.93684125</v>
      </c>
      <c r="X16" s="74">
        <f t="shared" si="4"/>
        <v>177962067.69753125</v>
      </c>
      <c r="Y16" s="75"/>
      <c r="Z16" s="197" t="str">
        <f t="shared" si="5"/>
        <v>Skavica_T</v>
      </c>
      <c r="AA16" s="207">
        <f t="shared" si="6"/>
        <v>2135.544812370375</v>
      </c>
      <c r="AB16" s="190">
        <f t="shared" si="7"/>
        <v>2135.544812370375</v>
      </c>
      <c r="AC16" s="198">
        <f t="shared" si="8"/>
        <v>2135.544812370375</v>
      </c>
      <c r="AD16" t="s">
        <v>136</v>
      </c>
      <c r="AE16" s="167">
        <f>'reserviors '!N19</f>
        <v>987.99999999999989</v>
      </c>
      <c r="AI16" t="s">
        <v>148</v>
      </c>
    </row>
    <row r="17" spans="1:35" ht="16.2" customHeight="1" thickBot="1" x14ac:dyDescent="0.35">
      <c r="A17" s="79" t="s">
        <v>61</v>
      </c>
      <c r="B17" s="80"/>
      <c r="C17" s="81">
        <f>C15-C16</f>
        <v>0</v>
      </c>
      <c r="D17" s="81">
        <f t="shared" ref="D17:N17" si="14">D15-D16</f>
        <v>0</v>
      </c>
      <c r="E17" s="81">
        <f t="shared" si="14"/>
        <v>0</v>
      </c>
      <c r="F17" s="81">
        <f t="shared" si="14"/>
        <v>0</v>
      </c>
      <c r="G17" s="81">
        <f t="shared" si="14"/>
        <v>0</v>
      </c>
      <c r="H17" s="81">
        <f t="shared" si="14"/>
        <v>0</v>
      </c>
      <c r="I17" s="81">
        <f t="shared" si="14"/>
        <v>0</v>
      </c>
      <c r="J17" s="81">
        <f t="shared" si="14"/>
        <v>0</v>
      </c>
      <c r="K17" s="81">
        <f t="shared" si="14"/>
        <v>0</v>
      </c>
      <c r="L17" s="81">
        <f t="shared" si="14"/>
        <v>0</v>
      </c>
      <c r="M17" s="81">
        <f t="shared" si="14"/>
        <v>0</v>
      </c>
      <c r="N17" s="81">
        <f t="shared" si="14"/>
        <v>0</v>
      </c>
      <c r="O17" s="124">
        <f t="shared" si="0"/>
        <v>0</v>
      </c>
      <c r="P17" s="125">
        <f t="shared" si="1"/>
        <v>0</v>
      </c>
      <c r="Q17" s="214"/>
      <c r="R17" s="214"/>
      <c r="S17" s="214"/>
      <c r="T17" s="214"/>
      <c r="U17" s="50"/>
      <c r="V17" s="119">
        <f t="shared" si="2"/>
        <v>0</v>
      </c>
      <c r="W17" s="73">
        <f t="shared" si="3"/>
        <v>0</v>
      </c>
      <c r="X17" s="74">
        <f t="shared" si="4"/>
        <v>0</v>
      </c>
      <c r="Y17" s="75"/>
      <c r="Z17" s="199" t="str">
        <f t="shared" si="5"/>
        <v>SPL3</v>
      </c>
      <c r="AA17" s="207">
        <f t="shared" si="6"/>
        <v>0</v>
      </c>
      <c r="AB17" s="190">
        <f t="shared" si="7"/>
        <v>0</v>
      </c>
      <c r="AC17" s="200">
        <f t="shared" si="8"/>
        <v>0</v>
      </c>
      <c r="AI17" t="s">
        <v>149</v>
      </c>
    </row>
    <row r="18" spans="1:35" ht="16.2" customHeight="1" thickBot="1" x14ac:dyDescent="0.35">
      <c r="A18" s="82" t="s">
        <v>57</v>
      </c>
      <c r="B18" s="83" t="str">
        <f>'Capacity Factor'!A11</f>
        <v>White Drini outflow</v>
      </c>
      <c r="C18" s="84">
        <f>'Capacity Factor'!C11</f>
        <v>134138547.23854713</v>
      </c>
      <c r="D18" s="84">
        <f>'Capacity Factor'!E11</f>
        <v>203403498.62191558</v>
      </c>
      <c r="E18" s="84">
        <f>'Capacity Factor'!G11</f>
        <v>257028493.11347511</v>
      </c>
      <c r="F18" s="84">
        <f>'Capacity Factor'!I11</f>
        <v>248672135.499538</v>
      </c>
      <c r="G18" s="84">
        <f>'Capacity Factor'!K11</f>
        <v>239204116.4205575</v>
      </c>
      <c r="H18" s="84">
        <f>'Capacity Factor'!M11</f>
        <v>275624167.91987175</v>
      </c>
      <c r="I18" s="84">
        <f>'Capacity Factor'!O11</f>
        <v>3418526.1829799823</v>
      </c>
      <c r="J18" s="84">
        <f>'Capacity Factor'!Q11</f>
        <v>169384083.12606364</v>
      </c>
      <c r="K18" s="84">
        <f>'Capacity Factor'!S11</f>
        <v>1662402.0550420962</v>
      </c>
      <c r="L18" s="84">
        <f>'Capacity Factor'!U11</f>
        <v>60483792.863936879</v>
      </c>
      <c r="M18" s="84">
        <f>'Capacity Factor'!W11</f>
        <v>47415147.150505282</v>
      </c>
      <c r="N18" s="84">
        <f>'Capacity Factor'!Y11</f>
        <v>934040.22205263621</v>
      </c>
      <c r="O18" s="124">
        <f t="shared" si="0"/>
        <v>1641368950.4144857</v>
      </c>
      <c r="P18" s="125">
        <f t="shared" si="1"/>
        <v>1641.3689504144857</v>
      </c>
      <c r="Q18" s="214"/>
      <c r="R18" s="214"/>
      <c r="S18" s="214"/>
      <c r="T18" s="214"/>
      <c r="U18" s="50"/>
      <c r="V18" s="47">
        <f t="shared" si="2"/>
        <v>934040.22205263621</v>
      </c>
      <c r="W18" s="62">
        <f t="shared" si="3"/>
        <v>275624167.91987175</v>
      </c>
      <c r="X18" s="48">
        <f t="shared" si="4"/>
        <v>136780745.86787382</v>
      </c>
      <c r="Z18" s="42" t="str">
        <f t="shared" si="5"/>
        <v>WDRS1</v>
      </c>
      <c r="AA18" s="207">
        <f t="shared" si="6"/>
        <v>1641.3689504144857</v>
      </c>
      <c r="AB18" s="190">
        <f t="shared" si="7"/>
        <v>1641.3689504144857</v>
      </c>
      <c r="AC18" s="97">
        <f t="shared" si="8"/>
        <v>1641.3689504144857</v>
      </c>
      <c r="AI18" t="s">
        <v>150</v>
      </c>
    </row>
    <row r="19" spans="1:35" ht="16.2" customHeight="1" thickBot="1" x14ac:dyDescent="0.35">
      <c r="A19" s="56" t="s">
        <v>58</v>
      </c>
      <c r="B19" s="43" t="str">
        <f>'Capacity Factor'!A12</f>
        <v>Fierza lake side flow</v>
      </c>
      <c r="C19" s="39">
        <f>'Capacity Factor'!C12</f>
        <v>7730898.8667129278</v>
      </c>
      <c r="D19" s="39">
        <f>'Capacity Factor'!E12</f>
        <v>47392484.330279112</v>
      </c>
      <c r="E19" s="39">
        <f>'Capacity Factor'!G12</f>
        <v>165128190.78126919</v>
      </c>
      <c r="F19" s="39">
        <f>'Capacity Factor'!I12</f>
        <v>150197340.37414432</v>
      </c>
      <c r="G19" s="39">
        <f>'Capacity Factor'!K12</f>
        <v>146750769.36268592</v>
      </c>
      <c r="H19" s="39">
        <f>'Capacity Factor'!M12</f>
        <v>169847238.98538959</v>
      </c>
      <c r="I19" s="39">
        <f>'Capacity Factor'!O12</f>
        <v>2437639.8370200489</v>
      </c>
      <c r="J19" s="39">
        <f>'Capacity Factor'!Q12</f>
        <v>123574641.56867033</v>
      </c>
      <c r="K19" s="39">
        <f>'Capacity Factor'!S12</f>
        <v>1894615.2239052746</v>
      </c>
      <c r="L19" s="39">
        <f>'Capacity Factor'!U12</f>
        <v>74777004.399219185</v>
      </c>
      <c r="M19" s="39">
        <f>'Capacity Factor'!W12</f>
        <v>42406358.975809515</v>
      </c>
      <c r="N19" s="39">
        <f>'Capacity Factor'!Y12</f>
        <v>192739.01478950353</v>
      </c>
      <c r="O19" s="124">
        <f t="shared" si="0"/>
        <v>932329921.71989477</v>
      </c>
      <c r="P19" s="125">
        <f t="shared" si="1"/>
        <v>932.32992171989474</v>
      </c>
      <c r="Q19" s="214"/>
      <c r="R19" s="214"/>
      <c r="S19" s="214"/>
      <c r="T19" s="214"/>
      <c r="U19" s="50"/>
      <c r="V19" s="47">
        <f t="shared" si="2"/>
        <v>192739.01478950353</v>
      </c>
      <c r="W19" s="62">
        <f t="shared" si="3"/>
        <v>169847238.98538959</v>
      </c>
      <c r="X19" s="48">
        <f t="shared" si="4"/>
        <v>77694160.143324569</v>
      </c>
      <c r="Z19" s="189" t="str">
        <f t="shared" si="5"/>
        <v>DCT1</v>
      </c>
      <c r="AA19" s="207">
        <f t="shared" si="6"/>
        <v>932.32992171989474</v>
      </c>
      <c r="AB19" s="190">
        <f t="shared" si="7"/>
        <v>932.32992171989474</v>
      </c>
      <c r="AC19" s="191">
        <f t="shared" si="8"/>
        <v>932.32992171989474</v>
      </c>
    </row>
    <row r="20" spans="1:35" s="131" customFormat="1" ht="16.2" customHeight="1" thickBot="1" x14ac:dyDescent="0.35">
      <c r="A20" s="215" t="s">
        <v>59</v>
      </c>
      <c r="B20" s="60"/>
      <c r="C20" s="232">
        <f>C19+C18+(C17+C16)</f>
        <v>317189091.78946918</v>
      </c>
      <c r="D20" s="232">
        <f t="shared" ref="D20:N20" si="15">D19+D18+(D17+D16)</f>
        <v>495700964.46717864</v>
      </c>
      <c r="E20" s="232">
        <f t="shared" si="15"/>
        <v>702548327.36842978</v>
      </c>
      <c r="F20" s="232">
        <f t="shared" si="15"/>
        <v>671168175.1578927</v>
      </c>
      <c r="G20" s="232">
        <f t="shared" si="15"/>
        <v>645082857.92179167</v>
      </c>
      <c r="H20" s="232">
        <f t="shared" si="15"/>
        <v>797912336.84210253</v>
      </c>
      <c r="I20" s="232">
        <f t="shared" si="15"/>
        <v>11903287.673684232</v>
      </c>
      <c r="J20" s="232">
        <f t="shared" si="15"/>
        <v>587613315.78947198</v>
      </c>
      <c r="K20" s="232">
        <f t="shared" si="15"/>
        <v>6608973.2526315711</v>
      </c>
      <c r="L20" s="232">
        <f t="shared" si="15"/>
        <v>268607773.8947354</v>
      </c>
      <c r="M20" s="232">
        <f t="shared" si="15"/>
        <v>201913203.78947324</v>
      </c>
      <c r="N20" s="232">
        <f t="shared" si="15"/>
        <v>2995376.5578947682</v>
      </c>
      <c r="O20" s="217">
        <f t="shared" si="0"/>
        <v>4709243684.504756</v>
      </c>
      <c r="P20" s="218">
        <f t="shared" si="1"/>
        <v>4709.2436845047559</v>
      </c>
      <c r="Q20" s="219"/>
      <c r="R20" s="219"/>
      <c r="S20" s="219"/>
      <c r="T20" s="219"/>
      <c r="U20" s="216"/>
      <c r="V20" s="85">
        <f t="shared" si="2"/>
        <v>2995376.5578947682</v>
      </c>
      <c r="W20" s="220">
        <f t="shared" si="3"/>
        <v>797912336.84210253</v>
      </c>
      <c r="X20" s="221">
        <f t="shared" si="4"/>
        <v>392436973.70872968</v>
      </c>
      <c r="Z20" s="222" t="str">
        <f t="shared" si="5"/>
        <v>DRS1</v>
      </c>
      <c r="AA20" s="223">
        <f t="shared" si="6"/>
        <v>4709.2436845047559</v>
      </c>
      <c r="AB20" s="224">
        <f t="shared" si="7"/>
        <v>4709.2436845047559</v>
      </c>
      <c r="AC20" s="225">
        <f t="shared" si="8"/>
        <v>4709.2436845047559</v>
      </c>
      <c r="AE20" s="226"/>
    </row>
    <row r="21" spans="1:35" ht="16.2" customHeight="1" thickBot="1" x14ac:dyDescent="0.35">
      <c r="A21" s="57" t="s">
        <v>50</v>
      </c>
      <c r="B21" s="43" t="str">
        <f>'Capacity Factor'!A13</f>
        <v>Fierza lake outflow</v>
      </c>
      <c r="C21" s="39">
        <f>'Capacity Factor'!C13</f>
        <v>317189091.78946918</v>
      </c>
      <c r="D21" s="39">
        <f>'Capacity Factor'!E13</f>
        <v>495700964.46717864</v>
      </c>
      <c r="E21" s="39">
        <f>'Capacity Factor'!G13</f>
        <v>702548327.36842978</v>
      </c>
      <c r="F21" s="39">
        <f>'Capacity Factor'!I13</f>
        <v>671168175.1578927</v>
      </c>
      <c r="G21" s="39">
        <f>'Capacity Factor'!K13</f>
        <v>645082857.92179167</v>
      </c>
      <c r="H21" s="39">
        <f>'Capacity Factor'!M13</f>
        <v>797912336.84210265</v>
      </c>
      <c r="I21" s="39">
        <f>'Capacity Factor'!O13</f>
        <v>11903287.67368423</v>
      </c>
      <c r="J21" s="39">
        <f>'Capacity Factor'!Q13</f>
        <v>587613315.78947198</v>
      </c>
      <c r="K21" s="39">
        <f>'Capacity Factor'!S13</f>
        <v>6608973.2526315702</v>
      </c>
      <c r="L21" s="39">
        <f>'Capacity Factor'!U13</f>
        <v>268607773.8947354</v>
      </c>
      <c r="M21" s="39">
        <f>'Capacity Factor'!W13</f>
        <v>201913203.78947327</v>
      </c>
      <c r="N21" s="39">
        <f>'Capacity Factor'!Y13</f>
        <v>2995376.5578947682</v>
      </c>
      <c r="O21" s="124">
        <f t="shared" si="0"/>
        <v>4709243684.504756</v>
      </c>
      <c r="P21" s="125">
        <f t="shared" si="1"/>
        <v>4709.2436845047559</v>
      </c>
      <c r="Q21" s="214"/>
      <c r="R21" s="214"/>
      <c r="S21" s="214"/>
      <c r="T21" s="214"/>
      <c r="U21" s="50"/>
      <c r="V21" s="47">
        <f t="shared" si="2"/>
        <v>2995376.5578947682</v>
      </c>
      <c r="W21" s="62">
        <f t="shared" si="3"/>
        <v>797912336.84210265</v>
      </c>
      <c r="X21" s="48">
        <f t="shared" si="4"/>
        <v>392436973.70872968</v>
      </c>
      <c r="Z21" s="192" t="str">
        <f t="shared" si="5"/>
        <v>Fierza_T</v>
      </c>
      <c r="AA21" s="207">
        <f t="shared" si="6"/>
        <v>4709.2436845047559</v>
      </c>
      <c r="AB21" s="190">
        <f t="shared" si="7"/>
        <v>4709.2436845047559</v>
      </c>
      <c r="AC21" s="193">
        <f t="shared" si="8"/>
        <v>4709.2436845047559</v>
      </c>
      <c r="AD21" t="s">
        <v>136</v>
      </c>
      <c r="AE21" s="167">
        <f>'reserviors '!N20</f>
        <v>1199.9999999999998</v>
      </c>
    </row>
    <row r="22" spans="1:35" s="131" customFormat="1" ht="16.2" customHeight="1" thickBot="1" x14ac:dyDescent="0.35">
      <c r="A22" s="215" t="s">
        <v>60</v>
      </c>
      <c r="B22" s="60"/>
      <c r="C22" s="232">
        <f>C20-C21</f>
        <v>0</v>
      </c>
      <c r="D22" s="232">
        <f t="shared" ref="D22:N22" si="16">D20-D21</f>
        <v>0</v>
      </c>
      <c r="E22" s="232">
        <f t="shared" si="16"/>
        <v>0</v>
      </c>
      <c r="F22" s="232">
        <f t="shared" si="16"/>
        <v>0</v>
      </c>
      <c r="G22" s="232">
        <f t="shared" si="16"/>
        <v>0</v>
      </c>
      <c r="H22" s="232">
        <f t="shared" si="16"/>
        <v>0</v>
      </c>
      <c r="I22" s="232">
        <f t="shared" si="16"/>
        <v>0</v>
      </c>
      <c r="J22" s="232">
        <f t="shared" si="16"/>
        <v>0</v>
      </c>
      <c r="K22" s="232">
        <f t="shared" si="16"/>
        <v>0</v>
      </c>
      <c r="L22" s="232">
        <f t="shared" si="16"/>
        <v>0</v>
      </c>
      <c r="M22" s="232">
        <f t="shared" si="16"/>
        <v>0</v>
      </c>
      <c r="N22" s="232">
        <f t="shared" si="16"/>
        <v>0</v>
      </c>
      <c r="O22" s="217">
        <f t="shared" si="0"/>
        <v>0</v>
      </c>
      <c r="P22" s="218">
        <f t="shared" si="1"/>
        <v>0</v>
      </c>
      <c r="Q22" s="219"/>
      <c r="R22" s="219"/>
      <c r="S22" s="219"/>
      <c r="T22" s="219"/>
      <c r="U22" s="216"/>
      <c r="V22" s="85">
        <f t="shared" si="2"/>
        <v>0</v>
      </c>
      <c r="W22" s="220">
        <f t="shared" si="3"/>
        <v>0</v>
      </c>
      <c r="X22" s="221">
        <f t="shared" si="4"/>
        <v>0</v>
      </c>
      <c r="Z22" s="230" t="str">
        <f t="shared" si="5"/>
        <v>SPL4</v>
      </c>
      <c r="AA22" s="223">
        <f t="shared" si="6"/>
        <v>0</v>
      </c>
      <c r="AB22" s="224">
        <f t="shared" si="7"/>
        <v>0</v>
      </c>
      <c r="AC22" s="231">
        <f t="shared" si="8"/>
        <v>0</v>
      </c>
      <c r="AE22" s="226"/>
    </row>
    <row r="23" spans="1:35" ht="16.2" customHeight="1" thickBot="1" x14ac:dyDescent="0.35">
      <c r="A23" s="56" t="s">
        <v>62</v>
      </c>
      <c r="B23" s="41" t="str">
        <f>'Capacity Factor'!A14</f>
        <v>Koman lake side flow</v>
      </c>
      <c r="C23" s="49">
        <f>'Capacity Factor'!C14</f>
        <v>265079084.21053034</v>
      </c>
      <c r="D23" s="49">
        <f>'Capacity Factor'!E14</f>
        <v>319659485.52551204</v>
      </c>
      <c r="E23" s="49">
        <f>'Capacity Factor'!G14</f>
        <v>333657521.0526222</v>
      </c>
      <c r="F23" s="49">
        <f>'Capacity Factor'!I14</f>
        <v>273052811.36842394</v>
      </c>
      <c r="G23" s="49">
        <f>'Capacity Factor'!K14</f>
        <v>255226846.39105535</v>
      </c>
      <c r="H23" s="49">
        <f>'Capacity Factor'!M14</f>
        <v>305570470.73684537</v>
      </c>
      <c r="I23" s="49">
        <f>'Capacity Factor'!O14</f>
        <v>5207627.1473684926</v>
      </c>
      <c r="J23" s="49">
        <f>'Capacity Factor'!Q14</f>
        <v>292145881.26316214</v>
      </c>
      <c r="K23" s="49">
        <f>'Capacity Factor'!S14</f>
        <v>3679177.1684210664</v>
      </c>
      <c r="L23" s="49">
        <f>'Capacity Factor'!U14</f>
        <v>95209959.789473057</v>
      </c>
      <c r="M23" s="49">
        <f>'Capacity Factor'!W14</f>
        <v>68309583.157895118</v>
      </c>
      <c r="N23" s="49">
        <f>'Capacity Factor'!Y14</f>
        <v>1830880.989473654</v>
      </c>
      <c r="O23" s="124">
        <f t="shared" si="0"/>
        <v>2218629328.8007827</v>
      </c>
      <c r="P23" s="125">
        <f t="shared" si="1"/>
        <v>2218.6293288007828</v>
      </c>
      <c r="Q23" s="214"/>
      <c r="R23" s="214"/>
      <c r="S23" s="214"/>
      <c r="T23" s="214"/>
      <c r="U23" s="50"/>
      <c r="V23" s="47">
        <f t="shared" si="2"/>
        <v>1830880.989473654</v>
      </c>
      <c r="W23" s="62">
        <f t="shared" si="3"/>
        <v>333657521.0526222</v>
      </c>
      <c r="X23" s="48">
        <f t="shared" si="4"/>
        <v>184885777.40006521</v>
      </c>
      <c r="Z23" s="189" t="str">
        <f t="shared" si="5"/>
        <v>DCT2</v>
      </c>
      <c r="AA23" s="207">
        <f t="shared" si="6"/>
        <v>2218.6293288007828</v>
      </c>
      <c r="AB23" s="190">
        <f t="shared" si="7"/>
        <v>2218.6293288007828</v>
      </c>
      <c r="AC23" s="191">
        <f t="shared" si="8"/>
        <v>2218.6293288007828</v>
      </c>
    </row>
    <row r="24" spans="1:35" s="131" customFormat="1" ht="16.2" customHeight="1" thickBot="1" x14ac:dyDescent="0.35">
      <c r="A24" s="215" t="s">
        <v>64</v>
      </c>
      <c r="B24" s="60"/>
      <c r="C24" s="216">
        <f>C23+(C22+C21)</f>
        <v>582268175.99999952</v>
      </c>
      <c r="D24" s="216">
        <f t="shared" ref="D24:N24" si="17">D23+(D22+D21)</f>
        <v>815360449.99269068</v>
      </c>
      <c r="E24" s="216">
        <f t="shared" si="17"/>
        <v>1036205848.421052</v>
      </c>
      <c r="F24" s="216">
        <f t="shared" si="17"/>
        <v>944220986.52631664</v>
      </c>
      <c r="G24" s="216">
        <f t="shared" si="17"/>
        <v>900309704.31284702</v>
      </c>
      <c r="H24" s="216">
        <f t="shared" si="17"/>
        <v>1103482807.578948</v>
      </c>
      <c r="I24" s="216">
        <f t="shared" si="17"/>
        <v>17110914.821052723</v>
      </c>
      <c r="J24" s="216">
        <f t="shared" si="17"/>
        <v>879759197.05263412</v>
      </c>
      <c r="K24" s="216">
        <f t="shared" si="17"/>
        <v>10288150.421052637</v>
      </c>
      <c r="L24" s="216">
        <f t="shared" si="17"/>
        <v>363817733.68420845</v>
      </c>
      <c r="M24" s="216">
        <f t="shared" si="17"/>
        <v>270222786.94736838</v>
      </c>
      <c r="N24" s="216">
        <f t="shared" si="17"/>
        <v>4826257.5473684222</v>
      </c>
      <c r="O24" s="217">
        <f t="shared" si="0"/>
        <v>6927873013.3055391</v>
      </c>
      <c r="P24" s="218">
        <f t="shared" si="1"/>
        <v>6927.8730133055387</v>
      </c>
      <c r="Q24" s="219"/>
      <c r="R24" s="219"/>
      <c r="S24" s="219"/>
      <c r="T24" s="219"/>
      <c r="U24" s="216"/>
      <c r="V24" s="85">
        <f t="shared" si="2"/>
        <v>4826257.5473684222</v>
      </c>
      <c r="W24" s="220">
        <f t="shared" si="3"/>
        <v>1103482807.578948</v>
      </c>
      <c r="X24" s="221">
        <f t="shared" si="4"/>
        <v>577322751.10879493</v>
      </c>
      <c r="Z24" s="222" t="str">
        <f t="shared" si="5"/>
        <v>DRS2</v>
      </c>
      <c r="AA24" s="223">
        <f t="shared" si="6"/>
        <v>6927.8730133055387</v>
      </c>
      <c r="AB24" s="224">
        <f t="shared" si="7"/>
        <v>6927.8730133055387</v>
      </c>
      <c r="AC24" s="225">
        <f t="shared" si="8"/>
        <v>6927.8730133055387</v>
      </c>
      <c r="AE24" s="226"/>
    </row>
    <row r="25" spans="1:35" ht="16.2" customHeight="1" thickBot="1" x14ac:dyDescent="0.35">
      <c r="A25" s="57" t="s">
        <v>51</v>
      </c>
      <c r="B25" s="43" t="str">
        <f>'Capacity Factor'!A15</f>
        <v>Koman lake outflow</v>
      </c>
      <c r="C25" s="50">
        <f>'Capacity Factor'!C15</f>
        <v>582268175.99999952</v>
      </c>
      <c r="D25" s="50">
        <f>'Capacity Factor'!E15</f>
        <v>815360449.99269068</v>
      </c>
      <c r="E25" s="50">
        <f>'Capacity Factor'!G15</f>
        <v>1036205848.421052</v>
      </c>
      <c r="F25" s="50">
        <f>'Capacity Factor'!I15</f>
        <v>944220986.52631664</v>
      </c>
      <c r="G25" s="50">
        <f>'Capacity Factor'!K15</f>
        <v>900309704.31284702</v>
      </c>
      <c r="H25" s="50">
        <f>'Capacity Factor'!M15</f>
        <v>1103482807.578948</v>
      </c>
      <c r="I25" s="50">
        <f>'Capacity Factor'!O15</f>
        <v>17110914.821052723</v>
      </c>
      <c r="J25" s="50">
        <f>'Capacity Factor'!Q15</f>
        <v>879759197.05263412</v>
      </c>
      <c r="K25" s="50">
        <f>'Capacity Factor'!S15</f>
        <v>10288150.421052637</v>
      </c>
      <c r="L25" s="50">
        <f>'Capacity Factor'!U15</f>
        <v>363817733.68420845</v>
      </c>
      <c r="M25" s="50">
        <f>'Capacity Factor'!W15</f>
        <v>270222786.94736838</v>
      </c>
      <c r="N25" s="50">
        <f>'Capacity Factor'!Y15</f>
        <v>4826257.5473684222</v>
      </c>
      <c r="O25" s="124">
        <f t="shared" si="0"/>
        <v>6927873013.3055391</v>
      </c>
      <c r="P25" s="125">
        <f t="shared" si="1"/>
        <v>6927.8730133055387</v>
      </c>
      <c r="Q25" s="214"/>
      <c r="R25" s="214"/>
      <c r="S25" s="214"/>
      <c r="T25" s="214"/>
      <c r="U25" s="50"/>
      <c r="V25" s="47">
        <f t="shared" si="2"/>
        <v>4826257.5473684222</v>
      </c>
      <c r="W25" s="62">
        <f t="shared" si="3"/>
        <v>1103482807.578948</v>
      </c>
      <c r="X25" s="48">
        <f t="shared" si="4"/>
        <v>577322751.10879493</v>
      </c>
      <c r="Z25" s="192" t="str">
        <f t="shared" si="5"/>
        <v>Koman_T</v>
      </c>
      <c r="AA25" s="207">
        <f t="shared" si="6"/>
        <v>6927.8730133055387</v>
      </c>
      <c r="AB25" s="190">
        <f t="shared" si="7"/>
        <v>6927.8730133055387</v>
      </c>
      <c r="AC25" s="193">
        <f t="shared" si="8"/>
        <v>6927.8730133055387</v>
      </c>
      <c r="AD25" t="s">
        <v>136</v>
      </c>
      <c r="AE25" s="167">
        <f>'reserviors '!N21</f>
        <v>2260</v>
      </c>
    </row>
    <row r="26" spans="1:35" s="131" customFormat="1" ht="16.2" customHeight="1" thickBot="1" x14ac:dyDescent="0.35">
      <c r="A26" s="228" t="s">
        <v>65</v>
      </c>
      <c r="B26" s="61"/>
      <c r="C26" s="229">
        <f>C24-C25</f>
        <v>0</v>
      </c>
      <c r="D26" s="229">
        <f t="shared" ref="D26:N26" si="18">D24-D25</f>
        <v>0</v>
      </c>
      <c r="E26" s="229">
        <f t="shared" si="18"/>
        <v>0</v>
      </c>
      <c r="F26" s="229">
        <f t="shared" si="18"/>
        <v>0</v>
      </c>
      <c r="G26" s="229">
        <f t="shared" si="18"/>
        <v>0</v>
      </c>
      <c r="H26" s="229">
        <f t="shared" si="18"/>
        <v>0</v>
      </c>
      <c r="I26" s="229">
        <f t="shared" si="18"/>
        <v>0</v>
      </c>
      <c r="J26" s="229">
        <f t="shared" si="18"/>
        <v>0</v>
      </c>
      <c r="K26" s="229">
        <f t="shared" si="18"/>
        <v>0</v>
      </c>
      <c r="L26" s="229">
        <f t="shared" si="18"/>
        <v>0</v>
      </c>
      <c r="M26" s="229">
        <f t="shared" si="18"/>
        <v>0</v>
      </c>
      <c r="N26" s="229">
        <f t="shared" si="18"/>
        <v>0</v>
      </c>
      <c r="O26" s="217">
        <f t="shared" si="0"/>
        <v>0</v>
      </c>
      <c r="P26" s="218">
        <f t="shared" si="1"/>
        <v>0</v>
      </c>
      <c r="Q26" s="219"/>
      <c r="R26" s="219"/>
      <c r="S26" s="219"/>
      <c r="T26" s="219"/>
      <c r="U26" s="216"/>
      <c r="V26" s="85">
        <f t="shared" si="2"/>
        <v>0</v>
      </c>
      <c r="W26" s="220">
        <f t="shared" si="3"/>
        <v>0</v>
      </c>
      <c r="X26" s="221">
        <f t="shared" si="4"/>
        <v>0</v>
      </c>
      <c r="Z26" s="230" t="str">
        <f t="shared" si="5"/>
        <v>SPL5</v>
      </c>
      <c r="AA26" s="223">
        <f t="shared" si="6"/>
        <v>0</v>
      </c>
      <c r="AB26" s="224">
        <f t="shared" si="7"/>
        <v>0</v>
      </c>
      <c r="AC26" s="231">
        <f t="shared" si="8"/>
        <v>0</v>
      </c>
      <c r="AE26" s="226"/>
    </row>
    <row r="27" spans="1:35" ht="16.2" customHeight="1" thickBot="1" x14ac:dyDescent="0.35">
      <c r="A27" s="58" t="s">
        <v>66</v>
      </c>
      <c r="B27" s="41" t="str">
        <f>'Capacity Factor'!A16</f>
        <v>Vau I Dejes lake side flow</v>
      </c>
      <c r="C27" s="49">
        <f>'Capacity Factor'!C16</f>
        <v>41510353.263158202</v>
      </c>
      <c r="D27" s="49">
        <f>'Capacity Factor'!E16</f>
        <v>48824175.225847363</v>
      </c>
      <c r="E27" s="49">
        <f>'Capacity Factor'!G16</f>
        <v>71591591.368417263</v>
      </c>
      <c r="F27" s="49">
        <f>'Capacity Factor'!I16</f>
        <v>64190135.368419051</v>
      </c>
      <c r="G27" s="49">
        <f>'Capacity Factor'!K16</f>
        <v>53566415.195535302</v>
      </c>
      <c r="H27" s="49">
        <f>'Capacity Factor'!M16</f>
        <v>63278621.052642107</v>
      </c>
      <c r="I27" s="49">
        <f>'Capacity Factor'!O16</f>
        <v>785520.4421053119</v>
      </c>
      <c r="J27" s="49">
        <f>'Capacity Factor'!Q16</f>
        <v>35160965.05262506</v>
      </c>
      <c r="K27" s="49">
        <f>'Capacity Factor'!S16</f>
        <v>488836.32631582953</v>
      </c>
      <c r="L27" s="49">
        <f>'Capacity Factor'!U16</f>
        <v>17660476.421054959</v>
      </c>
      <c r="M27" s="49">
        <f>'Capacity Factor'!W16</f>
        <v>11757082.736842573</v>
      </c>
      <c r="N27" s="49">
        <f>'Capacity Factor'!Y16</f>
        <v>301759.67368419282</v>
      </c>
      <c r="O27" s="124">
        <f t="shared" si="0"/>
        <v>409115932.12664717</v>
      </c>
      <c r="P27" s="125">
        <f t="shared" si="1"/>
        <v>409.11593212664718</v>
      </c>
      <c r="Q27" s="214"/>
      <c r="R27" s="214"/>
      <c r="S27" s="214"/>
      <c r="T27" s="214"/>
      <c r="U27" s="50"/>
      <c r="V27" s="47">
        <f t="shared" si="2"/>
        <v>301759.67368419282</v>
      </c>
      <c r="W27" s="62">
        <f t="shared" si="3"/>
        <v>71591591.368417263</v>
      </c>
      <c r="X27" s="48">
        <f t="shared" si="4"/>
        <v>34092994.343887262</v>
      </c>
      <c r="Z27" s="189" t="str">
        <f t="shared" si="5"/>
        <v>DCT3</v>
      </c>
      <c r="AA27" s="207">
        <f t="shared" si="6"/>
        <v>409.11593212664718</v>
      </c>
      <c r="AB27" s="190">
        <f t="shared" si="7"/>
        <v>409.11593212664718</v>
      </c>
      <c r="AC27" s="191">
        <f t="shared" si="8"/>
        <v>409.11593212664718</v>
      </c>
    </row>
    <row r="28" spans="1:35" s="131" customFormat="1" ht="16.2" customHeight="1" thickBot="1" x14ac:dyDescent="0.35">
      <c r="A28" s="215" t="s">
        <v>67</v>
      </c>
      <c r="B28" s="60"/>
      <c r="C28" s="216">
        <f>C27+(C26+C25)</f>
        <v>623778529.26315773</v>
      </c>
      <c r="D28" s="216">
        <f t="shared" ref="D28:N28" si="19">D27+(D26+D25)</f>
        <v>864184625.21853805</v>
      </c>
      <c r="E28" s="216">
        <f t="shared" si="19"/>
        <v>1107797439.7894692</v>
      </c>
      <c r="F28" s="216">
        <f t="shared" si="19"/>
        <v>1008411121.8947357</v>
      </c>
      <c r="G28" s="216">
        <f t="shared" si="19"/>
        <v>953876119.50838232</v>
      </c>
      <c r="H28" s="216">
        <f t="shared" si="19"/>
        <v>1166761428.6315901</v>
      </c>
      <c r="I28" s="216">
        <f t="shared" si="19"/>
        <v>17896435.263158035</v>
      </c>
      <c r="J28" s="216">
        <f t="shared" si="19"/>
        <v>914920162.10525918</v>
      </c>
      <c r="K28" s="216">
        <f t="shared" si="19"/>
        <v>10776986.747368466</v>
      </c>
      <c r="L28" s="216">
        <f t="shared" si="19"/>
        <v>381478210.10526341</v>
      </c>
      <c r="M28" s="216">
        <f t="shared" si="19"/>
        <v>281979869.68421096</v>
      </c>
      <c r="N28" s="216">
        <f t="shared" si="19"/>
        <v>5128017.221052615</v>
      </c>
      <c r="O28" s="217">
        <f t="shared" si="0"/>
        <v>7336988945.4321852</v>
      </c>
      <c r="P28" s="218">
        <f t="shared" si="1"/>
        <v>7336.9889454321856</v>
      </c>
      <c r="Q28" s="219"/>
      <c r="R28" s="219"/>
      <c r="S28" s="219"/>
      <c r="T28" s="219"/>
      <c r="U28" s="216"/>
      <c r="V28" s="85">
        <f t="shared" si="2"/>
        <v>5128017.221052615</v>
      </c>
      <c r="W28" s="220">
        <f t="shared" si="3"/>
        <v>1166761428.6315901</v>
      </c>
      <c r="X28" s="221">
        <f t="shared" si="4"/>
        <v>611415745.45268214</v>
      </c>
      <c r="Z28" s="222" t="str">
        <f t="shared" si="5"/>
        <v>DRS3</v>
      </c>
      <c r="AA28" s="223">
        <f t="shared" si="6"/>
        <v>7336.9889454321856</v>
      </c>
      <c r="AB28" s="224">
        <f t="shared" si="7"/>
        <v>7336.9889454321856</v>
      </c>
      <c r="AC28" s="225">
        <f t="shared" si="8"/>
        <v>7336.9889454321856</v>
      </c>
      <c r="AE28" s="226"/>
    </row>
    <row r="29" spans="1:35" ht="16.2" customHeight="1" thickBot="1" x14ac:dyDescent="0.35">
      <c r="A29" s="59" t="s">
        <v>68</v>
      </c>
      <c r="B29" s="43" t="str">
        <f>'Capacity Factor'!A17</f>
        <v>Vau I Dejes lake outflow</v>
      </c>
      <c r="C29" s="50">
        <f>'Capacity Factor'!C17</f>
        <v>623778529.26315773</v>
      </c>
      <c r="D29" s="50">
        <f>'Capacity Factor'!E17</f>
        <v>864184625.21853805</v>
      </c>
      <c r="E29" s="50">
        <f>'Capacity Factor'!G17</f>
        <v>1107797439.7894692</v>
      </c>
      <c r="F29" s="50">
        <f>'Capacity Factor'!I17</f>
        <v>1008411121.8947357</v>
      </c>
      <c r="G29" s="50">
        <f>'Capacity Factor'!K17</f>
        <v>953876119.50838232</v>
      </c>
      <c r="H29" s="50">
        <f>'Capacity Factor'!M17</f>
        <v>1166761428.6315901</v>
      </c>
      <c r="I29" s="50">
        <f>'Capacity Factor'!O17</f>
        <v>17896435.263158035</v>
      </c>
      <c r="J29" s="50">
        <f>'Capacity Factor'!Q17</f>
        <v>914920162.10525918</v>
      </c>
      <c r="K29" s="50">
        <f>'Capacity Factor'!S17</f>
        <v>10776986.747368466</v>
      </c>
      <c r="L29" s="50">
        <f>'Capacity Factor'!U17</f>
        <v>381478210.10526341</v>
      </c>
      <c r="M29" s="50">
        <f>'Capacity Factor'!W17</f>
        <v>281979869.68421096</v>
      </c>
      <c r="N29" s="50">
        <f>'Capacity Factor'!Y17</f>
        <v>5128017.221052615</v>
      </c>
      <c r="O29" s="124">
        <f t="shared" si="0"/>
        <v>7336988945.4321852</v>
      </c>
      <c r="P29" s="125">
        <f t="shared" si="1"/>
        <v>7336.9889454321856</v>
      </c>
      <c r="Q29" s="214"/>
      <c r="R29" s="214"/>
      <c r="S29" s="214"/>
      <c r="T29" s="214"/>
      <c r="U29" s="50"/>
      <c r="V29" s="47">
        <f t="shared" si="2"/>
        <v>5128017.221052615</v>
      </c>
      <c r="W29" s="62">
        <f t="shared" si="3"/>
        <v>1166761428.6315901</v>
      </c>
      <c r="X29" s="48">
        <f t="shared" si="4"/>
        <v>611415745.45268214</v>
      </c>
      <c r="Z29" s="192" t="str">
        <f t="shared" si="5"/>
        <v>Vau_i_Dejes_T</v>
      </c>
      <c r="AA29" s="207">
        <f t="shared" si="6"/>
        <v>7336.9889454321856</v>
      </c>
      <c r="AB29" s="190">
        <f t="shared" si="7"/>
        <v>7336.9889454321856</v>
      </c>
      <c r="AC29" s="193">
        <f t="shared" si="8"/>
        <v>7336.9889454321856</v>
      </c>
      <c r="AD29" t="s">
        <v>136</v>
      </c>
    </row>
    <row r="30" spans="1:35" s="131" customFormat="1" ht="16.2" customHeight="1" thickBot="1" x14ac:dyDescent="0.35">
      <c r="A30" s="228" t="s">
        <v>69</v>
      </c>
      <c r="B30" s="61"/>
      <c r="C30" s="229">
        <f>C28-C29</f>
        <v>0</v>
      </c>
      <c r="D30" s="229">
        <f t="shared" ref="D30:N30" si="20">D28-D29</f>
        <v>0</v>
      </c>
      <c r="E30" s="229">
        <f t="shared" si="20"/>
        <v>0</v>
      </c>
      <c r="F30" s="229">
        <f t="shared" si="20"/>
        <v>0</v>
      </c>
      <c r="G30" s="229">
        <f t="shared" si="20"/>
        <v>0</v>
      </c>
      <c r="H30" s="229">
        <f t="shared" si="20"/>
        <v>0</v>
      </c>
      <c r="I30" s="229">
        <f t="shared" si="20"/>
        <v>0</v>
      </c>
      <c r="J30" s="229">
        <f t="shared" si="20"/>
        <v>0</v>
      </c>
      <c r="K30" s="229">
        <f t="shared" si="20"/>
        <v>0</v>
      </c>
      <c r="L30" s="229">
        <f t="shared" si="20"/>
        <v>0</v>
      </c>
      <c r="M30" s="229">
        <f t="shared" si="20"/>
        <v>0</v>
      </c>
      <c r="N30" s="229">
        <f t="shared" si="20"/>
        <v>0</v>
      </c>
      <c r="O30" s="217">
        <f t="shared" si="0"/>
        <v>0</v>
      </c>
      <c r="P30" s="218">
        <f t="shared" si="1"/>
        <v>0</v>
      </c>
      <c r="Q30" s="219"/>
      <c r="R30" s="219"/>
      <c r="S30" s="219"/>
      <c r="T30" s="219"/>
      <c r="U30" s="216"/>
      <c r="V30" s="85">
        <f t="shared" si="2"/>
        <v>0</v>
      </c>
      <c r="W30" s="220">
        <f t="shared" si="3"/>
        <v>0</v>
      </c>
      <c r="X30" s="221">
        <f t="shared" si="4"/>
        <v>0</v>
      </c>
      <c r="Z30" s="233" t="str">
        <f t="shared" si="5"/>
        <v>SPL6</v>
      </c>
      <c r="AA30" s="223">
        <f t="shared" si="6"/>
        <v>0</v>
      </c>
      <c r="AB30" s="224">
        <f t="shared" si="7"/>
        <v>0</v>
      </c>
      <c r="AC30" s="234">
        <f t="shared" si="8"/>
        <v>0</v>
      </c>
      <c r="AE30" s="226"/>
    </row>
    <row r="31" spans="1:35" s="131" customFormat="1" ht="16.2" customHeight="1" thickBot="1" x14ac:dyDescent="0.35">
      <c r="A31" s="235" t="s">
        <v>63</v>
      </c>
      <c r="B31" s="86"/>
      <c r="C31" s="216">
        <f>C32-C29</f>
        <v>92114528.21052599</v>
      </c>
      <c r="D31" s="216">
        <f t="shared" ref="D31:N31" si="21">D32-D29</f>
        <v>114706944.29469633</v>
      </c>
      <c r="E31" s="216">
        <f t="shared" si="21"/>
        <v>129653937.47369337</v>
      </c>
      <c r="F31" s="216">
        <f t="shared" si="21"/>
        <v>120647417.68421185</v>
      </c>
      <c r="G31" s="216">
        <f t="shared" si="21"/>
        <v>112371179.26256442</v>
      </c>
      <c r="H31" s="216">
        <f t="shared" si="21"/>
        <v>110919895.57893586</v>
      </c>
      <c r="I31" s="216">
        <f t="shared" si="21"/>
        <v>1119771.9157892913</v>
      </c>
      <c r="J31" s="216">
        <f t="shared" si="21"/>
        <v>50708214.947379947</v>
      </c>
      <c r="K31" s="216">
        <f t="shared" si="21"/>
        <v>603605.24210529029</v>
      </c>
      <c r="L31" s="216">
        <f t="shared" si="21"/>
        <v>16191615.789472282</v>
      </c>
      <c r="M31" s="216">
        <f>M32-M29</f>
        <v>17478845.052629888</v>
      </c>
      <c r="N31" s="216">
        <f t="shared" si="21"/>
        <v>763328.96842103824</v>
      </c>
      <c r="O31" s="217">
        <f t="shared" si="0"/>
        <v>767279284.42042542</v>
      </c>
      <c r="P31" s="218">
        <f t="shared" si="1"/>
        <v>767.27928442042537</v>
      </c>
      <c r="Q31" s="219"/>
      <c r="R31" s="219"/>
      <c r="S31" s="219"/>
      <c r="T31" s="219"/>
      <c r="U31" s="216"/>
      <c r="V31" s="85">
        <f t="shared" ref="V31" si="22">MIN(C31:N31)</f>
        <v>603605.24210529029</v>
      </c>
      <c r="W31" s="220">
        <f t="shared" ref="W31" si="23">MAX(C31:N31)</f>
        <v>129653937.47369337</v>
      </c>
      <c r="X31" s="221">
        <f t="shared" ref="X31" si="24">AVERAGE(C31:N31)</f>
        <v>63939940.368368782</v>
      </c>
      <c r="Z31" s="236" t="str">
        <f t="shared" si="5"/>
        <v>DCT4</v>
      </c>
      <c r="AA31" s="223">
        <f t="shared" si="6"/>
        <v>767.27928442042537</v>
      </c>
      <c r="AB31" s="224">
        <f t="shared" si="7"/>
        <v>767.27928442042537</v>
      </c>
      <c r="AC31" s="237">
        <f t="shared" si="8"/>
        <v>767.27928442042537</v>
      </c>
      <c r="AE31" s="226"/>
    </row>
    <row r="32" spans="1:35" ht="16.2" customHeight="1" thickBot="1" x14ac:dyDescent="0.35">
      <c r="A32" s="55" t="s">
        <v>178</v>
      </c>
      <c r="B32" s="87" t="str">
        <f>'Capacity Factor'!A18</f>
        <v>Drini outflow</v>
      </c>
      <c r="C32" s="88">
        <f>'Capacity Factor'!C18</f>
        <v>715893057.47368371</v>
      </c>
      <c r="D32" s="88">
        <f>'Capacity Factor'!E18</f>
        <v>978891569.51323438</v>
      </c>
      <c r="E32" s="88">
        <f>'Capacity Factor'!G18</f>
        <v>1237451377.2631626</v>
      </c>
      <c r="F32" s="88">
        <f>'Capacity Factor'!I18</f>
        <v>1129058539.5789475</v>
      </c>
      <c r="G32" s="88">
        <f>'Capacity Factor'!K18</f>
        <v>1066247298.7709467</v>
      </c>
      <c r="H32" s="88">
        <f>'Capacity Factor'!M18</f>
        <v>1277681324.210526</v>
      </c>
      <c r="I32" s="88">
        <f>'Capacity Factor'!O18</f>
        <v>19016207.178947326</v>
      </c>
      <c r="J32" s="88">
        <f>'Capacity Factor'!Q18</f>
        <v>965628377.05263913</v>
      </c>
      <c r="K32" s="88">
        <f>'Capacity Factor'!S18</f>
        <v>11380591.989473756</v>
      </c>
      <c r="L32" s="88">
        <f>'Capacity Factor'!U18</f>
        <v>397669825.89473569</v>
      </c>
      <c r="M32" s="88">
        <f>'Capacity Factor'!W18</f>
        <v>299458714.73684084</v>
      </c>
      <c r="N32" s="88">
        <f>'Capacity Factor'!Y18</f>
        <v>5891346.1894736532</v>
      </c>
      <c r="O32" s="124">
        <f t="shared" si="0"/>
        <v>8104268229.8526115</v>
      </c>
      <c r="P32" s="125">
        <f t="shared" si="1"/>
        <v>8104.2682298526115</v>
      </c>
      <c r="Q32" s="214"/>
      <c r="R32" s="214"/>
      <c r="S32" s="214"/>
      <c r="T32" s="214"/>
      <c r="U32" s="50"/>
      <c r="V32" s="88">
        <f>MIN(C32:N32)</f>
        <v>5891346.1894736532</v>
      </c>
      <c r="W32" s="89">
        <f>MAX(C32:N32)</f>
        <v>1277681324.210526</v>
      </c>
      <c r="X32" s="90">
        <f>AVERAGE(C32:N32)</f>
        <v>675355685.821051</v>
      </c>
      <c r="Z32" s="187" t="str">
        <f t="shared" si="5"/>
        <v>DRS4</v>
      </c>
      <c r="AA32" s="207">
        <f t="shared" si="6"/>
        <v>8104.2682298526115</v>
      </c>
      <c r="AB32" s="190">
        <f t="shared" si="7"/>
        <v>8104.2682298526115</v>
      </c>
      <c r="AC32" s="188">
        <f t="shared" si="8"/>
        <v>8104.2682298526115</v>
      </c>
    </row>
    <row r="33" spans="2:24" ht="16.2" customHeight="1" thickBot="1" x14ac:dyDescent="0.35">
      <c r="B33" t="str">
        <f>'Capacity Factor'!A19</f>
        <v>Shkodra/Skadar lake outflow</v>
      </c>
      <c r="C33" s="39">
        <f>'Capacity Factor'!C19</f>
        <v>505679259.97894788</v>
      </c>
      <c r="D33" s="39">
        <f>'Capacity Factor'!E19</f>
        <v>914570318.65750623</v>
      </c>
      <c r="E33" s="39">
        <f>'Capacity Factor'!G19</f>
        <v>1471874900.7789459</v>
      </c>
      <c r="F33" s="39">
        <f>'Capacity Factor'!I19</f>
        <v>1341017972.5263138</v>
      </c>
      <c r="G33" s="39">
        <f>'Capacity Factor'!K19</f>
        <v>1054948247.0346366</v>
      </c>
      <c r="H33" s="39">
        <f>'Capacity Factor'!M19</f>
        <v>1198925303.4947355</v>
      </c>
      <c r="I33" s="39">
        <f>'Capacity Factor'!O19</f>
        <v>16445573.586315868</v>
      </c>
      <c r="J33" s="39">
        <f>'Capacity Factor'!Q19</f>
        <v>793914511.64210391</v>
      </c>
      <c r="K33" s="39">
        <f>'Capacity Factor'!S19</f>
        <v>8992096.3263157979</v>
      </c>
      <c r="L33" s="39">
        <f>'Capacity Factor'!U19</f>
        <v>329643764.14736748</v>
      </c>
      <c r="M33" s="39">
        <f>'Capacity Factor'!W19</f>
        <v>204483055.26315665</v>
      </c>
      <c r="N33" s="39">
        <f>'Capacity Factor'!Y19</f>
        <v>2968067.3431578786</v>
      </c>
      <c r="O33" s="124">
        <f t="shared" si="0"/>
        <v>7843463070.7795048</v>
      </c>
      <c r="P33" s="125">
        <f t="shared" si="1"/>
        <v>7843.463070779505</v>
      </c>
      <c r="Q33" s="214"/>
      <c r="R33" s="214"/>
      <c r="S33" s="214"/>
      <c r="T33" s="214"/>
      <c r="U33" s="50"/>
      <c r="V33" s="50">
        <f>MIN(C33:N33)</f>
        <v>2968067.3431578786</v>
      </c>
      <c r="W33" s="63">
        <f>MAX(C33:N33)</f>
        <v>1471874900.7789459</v>
      </c>
      <c r="X33" s="52">
        <f>AVERAGE(C33:N33)</f>
        <v>653621922.56495869</v>
      </c>
    </row>
    <row r="34" spans="2:24" ht="16.2" customHeight="1" thickBot="1" x14ac:dyDescent="0.35">
      <c r="B34" t="str">
        <f>'Capacity Factor'!A20</f>
        <v>Buna River mouth outflow</v>
      </c>
      <c r="C34" s="39">
        <f>'Capacity Factor'!C20</f>
        <v>1206264603.7894619</v>
      </c>
      <c r="D34" s="39">
        <f>'Capacity Factor'!E20</f>
        <v>1849325582.1312609</v>
      </c>
      <c r="E34" s="39">
        <f>'Capacity Factor'!G20</f>
        <v>2794033292.2105246</v>
      </c>
      <c r="F34" s="39">
        <f>'Capacity Factor'!I20</f>
        <v>2551010724.0000095</v>
      </c>
      <c r="G34" s="39">
        <f>'Capacity Factor'!K20</f>
        <v>2164650512.7150798</v>
      </c>
      <c r="H34" s="39">
        <f>'Capacity Factor'!M20</f>
        <v>2549537247.7894864</v>
      </c>
      <c r="I34" s="39">
        <f>'Capacity Factor'!O20</f>
        <v>36303788.463157721</v>
      </c>
      <c r="J34" s="39">
        <f>'Capacity Factor'!Q20</f>
        <v>1812940810.1052663</v>
      </c>
      <c r="K34" s="39">
        <f>'Capacity Factor'!S20</f>
        <v>21190393.894736789</v>
      </c>
      <c r="L34" s="39">
        <f>'Capacity Factor'!U20</f>
        <v>761211812.84210491</v>
      </c>
      <c r="M34" s="39">
        <f>'Capacity Factor'!W20</f>
        <v>519112746.94737005</v>
      </c>
      <c r="N34" s="39">
        <f>'Capacity Factor'!Y20</f>
        <v>8929924.1368421335</v>
      </c>
      <c r="O34" s="124">
        <f t="shared" si="0"/>
        <v>16274511439.025303</v>
      </c>
      <c r="P34" s="126">
        <f t="shared" si="1"/>
        <v>16274.511439025302</v>
      </c>
      <c r="Q34" s="214"/>
      <c r="R34" s="214"/>
      <c r="S34" s="214"/>
      <c r="T34" s="214"/>
      <c r="U34" s="50"/>
      <c r="V34" s="53">
        <f>MIN(C34:N34)</f>
        <v>8929924.1368421335</v>
      </c>
      <c r="W34" s="64">
        <f>MAX(C34:N34)</f>
        <v>2794033292.2105246</v>
      </c>
      <c r="X34" s="54">
        <f>AVERAGE(C34:N34)</f>
        <v>1356209286.5854418</v>
      </c>
    </row>
    <row r="37" spans="2:24" ht="16.2" customHeight="1" x14ac:dyDescent="0.3">
      <c r="V37" t="s">
        <v>118</v>
      </c>
    </row>
    <row r="38" spans="2:24" ht="16.2" customHeight="1" x14ac:dyDescent="0.3">
      <c r="V38" t="s">
        <v>119</v>
      </c>
    </row>
    <row r="39" spans="2:24" ht="16.2" customHeight="1" x14ac:dyDescent="0.3">
      <c r="V39" t="s">
        <v>120</v>
      </c>
    </row>
    <row r="40" spans="2:24" ht="16.2" customHeight="1" x14ac:dyDescent="0.3">
      <c r="V40" t="s">
        <v>121</v>
      </c>
    </row>
    <row r="41" spans="2:24" ht="16.2" customHeight="1" x14ac:dyDescent="0.3">
      <c r="V41" t="s">
        <v>133</v>
      </c>
    </row>
    <row r="42" spans="2:24" ht="16.2" customHeight="1" x14ac:dyDescent="0.3">
      <c r="V42" t="s">
        <v>122</v>
      </c>
      <c r="W42" t="s">
        <v>123</v>
      </c>
    </row>
    <row r="43" spans="2:24" ht="16.2" customHeight="1" x14ac:dyDescent="0.3">
      <c r="V43" t="s">
        <v>124</v>
      </c>
      <c r="W43" t="s">
        <v>125</v>
      </c>
      <c r="X43" t="s">
        <v>134</v>
      </c>
    </row>
    <row r="44" spans="2:24" ht="16.2" customHeight="1" x14ac:dyDescent="0.3">
      <c r="V44" t="s">
        <v>135</v>
      </c>
      <c r="W44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10" zoomScaleNormal="100" workbookViewId="0">
      <pane xSplit="3" topLeftCell="D1" activePane="topRight" state="frozen"/>
      <selection pane="topRight" activeCell="C30" sqref="C30"/>
    </sheetView>
  </sheetViews>
  <sheetFormatPr defaultRowHeight="14.4" x14ac:dyDescent="0.3"/>
  <cols>
    <col min="1" max="1" width="15.44140625" bestFit="1" customWidth="1"/>
    <col min="2" max="2" width="23.77734375" bestFit="1" customWidth="1"/>
    <col min="3" max="3" width="12.88671875" customWidth="1"/>
    <col min="4" max="4" width="12" customWidth="1"/>
    <col min="5" max="5" width="17.109375" customWidth="1"/>
    <col min="6" max="6" width="10.109375" customWidth="1"/>
    <col min="7" max="9" width="13.88671875" customWidth="1"/>
    <col min="12" max="12" width="10" bestFit="1" customWidth="1"/>
    <col min="14" max="14" width="11.77734375" style="318" customWidth="1"/>
    <col min="16" max="16" width="20.44140625" customWidth="1"/>
    <col min="19" max="19" width="11.88671875" customWidth="1"/>
    <col min="21" max="21" width="12.44140625" customWidth="1"/>
    <col min="22" max="22" width="10.44140625" customWidth="1"/>
  </cols>
  <sheetData>
    <row r="1" spans="1:23" ht="34.799999999999997" customHeight="1" thickBot="1" x14ac:dyDescent="0.35">
      <c r="D1" s="472" t="s">
        <v>180</v>
      </c>
      <c r="E1" s="473"/>
      <c r="F1" s="474"/>
      <c r="G1" s="472" t="s">
        <v>188</v>
      </c>
      <c r="H1" s="473"/>
      <c r="I1" s="474"/>
      <c r="J1" s="475" t="s">
        <v>189</v>
      </c>
      <c r="K1" s="477" t="s">
        <v>203</v>
      </c>
      <c r="L1" s="478"/>
      <c r="M1" s="479"/>
      <c r="N1" s="480" t="s">
        <v>204</v>
      </c>
      <c r="O1" s="471"/>
      <c r="P1" s="283" t="s">
        <v>190</v>
      </c>
      <c r="S1" s="283" t="s">
        <v>194</v>
      </c>
      <c r="V1" s="37" t="s">
        <v>195</v>
      </c>
    </row>
    <row r="2" spans="1:23" ht="15" thickBot="1" x14ac:dyDescent="0.35">
      <c r="A2" s="305" t="s">
        <v>201</v>
      </c>
      <c r="B2" s="306" t="s">
        <v>179</v>
      </c>
      <c r="C2" s="307" t="s">
        <v>127</v>
      </c>
      <c r="D2" s="240" t="s">
        <v>40</v>
      </c>
      <c r="E2" s="445" t="s">
        <v>41</v>
      </c>
      <c r="F2" s="446" t="s">
        <v>42</v>
      </c>
      <c r="G2" s="447" t="s">
        <v>40</v>
      </c>
      <c r="H2" s="461" t="s">
        <v>41</v>
      </c>
      <c r="I2" s="457" t="s">
        <v>42</v>
      </c>
      <c r="J2" s="476"/>
      <c r="K2" s="333" t="s">
        <v>40</v>
      </c>
      <c r="L2" s="334" t="s">
        <v>41</v>
      </c>
      <c r="M2" s="335" t="s">
        <v>42</v>
      </c>
      <c r="N2" s="481"/>
      <c r="O2" s="471"/>
      <c r="P2" s="282" t="s">
        <v>191</v>
      </c>
      <c r="Q2" s="41"/>
      <c r="S2" s="336" t="s">
        <v>193</v>
      </c>
      <c r="T2" s="337"/>
      <c r="V2" s="122" t="s">
        <v>196</v>
      </c>
      <c r="W2" s="41"/>
    </row>
    <row r="3" spans="1:23" ht="15" thickBot="1" x14ac:dyDescent="0.35">
      <c r="A3" s="308" t="s">
        <v>39</v>
      </c>
      <c r="B3" s="301" t="s">
        <v>158</v>
      </c>
      <c r="C3" s="309">
        <f>'river Capacity'!O5/1000000</f>
        <v>642.37198379301128</v>
      </c>
      <c r="D3" s="291">
        <f>'Capacity Factor'!B41</f>
        <v>16.960722441520396</v>
      </c>
      <c r="E3" s="291">
        <f>'Capacity Factor'!C41</f>
        <v>33.990540605545966</v>
      </c>
      <c r="F3" s="291">
        <f>'Capacity Factor'!D41</f>
        <v>26.826570528427769</v>
      </c>
      <c r="G3" s="238">
        <f>D3*3600*8760/1000000</f>
        <v>534.87334291578725</v>
      </c>
      <c r="H3" s="462">
        <f t="shared" ref="H3" si="0">E3*3600*8760/1000000</f>
        <v>1071.9256885364975</v>
      </c>
      <c r="I3" s="458">
        <f>F3*3600*8760/1000000</f>
        <v>846.0027281844981</v>
      </c>
      <c r="J3" s="319">
        <f>AVERAGE('Capacity Factor'!G41:R41)</f>
        <v>0.78923635960207983</v>
      </c>
      <c r="K3" s="324">
        <f>G3*J3</f>
        <v>422.14149001105085</v>
      </c>
      <c r="L3" s="322">
        <f t="shared" ref="L3:L25" si="1">H3*J3</f>
        <v>846.00272818449821</v>
      </c>
      <c r="M3" s="325">
        <f>I3*J3</f>
        <v>667.69611340576114</v>
      </c>
      <c r="N3" s="331">
        <f>(M3-C3)/C3</f>
        <v>3.9422842607827586E-2</v>
      </c>
      <c r="P3" s="57">
        <v>505</v>
      </c>
      <c r="Q3" s="279">
        <f>(P3-C3)/C3</f>
        <v>-0.21385114428850319</v>
      </c>
      <c r="S3" s="338">
        <v>664.9</v>
      </c>
      <c r="T3" s="279">
        <f>(S3-C3)/C3</f>
        <v>3.5070047846681621E-2</v>
      </c>
      <c r="V3" s="42">
        <v>842</v>
      </c>
      <c r="W3" s="279">
        <f>(V3-C3)/C3</f>
        <v>0.31076700298827786</v>
      </c>
    </row>
    <row r="4" spans="1:23" ht="15" thickBot="1" x14ac:dyDescent="0.35">
      <c r="A4" s="302" t="s">
        <v>45</v>
      </c>
      <c r="B4" s="133" t="s">
        <v>17</v>
      </c>
      <c r="C4" s="309">
        <f>'river Capacity'!O6/1000000</f>
        <v>75.915621429078925</v>
      </c>
      <c r="D4" s="291">
        <f>'Capacity Factor'!B42</f>
        <v>0.97960413129592538</v>
      </c>
      <c r="E4" s="291">
        <f>'Capacity Factor'!C42</f>
        <v>5.2527973967177246</v>
      </c>
      <c r="F4" s="291">
        <f>'Capacity Factor'!D42</f>
        <v>2.8291939427700576</v>
      </c>
      <c r="G4" s="238">
        <f>D4*3600*8760/1000000</f>
        <v>30.892795884548303</v>
      </c>
      <c r="H4" s="462">
        <f t="shared" ref="H4:H30" si="2">E4*3600*8760/1000000</f>
        <v>165.6522187028902</v>
      </c>
      <c r="I4" s="458">
        <f t="shared" ref="I4:I30" si="3">F4*3600*8760/1000000</f>
        <v>89.221460179196541</v>
      </c>
      <c r="J4" s="319">
        <f>AVERAGE('Capacity Factor'!G42:R42)</f>
        <v>0.53860709429568221</v>
      </c>
      <c r="K4" s="324">
        <f t="shared" ref="K4:K25" si="4">G4*J4</f>
        <v>16.639079026046172</v>
      </c>
      <c r="L4" s="322">
        <f t="shared" si="1"/>
        <v>89.221460179196555</v>
      </c>
      <c r="M4" s="325">
        <f t="shared" ref="M4:M30" si="5">I4*J4</f>
        <v>48.055311415934966</v>
      </c>
      <c r="N4" s="331">
        <f t="shared" ref="N4:N30" si="6">(M4-C4)/C4</f>
        <v>-0.3669904755923169</v>
      </c>
      <c r="P4" s="57">
        <v>40.75</v>
      </c>
      <c r="Q4" s="279">
        <f t="shared" ref="Q4:Q30" si="7">(P4-C4)/C4</f>
        <v>-0.46321983232306113</v>
      </c>
      <c r="S4" s="338">
        <v>45.4</v>
      </c>
      <c r="T4" s="279">
        <f>(S4-C4)/C4</f>
        <v>-0.4019676168703552</v>
      </c>
      <c r="V4" s="42">
        <v>77.430000000000007</v>
      </c>
      <c r="W4" s="279">
        <f t="shared" ref="W4:W30" si="8">(V4-C4)/C4</f>
        <v>1.9948181183444942E-2</v>
      </c>
    </row>
    <row r="5" spans="1:23" ht="15" thickBot="1" x14ac:dyDescent="0.35">
      <c r="A5" s="192" t="s">
        <v>47</v>
      </c>
      <c r="B5" s="133"/>
      <c r="C5" s="309">
        <f>'river Capacity'!O7/1000000</f>
        <v>718.28760522208984</v>
      </c>
      <c r="D5" s="465">
        <f>D4+D3</f>
        <v>17.940326572816321</v>
      </c>
      <c r="E5" s="465">
        <f t="shared" ref="E5:F5" si="9">E4+E3</f>
        <v>39.243338002263691</v>
      </c>
      <c r="F5" s="465">
        <f t="shared" si="9"/>
        <v>29.655764471197827</v>
      </c>
      <c r="G5" s="238">
        <f>D5*3600*8760/1000000</f>
        <v>565.76613880033551</v>
      </c>
      <c r="H5" s="462">
        <f t="shared" ref="H5" si="10">E5*3600*8760/1000000</f>
        <v>1237.5779072393877</v>
      </c>
      <c r="I5" s="458">
        <f t="shared" ref="I5" si="11">F5*3600*8760/1000000</f>
        <v>935.22418836369468</v>
      </c>
      <c r="J5" s="319"/>
      <c r="K5" s="324"/>
      <c r="L5" s="322"/>
      <c r="M5" s="325"/>
      <c r="N5" s="331"/>
      <c r="P5" s="57"/>
      <c r="Q5" s="279"/>
      <c r="S5" s="338">
        <v>710.4</v>
      </c>
      <c r="T5" s="279">
        <f t="shared" ref="T5:T30" si="12">(S5-C5)/C5</f>
        <v>-1.0981123946376695E-2</v>
      </c>
      <c r="V5" s="42"/>
      <c r="W5" s="279"/>
    </row>
    <row r="6" spans="1:23" ht="15" thickBot="1" x14ac:dyDescent="0.35">
      <c r="A6" s="192" t="s">
        <v>48</v>
      </c>
      <c r="B6" s="133" t="s">
        <v>18</v>
      </c>
      <c r="C6" s="309">
        <f>'river Capacity'!O8/1000000</f>
        <v>718.28760522208984</v>
      </c>
      <c r="D6" s="465">
        <f>D5</f>
        <v>17.940326572816321</v>
      </c>
      <c r="E6" s="465">
        <f t="shared" ref="E6:F6" si="13">E5</f>
        <v>39.243338002263691</v>
      </c>
      <c r="F6" s="465">
        <f t="shared" si="13"/>
        <v>29.655764471197827</v>
      </c>
      <c r="G6" s="238"/>
      <c r="H6" s="462"/>
      <c r="I6" s="458"/>
      <c r="J6" s="319"/>
      <c r="K6" s="324"/>
      <c r="L6" s="322"/>
      <c r="M6" s="325"/>
      <c r="N6" s="331"/>
      <c r="P6" s="57"/>
      <c r="Q6" s="279"/>
      <c r="S6" s="338"/>
      <c r="T6" s="279"/>
      <c r="V6" s="42"/>
      <c r="W6" s="279"/>
    </row>
    <row r="7" spans="1:23" ht="15" thickBot="1" x14ac:dyDescent="0.35">
      <c r="A7" s="194" t="s">
        <v>52</v>
      </c>
      <c r="B7" s="174"/>
      <c r="C7" s="309">
        <f>'river Capacity'!O9/1000000</f>
        <v>0</v>
      </c>
      <c r="D7" s="291"/>
      <c r="E7" s="291"/>
      <c r="F7" s="317"/>
      <c r="G7" s="238"/>
      <c r="H7" s="462"/>
      <c r="I7" s="458"/>
      <c r="J7" s="319"/>
      <c r="K7" s="324"/>
      <c r="L7" s="322"/>
      <c r="M7" s="325"/>
      <c r="N7" s="331"/>
      <c r="P7" s="57"/>
      <c r="Q7" s="279"/>
      <c r="S7" s="338"/>
      <c r="T7" s="279"/>
      <c r="V7" s="42"/>
      <c r="W7" s="279"/>
    </row>
    <row r="8" spans="1:23" ht="15" thickBot="1" x14ac:dyDescent="0.35">
      <c r="A8" s="308" t="s">
        <v>53</v>
      </c>
      <c r="B8" s="301" t="s">
        <v>19</v>
      </c>
      <c r="C8" s="309">
        <f>'river Capacity'!O10/1000000</f>
        <v>495.07895191806006</v>
      </c>
      <c r="D8" s="291">
        <f>'Capacity Factor'!B43</f>
        <v>12.776597835314192</v>
      </c>
      <c r="E8" s="291">
        <f>'Capacity Factor'!C43</f>
        <v>40.928573830409036</v>
      </c>
      <c r="F8" s="291">
        <f>'Capacity Factor'!D43</f>
        <v>21.643445407281334</v>
      </c>
      <c r="G8" s="238">
        <f t="shared" ref="G8:G30" si="14">D8*3600*8760/1000000</f>
        <v>402.92278933446835</v>
      </c>
      <c r="H8" s="462">
        <f t="shared" si="2"/>
        <v>1290.7235043157793</v>
      </c>
      <c r="I8" s="458">
        <f t="shared" si="3"/>
        <v>682.5476943640241</v>
      </c>
      <c r="J8" s="319">
        <f>AVERAGE('Capacity Factor'!G43:R43)</f>
        <v>0.52881015343859172</v>
      </c>
      <c r="K8" s="324">
        <f t="shared" si="4"/>
        <v>213.06966205186558</v>
      </c>
      <c r="L8" s="322">
        <f t="shared" si="1"/>
        <v>682.5476943640241</v>
      </c>
      <c r="M8" s="325">
        <f t="shared" si="5"/>
        <v>360.9381509857966</v>
      </c>
      <c r="N8" s="331">
        <f t="shared" si="6"/>
        <v>-0.27094830109938695</v>
      </c>
      <c r="P8" s="57">
        <v>261.7</v>
      </c>
      <c r="Q8" s="279">
        <f t="shared" si="7"/>
        <v>-0.47139744279956047</v>
      </c>
      <c r="S8" s="338">
        <v>361.1</v>
      </c>
      <c r="T8" s="279">
        <f t="shared" si="12"/>
        <v>-0.27062138553657344</v>
      </c>
      <c r="V8" s="42">
        <v>623.9</v>
      </c>
      <c r="W8" s="279">
        <f t="shared" si="8"/>
        <v>0.26020303950078039</v>
      </c>
    </row>
    <row r="9" spans="1:23" ht="15" thickBot="1" x14ac:dyDescent="0.35">
      <c r="A9" s="192" t="s">
        <v>54</v>
      </c>
      <c r="B9" s="133"/>
      <c r="C9" s="309">
        <f>'river Capacity'!O11/1000000</f>
        <v>1213.36655714015</v>
      </c>
      <c r="D9" s="465">
        <f>D8+D7+D6</f>
        <v>30.716924408130513</v>
      </c>
      <c r="E9" s="465">
        <f t="shared" ref="E9:F9" si="15">E8+E7+E6</f>
        <v>80.17191183267272</v>
      </c>
      <c r="F9" s="465">
        <f t="shared" si="15"/>
        <v>51.299209878479161</v>
      </c>
      <c r="G9" s="238">
        <f t="shared" ref="G9" si="16">D9*3600*8760/1000000</f>
        <v>968.68892813480375</v>
      </c>
      <c r="H9" s="462">
        <f t="shared" ref="H9" si="17">E9*3600*8760/1000000</f>
        <v>2528.3014115551669</v>
      </c>
      <c r="I9" s="458">
        <f t="shared" ref="I9" si="18">F9*3600*8760/1000000</f>
        <v>1617.7718827277188</v>
      </c>
      <c r="J9" s="319"/>
      <c r="K9" s="324"/>
      <c r="L9" s="322"/>
      <c r="M9" s="325"/>
      <c r="N9" s="331"/>
      <c r="P9" s="57"/>
      <c r="Q9" s="279"/>
      <c r="S9" s="338">
        <v>1076.31</v>
      </c>
      <c r="T9" s="279">
        <f t="shared" si="12"/>
        <v>-0.11295560796004314</v>
      </c>
      <c r="V9" s="42"/>
      <c r="W9" s="279"/>
    </row>
    <row r="10" spans="1:23" ht="15" thickBot="1" x14ac:dyDescent="0.35">
      <c r="A10" s="192" t="s">
        <v>55</v>
      </c>
      <c r="B10" s="133" t="s">
        <v>20</v>
      </c>
      <c r="C10" s="309">
        <f>'river Capacity'!O12/1000000</f>
        <v>1213.36655714015</v>
      </c>
      <c r="D10" s="465">
        <f>D9</f>
        <v>30.716924408130513</v>
      </c>
      <c r="E10" s="465">
        <f t="shared" ref="E10:F10" si="19">E9</f>
        <v>80.17191183267272</v>
      </c>
      <c r="F10" s="465">
        <f t="shared" si="19"/>
        <v>51.299209878479161</v>
      </c>
      <c r="G10" s="238"/>
      <c r="H10" s="462"/>
      <c r="I10" s="458"/>
      <c r="J10" s="319"/>
      <c r="K10" s="324"/>
      <c r="L10" s="322"/>
      <c r="M10" s="325"/>
      <c r="N10" s="331"/>
      <c r="P10" s="57"/>
      <c r="Q10" s="279"/>
      <c r="S10" s="338"/>
      <c r="T10" s="279"/>
      <c r="V10" s="42"/>
      <c r="W10" s="279"/>
    </row>
    <row r="11" spans="1:23" ht="15" thickBot="1" x14ac:dyDescent="0.35">
      <c r="A11" s="194" t="s">
        <v>56</v>
      </c>
      <c r="B11" s="174"/>
      <c r="C11" s="309">
        <f>'river Capacity'!O13/1000000</f>
        <v>0</v>
      </c>
      <c r="D11" s="291"/>
      <c r="E11" s="291"/>
      <c r="F11" s="317"/>
      <c r="G11" s="238"/>
      <c r="H11" s="462"/>
      <c r="I11" s="458"/>
      <c r="J11" s="319"/>
      <c r="K11" s="324"/>
      <c r="L11" s="322"/>
      <c r="M11" s="325"/>
      <c r="N11" s="331"/>
      <c r="P11" s="57"/>
      <c r="Q11" s="279"/>
      <c r="S11" s="338"/>
      <c r="T11" s="279"/>
      <c r="V11" s="42"/>
      <c r="W11" s="279"/>
    </row>
    <row r="12" spans="1:23" ht="15" thickBot="1" x14ac:dyDescent="0.35">
      <c r="A12" s="310" t="s">
        <v>46</v>
      </c>
      <c r="B12" s="311" t="s">
        <v>21</v>
      </c>
      <c r="C12" s="309">
        <f>'river Capacity'!O14/1000000</f>
        <v>922.17825523022509</v>
      </c>
      <c r="D12" s="295">
        <f>'Capacity Factor'!B44</f>
        <v>7.6237045840409081</v>
      </c>
      <c r="E12" s="295">
        <f>'Capacity Factor'!C44</f>
        <v>63.19373991228079</v>
      </c>
      <c r="F12" s="295">
        <f>'Capacity Factor'!D44</f>
        <v>37.077563409940844</v>
      </c>
      <c r="G12" s="296">
        <f t="shared" si="14"/>
        <v>240.42114776231409</v>
      </c>
      <c r="H12" s="463">
        <f t="shared" si="2"/>
        <v>1992.8777818736871</v>
      </c>
      <c r="I12" s="459">
        <f t="shared" si="3"/>
        <v>1169.2780396958942</v>
      </c>
      <c r="J12" s="320">
        <f>AVERAGE('Capacity Factor'!G44:R44)</f>
        <v>0.58672842375539414</v>
      </c>
      <c r="K12" s="326">
        <f t="shared" si="4"/>
        <v>141.06192106404526</v>
      </c>
      <c r="L12" s="323">
        <f t="shared" si="1"/>
        <v>1169.2780396958947</v>
      </c>
      <c r="M12" s="327">
        <f>I12*J12</f>
        <v>686.04866116256915</v>
      </c>
      <c r="N12" s="332">
        <f t="shared" si="6"/>
        <v>-0.25605634564513274</v>
      </c>
      <c r="O12" s="298"/>
      <c r="P12" s="299">
        <v>918.5</v>
      </c>
      <c r="Q12" s="297">
        <f t="shared" si="7"/>
        <v>-3.9886596863063107E-3</v>
      </c>
      <c r="R12" s="298"/>
      <c r="S12" s="339">
        <v>932.3</v>
      </c>
      <c r="T12" s="297">
        <f t="shared" si="12"/>
        <v>1.0975909171972326E-2</v>
      </c>
      <c r="U12" s="298"/>
      <c r="V12" s="300">
        <v>1697.7</v>
      </c>
      <c r="W12" s="297">
        <f t="shared" si="8"/>
        <v>0.84096728628258877</v>
      </c>
    </row>
    <row r="13" spans="1:23" ht="15" thickBot="1" x14ac:dyDescent="0.35">
      <c r="A13" s="310" t="s">
        <v>74</v>
      </c>
      <c r="B13" s="311"/>
      <c r="C13" s="309">
        <f>'river Capacity'!O15/1000000</f>
        <v>2135.544812370375</v>
      </c>
      <c r="D13" s="295">
        <f>D12+D11+D10</f>
        <v>38.340628992171418</v>
      </c>
      <c r="E13" s="295">
        <f t="shared" ref="E13:F13" si="20">E12+E11+E10</f>
        <v>143.36565174495351</v>
      </c>
      <c r="F13" s="295">
        <f t="shared" si="20"/>
        <v>88.376773288419997</v>
      </c>
      <c r="G13" s="296">
        <f t="shared" ref="G13" si="21">D13*3600*8760/1000000</f>
        <v>1209.1100758971179</v>
      </c>
      <c r="H13" s="463">
        <f t="shared" ref="H13" si="22">E13*3600*8760/1000000</f>
        <v>4521.179193428854</v>
      </c>
      <c r="I13" s="459">
        <f t="shared" ref="I13" si="23">F13*3600*8760/1000000</f>
        <v>2787.0499224236132</v>
      </c>
      <c r="J13" s="320"/>
      <c r="K13" s="326"/>
      <c r="L13" s="323"/>
      <c r="M13" s="327"/>
      <c r="N13" s="332"/>
      <c r="O13" s="298"/>
      <c r="P13" s="299"/>
      <c r="Q13" s="297"/>
      <c r="R13" s="298"/>
      <c r="S13" s="339">
        <v>2285</v>
      </c>
      <c r="T13" s="297">
        <f t="shared" si="12"/>
        <v>6.9984571039619317E-2</v>
      </c>
      <c r="U13" s="298"/>
      <c r="V13" s="300"/>
      <c r="W13" s="297"/>
    </row>
    <row r="14" spans="1:23" ht="15" thickBot="1" x14ac:dyDescent="0.35">
      <c r="A14" s="304" t="s">
        <v>49</v>
      </c>
      <c r="B14" s="294" t="s">
        <v>22</v>
      </c>
      <c r="C14" s="309">
        <f>'river Capacity'!O16/1000000</f>
        <v>2135.544812370375</v>
      </c>
      <c r="D14" s="295"/>
      <c r="E14" s="295"/>
      <c r="F14" s="295"/>
      <c r="G14" s="296"/>
      <c r="H14" s="463"/>
      <c r="I14" s="459"/>
      <c r="J14" s="320"/>
      <c r="K14" s="326"/>
      <c r="L14" s="323"/>
      <c r="M14" s="327"/>
      <c r="N14" s="332"/>
      <c r="O14" s="298"/>
      <c r="P14" s="299"/>
      <c r="Q14" s="297"/>
      <c r="R14" s="298"/>
      <c r="S14" s="339"/>
      <c r="T14" s="297"/>
      <c r="U14" s="298"/>
      <c r="V14" s="300"/>
      <c r="W14" s="297"/>
    </row>
    <row r="15" spans="1:23" ht="15" thickBot="1" x14ac:dyDescent="0.35">
      <c r="A15" s="304" t="s">
        <v>61</v>
      </c>
      <c r="B15" s="294"/>
      <c r="C15" s="309">
        <f>'river Capacity'!O17/1000000</f>
        <v>0</v>
      </c>
      <c r="D15" s="295"/>
      <c r="E15" s="295"/>
      <c r="F15" s="295"/>
      <c r="G15" s="296"/>
      <c r="H15" s="463"/>
      <c r="I15" s="459"/>
      <c r="J15" s="320"/>
      <c r="K15" s="326"/>
      <c r="L15" s="323"/>
      <c r="M15" s="327"/>
      <c r="N15" s="332"/>
      <c r="O15" s="298"/>
      <c r="P15" s="299"/>
      <c r="Q15" s="297"/>
      <c r="R15" s="298"/>
      <c r="S15" s="339"/>
      <c r="T15" s="297"/>
      <c r="U15" s="298"/>
      <c r="V15" s="300"/>
      <c r="W15" s="297"/>
    </row>
    <row r="16" spans="1:23" ht="15" thickBot="1" x14ac:dyDescent="0.35">
      <c r="A16" s="312" t="s">
        <v>57</v>
      </c>
      <c r="B16" s="313" t="s">
        <v>23</v>
      </c>
      <c r="C16" s="309">
        <f>'river Capacity'!O18/1000000</f>
        <v>1641.3689504144857</v>
      </c>
      <c r="D16" s="291">
        <f>'Capacity Factor'!B45</f>
        <v>17.702787914615175</v>
      </c>
      <c r="E16" s="291">
        <f>'Capacity Factor'!C45</f>
        <v>102.90627535837505</v>
      </c>
      <c r="F16" s="291">
        <f>'Capacity Factor'!D45</f>
        <v>63.492232787404326</v>
      </c>
      <c r="G16" s="238">
        <f t="shared" si="14"/>
        <v>558.27511967530415</v>
      </c>
      <c r="H16" s="462">
        <f t="shared" si="2"/>
        <v>3245.2522997017154</v>
      </c>
      <c r="I16" s="458">
        <f t="shared" si="3"/>
        <v>2002.2910531835828</v>
      </c>
      <c r="J16" s="319">
        <f>AVERAGE('Capacity Factor'!G45:R45)</f>
        <v>0.61699087413561693</v>
      </c>
      <c r="K16" s="324">
        <f t="shared" si="4"/>
        <v>344.45065409663204</v>
      </c>
      <c r="L16" s="322">
        <f t="shared" si="1"/>
        <v>2002.2910531835826</v>
      </c>
      <c r="M16" s="325">
        <f t="shared" si="5"/>
        <v>1235.3953071776639</v>
      </c>
      <c r="N16" s="331">
        <f t="shared" si="6"/>
        <v>-0.2473384446161867</v>
      </c>
      <c r="P16" s="57">
        <v>1007</v>
      </c>
      <c r="Q16" s="279">
        <f t="shared" si="7"/>
        <v>-0.38648772431956391</v>
      </c>
      <c r="S16" s="338">
        <v>1228</v>
      </c>
      <c r="T16" s="279">
        <f>(S16-C16)/C16</f>
        <v>-0.25184401734302331</v>
      </c>
      <c r="V16" s="42">
        <v>1990</v>
      </c>
      <c r="W16" s="279">
        <f t="shared" si="8"/>
        <v>0.21240261033174565</v>
      </c>
    </row>
    <row r="17" spans="1:24" ht="15" thickBot="1" x14ac:dyDescent="0.35">
      <c r="A17" s="308" t="s">
        <v>58</v>
      </c>
      <c r="B17" s="301" t="s">
        <v>24</v>
      </c>
      <c r="C17" s="309">
        <f>'river Capacity'!O19/1000000</f>
        <v>932.32992171989474</v>
      </c>
      <c r="D17" s="291">
        <f>'Capacity Factor'!B46</f>
        <v>2.886386972339082</v>
      </c>
      <c r="E17" s="291">
        <f>'Capacity Factor'!C46</f>
        <v>63.413694364318076</v>
      </c>
      <c r="F17" s="291">
        <f>'Capacity Factor'!D46</f>
        <v>38.134010557721211</v>
      </c>
      <c r="G17" s="238">
        <f t="shared" si="14"/>
        <v>91.025099559685287</v>
      </c>
      <c r="H17" s="462">
        <f t="shared" si="2"/>
        <v>1999.814265473135</v>
      </c>
      <c r="I17" s="458">
        <f t="shared" si="3"/>
        <v>1202.5941569482961</v>
      </c>
      <c r="J17" s="319">
        <f>AVERAGE('Capacity Factor'!G46:R46)</f>
        <v>0.60135292447460109</v>
      </c>
      <c r="K17" s="324">
        <f t="shared" si="4"/>
        <v>54.738209820808471</v>
      </c>
      <c r="L17" s="322">
        <f t="shared" si="1"/>
        <v>1202.5941569482961</v>
      </c>
      <c r="M17" s="325">
        <f t="shared" si="5"/>
        <v>723.18351323692525</v>
      </c>
      <c r="N17" s="331">
        <f t="shared" si="6"/>
        <v>-0.22432660757808925</v>
      </c>
      <c r="P17" s="57">
        <v>559</v>
      </c>
      <c r="Q17" s="279">
        <f t="shared" si="7"/>
        <v>-0.40042683713422256</v>
      </c>
      <c r="S17" s="338">
        <v>721</v>
      </c>
      <c r="T17" s="279">
        <f t="shared" si="12"/>
        <v>-0.22666860388868418</v>
      </c>
      <c r="V17" s="42">
        <v>1078.3399999999999</v>
      </c>
      <c r="W17" s="279">
        <f t="shared" si="8"/>
        <v>0.15660773603699896</v>
      </c>
    </row>
    <row r="18" spans="1:24" ht="15" thickBot="1" x14ac:dyDescent="0.35">
      <c r="A18" s="192" t="s">
        <v>59</v>
      </c>
      <c r="B18" s="133"/>
      <c r="C18" s="309">
        <f>'river Capacity'!O20/1000000</f>
        <v>4709.2436845047559</v>
      </c>
      <c r="D18" s="465">
        <f>D17+D16+D10</f>
        <v>51.306099295084771</v>
      </c>
      <c r="E18" s="465">
        <f t="shared" ref="E18:F18" si="24">E17+E16+E10</f>
        <v>246.49188155536586</v>
      </c>
      <c r="F18" s="465">
        <f t="shared" si="24"/>
        <v>152.92545322360471</v>
      </c>
      <c r="G18" s="238">
        <f t="shared" ref="G18" si="25">D18*3600*8760/1000000</f>
        <v>1617.9891473697935</v>
      </c>
      <c r="H18" s="462">
        <f t="shared" ref="H18" si="26">E18*3600*8760/1000000</f>
        <v>7773.3679767300173</v>
      </c>
      <c r="I18" s="458">
        <f t="shared" ref="I18" si="27">F18*3600*8760/1000000</f>
        <v>4822.6570928595984</v>
      </c>
      <c r="J18" s="319"/>
      <c r="K18" s="324"/>
      <c r="L18" s="322"/>
      <c r="M18" s="325"/>
      <c r="N18" s="331"/>
      <c r="P18" s="57"/>
      <c r="Q18" s="279"/>
      <c r="S18" s="338">
        <v>4233.7</v>
      </c>
      <c r="T18" s="279">
        <f t="shared" si="12"/>
        <v>-0.10098090401851148</v>
      </c>
      <c r="V18" s="42"/>
      <c r="W18" s="279"/>
    </row>
    <row r="19" spans="1:24" ht="15" thickBot="1" x14ac:dyDescent="0.35">
      <c r="A19" s="192" t="s">
        <v>50</v>
      </c>
      <c r="B19" s="133" t="s">
        <v>25</v>
      </c>
      <c r="C19" s="309">
        <f>'river Capacity'!O21/1000000</f>
        <v>4709.2436845047559</v>
      </c>
      <c r="D19" s="465">
        <f>D18</f>
        <v>51.306099295084771</v>
      </c>
      <c r="E19" s="465">
        <f t="shared" ref="E19:F19" si="28">E18</f>
        <v>246.49188155536586</v>
      </c>
      <c r="F19" s="465">
        <f t="shared" si="28"/>
        <v>152.92545322360471</v>
      </c>
      <c r="G19" s="238"/>
      <c r="H19" s="462"/>
      <c r="I19" s="458"/>
      <c r="J19" s="319"/>
      <c r="K19" s="324"/>
      <c r="L19" s="322"/>
      <c r="M19" s="325"/>
      <c r="N19" s="331"/>
      <c r="P19" s="57"/>
      <c r="Q19" s="279"/>
      <c r="S19" s="338"/>
      <c r="T19" s="279"/>
      <c r="V19" s="42"/>
      <c r="W19" s="279"/>
    </row>
    <row r="20" spans="1:24" ht="15" thickBot="1" x14ac:dyDescent="0.35">
      <c r="A20" s="194" t="s">
        <v>60</v>
      </c>
      <c r="B20" s="174"/>
      <c r="C20" s="309">
        <f>'river Capacity'!O22/1000000</f>
        <v>0</v>
      </c>
      <c r="D20" s="291"/>
      <c r="E20" s="291"/>
      <c r="F20" s="317"/>
      <c r="G20" s="238"/>
      <c r="H20" s="462"/>
      <c r="I20" s="458"/>
      <c r="J20" s="319"/>
      <c r="K20" s="324"/>
      <c r="L20" s="322"/>
      <c r="M20" s="325"/>
      <c r="N20" s="331"/>
      <c r="P20" s="57"/>
      <c r="Q20" s="279"/>
      <c r="S20" s="338"/>
      <c r="T20" s="279"/>
      <c r="V20" s="42"/>
      <c r="W20" s="279"/>
    </row>
    <row r="21" spans="1:24" ht="15" thickBot="1" x14ac:dyDescent="0.35">
      <c r="A21" s="308" t="s">
        <v>62</v>
      </c>
      <c r="B21" s="301" t="s">
        <v>26</v>
      </c>
      <c r="C21" s="309">
        <f>'river Capacity'!O23/1000000</f>
        <v>2218.6293288007828</v>
      </c>
      <c r="D21" s="291">
        <f>'Capacity Factor'!B47</f>
        <v>25.503876627051653</v>
      </c>
      <c r="E21" s="291">
        <f>'Capacity Factor'!C47</f>
        <v>124.57344722693483</v>
      </c>
      <c r="F21" s="291">
        <f>'Capacity Factor'!D47</f>
        <v>90.551858763562862</v>
      </c>
      <c r="G21" s="238">
        <f t="shared" si="14"/>
        <v>804.29025331070102</v>
      </c>
      <c r="H21" s="462">
        <f t="shared" si="2"/>
        <v>3928.5482317486171</v>
      </c>
      <c r="I21" s="458">
        <f t="shared" si="3"/>
        <v>2855.6434179677181</v>
      </c>
      <c r="J21" s="319">
        <f>AVERAGE('Capacity Factor'!G47:R47)</f>
        <v>0.72689534390587263</v>
      </c>
      <c r="K21" s="324">
        <f t="shared" si="4"/>
        <v>584.63484028042342</v>
      </c>
      <c r="L21" s="322">
        <f t="shared" si="1"/>
        <v>2855.643417967719</v>
      </c>
      <c r="M21" s="325">
        <f t="shared" si="5"/>
        <v>2075.7539043761858</v>
      </c>
      <c r="N21" s="331">
        <f t="shared" si="6"/>
        <v>-6.4398059905673488E-2</v>
      </c>
      <c r="P21" s="57">
        <v>1607</v>
      </c>
      <c r="Q21" s="279">
        <f t="shared" si="7"/>
        <v>-0.27567891619434315</v>
      </c>
      <c r="S21" s="338">
        <v>2069.4</v>
      </c>
      <c r="T21" s="279">
        <f t="shared" si="12"/>
        <v>-6.7261947213798162E-2</v>
      </c>
      <c r="V21" s="42">
        <v>2847</v>
      </c>
      <c r="W21" s="279">
        <f t="shared" si="8"/>
        <v>0.28322472034518048</v>
      </c>
    </row>
    <row r="22" spans="1:24" ht="15" thickBot="1" x14ac:dyDescent="0.35">
      <c r="A22" s="192" t="s">
        <v>64</v>
      </c>
      <c r="B22" s="133"/>
      <c r="C22" s="309">
        <f>'river Capacity'!O24/1000000</f>
        <v>6927.8730133055387</v>
      </c>
      <c r="D22" s="465">
        <f>D21+D19+D20</f>
        <v>76.809975922136431</v>
      </c>
      <c r="E22" s="465">
        <f t="shared" ref="E22:F22" si="29">E21+E19+E20</f>
        <v>371.0653287823007</v>
      </c>
      <c r="F22" s="465">
        <f t="shared" si="29"/>
        <v>243.47731198716758</v>
      </c>
      <c r="G22" s="238">
        <f t="shared" ref="G22" si="30">D22*3600*8760/1000000</f>
        <v>2422.2794006804943</v>
      </c>
      <c r="H22" s="462">
        <f t="shared" ref="H22" si="31">E22*3600*8760/1000000</f>
        <v>11701.916208478633</v>
      </c>
      <c r="I22" s="458">
        <f t="shared" ref="I22" si="32">F22*3600*8760/1000000</f>
        <v>7678.3005108273164</v>
      </c>
      <c r="J22" s="319"/>
      <c r="K22" s="324"/>
      <c r="L22" s="322"/>
      <c r="M22" s="325"/>
      <c r="N22" s="331"/>
      <c r="P22" s="57"/>
      <c r="Q22" s="279"/>
      <c r="S22" s="338">
        <v>7518.4</v>
      </c>
      <c r="T22" s="279">
        <f t="shared" si="12"/>
        <v>8.5239291418925583E-2</v>
      </c>
      <c r="V22" s="42"/>
      <c r="W22" s="279"/>
    </row>
    <row r="23" spans="1:24" ht="15" thickBot="1" x14ac:dyDescent="0.35">
      <c r="A23" s="192" t="s">
        <v>51</v>
      </c>
      <c r="B23" s="133" t="s">
        <v>27</v>
      </c>
      <c r="C23" s="309">
        <f>'river Capacity'!O25/1000000</f>
        <v>6927.8730133055387</v>
      </c>
      <c r="D23" s="465">
        <f>D22</f>
        <v>76.809975922136431</v>
      </c>
      <c r="E23" s="465">
        <f t="shared" ref="E23:F23" si="33">E22</f>
        <v>371.0653287823007</v>
      </c>
      <c r="F23" s="465">
        <f t="shared" si="33"/>
        <v>243.47731198716758</v>
      </c>
      <c r="G23" s="238"/>
      <c r="H23" s="462"/>
      <c r="I23" s="458"/>
      <c r="J23" s="319"/>
      <c r="K23" s="324"/>
      <c r="L23" s="322"/>
      <c r="M23" s="325"/>
      <c r="N23" s="331"/>
      <c r="P23" s="57"/>
      <c r="Q23" s="279"/>
      <c r="S23" s="338"/>
      <c r="T23" s="279"/>
      <c r="V23" s="42"/>
      <c r="W23" s="279"/>
    </row>
    <row r="24" spans="1:24" ht="15" thickBot="1" x14ac:dyDescent="0.35">
      <c r="A24" s="194" t="s">
        <v>65</v>
      </c>
      <c r="B24" s="174"/>
      <c r="C24" s="309">
        <f>'river Capacity'!O26/1000000</f>
        <v>0</v>
      </c>
      <c r="D24" s="291"/>
      <c r="E24" s="291"/>
      <c r="F24" s="317"/>
      <c r="G24" s="238"/>
      <c r="H24" s="462"/>
      <c r="I24" s="458"/>
      <c r="J24" s="319"/>
      <c r="K24" s="324"/>
      <c r="L24" s="322"/>
      <c r="M24" s="325"/>
      <c r="N24" s="331"/>
      <c r="P24" s="57"/>
      <c r="Q24" s="279"/>
      <c r="S24" s="338"/>
      <c r="T24" s="279"/>
      <c r="V24" s="42"/>
      <c r="W24" s="279"/>
    </row>
    <row r="25" spans="1:24" ht="15" thickBot="1" x14ac:dyDescent="0.35">
      <c r="A25" s="314" t="s">
        <v>66</v>
      </c>
      <c r="B25" s="301" t="s">
        <v>28</v>
      </c>
      <c r="C25" s="309">
        <f>'river Capacity'!O27/1000000</f>
        <v>409.11593212664718</v>
      </c>
      <c r="D25" s="291">
        <f>'Capacity Factor'!B48</f>
        <v>4.3895918222978594</v>
      </c>
      <c r="E25" s="291">
        <f>'Capacity Factor'!C48</f>
        <v>26.729238115448538</v>
      </c>
      <c r="F25" s="291">
        <f>'Capacity Factor'!D48</f>
        <v>15.949377936253951</v>
      </c>
      <c r="G25" s="238">
        <f t="shared" si="14"/>
        <v>138.43016770798531</v>
      </c>
      <c r="H25" s="462">
        <f t="shared" si="2"/>
        <v>842.933253208785</v>
      </c>
      <c r="I25" s="458">
        <f t="shared" si="3"/>
        <v>502.97958259770462</v>
      </c>
      <c r="J25" s="319">
        <f>AVERAGE('Capacity Factor'!G48:R48)</f>
        <v>0.59670155458100316</v>
      </c>
      <c r="K25" s="324">
        <f t="shared" si="4"/>
        <v>82.601496272263816</v>
      </c>
      <c r="L25" s="322">
        <f t="shared" si="1"/>
        <v>502.97958259770439</v>
      </c>
      <c r="M25" s="325">
        <f t="shared" si="5"/>
        <v>300.12869885855446</v>
      </c>
      <c r="N25" s="331">
        <f t="shared" si="6"/>
        <v>-0.26639694206373343</v>
      </c>
      <c r="P25" s="57">
        <v>242.7</v>
      </c>
      <c r="Q25" s="279">
        <f t="shared" si="7"/>
        <v>-0.40676961970557274</v>
      </c>
      <c r="S25" s="338">
        <v>288.3</v>
      </c>
      <c r="T25" s="279">
        <f t="shared" si="12"/>
        <v>-0.29530977075037745</v>
      </c>
      <c r="V25" s="42">
        <v>500</v>
      </c>
      <c r="W25" s="279">
        <f>(V25-C25)/C25</f>
        <v>0.22214746661398282</v>
      </c>
      <c r="X25" t="s">
        <v>202</v>
      </c>
    </row>
    <row r="26" spans="1:24" ht="15" thickBot="1" x14ac:dyDescent="0.35">
      <c r="A26" s="192" t="s">
        <v>67</v>
      </c>
      <c r="B26" s="133"/>
      <c r="C26" s="309">
        <f>'river Capacity'!O28/1000000</f>
        <v>7336.9889454321856</v>
      </c>
      <c r="D26" s="465">
        <f>D25+D24+D23</f>
        <v>81.19956774443429</v>
      </c>
      <c r="E26" s="465">
        <f t="shared" ref="E26:F26" si="34">E25+E24+E23</f>
        <v>397.79456689774923</v>
      </c>
      <c r="F26" s="465">
        <f t="shared" si="34"/>
        <v>259.42668992342152</v>
      </c>
      <c r="G26" s="238">
        <f t="shared" ref="G26" si="35">D26*3600*8760/1000000</f>
        <v>2560.7095683884795</v>
      </c>
      <c r="H26" s="462">
        <f t="shared" ref="H26" si="36">E26*3600*8760/1000000</f>
        <v>12544.84946168742</v>
      </c>
      <c r="I26" s="458">
        <f t="shared" ref="I26" si="37">F26*3600*8760/1000000</f>
        <v>8181.2800934250208</v>
      </c>
      <c r="J26" s="319"/>
      <c r="K26" s="324"/>
      <c r="L26" s="322"/>
      <c r="M26" s="325"/>
      <c r="N26" s="331"/>
      <c r="P26" s="57"/>
      <c r="Q26" s="279"/>
      <c r="S26" s="338">
        <v>7919</v>
      </c>
      <c r="T26" s="279">
        <f t="shared" si="12"/>
        <v>7.9325600583078304E-2</v>
      </c>
      <c r="V26" s="42"/>
      <c r="W26" s="279"/>
    </row>
    <row r="27" spans="1:24" ht="15" thickBot="1" x14ac:dyDescent="0.35">
      <c r="A27" s="192" t="s">
        <v>68</v>
      </c>
      <c r="B27" s="133" t="s">
        <v>29</v>
      </c>
      <c r="C27" s="309">
        <f>'river Capacity'!O29/1000000</f>
        <v>7336.9889454321856</v>
      </c>
      <c r="D27" s="465">
        <f>D26</f>
        <v>81.19956774443429</v>
      </c>
      <c r="E27" s="465">
        <f t="shared" ref="E27:F27" si="38">E26</f>
        <v>397.79456689774923</v>
      </c>
      <c r="F27" s="465">
        <f t="shared" si="38"/>
        <v>259.42668992342152</v>
      </c>
      <c r="G27" s="238"/>
      <c r="H27" s="462"/>
      <c r="I27" s="458"/>
      <c r="J27" s="319"/>
      <c r="K27" s="324"/>
      <c r="L27" s="322"/>
      <c r="M27" s="325"/>
      <c r="N27" s="331"/>
      <c r="P27" s="57"/>
      <c r="Q27" s="279"/>
      <c r="S27" s="42"/>
      <c r="T27" s="279"/>
      <c r="V27" s="42"/>
      <c r="W27" s="279"/>
    </row>
    <row r="28" spans="1:24" ht="15" thickBot="1" x14ac:dyDescent="0.35">
      <c r="A28" s="194" t="s">
        <v>69</v>
      </c>
      <c r="B28" s="174"/>
      <c r="C28" s="309">
        <f>'river Capacity'!O30/1000000</f>
        <v>0</v>
      </c>
      <c r="D28" s="291"/>
      <c r="E28" s="291"/>
      <c r="F28" s="317"/>
      <c r="G28" s="238"/>
      <c r="H28" s="462"/>
      <c r="I28" s="458"/>
      <c r="J28" s="319"/>
      <c r="K28" s="324"/>
      <c r="L28" s="322"/>
      <c r="M28" s="325"/>
      <c r="N28" s="331"/>
      <c r="P28" s="57"/>
      <c r="Q28" s="279"/>
      <c r="S28" s="42"/>
      <c r="T28" s="279"/>
      <c r="V28" s="42"/>
      <c r="W28" s="279"/>
    </row>
    <row r="29" spans="1:24" s="372" customFormat="1" ht="15" thickBot="1" x14ac:dyDescent="0.35">
      <c r="A29" s="194" t="s">
        <v>63</v>
      </c>
      <c r="B29" s="388"/>
      <c r="C29" s="309">
        <f>'river Capacity'!O31/1000000</f>
        <v>767.27928442042537</v>
      </c>
      <c r="D29" s="291"/>
      <c r="E29" s="291"/>
      <c r="F29" s="317"/>
      <c r="G29" s="238"/>
      <c r="H29" s="462"/>
      <c r="I29" s="458"/>
      <c r="J29" s="319"/>
      <c r="K29" s="324"/>
      <c r="L29" s="322"/>
      <c r="M29" s="325"/>
      <c r="N29" s="331"/>
      <c r="P29" s="57"/>
      <c r="Q29" s="279"/>
      <c r="S29" s="42"/>
      <c r="T29" s="279"/>
      <c r="V29" s="42"/>
      <c r="W29" s="279"/>
    </row>
    <row r="30" spans="1:24" ht="15" thickBot="1" x14ac:dyDescent="0.35">
      <c r="A30" s="303" t="s">
        <v>178</v>
      </c>
      <c r="B30" s="174" t="s">
        <v>30</v>
      </c>
      <c r="C30" s="309">
        <f>'river Capacity'!O32/1000000</f>
        <v>8104.2682298526115</v>
      </c>
      <c r="D30" s="292">
        <f>'Capacity Factor'!B49</f>
        <v>111.80507569326495</v>
      </c>
      <c r="E30" s="292">
        <f>'Capacity Factor'!C49</f>
        <v>477.03155772495739</v>
      </c>
      <c r="F30" s="292">
        <f>'Capacity Factor'!D49</f>
        <v>325.58976745068998</v>
      </c>
      <c r="G30" s="239">
        <f t="shared" si="14"/>
        <v>3525.8848670628036</v>
      </c>
      <c r="H30" s="464">
        <f t="shared" si="2"/>
        <v>15043.667204414256</v>
      </c>
      <c r="I30" s="460">
        <f t="shared" si="3"/>
        <v>10267.798906324959</v>
      </c>
      <c r="J30" s="321">
        <f>AVERAGE('Capacity Factor'!G49:R49)</f>
        <v>0.68253297329736762</v>
      </c>
      <c r="K30" s="328">
        <f>G30*J30</f>
        <v>2406.532681820569</v>
      </c>
      <c r="L30" s="329">
        <f>H30*J30</f>
        <v>10267.798906324961</v>
      </c>
      <c r="M30" s="330">
        <f t="shared" si="5"/>
        <v>7008.1113167534331</v>
      </c>
      <c r="N30" s="331">
        <f t="shared" si="6"/>
        <v>-0.13525674151077718</v>
      </c>
      <c r="P30" s="57">
        <v>818</v>
      </c>
      <c r="Q30" s="279">
        <f t="shared" si="7"/>
        <v>-0.89906553228497021</v>
      </c>
      <c r="S30" s="42">
        <v>818</v>
      </c>
      <c r="T30" s="279">
        <f t="shared" si="12"/>
        <v>-0.89906553228497021</v>
      </c>
      <c r="V30" s="42">
        <v>1636</v>
      </c>
      <c r="W30" s="279">
        <f t="shared" si="8"/>
        <v>-0.79813106456994043</v>
      </c>
      <c r="X30" s="284">
        <f>V30/'river Capacity 2'!H30</f>
        <v>0.10875007920408856</v>
      </c>
    </row>
    <row r="31" spans="1:24" ht="15" thickBot="1" x14ac:dyDescent="0.35">
      <c r="A31" s="277"/>
      <c r="C31" s="281" t="s">
        <v>192</v>
      </c>
      <c r="D31" s="165"/>
      <c r="E31" s="165"/>
      <c r="F31" s="276"/>
      <c r="G31" s="115"/>
      <c r="H31" s="115"/>
      <c r="I31" s="278"/>
      <c r="J31" s="209"/>
      <c r="M31" s="44"/>
      <c r="N31" s="346">
        <f>AVERAGE(N3:N30)</f>
        <v>-0.19914323060038544</v>
      </c>
      <c r="O31" s="347"/>
      <c r="P31" s="348"/>
      <c r="Q31" s="349">
        <f>AVERAGE(Q3:Q25)</f>
        <v>-0.32772752205639166</v>
      </c>
      <c r="S31" s="44"/>
      <c r="T31" s="280">
        <f>AVERAGE(T3:T25)</f>
        <v>-0.1182554736961957</v>
      </c>
      <c r="V31" s="44"/>
      <c r="W31" s="349">
        <f>AVERAGE(W3:W25)</f>
        <v>0.28828350541037495</v>
      </c>
    </row>
    <row r="32" spans="1:24" x14ac:dyDescent="0.3">
      <c r="A32" s="277"/>
      <c r="D32" s="165"/>
      <c r="E32" s="165"/>
      <c r="F32" s="276">
        <f>C30*J30</f>
        <v>5531.4302913206975</v>
      </c>
      <c r="G32" s="115"/>
      <c r="H32" s="115"/>
      <c r="I32" s="115"/>
      <c r="J32" s="209"/>
      <c r="P32" s="37"/>
      <c r="Q32" s="130"/>
    </row>
    <row r="33" spans="3:13" x14ac:dyDescent="0.3">
      <c r="C33" t="s">
        <v>211</v>
      </c>
    </row>
    <row r="40" spans="3:13" ht="15" thickBot="1" x14ac:dyDescent="0.35"/>
    <row r="41" spans="3:13" x14ac:dyDescent="0.3">
      <c r="K41" s="40" t="s">
        <v>210</v>
      </c>
      <c r="L41" s="289">
        <v>1</v>
      </c>
      <c r="M41" s="41" t="s">
        <v>134</v>
      </c>
    </row>
    <row r="42" spans="3:13" x14ac:dyDescent="0.3">
      <c r="K42" s="42"/>
      <c r="L42" s="51">
        <v>3600</v>
      </c>
      <c r="M42" s="43" t="s">
        <v>206</v>
      </c>
    </row>
    <row r="43" spans="3:13" x14ac:dyDescent="0.3">
      <c r="K43" s="42"/>
      <c r="L43" s="51">
        <v>8760</v>
      </c>
      <c r="M43" s="43" t="s">
        <v>207</v>
      </c>
    </row>
    <row r="44" spans="3:13" ht="15" thickBot="1" x14ac:dyDescent="0.35">
      <c r="K44" s="42" t="s">
        <v>209</v>
      </c>
      <c r="L44" s="51">
        <f>(L41*L42*L43)/1000000</f>
        <v>31.536000000000001</v>
      </c>
      <c r="M44" s="43" t="s">
        <v>123</v>
      </c>
    </row>
    <row r="45" spans="3:13" ht="15" thickBot="1" x14ac:dyDescent="0.35">
      <c r="K45" s="55" t="s">
        <v>208</v>
      </c>
      <c r="L45" s="87">
        <f>1/31.536</f>
        <v>3.1709791983764585E-2</v>
      </c>
      <c r="M45" s="45"/>
    </row>
  </sheetData>
  <mergeCells count="6">
    <mergeCell ref="O1:O2"/>
    <mergeCell ref="D1:F1"/>
    <mergeCell ref="G1:I1"/>
    <mergeCell ref="J1:J2"/>
    <mergeCell ref="K1:M1"/>
    <mergeCell ref="N1:N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topLeftCell="A16" workbookViewId="0">
      <pane xSplit="4" topLeftCell="E1" activePane="topRight" state="frozen"/>
      <selection pane="topRight" activeCell="J16" sqref="J16"/>
    </sheetView>
  </sheetViews>
  <sheetFormatPr defaultRowHeight="14.4" x14ac:dyDescent="0.3"/>
  <cols>
    <col min="1" max="1" width="7.109375" customWidth="1"/>
    <col min="2" max="2" width="17.6640625" customWidth="1"/>
    <col min="3" max="3" width="12.5546875" customWidth="1"/>
    <col min="5" max="5" width="14" customWidth="1"/>
    <col min="7" max="7" width="10.21875" customWidth="1"/>
    <col min="8" max="8" width="16.6640625" customWidth="1"/>
    <col min="11" max="11" width="18.5546875" customWidth="1"/>
    <col min="12" max="12" width="10.109375" bestFit="1" customWidth="1"/>
    <col min="13" max="13" width="10.5546875" bestFit="1" customWidth="1"/>
    <col min="14" max="14" width="9.77734375" customWidth="1"/>
    <col min="15" max="15" width="10.109375" bestFit="1" customWidth="1"/>
    <col min="19" max="19" width="10" bestFit="1" customWidth="1"/>
    <col min="20" max="20" width="9.44140625" bestFit="1" customWidth="1"/>
    <col min="24" max="24" width="8.33203125" customWidth="1"/>
    <col min="25" max="25" width="9.5546875" bestFit="1" customWidth="1"/>
  </cols>
  <sheetData>
    <row r="1" spans="1:22" ht="15" thickBot="1" x14ac:dyDescent="0.35">
      <c r="K1" s="435" t="s">
        <v>232</v>
      </c>
      <c r="L1" s="369"/>
      <c r="M1" s="369"/>
      <c r="N1" s="369"/>
    </row>
    <row r="2" spans="1:22" ht="72" x14ac:dyDescent="0.3">
      <c r="A2" s="98" t="s">
        <v>75</v>
      </c>
      <c r="B2" s="170" t="s">
        <v>76</v>
      </c>
      <c r="C2" s="170" t="s">
        <v>77</v>
      </c>
      <c r="D2" s="170" t="s">
        <v>233</v>
      </c>
      <c r="E2" s="170" t="s">
        <v>234</v>
      </c>
      <c r="F2" s="170" t="s">
        <v>235</v>
      </c>
      <c r="G2" s="170" t="s">
        <v>78</v>
      </c>
      <c r="H2" s="170" t="s">
        <v>79</v>
      </c>
      <c r="I2" s="170" t="s">
        <v>80</v>
      </c>
      <c r="J2" s="170" t="s">
        <v>81</v>
      </c>
      <c r="K2" s="170" t="s">
        <v>82</v>
      </c>
      <c r="L2" s="170" t="s">
        <v>83</v>
      </c>
      <c r="M2" s="170" t="s">
        <v>169</v>
      </c>
      <c r="N2" s="173" t="s">
        <v>229</v>
      </c>
      <c r="O2" s="173" t="s">
        <v>230</v>
      </c>
      <c r="P2" s="173" t="s">
        <v>228</v>
      </c>
      <c r="Q2" s="392" t="s">
        <v>231</v>
      </c>
    </row>
    <row r="3" spans="1:22" x14ac:dyDescent="0.3">
      <c r="A3" s="100">
        <v>1</v>
      </c>
      <c r="B3" s="101" t="s">
        <v>98</v>
      </c>
      <c r="C3" s="102">
        <v>55.3</v>
      </c>
      <c r="D3" s="406">
        <v>55.3</v>
      </c>
      <c r="E3" s="104">
        <v>13.2</v>
      </c>
      <c r="F3" s="407">
        <f>1-(E3/D3)</f>
        <v>0.7613019891500904</v>
      </c>
      <c r="G3" s="102">
        <f>2*21</f>
        <v>42</v>
      </c>
      <c r="H3" s="102" t="s">
        <v>99</v>
      </c>
      <c r="I3" s="102">
        <v>1965</v>
      </c>
      <c r="J3" s="102">
        <v>95.29</v>
      </c>
      <c r="K3" s="102" t="s">
        <v>100</v>
      </c>
      <c r="L3" s="102">
        <v>185.6</v>
      </c>
      <c r="M3" s="378">
        <f>L3/277.778</f>
        <v>0.66815946547242755</v>
      </c>
      <c r="N3" s="102">
        <v>1100</v>
      </c>
      <c r="O3" s="405">
        <f>N3*31.536</f>
        <v>34689.599999999999</v>
      </c>
      <c r="P3" s="169">
        <v>22.854166666666668</v>
      </c>
      <c r="Q3" s="393">
        <f>P3*31.536</f>
        <v>720.72900000000004</v>
      </c>
    </row>
    <row r="4" spans="1:22" x14ac:dyDescent="0.3">
      <c r="A4" s="100">
        <v>2</v>
      </c>
      <c r="B4" s="101" t="s">
        <v>95</v>
      </c>
      <c r="C4" s="102">
        <v>506</v>
      </c>
      <c r="D4" s="408">
        <v>506</v>
      </c>
      <c r="E4" s="104">
        <v>218</v>
      </c>
      <c r="F4" s="407">
        <f>1-(E4/D4)</f>
        <v>0.56916996047430835</v>
      </c>
      <c r="G4" s="102">
        <f>3*28</f>
        <v>84</v>
      </c>
      <c r="H4" s="102" t="s">
        <v>96</v>
      </c>
      <c r="I4" s="102">
        <v>1969</v>
      </c>
      <c r="J4" s="102">
        <v>91.3</v>
      </c>
      <c r="K4" s="102" t="s">
        <v>97</v>
      </c>
      <c r="L4" s="102">
        <v>288.3</v>
      </c>
      <c r="M4" s="378">
        <f>L4/277.778</f>
        <v>1.0378791696966643</v>
      </c>
      <c r="N4" s="102">
        <v>2200</v>
      </c>
      <c r="O4" s="405">
        <f>N4*31.536</f>
        <v>69379.199999999997</v>
      </c>
      <c r="P4" s="169">
        <v>42.371666666666698</v>
      </c>
      <c r="Q4" s="393">
        <f>P4*31.536</f>
        <v>1336.2328800000012</v>
      </c>
    </row>
    <row r="5" spans="1:22" ht="15" thickBot="1" x14ac:dyDescent="0.35">
      <c r="A5" s="482" t="s">
        <v>101</v>
      </c>
      <c r="B5" s="483"/>
      <c r="C5" s="103"/>
      <c r="D5" s="388">
        <f>E6/(1-F6)</f>
        <v>2700</v>
      </c>
      <c r="E5" s="388"/>
      <c r="F5" s="388"/>
      <c r="G5" s="368">
        <f>SUM(G4:G4)</f>
        <v>84</v>
      </c>
      <c r="H5" s="368"/>
      <c r="I5" s="368"/>
      <c r="J5" s="368"/>
      <c r="K5" s="368"/>
      <c r="L5" s="368">
        <f>SUM(L4:L4)</f>
        <v>288.3</v>
      </c>
      <c r="M5" s="368"/>
      <c r="N5" s="388"/>
      <c r="O5" s="388"/>
      <c r="P5" s="388"/>
      <c r="Q5" s="397"/>
    </row>
    <row r="6" spans="1:22" x14ac:dyDescent="0.3">
      <c r="A6" s="382">
        <v>3</v>
      </c>
      <c r="B6" s="381" t="s">
        <v>115</v>
      </c>
      <c r="C6" s="380">
        <v>2350</v>
      </c>
      <c r="D6" s="398">
        <v>2700</v>
      </c>
      <c r="E6" s="398">
        <v>2350</v>
      </c>
      <c r="F6" s="399">
        <f>1-(E6/D6)</f>
        <v>0.12962962962962965</v>
      </c>
      <c r="G6" s="380">
        <f>4*125</f>
        <v>500</v>
      </c>
      <c r="H6" s="379" t="s">
        <v>102</v>
      </c>
      <c r="I6" s="379">
        <v>1976</v>
      </c>
      <c r="J6" s="379">
        <v>118</v>
      </c>
      <c r="K6" s="379" t="s">
        <v>103</v>
      </c>
      <c r="L6" s="379">
        <v>1466</v>
      </c>
      <c r="M6" s="400">
        <f>L6/277.778</f>
        <v>5.2775957779233771</v>
      </c>
      <c r="N6" s="401">
        <v>2670</v>
      </c>
      <c r="O6" s="402">
        <f>N6*31.536</f>
        <v>84201.12000000001</v>
      </c>
      <c r="P6" s="403">
        <v>196</v>
      </c>
      <c r="Q6" s="404">
        <f>P6*31.536</f>
        <v>6181.0560000000005</v>
      </c>
    </row>
    <row r="7" spans="1:22" x14ac:dyDescent="0.3">
      <c r="A7" s="100">
        <v>4</v>
      </c>
      <c r="B7" s="106" t="s">
        <v>116</v>
      </c>
      <c r="C7" s="107">
        <v>188</v>
      </c>
      <c r="D7" s="387">
        <v>500</v>
      </c>
      <c r="E7" s="387">
        <v>188</v>
      </c>
      <c r="F7" s="169">
        <f>1-(E7/D7)</f>
        <v>0.624</v>
      </c>
      <c r="G7" s="108">
        <f>4*150</f>
        <v>600</v>
      </c>
      <c r="H7" s="109" t="s">
        <v>104</v>
      </c>
      <c r="I7" s="109">
        <v>1985</v>
      </c>
      <c r="J7" s="109">
        <v>96</v>
      </c>
      <c r="K7" s="109" t="s">
        <v>105</v>
      </c>
      <c r="L7" s="109">
        <v>1794.4</v>
      </c>
      <c r="M7" s="378">
        <f>L7/277.778</f>
        <v>6.4598348321321337</v>
      </c>
      <c r="N7" s="181">
        <v>3400</v>
      </c>
      <c r="O7" s="391">
        <f t="shared" ref="O7:O8" si="0">N7*31.536</f>
        <v>107222.40000000001</v>
      </c>
      <c r="P7" s="176">
        <v>263</v>
      </c>
      <c r="Q7" s="393">
        <f t="shared" ref="Q7:Q8" si="1">P7*31.536</f>
        <v>8293.9680000000008</v>
      </c>
    </row>
    <row r="8" spans="1:22" x14ac:dyDescent="0.3">
      <c r="A8" s="100">
        <v>5</v>
      </c>
      <c r="B8" s="106" t="s">
        <v>117</v>
      </c>
      <c r="C8" s="109">
        <v>310</v>
      </c>
      <c r="D8" s="387">
        <v>580</v>
      </c>
      <c r="E8" s="387">
        <v>262</v>
      </c>
      <c r="F8" s="169">
        <f>1-(E8/D8)</f>
        <v>0.5482758620689655</v>
      </c>
      <c r="G8" s="109">
        <f>5*50</f>
        <v>250</v>
      </c>
      <c r="H8" s="109" t="s">
        <v>106</v>
      </c>
      <c r="I8" s="109">
        <v>1970</v>
      </c>
      <c r="J8" s="109">
        <v>52</v>
      </c>
      <c r="K8" s="109" t="s">
        <v>107</v>
      </c>
      <c r="L8" s="109">
        <v>952.4</v>
      </c>
      <c r="M8" s="378">
        <f>L8/277.778</f>
        <v>3.4286372570901942</v>
      </c>
      <c r="N8" s="181">
        <f>3500+3200</f>
        <v>6700</v>
      </c>
      <c r="O8" s="391">
        <f t="shared" si="0"/>
        <v>211291.2</v>
      </c>
      <c r="P8" s="176">
        <v>278</v>
      </c>
      <c r="Q8" s="393">
        <f t="shared" si="1"/>
        <v>8767.0079999999998</v>
      </c>
    </row>
    <row r="9" spans="1:22" x14ac:dyDescent="0.3">
      <c r="A9" s="484" t="s">
        <v>108</v>
      </c>
      <c r="B9" s="485"/>
      <c r="C9" s="109"/>
      <c r="D9" s="387"/>
      <c r="E9" s="387"/>
      <c r="F9" s="387"/>
      <c r="G9" s="389">
        <f>SUM(G6:G8)</f>
        <v>1350</v>
      </c>
      <c r="H9" s="389"/>
      <c r="I9" s="389"/>
      <c r="J9" s="389"/>
      <c r="K9" s="389"/>
      <c r="L9" s="389">
        <f>SUM(L6:L8)</f>
        <v>4212.8</v>
      </c>
      <c r="M9" s="389"/>
      <c r="N9" s="176"/>
      <c r="O9" s="387"/>
      <c r="P9" s="176"/>
      <c r="Q9" s="394"/>
    </row>
    <row r="10" spans="1:22" ht="15" thickBot="1" x14ac:dyDescent="0.35">
      <c r="A10" s="486" t="s">
        <v>109</v>
      </c>
      <c r="B10" s="487"/>
      <c r="C10" s="388"/>
      <c r="D10" s="388"/>
      <c r="E10" s="388"/>
      <c r="F10" s="388"/>
      <c r="G10" s="395">
        <f>G9+G5</f>
        <v>1434</v>
      </c>
      <c r="H10" s="395"/>
      <c r="I10" s="396"/>
      <c r="J10" s="396"/>
      <c r="K10" s="396"/>
      <c r="L10" s="395">
        <f>L9+L5</f>
        <v>4501.1000000000004</v>
      </c>
      <c r="M10" s="395"/>
      <c r="N10" s="388"/>
      <c r="O10" s="388"/>
      <c r="P10" s="388"/>
      <c r="Q10" s="397"/>
    </row>
    <row r="11" spans="1:22" x14ac:dyDescent="0.3">
      <c r="A11" s="65"/>
      <c r="B11" s="65"/>
      <c r="C11" s="51"/>
      <c r="D11" s="51"/>
      <c r="E11" s="51"/>
      <c r="F11" s="51"/>
      <c r="G11" s="488" t="s">
        <v>110</v>
      </c>
      <c r="H11" s="488"/>
      <c r="I11" s="51"/>
      <c r="J11" s="51"/>
      <c r="K11" s="51"/>
      <c r="L11" s="112"/>
      <c r="M11" s="112"/>
      <c r="N11" s="113"/>
      <c r="O11" s="114"/>
      <c r="P11" s="115"/>
      <c r="Q11" s="112"/>
      <c r="R11" s="113"/>
      <c r="S11" s="113"/>
      <c r="T11" s="113"/>
      <c r="U11" s="112"/>
      <c r="V11" s="113"/>
    </row>
    <row r="12" spans="1:22" s="99" customFormat="1" x14ac:dyDescent="0.3">
      <c r="A12" s="99" t="s">
        <v>111</v>
      </c>
      <c r="B12" s="116" t="s">
        <v>112</v>
      </c>
      <c r="O12" s="117"/>
    </row>
    <row r="13" spans="1:22" s="99" customFormat="1" x14ac:dyDescent="0.3">
      <c r="A13" s="99" t="s">
        <v>113</v>
      </c>
      <c r="B13" s="46" t="s">
        <v>114</v>
      </c>
    </row>
    <row r="14" spans="1:22" s="385" customFormat="1" ht="15" thickBot="1" x14ac:dyDescent="0.35">
      <c r="B14" s="46"/>
    </row>
    <row r="15" spans="1:22" s="385" customFormat="1" ht="57.6" x14ac:dyDescent="0.3">
      <c r="A15" s="98" t="s">
        <v>75</v>
      </c>
      <c r="B15" s="170" t="s">
        <v>76</v>
      </c>
      <c r="C15" s="171" t="s">
        <v>84</v>
      </c>
      <c r="D15" s="171" t="s">
        <v>85</v>
      </c>
      <c r="E15" s="171" t="s">
        <v>86</v>
      </c>
      <c r="F15" s="171" t="s">
        <v>87</v>
      </c>
      <c r="G15" s="171" t="s">
        <v>88</v>
      </c>
      <c r="H15" s="171" t="s">
        <v>89</v>
      </c>
      <c r="I15" s="415" t="s">
        <v>90</v>
      </c>
      <c r="J15" s="171" t="s">
        <v>91</v>
      </c>
      <c r="K15" s="415" t="s">
        <v>92</v>
      </c>
      <c r="L15" s="171" t="s">
        <v>93</v>
      </c>
      <c r="M15" s="170" t="s">
        <v>94</v>
      </c>
      <c r="N15" s="416" t="s">
        <v>173</v>
      </c>
      <c r="O15" s="417" t="s">
        <v>155</v>
      </c>
      <c r="P15" s="418" t="s">
        <v>156</v>
      </c>
      <c r="R15" s="129" t="s">
        <v>129</v>
      </c>
    </row>
    <row r="16" spans="1:22" s="385" customFormat="1" x14ac:dyDescent="0.3">
      <c r="A16" s="100">
        <v>1</v>
      </c>
      <c r="B16" s="101" t="s">
        <v>98</v>
      </c>
      <c r="C16" s="436">
        <f>G3*1000000</f>
        <v>42000000</v>
      </c>
      <c r="D16" s="436">
        <v>1000</v>
      </c>
      <c r="E16" s="436">
        <v>9.81</v>
      </c>
      <c r="F16" s="437">
        <v>0.9</v>
      </c>
      <c r="G16" s="440">
        <f>J3</f>
        <v>95.29</v>
      </c>
      <c r="H16" s="441">
        <f>((C16/(D16*E16*F16*G16)))</f>
        <v>49.921824206215355</v>
      </c>
      <c r="I16" s="442">
        <f>(H16*3600*8760/1000000)</f>
        <v>1574.3346481672074</v>
      </c>
      <c r="J16" s="410">
        <f>2*25</f>
        <v>50</v>
      </c>
      <c r="K16" s="409">
        <f>(J16*3600*8760/1000000)</f>
        <v>1576.8</v>
      </c>
      <c r="L16" s="109">
        <f>G3/1000</f>
        <v>4.2000000000000003E-2</v>
      </c>
      <c r="M16" s="378">
        <f>L16*31.536</f>
        <v>1.3245120000000001</v>
      </c>
      <c r="N16" s="411">
        <f>K16/M16</f>
        <v>1190.4761904761904</v>
      </c>
      <c r="O16" s="422">
        <v>2.2000000000000002</v>
      </c>
      <c r="P16" s="439">
        <f>O16*(1.1/0.0000036/1000000)</f>
        <v>0.6722222222222225</v>
      </c>
      <c r="R16" s="99" t="s">
        <v>130</v>
      </c>
    </row>
    <row r="17" spans="1:21" s="385" customFormat="1" x14ac:dyDescent="0.3">
      <c r="A17" s="100">
        <v>2</v>
      </c>
      <c r="B17" s="101" t="s">
        <v>95</v>
      </c>
      <c r="C17" s="436">
        <f>G4*1000000</f>
        <v>84000000</v>
      </c>
      <c r="D17" s="436">
        <v>1000</v>
      </c>
      <c r="E17" s="436">
        <v>9.81</v>
      </c>
      <c r="F17" s="437">
        <v>0.9</v>
      </c>
      <c r="G17" s="440">
        <f>J4</f>
        <v>91.3</v>
      </c>
      <c r="H17" s="441">
        <f>((C17/(D17*E17*F17*G17)))</f>
        <v>104.2070236278261</v>
      </c>
      <c r="I17" s="442">
        <f>(H17*3600*8760/1000000)</f>
        <v>3286.272697127124</v>
      </c>
      <c r="J17" s="410">
        <f>3*36</f>
        <v>108</v>
      </c>
      <c r="K17" s="409">
        <f>(J17*3600*8760/1000000)</f>
        <v>3405.8879999999999</v>
      </c>
      <c r="L17" s="109">
        <f>G4/1000</f>
        <v>8.4000000000000005E-2</v>
      </c>
      <c r="M17" s="378">
        <f>L17*31.536</f>
        <v>2.6490240000000003</v>
      </c>
      <c r="N17" s="411">
        <f>K17/M17</f>
        <v>1285.7142857142856</v>
      </c>
      <c r="O17" s="422">
        <v>2.2000000000000002</v>
      </c>
      <c r="P17" s="439">
        <f>O17*(1.1/0.0000036/1000000)</f>
        <v>0.6722222222222225</v>
      </c>
      <c r="R17" t="s">
        <v>132</v>
      </c>
    </row>
    <row r="18" spans="1:21" s="385" customFormat="1" x14ac:dyDescent="0.3">
      <c r="A18" s="492" t="s">
        <v>101</v>
      </c>
      <c r="B18" s="493"/>
      <c r="C18" s="109"/>
      <c r="D18" s="109"/>
      <c r="E18" s="109"/>
      <c r="F18" s="438"/>
      <c r="G18" s="443"/>
      <c r="H18" s="441"/>
      <c r="I18" s="442"/>
      <c r="J18" s="412"/>
      <c r="K18" s="105"/>
      <c r="L18" s="109"/>
      <c r="M18" s="378"/>
      <c r="N18" s="411"/>
      <c r="O18" s="422"/>
      <c r="P18" s="439"/>
      <c r="R18" t="s">
        <v>131</v>
      </c>
    </row>
    <row r="19" spans="1:21" s="385" customFormat="1" x14ac:dyDescent="0.3">
      <c r="A19" s="100">
        <v>3</v>
      </c>
      <c r="B19" s="106" t="s">
        <v>115</v>
      </c>
      <c r="C19" s="436">
        <f>G6*1000000</f>
        <v>500000000</v>
      </c>
      <c r="D19" s="436">
        <v>1000</v>
      </c>
      <c r="E19" s="436">
        <v>9.81</v>
      </c>
      <c r="F19" s="437">
        <v>0.9</v>
      </c>
      <c r="G19" s="440">
        <f>J6</f>
        <v>118</v>
      </c>
      <c r="H19" s="441">
        <f t="shared" ref="H19:H21" si="2">((C19/(D19*E19*F19*G19)))</f>
        <v>479.92843307206027</v>
      </c>
      <c r="I19" s="442">
        <f t="shared" ref="I19:I21" si="3">(H19*3600*8760/1000000)</f>
        <v>15135.023065360492</v>
      </c>
      <c r="J19" s="410">
        <f>4*123.5</f>
        <v>494</v>
      </c>
      <c r="K19" s="409">
        <f t="shared" ref="K19:K21" si="4">(J19*3600*8760/1000000)</f>
        <v>15578.784</v>
      </c>
      <c r="L19" s="109">
        <f>G6/1000</f>
        <v>0.5</v>
      </c>
      <c r="M19" s="378">
        <f t="shared" ref="M19:M21" si="5">L19*31.536</f>
        <v>15.768000000000001</v>
      </c>
      <c r="N19" s="411">
        <f t="shared" ref="N19:N21" si="6">K19/M19</f>
        <v>987.99999999999989</v>
      </c>
      <c r="O19" s="422">
        <v>2.2000000000000002</v>
      </c>
      <c r="P19" s="439">
        <f t="shared" ref="P19:P21" si="7">O19*(1.1/0.0000036/1000000)</f>
        <v>0.6722222222222225</v>
      </c>
      <c r="R19" t="s">
        <v>164</v>
      </c>
      <c r="S19">
        <v>277.77800000000002</v>
      </c>
      <c r="T19" t="s">
        <v>165</v>
      </c>
      <c r="U19"/>
    </row>
    <row r="20" spans="1:21" s="385" customFormat="1" x14ac:dyDescent="0.3">
      <c r="A20" s="100">
        <v>4</v>
      </c>
      <c r="B20" s="106" t="s">
        <v>116</v>
      </c>
      <c r="C20" s="436">
        <f>G7*1000000</f>
        <v>600000000</v>
      </c>
      <c r="D20" s="436">
        <v>1000</v>
      </c>
      <c r="E20" s="436">
        <v>9.81</v>
      </c>
      <c r="F20" s="437">
        <v>0.9</v>
      </c>
      <c r="G20" s="440">
        <f>J7</f>
        <v>96</v>
      </c>
      <c r="H20" s="441">
        <f t="shared" si="2"/>
        <v>707.89443878128895</v>
      </c>
      <c r="I20" s="442">
        <f t="shared" si="3"/>
        <v>22324.159021406726</v>
      </c>
      <c r="J20" s="410">
        <f>4*180</f>
        <v>720</v>
      </c>
      <c r="K20" s="409">
        <f t="shared" si="4"/>
        <v>22705.919999999998</v>
      </c>
      <c r="L20" s="109">
        <f>G7/1000</f>
        <v>0.6</v>
      </c>
      <c r="M20" s="378">
        <f t="shared" si="5"/>
        <v>18.921600000000002</v>
      </c>
      <c r="N20" s="411">
        <f t="shared" si="6"/>
        <v>1199.9999999999998</v>
      </c>
      <c r="O20" s="422">
        <v>2.2000000000000002</v>
      </c>
      <c r="P20" s="439">
        <f t="shared" si="7"/>
        <v>0.6722222222222225</v>
      </c>
      <c r="R20" t="s">
        <v>151</v>
      </c>
      <c r="S20">
        <v>3.5999999999999998E-6</v>
      </c>
      <c r="T20" t="s">
        <v>152</v>
      </c>
      <c r="U20">
        <v>3.6000000000000002E-4</v>
      </c>
    </row>
    <row r="21" spans="1:21" s="385" customFormat="1" x14ac:dyDescent="0.3">
      <c r="A21" s="100">
        <v>5</v>
      </c>
      <c r="B21" s="106" t="s">
        <v>117</v>
      </c>
      <c r="C21" s="436">
        <f>G8*1000000</f>
        <v>250000000</v>
      </c>
      <c r="D21" s="436">
        <v>1000</v>
      </c>
      <c r="E21" s="436">
        <v>9.81</v>
      </c>
      <c r="F21" s="437">
        <v>0.9</v>
      </c>
      <c r="G21" s="440">
        <f>J8</f>
        <v>52</v>
      </c>
      <c r="H21" s="441">
        <f t="shared" si="2"/>
        <v>544.5341836779146</v>
      </c>
      <c r="I21" s="442">
        <f t="shared" si="3"/>
        <v>17172.430016466715</v>
      </c>
      <c r="J21" s="410">
        <f>5*113</f>
        <v>565</v>
      </c>
      <c r="K21" s="409">
        <f t="shared" si="4"/>
        <v>17817.84</v>
      </c>
      <c r="L21" s="109">
        <f>G8/1000</f>
        <v>0.25</v>
      </c>
      <c r="M21" s="378">
        <f t="shared" si="5"/>
        <v>7.8840000000000003</v>
      </c>
      <c r="N21" s="411">
        <f t="shared" si="6"/>
        <v>2260</v>
      </c>
      <c r="O21" s="422">
        <v>2.2000000000000002</v>
      </c>
      <c r="P21" s="439">
        <f t="shared" si="7"/>
        <v>0.6722222222222225</v>
      </c>
      <c r="R21" t="s">
        <v>153</v>
      </c>
      <c r="S21">
        <v>1.1000000000000001</v>
      </c>
      <c r="T21" t="s">
        <v>154</v>
      </c>
      <c r="U21"/>
    </row>
    <row r="22" spans="1:21" s="385" customFormat="1" x14ac:dyDescent="0.3">
      <c r="A22" s="484" t="s">
        <v>108</v>
      </c>
      <c r="B22" s="485"/>
      <c r="C22" s="104"/>
      <c r="D22" s="104"/>
      <c r="E22" s="104"/>
      <c r="F22" s="413"/>
      <c r="G22" s="414"/>
      <c r="H22" s="104"/>
      <c r="I22" s="414"/>
      <c r="J22" s="412"/>
      <c r="K22" s="414"/>
      <c r="L22" s="104"/>
      <c r="M22" s="414"/>
      <c r="N22" s="414"/>
      <c r="O22" s="387"/>
      <c r="P22" s="419"/>
      <c r="R22" s="373">
        <v>8.8000000000000007</v>
      </c>
      <c r="S22" s="373" t="s">
        <v>262</v>
      </c>
    </row>
    <row r="23" spans="1:21" s="385" customFormat="1" ht="15" thickBot="1" x14ac:dyDescent="0.35">
      <c r="A23" s="486" t="s">
        <v>109</v>
      </c>
      <c r="B23" s="487"/>
      <c r="C23" s="111"/>
      <c r="D23" s="111"/>
      <c r="E23" s="111"/>
      <c r="F23" s="420"/>
      <c r="G23" s="182"/>
      <c r="H23" s="111"/>
      <c r="I23" s="396"/>
      <c r="J23" s="421"/>
      <c r="K23" s="396"/>
      <c r="L23" s="395"/>
      <c r="M23" s="396"/>
      <c r="N23" s="444"/>
      <c r="O23" s="388"/>
      <c r="P23" s="397"/>
      <c r="R23" s="385">
        <f>R22*S19</f>
        <v>2444.4464000000003</v>
      </c>
      <c r="S23" s="385" t="s">
        <v>263</v>
      </c>
    </row>
    <row r="24" spans="1:21" s="385" customFormat="1" x14ac:dyDescent="0.3">
      <c r="B24" s="46"/>
    </row>
    <row r="25" spans="1:21" s="373" customFormat="1" x14ac:dyDescent="0.3">
      <c r="B25" s="46"/>
      <c r="J25" s="410">
        <v>800</v>
      </c>
      <c r="K25" s="409">
        <f>(J25*3600*8760/1000000)</f>
        <v>25228.799999999999</v>
      </c>
      <c r="L25" s="109">
        <f>315/1000</f>
        <v>0.315</v>
      </c>
      <c r="M25" s="378">
        <f>L25*31.536</f>
        <v>9.93384</v>
      </c>
      <c r="N25" s="411">
        <f>K25/M25</f>
        <v>2539.6825396825398</v>
      </c>
    </row>
    <row r="26" spans="1:21" s="373" customFormat="1" ht="15" thickBot="1" x14ac:dyDescent="0.35">
      <c r="B26" s="46"/>
    </row>
    <row r="27" spans="1:21" s="373" customFormat="1" ht="15" thickBot="1" x14ac:dyDescent="0.35">
      <c r="B27" s="46"/>
      <c r="M27" s="58" t="s">
        <v>183</v>
      </c>
      <c r="N27" s="290"/>
      <c r="O27" s="352" t="s">
        <v>197</v>
      </c>
      <c r="P27" s="316"/>
      <c r="Q27" s="489" t="s">
        <v>198</v>
      </c>
      <c r="R27" s="490"/>
      <c r="S27" s="490"/>
      <c r="T27" s="491"/>
    </row>
    <row r="28" spans="1:21" s="99" customFormat="1" ht="57.6" x14ac:dyDescent="0.3">
      <c r="A28" s="98" t="s">
        <v>75</v>
      </c>
      <c r="B28" s="170" t="s">
        <v>76</v>
      </c>
      <c r="C28" s="170" t="s">
        <v>78</v>
      </c>
      <c r="D28" s="171" t="s">
        <v>160</v>
      </c>
      <c r="E28" s="170" t="s">
        <v>170</v>
      </c>
      <c r="F28" s="172" t="s">
        <v>161</v>
      </c>
      <c r="G28" s="428" t="s">
        <v>174</v>
      </c>
      <c r="H28" s="423" t="s">
        <v>81</v>
      </c>
      <c r="I28" s="170" t="s">
        <v>82</v>
      </c>
      <c r="J28" s="173" t="s">
        <v>163</v>
      </c>
      <c r="K28" s="173" t="s">
        <v>162</v>
      </c>
      <c r="L28" s="285" t="s">
        <v>173</v>
      </c>
      <c r="M28" s="354" t="s">
        <v>171</v>
      </c>
      <c r="N28" s="355" t="s">
        <v>200</v>
      </c>
      <c r="O28" s="342" t="s">
        <v>171</v>
      </c>
      <c r="P28" s="288" t="s">
        <v>200</v>
      </c>
      <c r="Q28" s="354" t="s">
        <v>171</v>
      </c>
      <c r="R28" s="358" t="s">
        <v>200</v>
      </c>
      <c r="S28" s="361" t="s">
        <v>212</v>
      </c>
      <c r="T28" s="358" t="s">
        <v>200</v>
      </c>
    </row>
    <row r="29" spans="1:21" x14ac:dyDescent="0.3">
      <c r="A29" s="100">
        <v>1</v>
      </c>
      <c r="B29" s="101" t="s">
        <v>98</v>
      </c>
      <c r="C29" s="102">
        <f>2*21</f>
        <v>42</v>
      </c>
      <c r="D29" s="176">
        <f>C29*8760/1000</f>
        <v>367.92</v>
      </c>
      <c r="E29" s="102">
        <v>185.6</v>
      </c>
      <c r="F29" s="168">
        <f>E29/D29</f>
        <v>0.50445749075886059</v>
      </c>
      <c r="G29" s="429">
        <f>E29/277.778</f>
        <v>0.66815946547242755</v>
      </c>
      <c r="H29" s="424">
        <v>95.29</v>
      </c>
      <c r="I29" s="102">
        <v>50</v>
      </c>
      <c r="J29" s="181">
        <f>I29*(3600*8760/1000000)</f>
        <v>1576.8000000000002</v>
      </c>
      <c r="K29" s="177">
        <f>J29/D29</f>
        <v>4.2857142857142856</v>
      </c>
      <c r="L29" s="286">
        <f>K29*S$19</f>
        <v>1190.477142857143</v>
      </c>
      <c r="M29" s="192">
        <v>0.36599999999999999</v>
      </c>
      <c r="N29" s="343">
        <f>ABS((M29-G29)/G29)</f>
        <v>0.45222657327586202</v>
      </c>
      <c r="O29" s="350">
        <v>0.59699999999999998</v>
      </c>
      <c r="P29" s="293">
        <f>ABS((O29-G29)/G29)</f>
        <v>0.10650072198275856</v>
      </c>
      <c r="Q29" s="341">
        <v>0.7</v>
      </c>
      <c r="R29" s="359">
        <f>ABS((Q29-G29)/G29)</f>
        <v>4.7654094827586257E-2</v>
      </c>
      <c r="S29" s="169">
        <f>Q29*0.85</f>
        <v>0.59499999999999997</v>
      </c>
      <c r="T29" s="343">
        <f>ABS((S29-G29)/G29)</f>
        <v>0.10949401939655166</v>
      </c>
    </row>
    <row r="30" spans="1:21" x14ac:dyDescent="0.3">
      <c r="A30" s="100">
        <v>2</v>
      </c>
      <c r="B30" s="101" t="s">
        <v>95</v>
      </c>
      <c r="C30" s="176">
        <f>G4</f>
        <v>84</v>
      </c>
      <c r="D30" s="176">
        <f>C30*8760/1000</f>
        <v>735.84</v>
      </c>
      <c r="E30" s="176">
        <f>L4</f>
        <v>288.3</v>
      </c>
      <c r="F30" s="168">
        <f>E30/D30</f>
        <v>0.39179712981082843</v>
      </c>
      <c r="G30" s="429">
        <f>E30/277.778</f>
        <v>1.0378791696966643</v>
      </c>
      <c r="H30" s="425">
        <f>J4</f>
        <v>91.3</v>
      </c>
      <c r="I30" s="176">
        <v>108</v>
      </c>
      <c r="J30" s="181">
        <f>I30*(3600*8760/1000000)</f>
        <v>3405.8879999999999</v>
      </c>
      <c r="K30" s="177">
        <f>J30/D30</f>
        <v>4.6285714285714281</v>
      </c>
      <c r="L30" s="286">
        <f>K30*S$19</f>
        <v>1285.7153142857142</v>
      </c>
      <c r="M30" s="192">
        <v>0.69599999999999995</v>
      </c>
      <c r="N30" s="343">
        <f>ABS((M30-G30)/G30)</f>
        <v>0.32940170655567125</v>
      </c>
      <c r="O30" s="350">
        <v>1.05</v>
      </c>
      <c r="P30" s="293">
        <f>ABS((O30-G30)/G30)</f>
        <v>1.167845993756505E-2</v>
      </c>
      <c r="Q30" s="341">
        <v>1.38</v>
      </c>
      <c r="R30" s="359">
        <f>ABS((Q30-G30)/G30)</f>
        <v>0.32963454734651393</v>
      </c>
      <c r="S30" s="169">
        <f>Q30*0.85</f>
        <v>1.1729999999999998</v>
      </c>
      <c r="T30" s="343">
        <f>ABS((S30-G30)/G30)</f>
        <v>0.13018936524453673</v>
      </c>
    </row>
    <row r="31" spans="1:21" x14ac:dyDescent="0.3">
      <c r="A31" s="430">
        <v>3</v>
      </c>
      <c r="B31" s="106" t="s">
        <v>115</v>
      </c>
      <c r="C31" s="108">
        <f>4*125</f>
        <v>500</v>
      </c>
      <c r="D31" s="176">
        <f t="shared" ref="D31:D33" si="8">C31*8760/1000</f>
        <v>4380</v>
      </c>
      <c r="E31" s="109">
        <v>1466</v>
      </c>
      <c r="F31" s="168">
        <f t="shared" ref="F31:F33" si="9">E31/D31</f>
        <v>0.33470319634703194</v>
      </c>
      <c r="G31" s="429">
        <f t="shared" ref="G31:G33" si="10">E31/277.778</f>
        <v>5.2775957779233771</v>
      </c>
      <c r="H31" s="426">
        <v>118</v>
      </c>
      <c r="I31" s="109">
        <v>494</v>
      </c>
      <c r="J31" s="181">
        <f t="shared" ref="J31:J33" si="11">I31*(3600*8760/1000000)</f>
        <v>15578.784000000001</v>
      </c>
      <c r="K31" s="177">
        <f>J31/D31</f>
        <v>3.5568000000000004</v>
      </c>
      <c r="L31" s="286">
        <f>K31*S$19</f>
        <v>988.00079040000014</v>
      </c>
      <c r="M31" s="192">
        <v>4.5449999999999999</v>
      </c>
      <c r="N31" s="343">
        <f t="shared" ref="N31:N33" si="12">ABS((M31-G31)/G31)</f>
        <v>0.13881240791268751</v>
      </c>
      <c r="O31" s="350">
        <v>5.5149999999999997</v>
      </c>
      <c r="P31" s="293">
        <f>ABS((O31-G31)/G31)</f>
        <v>4.4983403819918201E-2</v>
      </c>
      <c r="Q31" s="341">
        <v>7.83</v>
      </c>
      <c r="R31" s="359">
        <f>ABS((Q31-G31)/G31)</f>
        <v>0.48363010914051857</v>
      </c>
      <c r="S31" s="169">
        <f t="shared" ref="S31:S33" si="13">Q31*0.85</f>
        <v>6.6555</v>
      </c>
      <c r="T31" s="343">
        <f t="shared" ref="T31:T33" si="14">ABS((S31-G31)/G31)</f>
        <v>0.26108559276944077</v>
      </c>
    </row>
    <row r="32" spans="1:21" x14ac:dyDescent="0.3">
      <c r="A32" s="431">
        <v>4</v>
      </c>
      <c r="B32" s="106" t="s">
        <v>116</v>
      </c>
      <c r="C32" s="108">
        <f>4*150</f>
        <v>600</v>
      </c>
      <c r="D32" s="176">
        <f t="shared" si="8"/>
        <v>5256</v>
      </c>
      <c r="E32" s="109">
        <v>1794.4</v>
      </c>
      <c r="F32" s="168">
        <f t="shared" si="9"/>
        <v>0.34140030441400304</v>
      </c>
      <c r="G32" s="429">
        <f t="shared" si="10"/>
        <v>6.4598348321321337</v>
      </c>
      <c r="H32" s="426">
        <v>96</v>
      </c>
      <c r="I32" s="109">
        <v>720</v>
      </c>
      <c r="J32" s="181">
        <f t="shared" si="11"/>
        <v>22705.920000000002</v>
      </c>
      <c r="K32" s="177">
        <f>J32/D32</f>
        <v>4.32</v>
      </c>
      <c r="L32" s="286">
        <f>K32*S$19</f>
        <v>1200.0009600000001</v>
      </c>
      <c r="M32" s="192">
        <v>5.04</v>
      </c>
      <c r="N32" s="343">
        <f t="shared" si="12"/>
        <v>0.21979429335711093</v>
      </c>
      <c r="O32" s="350">
        <v>6.36</v>
      </c>
      <c r="P32" s="293">
        <f>ABS((O32-G32)/G32)</f>
        <v>1.5454703522068521E-2</v>
      </c>
      <c r="Q32" s="341">
        <v>8.9</v>
      </c>
      <c r="R32" s="359">
        <f>ABS((Q32-G32)/G32)</f>
        <v>0.37774420419081606</v>
      </c>
      <c r="S32" s="169">
        <f t="shared" si="13"/>
        <v>7.5650000000000004</v>
      </c>
      <c r="T32" s="343">
        <f t="shared" si="14"/>
        <v>0.17108257356219367</v>
      </c>
    </row>
    <row r="33" spans="1:20" ht="15" thickBot="1" x14ac:dyDescent="0.35">
      <c r="A33" s="432">
        <v>5</v>
      </c>
      <c r="B33" s="433" t="s">
        <v>117</v>
      </c>
      <c r="C33" s="110">
        <f>5*50</f>
        <v>250</v>
      </c>
      <c r="D33" s="178">
        <f t="shared" si="8"/>
        <v>2190</v>
      </c>
      <c r="E33" s="110">
        <v>952.4</v>
      </c>
      <c r="F33" s="179">
        <f t="shared" si="9"/>
        <v>0.43488584474885844</v>
      </c>
      <c r="G33" s="434">
        <f t="shared" si="10"/>
        <v>3.4286372570901942</v>
      </c>
      <c r="H33" s="427">
        <v>52</v>
      </c>
      <c r="I33" s="110">
        <v>565</v>
      </c>
      <c r="J33" s="182">
        <f t="shared" si="11"/>
        <v>17817.84</v>
      </c>
      <c r="K33" s="180">
        <f>J33/D33</f>
        <v>8.1359999999999992</v>
      </c>
      <c r="L33" s="287">
        <f>K33*S$19</f>
        <v>2260.001808</v>
      </c>
      <c r="M33" s="192">
        <v>2.85</v>
      </c>
      <c r="N33" s="343">
        <f t="shared" si="12"/>
        <v>0.16876595968080632</v>
      </c>
      <c r="O33" s="351">
        <v>3.59</v>
      </c>
      <c r="P33" s="293">
        <f>ABS((O33-G33)/G33)</f>
        <v>4.7063229735405297E-2</v>
      </c>
      <c r="Q33" s="341">
        <v>3.86</v>
      </c>
      <c r="R33" s="359">
        <f>ABS((Q33-G33)/G33)</f>
        <v>0.1258117177656447</v>
      </c>
      <c r="S33" s="169">
        <f t="shared" si="13"/>
        <v>3.2809999999999997</v>
      </c>
      <c r="T33" s="343">
        <f t="shared" si="14"/>
        <v>4.3060039899202061E-2</v>
      </c>
    </row>
    <row r="34" spans="1:20" ht="15" thickBot="1" x14ac:dyDescent="0.35">
      <c r="M34" s="344" t="s">
        <v>205</v>
      </c>
      <c r="N34" s="345">
        <f>AVERAGE(N30:N33)</f>
        <v>0.214193591876569</v>
      </c>
      <c r="O34" s="353" t="s">
        <v>205</v>
      </c>
      <c r="P34" s="356">
        <f>AVERAGE(P30:P33)</f>
        <v>2.9794949253739267E-2</v>
      </c>
      <c r="Q34" s="194"/>
      <c r="R34" s="360">
        <f>AVERAGE(R30:R33)</f>
        <v>0.32920514461087336</v>
      </c>
      <c r="S34" s="174"/>
      <c r="T34" s="357">
        <f>AVERAGE(T30:T33)</f>
        <v>0.15135439286884331</v>
      </c>
    </row>
    <row r="37" spans="1:20" x14ac:dyDescent="0.3">
      <c r="B37" s="384" t="s">
        <v>239</v>
      </c>
    </row>
    <row r="38" spans="1:20" x14ac:dyDescent="0.3">
      <c r="A38">
        <v>1</v>
      </c>
      <c r="B38" s="390" t="s">
        <v>240</v>
      </c>
    </row>
    <row r="39" spans="1:20" x14ac:dyDescent="0.3">
      <c r="A39">
        <v>2</v>
      </c>
      <c r="B39" s="390" t="s">
        <v>241</v>
      </c>
    </row>
    <row r="40" spans="1:20" x14ac:dyDescent="0.3">
      <c r="A40">
        <v>3</v>
      </c>
      <c r="B40" t="s">
        <v>242</v>
      </c>
    </row>
    <row r="41" spans="1:20" x14ac:dyDescent="0.3">
      <c r="A41">
        <v>4</v>
      </c>
      <c r="B41" t="s">
        <v>243</v>
      </c>
    </row>
    <row r="42" spans="1:20" x14ac:dyDescent="0.3">
      <c r="A42">
        <v>5</v>
      </c>
      <c r="B42" s="390" t="s">
        <v>244</v>
      </c>
    </row>
  </sheetData>
  <mergeCells count="8">
    <mergeCell ref="A5:B5"/>
    <mergeCell ref="A9:B9"/>
    <mergeCell ref="A10:B10"/>
    <mergeCell ref="G11:H11"/>
    <mergeCell ref="Q27:T27"/>
    <mergeCell ref="A18:B18"/>
    <mergeCell ref="A22:B22"/>
    <mergeCell ref="A23:B23"/>
  </mergeCells>
  <hyperlinks>
    <hyperlink ref="B38" r:id="rId1"/>
    <hyperlink ref="B39" r:id="rId2"/>
    <hyperlink ref="B42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2"/>
  <sheetViews>
    <sheetView workbookViewId="0">
      <selection activeCell="P14" sqref="P14"/>
    </sheetView>
  </sheetViews>
  <sheetFormatPr defaultRowHeight="14.4" x14ac:dyDescent="0.3"/>
  <cols>
    <col min="3" max="3" width="21.44140625" bestFit="1" customWidth="1"/>
    <col min="4" max="4" width="8.88671875" style="386"/>
    <col min="5" max="5" width="10.109375" bestFit="1" customWidth="1"/>
    <col min="10" max="10" width="11.77734375" customWidth="1"/>
  </cols>
  <sheetData>
    <row r="2" spans="3:14" x14ac:dyDescent="0.3">
      <c r="C2" t="s">
        <v>213</v>
      </c>
      <c r="D2" s="386">
        <v>15044</v>
      </c>
    </row>
    <row r="3" spans="3:14" x14ac:dyDescent="0.3">
      <c r="C3" t="s">
        <v>215</v>
      </c>
      <c r="D3" s="386">
        <v>1</v>
      </c>
    </row>
    <row r="4" spans="3:14" x14ac:dyDescent="0.3">
      <c r="C4" t="s">
        <v>216</v>
      </c>
      <c r="D4" s="386">
        <v>1</v>
      </c>
    </row>
    <row r="5" spans="3:14" x14ac:dyDescent="0.3">
      <c r="C5" t="s">
        <v>217</v>
      </c>
      <c r="D5" s="386">
        <v>1</v>
      </c>
    </row>
    <row r="6" spans="3:14" x14ac:dyDescent="0.3">
      <c r="C6" t="s">
        <v>220</v>
      </c>
      <c r="D6" s="386">
        <v>1</v>
      </c>
      <c r="I6" t="s">
        <v>214</v>
      </c>
      <c r="J6">
        <v>500</v>
      </c>
      <c r="N6" s="362"/>
    </row>
    <row r="7" spans="3:14" x14ac:dyDescent="0.3">
      <c r="C7" t="s">
        <v>218</v>
      </c>
      <c r="E7" t="s">
        <v>219</v>
      </c>
      <c r="I7" t="s">
        <v>176</v>
      </c>
      <c r="N7" s="362"/>
    </row>
    <row r="8" spans="3:14" x14ac:dyDescent="0.3">
      <c r="C8">
        <v>1</v>
      </c>
      <c r="D8" s="386">
        <f>1/12</f>
        <v>8.3333333333333329E-2</v>
      </c>
      <c r="E8" s="201">
        <f>D$2*D$3*D$4*D$5*D$6*D8</f>
        <v>1253.6666666666665</v>
      </c>
      <c r="I8">
        <v>1</v>
      </c>
      <c r="J8" s="183">
        <v>0.88367773574258679</v>
      </c>
      <c r="K8" s="130">
        <f t="shared" ref="K8:K19" si="0">J$6*J8</f>
        <v>441.83886787129342</v>
      </c>
      <c r="N8" s="362"/>
    </row>
    <row r="9" spans="3:14" x14ac:dyDescent="0.3">
      <c r="C9">
        <v>2</v>
      </c>
      <c r="D9" s="386">
        <f t="shared" ref="D9:D19" si="1">1/12</f>
        <v>8.3333333333333329E-2</v>
      </c>
      <c r="E9" s="201">
        <f t="shared" ref="E9:E19" si="2">D$2*D$3*D$4*D$5*D$6*D9</f>
        <v>1253.6666666666665</v>
      </c>
      <c r="I9">
        <v>2</v>
      </c>
      <c r="J9" s="183">
        <v>0.92392998035839524</v>
      </c>
      <c r="K9" s="130">
        <f t="shared" si="0"/>
        <v>461.96499017919763</v>
      </c>
      <c r="N9" s="362"/>
    </row>
    <row r="10" spans="3:14" x14ac:dyDescent="0.3">
      <c r="C10">
        <v>3</v>
      </c>
      <c r="D10" s="386">
        <f t="shared" si="1"/>
        <v>8.3333333333333329E-2</v>
      </c>
      <c r="E10" s="201">
        <f t="shared" si="2"/>
        <v>1253.6666666666665</v>
      </c>
      <c r="I10">
        <v>3</v>
      </c>
      <c r="J10" s="183">
        <v>1</v>
      </c>
      <c r="K10" s="130">
        <f t="shared" si="0"/>
        <v>500</v>
      </c>
      <c r="N10" s="362"/>
    </row>
    <row r="11" spans="3:14" x14ac:dyDescent="0.3">
      <c r="C11">
        <v>4</v>
      </c>
      <c r="D11" s="386">
        <f t="shared" si="1"/>
        <v>8.3333333333333329E-2</v>
      </c>
      <c r="E11" s="201">
        <f t="shared" si="2"/>
        <v>1253.6666666666665</v>
      </c>
      <c r="I11">
        <v>4</v>
      </c>
      <c r="J11" s="183">
        <v>0.92276909958219544</v>
      </c>
      <c r="K11" s="130">
        <f t="shared" si="0"/>
        <v>461.3845497910977</v>
      </c>
      <c r="N11" s="362"/>
    </row>
    <row r="12" spans="3:14" x14ac:dyDescent="0.3">
      <c r="C12">
        <v>5</v>
      </c>
      <c r="D12" s="386">
        <f t="shared" si="1"/>
        <v>8.3333333333333329E-2</v>
      </c>
      <c r="E12" s="201">
        <f t="shared" si="2"/>
        <v>1253.6666666666665</v>
      </c>
      <c r="I12">
        <v>5</v>
      </c>
      <c r="J12" s="183">
        <v>0.75576621396520538</v>
      </c>
      <c r="K12" s="130">
        <f t="shared" si="0"/>
        <v>377.88310698260267</v>
      </c>
      <c r="N12" s="362"/>
    </row>
    <row r="13" spans="3:14" x14ac:dyDescent="0.3">
      <c r="C13">
        <v>6</v>
      </c>
      <c r="D13" s="386">
        <f t="shared" si="1"/>
        <v>8.3333333333333329E-2</v>
      </c>
      <c r="E13" s="201">
        <f t="shared" si="2"/>
        <v>1253.6666666666665</v>
      </c>
      <c r="I13">
        <v>6</v>
      </c>
      <c r="J13" s="183">
        <v>0.55224780230967074</v>
      </c>
      <c r="K13" s="130">
        <f t="shared" si="0"/>
        <v>276.12390115483538</v>
      </c>
      <c r="N13" s="362"/>
    </row>
    <row r="14" spans="3:14" x14ac:dyDescent="0.3">
      <c r="C14">
        <v>7</v>
      </c>
      <c r="D14" s="386">
        <f t="shared" si="1"/>
        <v>8.3333333333333329E-2</v>
      </c>
      <c r="E14" s="201">
        <f t="shared" si="2"/>
        <v>1253.6666666666665</v>
      </c>
      <c r="I14">
        <v>7</v>
      </c>
      <c r="J14" s="183">
        <v>0.31124335807323028</v>
      </c>
      <c r="K14" s="130">
        <f t="shared" si="0"/>
        <v>155.62167903661515</v>
      </c>
      <c r="N14" s="362"/>
    </row>
    <row r="15" spans="3:14" x14ac:dyDescent="0.3">
      <c r="C15">
        <v>8</v>
      </c>
      <c r="D15" s="386">
        <f t="shared" si="1"/>
        <v>8.3333333333333329E-2</v>
      </c>
      <c r="E15" s="201">
        <f t="shared" si="2"/>
        <v>1253.6666666666665</v>
      </c>
      <c r="I15">
        <v>8</v>
      </c>
      <c r="J15" s="183">
        <v>0.23437668615988824</v>
      </c>
      <c r="K15" s="130">
        <f t="shared" si="0"/>
        <v>117.18834307994412</v>
      </c>
      <c r="N15" s="362"/>
    </row>
    <row r="16" spans="3:14" x14ac:dyDescent="0.3">
      <c r="C16">
        <v>9</v>
      </c>
      <c r="D16" s="386">
        <f t="shared" si="1"/>
        <v>8.3333333333333329E-2</v>
      </c>
      <c r="E16" s="201">
        <f t="shared" si="2"/>
        <v>1253.6666666666665</v>
      </c>
      <c r="I16">
        <v>9</v>
      </c>
      <c r="J16" s="183">
        <v>0.28587994269467881</v>
      </c>
      <c r="K16" s="130">
        <f t="shared" si="0"/>
        <v>142.93997134733939</v>
      </c>
      <c r="N16" s="362"/>
    </row>
    <row r="17" spans="3:17" x14ac:dyDescent="0.3">
      <c r="C17">
        <v>10</v>
      </c>
      <c r="D17" s="386">
        <f t="shared" si="1"/>
        <v>8.3333333333333329E-2</v>
      </c>
      <c r="E17" s="201">
        <f t="shared" si="2"/>
        <v>1253.6666666666665</v>
      </c>
      <c r="I17">
        <v>10</v>
      </c>
      <c r="J17" s="183">
        <v>0.56030642689093946</v>
      </c>
      <c r="K17" s="130">
        <f t="shared" si="0"/>
        <v>280.1532134454697</v>
      </c>
      <c r="N17" s="362"/>
    </row>
    <row r="18" spans="3:17" x14ac:dyDescent="0.3">
      <c r="C18">
        <v>11</v>
      </c>
      <c r="D18" s="386">
        <f t="shared" si="1"/>
        <v>8.3333333333333329E-2</v>
      </c>
      <c r="E18" s="201">
        <f t="shared" si="2"/>
        <v>1253.6666666666665</v>
      </c>
      <c r="I18">
        <v>11</v>
      </c>
      <c r="J18" s="183">
        <v>0.79168511688313492</v>
      </c>
      <c r="K18" s="130">
        <f t="shared" si="0"/>
        <v>395.84255844156746</v>
      </c>
      <c r="N18" s="362"/>
    </row>
    <row r="19" spans="3:17" ht="15" thickBot="1" x14ac:dyDescent="0.35">
      <c r="C19">
        <v>12</v>
      </c>
      <c r="D19" s="386">
        <f t="shared" si="1"/>
        <v>8.3333333333333329E-2</v>
      </c>
      <c r="E19" s="201">
        <f t="shared" si="2"/>
        <v>1253.6666666666665</v>
      </c>
      <c r="I19">
        <v>12</v>
      </c>
      <c r="J19" s="184">
        <v>0.96851331690848574</v>
      </c>
      <c r="K19" s="130">
        <f t="shared" si="0"/>
        <v>484.25665845424288</v>
      </c>
      <c r="N19" s="362"/>
    </row>
    <row r="21" spans="3:17" x14ac:dyDescent="0.3">
      <c r="C21" t="s">
        <v>222</v>
      </c>
      <c r="D21" s="386">
        <f>1*G21</f>
        <v>2</v>
      </c>
      <c r="E21" s="130">
        <f>SUM(E8:E19)</f>
        <v>15043.999999999995</v>
      </c>
      <c r="F21" t="s">
        <v>238</v>
      </c>
      <c r="G21">
        <v>2</v>
      </c>
      <c r="K21" s="130">
        <f>SUM(K8:K19)</f>
        <v>4095.1978397842058</v>
      </c>
    </row>
    <row r="22" spans="3:17" x14ac:dyDescent="0.3">
      <c r="C22" t="s">
        <v>236</v>
      </c>
      <c r="D22" s="386">
        <v>31.536000000000001</v>
      </c>
    </row>
    <row r="23" spans="3:17" x14ac:dyDescent="0.3">
      <c r="C23" t="s">
        <v>218</v>
      </c>
      <c r="D23" s="386">
        <f>1/12</f>
        <v>8.3333333333333329E-2</v>
      </c>
    </row>
    <row r="24" spans="3:17" x14ac:dyDescent="0.3">
      <c r="C24" t="s">
        <v>237</v>
      </c>
      <c r="D24" s="386">
        <v>1</v>
      </c>
      <c r="I24" t="s">
        <v>221</v>
      </c>
      <c r="J24">
        <v>8100</v>
      </c>
      <c r="Q24">
        <v>8100</v>
      </c>
    </row>
    <row r="25" spans="3:17" x14ac:dyDescent="0.3">
      <c r="C25" t="s">
        <v>223</v>
      </c>
      <c r="E25" t="s">
        <v>224</v>
      </c>
      <c r="I25" t="s">
        <v>176</v>
      </c>
      <c r="K25" t="s">
        <v>214</v>
      </c>
      <c r="M25" t="s">
        <v>225</v>
      </c>
      <c r="O25" t="s">
        <v>226</v>
      </c>
      <c r="P25" t="s">
        <v>227</v>
      </c>
    </row>
    <row r="26" spans="3:17" x14ac:dyDescent="0.3">
      <c r="C26">
        <v>1</v>
      </c>
      <c r="D26" s="386">
        <f>1/G$21</f>
        <v>0.5</v>
      </c>
      <c r="E26" s="376">
        <f>D$21*D$23*D26*D$22*D$24</f>
        <v>2.6280000000000001</v>
      </c>
      <c r="G26" s="383">
        <v>0.461121</v>
      </c>
      <c r="I26">
        <v>1</v>
      </c>
      <c r="J26" s="183">
        <f>1/8</f>
        <v>0.125</v>
      </c>
      <c r="K26" s="130">
        <f>J$24*J26</f>
        <v>1012.5</v>
      </c>
      <c r="M26" s="366">
        <f>E26-K26</f>
        <v>-1009.872</v>
      </c>
      <c r="O26" s="372">
        <v>845</v>
      </c>
      <c r="P26" s="371">
        <f>O26/J$24</f>
        <v>0.10432098765432099</v>
      </c>
      <c r="Q26" s="374">
        <f>Q$24*P26</f>
        <v>845</v>
      </c>
    </row>
    <row r="27" spans="3:17" x14ac:dyDescent="0.3">
      <c r="C27">
        <v>2</v>
      </c>
      <c r="D27" s="386">
        <f t="shared" ref="D27:D37" si="3">1/G$21</f>
        <v>0.5</v>
      </c>
      <c r="E27" s="376">
        <f t="shared" ref="E27:E37" si="4">D$21*D$23*D27*D$22*D$24</f>
        <v>2.6280000000000001</v>
      </c>
      <c r="G27" s="383">
        <v>0.34451300000000001</v>
      </c>
      <c r="I27">
        <v>2</v>
      </c>
      <c r="J27" s="183">
        <f>1/8</f>
        <v>0.125</v>
      </c>
      <c r="K27" s="130">
        <f t="shared" ref="K27:K37" si="5">J$24*J27</f>
        <v>1012.5</v>
      </c>
      <c r="M27" s="366">
        <f t="shared" ref="M27:M37" si="6">E27-K27</f>
        <v>-1009.872</v>
      </c>
      <c r="O27" s="372">
        <v>845</v>
      </c>
      <c r="P27" s="371">
        <f t="shared" ref="P27:P37" si="7">O27/J$24</f>
        <v>0.10432098765432099</v>
      </c>
      <c r="Q27" s="374">
        <f t="shared" ref="Q27:Q37" si="8">Q$24*P27</f>
        <v>845</v>
      </c>
    </row>
    <row r="28" spans="3:17" x14ac:dyDescent="0.3">
      <c r="C28">
        <v>3</v>
      </c>
      <c r="D28" s="386">
        <f t="shared" si="3"/>
        <v>0.5</v>
      </c>
      <c r="E28" s="376">
        <f t="shared" si="4"/>
        <v>2.6280000000000001</v>
      </c>
      <c r="G28" s="383">
        <v>0.42216700000000001</v>
      </c>
      <c r="I28">
        <v>3</v>
      </c>
      <c r="J28" s="183">
        <f>1/8</f>
        <v>0.125</v>
      </c>
      <c r="K28" s="130">
        <f t="shared" si="5"/>
        <v>1012.5</v>
      </c>
      <c r="M28" s="366">
        <f t="shared" si="6"/>
        <v>-1009.872</v>
      </c>
      <c r="O28" s="372">
        <v>845</v>
      </c>
      <c r="P28" s="371">
        <f t="shared" si="7"/>
        <v>0.10432098765432099</v>
      </c>
      <c r="Q28" s="374">
        <f t="shared" si="8"/>
        <v>845</v>
      </c>
    </row>
    <row r="29" spans="3:17" x14ac:dyDescent="0.3">
      <c r="C29">
        <v>4</v>
      </c>
      <c r="D29" s="386">
        <f t="shared" si="3"/>
        <v>0.5</v>
      </c>
      <c r="E29" s="376">
        <f t="shared" si="4"/>
        <v>2.6280000000000001</v>
      </c>
      <c r="G29" s="383">
        <v>0.411331</v>
      </c>
      <c r="I29">
        <v>4</v>
      </c>
      <c r="J29" s="183">
        <f>1/8</f>
        <v>0.125</v>
      </c>
      <c r="K29" s="130">
        <f t="shared" si="5"/>
        <v>1012.5</v>
      </c>
      <c r="M29" s="366">
        <f t="shared" si="6"/>
        <v>-1009.872</v>
      </c>
      <c r="O29" s="372">
        <v>845</v>
      </c>
      <c r="P29" s="371">
        <f t="shared" si="7"/>
        <v>0.10432098765432099</v>
      </c>
      <c r="Q29" s="374">
        <f t="shared" si="8"/>
        <v>845</v>
      </c>
    </row>
    <row r="30" spans="3:17" x14ac:dyDescent="0.3">
      <c r="C30">
        <v>5</v>
      </c>
      <c r="D30" s="386">
        <f t="shared" si="3"/>
        <v>0.5</v>
      </c>
      <c r="E30" s="376">
        <f t="shared" si="4"/>
        <v>2.6280000000000001</v>
      </c>
      <c r="G30" s="383">
        <v>0.40084199999999998</v>
      </c>
      <c r="I30">
        <v>5</v>
      </c>
      <c r="J30" s="183">
        <f t="shared" ref="J30:J37" si="9">1/12</f>
        <v>8.3333333333333329E-2</v>
      </c>
      <c r="K30" s="130">
        <f t="shared" si="5"/>
        <v>675</v>
      </c>
      <c r="M30" s="366">
        <f t="shared" si="6"/>
        <v>-672.37199999999996</v>
      </c>
      <c r="O30" s="372">
        <v>520</v>
      </c>
      <c r="P30" s="371">
        <f t="shared" si="7"/>
        <v>6.4197530864197536E-2</v>
      </c>
      <c r="Q30" s="374">
        <f t="shared" si="8"/>
        <v>520</v>
      </c>
    </row>
    <row r="31" spans="3:17" x14ac:dyDescent="0.3">
      <c r="C31">
        <v>6</v>
      </c>
      <c r="D31" s="386">
        <f t="shared" si="3"/>
        <v>0.5</v>
      </c>
      <c r="E31" s="376">
        <f t="shared" si="4"/>
        <v>2.6280000000000001</v>
      </c>
      <c r="G31" s="383">
        <v>0.38632699999999998</v>
      </c>
      <c r="I31">
        <v>6</v>
      </c>
      <c r="J31" s="183">
        <f t="shared" si="9"/>
        <v>8.3333333333333329E-2</v>
      </c>
      <c r="K31" s="130">
        <f t="shared" si="5"/>
        <v>675</v>
      </c>
      <c r="M31" s="366">
        <f t="shared" si="6"/>
        <v>-672.37199999999996</v>
      </c>
      <c r="O31" s="372">
        <v>520</v>
      </c>
      <c r="P31" s="371">
        <f t="shared" si="7"/>
        <v>6.4197530864197536E-2</v>
      </c>
      <c r="Q31" s="374">
        <f t="shared" si="8"/>
        <v>520</v>
      </c>
    </row>
    <row r="32" spans="3:17" x14ac:dyDescent="0.3">
      <c r="C32" s="363">
        <v>7</v>
      </c>
      <c r="D32" s="386">
        <f t="shared" si="3"/>
        <v>0.5</v>
      </c>
      <c r="E32" s="376">
        <f t="shared" si="4"/>
        <v>2.6280000000000001</v>
      </c>
      <c r="F32" s="363"/>
      <c r="G32" s="383">
        <v>0.48753000000000002</v>
      </c>
      <c r="H32" s="363"/>
      <c r="I32" s="363">
        <v>7</v>
      </c>
      <c r="J32" s="364">
        <f>1/36</f>
        <v>2.7777777777777776E-2</v>
      </c>
      <c r="K32" s="365">
        <f t="shared" si="5"/>
        <v>225</v>
      </c>
      <c r="M32" s="367">
        <f t="shared" si="6"/>
        <v>-222.37200000000001</v>
      </c>
      <c r="O32" s="375">
        <v>195</v>
      </c>
      <c r="P32" s="370">
        <f t="shared" si="7"/>
        <v>2.4074074074074074E-2</v>
      </c>
      <c r="Q32" s="365">
        <f t="shared" si="8"/>
        <v>195</v>
      </c>
    </row>
    <row r="33" spans="3:17" x14ac:dyDescent="0.3">
      <c r="C33" s="363">
        <v>8</v>
      </c>
      <c r="D33" s="386">
        <f t="shared" si="3"/>
        <v>0.5</v>
      </c>
      <c r="E33" s="376">
        <f t="shared" si="4"/>
        <v>2.6280000000000001</v>
      </c>
      <c r="F33" s="363"/>
      <c r="G33" s="383">
        <v>0.31200299999999997</v>
      </c>
      <c r="H33" s="363"/>
      <c r="I33" s="363">
        <v>8</v>
      </c>
      <c r="J33" s="364">
        <f>1/36</f>
        <v>2.7777777777777776E-2</v>
      </c>
      <c r="K33" s="365">
        <f t="shared" si="5"/>
        <v>225</v>
      </c>
      <c r="M33" s="367">
        <f t="shared" si="6"/>
        <v>-222.37200000000001</v>
      </c>
      <c r="O33" s="375">
        <v>195</v>
      </c>
      <c r="P33" s="370">
        <f t="shared" si="7"/>
        <v>2.4074074074074074E-2</v>
      </c>
      <c r="Q33" s="365">
        <f t="shared" si="8"/>
        <v>195</v>
      </c>
    </row>
    <row r="34" spans="3:17" x14ac:dyDescent="0.3">
      <c r="C34" s="363">
        <v>9</v>
      </c>
      <c r="D34" s="386">
        <f t="shared" si="3"/>
        <v>0.5</v>
      </c>
      <c r="E34" s="376">
        <f t="shared" si="4"/>
        <v>2.6280000000000001</v>
      </c>
      <c r="F34" s="363"/>
      <c r="G34" s="383">
        <v>0.360628</v>
      </c>
      <c r="H34" s="363"/>
      <c r="I34" s="363">
        <v>9</v>
      </c>
      <c r="J34" s="364">
        <f>1/36</f>
        <v>2.7777777777777776E-2</v>
      </c>
      <c r="K34" s="365">
        <f t="shared" si="5"/>
        <v>225</v>
      </c>
      <c r="M34" s="367">
        <f t="shared" si="6"/>
        <v>-222.37200000000001</v>
      </c>
      <c r="O34" s="375">
        <v>195</v>
      </c>
      <c r="P34" s="370">
        <f t="shared" si="7"/>
        <v>2.4074074074074074E-2</v>
      </c>
      <c r="Q34" s="365">
        <f t="shared" si="8"/>
        <v>195</v>
      </c>
    </row>
    <row r="35" spans="3:17" x14ac:dyDescent="0.3">
      <c r="C35">
        <v>10</v>
      </c>
      <c r="D35" s="386">
        <f t="shared" si="3"/>
        <v>0.5</v>
      </c>
      <c r="E35" s="376">
        <f t="shared" si="4"/>
        <v>2.6280000000000001</v>
      </c>
      <c r="G35" s="383">
        <v>0.30419200000000002</v>
      </c>
      <c r="I35">
        <v>10</v>
      </c>
      <c r="J35" s="183">
        <f t="shared" si="9"/>
        <v>8.3333333333333329E-2</v>
      </c>
      <c r="K35" s="130">
        <f t="shared" si="5"/>
        <v>675</v>
      </c>
      <c r="M35" s="366">
        <f t="shared" si="6"/>
        <v>-672.37199999999996</v>
      </c>
      <c r="O35" s="372">
        <v>520</v>
      </c>
      <c r="P35" s="371">
        <f t="shared" si="7"/>
        <v>6.4197530864197536E-2</v>
      </c>
      <c r="Q35" s="374">
        <f t="shared" si="8"/>
        <v>520</v>
      </c>
    </row>
    <row r="36" spans="3:17" x14ac:dyDescent="0.3">
      <c r="C36">
        <v>11</v>
      </c>
      <c r="D36" s="386">
        <f t="shared" si="3"/>
        <v>0.5</v>
      </c>
      <c r="E36" s="376">
        <f t="shared" si="4"/>
        <v>2.6280000000000001</v>
      </c>
      <c r="G36" s="383">
        <v>0.44156800000000002</v>
      </c>
      <c r="I36">
        <v>11</v>
      </c>
      <c r="J36" s="183">
        <f t="shared" si="9"/>
        <v>8.3333333333333329E-2</v>
      </c>
      <c r="K36" s="130">
        <f t="shared" si="5"/>
        <v>675</v>
      </c>
      <c r="M36" s="366">
        <f t="shared" si="6"/>
        <v>-672.37199999999996</v>
      </c>
      <c r="O36" s="372">
        <v>520</v>
      </c>
      <c r="P36" s="371">
        <f t="shared" si="7"/>
        <v>6.4197530864197536E-2</v>
      </c>
      <c r="Q36" s="374">
        <f t="shared" si="8"/>
        <v>520</v>
      </c>
    </row>
    <row r="37" spans="3:17" x14ac:dyDescent="0.3">
      <c r="C37">
        <v>12</v>
      </c>
      <c r="D37" s="386">
        <f t="shared" si="3"/>
        <v>0.5</v>
      </c>
      <c r="E37" s="376">
        <f t="shared" si="4"/>
        <v>2.6280000000000001</v>
      </c>
      <c r="G37" s="383">
        <v>0.52312000000000003</v>
      </c>
      <c r="I37">
        <v>12</v>
      </c>
      <c r="J37" s="183">
        <f t="shared" si="9"/>
        <v>8.3333333333333329E-2</v>
      </c>
      <c r="K37" s="130">
        <f t="shared" si="5"/>
        <v>675</v>
      </c>
      <c r="M37" s="366">
        <f t="shared" si="6"/>
        <v>-672.37199999999996</v>
      </c>
      <c r="O37" s="372">
        <v>520</v>
      </c>
      <c r="P37" s="371">
        <f t="shared" si="7"/>
        <v>6.4197530864197536E-2</v>
      </c>
      <c r="Q37" s="374">
        <f t="shared" si="8"/>
        <v>520</v>
      </c>
    </row>
    <row r="39" spans="3:17" x14ac:dyDescent="0.3">
      <c r="E39" s="377">
        <f>SUM(E26:E37)</f>
        <v>31.536000000000001</v>
      </c>
      <c r="G39" s="377">
        <f>SUM(G26:G37)</f>
        <v>4.8553420000000003</v>
      </c>
      <c r="K39" s="130">
        <f>SUM(K26:K37)</f>
        <v>8100</v>
      </c>
    </row>
    <row r="41" spans="3:17" x14ac:dyDescent="0.3">
      <c r="D41" s="386">
        <v>0.25</v>
      </c>
    </row>
    <row r="42" spans="3:17" x14ac:dyDescent="0.3">
      <c r="D42" s="386">
        <v>0.5</v>
      </c>
      <c r="E42">
        <f>D42/D41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19y Average mothly discharge</vt:lpstr>
      <vt:lpstr>Capacity Factor</vt:lpstr>
      <vt:lpstr>river Capacity</vt:lpstr>
      <vt:lpstr>river Capacity 2</vt:lpstr>
      <vt:lpstr>reserviors </vt:lpstr>
      <vt:lpstr>DRS3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2015-06-05T18:17:20Z</dcterms:created>
  <dcterms:modified xsi:type="dcterms:W3CDTF">2020-07-03T11:13:03Z</dcterms:modified>
</cp:coreProperties>
</file>