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.esa\Desktop\NWSAS_Phase II\Code20190611\"/>
    </mc:Choice>
  </mc:AlternateContent>
  <bookViews>
    <workbookView xWindow="0" yWindow="0" windowWidth="28800" windowHeight="12435" activeTab="2"/>
  </bookViews>
  <sheets>
    <sheet name="summary" sheetId="1" r:id="rId1"/>
    <sheet name="all info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4" i="1"/>
  <c r="F3" i="1"/>
  <c r="F4" i="3" l="1"/>
  <c r="E4" i="3"/>
  <c r="F3" i="3"/>
  <c r="E3" i="3"/>
  <c r="F2" i="3"/>
  <c r="E2" i="3"/>
  <c r="N3" i="1" l="1"/>
  <c r="N2" i="1"/>
  <c r="P4" i="1" l="1"/>
  <c r="P3" i="1"/>
  <c r="P2" i="1"/>
  <c r="O4" i="1"/>
  <c r="O3" i="1"/>
  <c r="O2" i="1"/>
  <c r="L2" i="1"/>
  <c r="M4" i="1" l="1"/>
  <c r="L4" i="1"/>
  <c r="J4" i="1"/>
  <c r="I4" i="1"/>
  <c r="D4" i="1"/>
  <c r="C4" i="1"/>
  <c r="M3" i="1"/>
  <c r="L3" i="1"/>
  <c r="J3" i="1"/>
  <c r="I3" i="1"/>
  <c r="G3" i="1"/>
  <c r="D3" i="1"/>
  <c r="C3" i="1"/>
  <c r="M2" i="1"/>
  <c r="J2" i="1"/>
  <c r="I2" i="1"/>
  <c r="G2" i="1"/>
  <c r="F2" i="1"/>
  <c r="D2" i="1"/>
  <c r="C2" i="1"/>
  <c r="M5" i="2"/>
  <c r="L5" i="2"/>
  <c r="M4" i="2"/>
  <c r="L4" i="2"/>
  <c r="M3" i="2"/>
  <c r="L3" i="2"/>
  <c r="B20" i="2"/>
  <c r="B16" i="2"/>
  <c r="J4" i="2"/>
  <c r="J5" i="2"/>
  <c r="J3" i="2"/>
  <c r="I4" i="2"/>
  <c r="I5" i="2"/>
  <c r="I3" i="2"/>
  <c r="G4" i="2"/>
  <c r="G5" i="2"/>
  <c r="G3" i="2"/>
  <c r="F3" i="2"/>
  <c r="F4" i="2"/>
  <c r="F5" i="2"/>
  <c r="D6" i="2"/>
  <c r="D4" i="2"/>
  <c r="D5" i="2"/>
  <c r="D3" i="2"/>
  <c r="C4" i="2"/>
  <c r="C5" i="2"/>
  <c r="C3" i="2"/>
  <c r="C6" i="2"/>
  <c r="G6" i="2" l="1"/>
  <c r="F6" i="2"/>
</calcChain>
</file>

<file path=xl/sharedStrings.xml><?xml version="1.0" encoding="utf-8"?>
<sst xmlns="http://schemas.openxmlformats.org/spreadsheetml/2006/main" count="71" uniqueCount="53">
  <si>
    <t>Algeria</t>
  </si>
  <si>
    <t>Tunisia</t>
  </si>
  <si>
    <t>Libya</t>
  </si>
  <si>
    <t>Dprice</t>
  </si>
  <si>
    <t>Eprice</t>
  </si>
  <si>
    <t>low</t>
  </si>
  <si>
    <t>mid</t>
  </si>
  <si>
    <t>high</t>
  </si>
  <si>
    <t>Assumption</t>
  </si>
  <si>
    <t>ref</t>
  </si>
  <si>
    <t>Country</t>
  </si>
  <si>
    <t>ref (2016)</t>
  </si>
  <si>
    <t>https://data.worldbank.org/indicator/EP.PMP.DESL.CD?end=2016&amp;locations=DZ-TN-LY&amp;start=2016&amp;view=bar</t>
  </si>
  <si>
    <t>Data (2016)</t>
  </si>
  <si>
    <t>Gasoline</t>
  </si>
  <si>
    <t xml:space="preserve">Gas oil </t>
  </si>
  <si>
    <t>USD</t>
  </si>
  <si>
    <t>1usd</t>
  </si>
  <si>
    <t>TD</t>
  </si>
  <si>
    <t>https://www.thefuelprice.com/Ftn?lang=en</t>
  </si>
  <si>
    <t>Date</t>
  </si>
  <si>
    <t>03/06/2019</t>
  </si>
  <si>
    <t>source</t>
  </si>
  <si>
    <t>AD</t>
  </si>
  <si>
    <t>No Data</t>
  </si>
  <si>
    <t>Gas oil</t>
  </si>
  <si>
    <t>price/liter</t>
  </si>
  <si>
    <t>currency</t>
  </si>
  <si>
    <t>Dprice1</t>
  </si>
  <si>
    <t>Dprice2</t>
  </si>
  <si>
    <t>Dprice3</t>
  </si>
  <si>
    <t>Epricelow</t>
  </si>
  <si>
    <t>Epricemid</t>
  </si>
  <si>
    <t>Epricehigh</t>
  </si>
  <si>
    <t>Gasoline1</t>
  </si>
  <si>
    <t>Gasoline2</t>
  </si>
  <si>
    <t>Gasoline3</t>
  </si>
  <si>
    <t>Gasoil1</t>
  </si>
  <si>
    <t>Gasoil2</t>
  </si>
  <si>
    <t>Gasoil3</t>
  </si>
  <si>
    <t>country</t>
  </si>
  <si>
    <t>Diesel&amp;Gasoil1</t>
  </si>
  <si>
    <t>Diesel&amp;Gasoil2</t>
  </si>
  <si>
    <t>Diesel&amp;Gasoil3</t>
  </si>
  <si>
    <t>Energy Source</t>
  </si>
  <si>
    <t>Diesel</t>
  </si>
  <si>
    <t>Electricity</t>
  </si>
  <si>
    <t>Price1</t>
  </si>
  <si>
    <t>Price2</t>
  </si>
  <si>
    <t>Price3</t>
  </si>
  <si>
    <t>Units</t>
  </si>
  <si>
    <t>USD/Liter</t>
  </si>
  <si>
    <t>USD/KWh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</si>
</sst>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2" xfId="0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1" fillId="3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9" fontId="0" fillId="0" borderId="0" xfId="1" applyFont="1"/>
    <xf numFmtId="0" fontId="0" fillId="0" borderId="1" xfId="0" applyBorder="1" applyAlignment="1">
      <alignment horizontal="center" vertical="center"/>
    </xf>
    <xf numFmtId="0" fontId="3" fillId="0" borderId="0" xfId="2"/>
    <xf numFmtId="2" fontId="0" fillId="0" borderId="1" xfId="0" applyNumberFormat="1" applyBorder="1"/>
    <xf numFmtId="0" fontId="3" fillId="0" borderId="1" xfId="2" applyBorder="1"/>
    <xf numFmtId="164" fontId="0" fillId="0" borderId="1" xfId="0" applyNumberFormat="1" applyBorder="1"/>
    <xf numFmtId="0" fontId="4" fillId="0" borderId="1" xfId="0" applyFont="1" applyBorder="1"/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fuelprice.com/Ftn?lang=en" TargetMode="External"/><Relationship Id="rId2" Type="http://schemas.openxmlformats.org/officeDocument/2006/relationships/hyperlink" Target="https://www.thefuelprice.com/Ftn?lang=en" TargetMode="External"/><Relationship Id="rId1" Type="http://schemas.openxmlformats.org/officeDocument/2006/relationships/hyperlink" Target="https://data.worldbank.org/indicator/EP.PMP.DESL.CD?end=2016&amp;locations=DZ-TN-LY&amp;start=2016&amp;view=bar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zoomScale="130" zoomScaleNormal="130" workbookViewId="0">
      <selection activeCell="G10" sqref="G10"/>
    </sheetView>
  </sheetViews>
  <sheetFormatPr defaultRowHeight="15" x14ac:dyDescent="0.25"/>
  <cols>
    <col min="2" max="4" width="7.7109375" bestFit="1" customWidth="1"/>
    <col min="5" max="5" width="9.7109375" bestFit="1" customWidth="1"/>
    <col min="6" max="6" width="9.85546875" bestFit="1" customWidth="1"/>
    <col min="7" max="7" width="10.28515625" bestFit="1" customWidth="1"/>
    <col min="8" max="10" width="9.85546875" bestFit="1" customWidth="1"/>
    <col min="11" max="13" width="7.5703125" bestFit="1" customWidth="1"/>
    <col min="14" max="16" width="14.85546875" bestFit="1" customWidth="1"/>
  </cols>
  <sheetData>
    <row r="1" spans="1:16" s="2" customFormat="1" x14ac:dyDescent="0.25">
      <c r="A1" s="5" t="s">
        <v>40</v>
      </c>
      <c r="B1" s="6" t="s">
        <v>28</v>
      </c>
      <c r="C1" s="10" t="s">
        <v>29</v>
      </c>
      <c r="D1" s="10" t="s">
        <v>30</v>
      </c>
      <c r="E1" s="6" t="s">
        <v>31</v>
      </c>
      <c r="F1" s="10" t="s">
        <v>32</v>
      </c>
      <c r="G1" s="10" t="s">
        <v>33</v>
      </c>
      <c r="H1" s="6" t="s">
        <v>34</v>
      </c>
      <c r="I1" s="10" t="s">
        <v>35</v>
      </c>
      <c r="J1" s="10" t="s">
        <v>36</v>
      </c>
      <c r="K1" s="6" t="s">
        <v>37</v>
      </c>
      <c r="L1" s="10" t="s">
        <v>38</v>
      </c>
      <c r="M1" s="10" t="s">
        <v>39</v>
      </c>
      <c r="N1" s="6" t="s">
        <v>41</v>
      </c>
      <c r="O1" s="10" t="s">
        <v>42</v>
      </c>
      <c r="P1" s="10" t="s">
        <v>43</v>
      </c>
    </row>
    <row r="2" spans="1:16" s="2" customFormat="1" x14ac:dyDescent="0.25">
      <c r="A2" s="14" t="s">
        <v>0</v>
      </c>
      <c r="B2" s="7">
        <v>0.17</v>
      </c>
      <c r="C2" s="12">
        <f>B2*1.25</f>
        <v>0.21250000000000002</v>
      </c>
      <c r="D2" s="12">
        <f>B2*1.5</f>
        <v>0.255</v>
      </c>
      <c r="E2" s="21">
        <v>2.8000000000000001E-2</v>
      </c>
      <c r="F2" s="11">
        <f>E2*1.25</f>
        <v>3.5000000000000003E-2</v>
      </c>
      <c r="G2" s="11">
        <f>E2*1.5</f>
        <v>4.2000000000000003E-2</v>
      </c>
      <c r="H2" s="7">
        <v>0.28000000000000003</v>
      </c>
      <c r="I2" s="12">
        <f>H2*1.25</f>
        <v>0.35000000000000003</v>
      </c>
      <c r="J2" s="12">
        <f>H2*1.5</f>
        <v>0.42000000000000004</v>
      </c>
      <c r="K2" s="7">
        <v>0.192</v>
      </c>
      <c r="L2" s="12">
        <f>K2*1.25</f>
        <v>0.24</v>
      </c>
      <c r="M2" s="12">
        <f>K2*1.5</f>
        <v>0.28800000000000003</v>
      </c>
      <c r="N2" s="20">
        <f>(B2+K2)/2</f>
        <v>0.18099999999999999</v>
      </c>
      <c r="O2" s="12">
        <f>N2*1.25</f>
        <v>0.22625000000000001</v>
      </c>
      <c r="P2" s="12">
        <f>N2*1.5</f>
        <v>0.27149999999999996</v>
      </c>
    </row>
    <row r="3" spans="1:16" s="2" customFormat="1" x14ac:dyDescent="0.25">
      <c r="A3" s="14" t="s">
        <v>1</v>
      </c>
      <c r="B3" s="7">
        <v>0.62</v>
      </c>
      <c r="C3" s="12">
        <f t="shared" ref="C3:C4" si="0">B3*1.25</f>
        <v>0.77500000000000002</v>
      </c>
      <c r="D3" s="12">
        <f t="shared" ref="D3:D4" si="1">B3*1.5</f>
        <v>0.92999999999999994</v>
      </c>
      <c r="E3" s="21">
        <v>0.1</v>
      </c>
      <c r="F3" s="11">
        <f>E3*1.25</f>
        <v>0.125</v>
      </c>
      <c r="G3" s="11">
        <f t="shared" ref="G3" si="2">E3*1.5</f>
        <v>0.15000000000000002</v>
      </c>
      <c r="H3" s="7">
        <v>0.73</v>
      </c>
      <c r="I3" s="12">
        <f t="shared" ref="I3:I4" si="3">H3*1.25</f>
        <v>0.91249999999999998</v>
      </c>
      <c r="J3" s="12">
        <f t="shared" ref="J3:J4" si="4">H3*1.5</f>
        <v>1.095</v>
      </c>
      <c r="K3" s="7">
        <v>0.5</v>
      </c>
      <c r="L3" s="12">
        <f t="shared" ref="L3:L4" si="5">K3*1.25</f>
        <v>0.625</v>
      </c>
      <c r="M3" s="12">
        <f t="shared" ref="M3:M4" si="6">K3*1.5</f>
        <v>0.75</v>
      </c>
      <c r="N3" s="20">
        <f>(B3+K3)/2</f>
        <v>0.56000000000000005</v>
      </c>
      <c r="O3" s="12">
        <f>N3*1.25</f>
        <v>0.70000000000000007</v>
      </c>
      <c r="P3" s="12">
        <f>N3*1.5</f>
        <v>0.84000000000000008</v>
      </c>
    </row>
    <row r="4" spans="1:16" s="2" customFormat="1" x14ac:dyDescent="0.25">
      <c r="A4" s="14" t="s">
        <v>2</v>
      </c>
      <c r="B4" s="7">
        <v>0.11</v>
      </c>
      <c r="C4" s="12">
        <f t="shared" si="0"/>
        <v>0.13750000000000001</v>
      </c>
      <c r="D4" s="12">
        <f t="shared" si="1"/>
        <v>0.16500000000000001</v>
      </c>
      <c r="E4" s="21">
        <v>0.1678</v>
      </c>
      <c r="F4" s="11">
        <f>E4*1.25</f>
        <v>0.20974999999999999</v>
      </c>
      <c r="G4" s="11">
        <f>E4*1.5</f>
        <v>0.25170000000000003</v>
      </c>
      <c r="H4" s="7">
        <v>0.11</v>
      </c>
      <c r="I4" s="12">
        <f t="shared" si="3"/>
        <v>0.13750000000000001</v>
      </c>
      <c r="J4" s="12">
        <f t="shared" si="4"/>
        <v>0.16500000000000001</v>
      </c>
      <c r="K4" s="7"/>
      <c r="L4" s="12">
        <f t="shared" si="5"/>
        <v>0</v>
      </c>
      <c r="M4" s="12">
        <f t="shared" si="6"/>
        <v>0</v>
      </c>
      <c r="N4" s="20">
        <v>0.11</v>
      </c>
      <c r="O4" s="12">
        <f>N4*1.25</f>
        <v>0.13750000000000001</v>
      </c>
      <c r="P4" s="12">
        <f>N4*1.5</f>
        <v>0.16500000000000001</v>
      </c>
    </row>
    <row r="6" spans="1:16" ht="15.75" thickBot="1" x14ac:dyDescent="0.3"/>
    <row r="7" spans="1:16" ht="15.75" thickBot="1" x14ac:dyDescent="0.3">
      <c r="E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H21" sqref="H21"/>
    </sheetView>
  </sheetViews>
  <sheetFormatPr defaultRowHeight="15" x14ac:dyDescent="0.25"/>
  <sheetData>
    <row r="1" spans="1:13" x14ac:dyDescent="0.25">
      <c r="A1" s="4"/>
      <c r="B1" s="23" t="s">
        <v>3</v>
      </c>
      <c r="C1" s="23"/>
      <c r="D1" s="23"/>
      <c r="E1" s="24" t="s">
        <v>4</v>
      </c>
      <c r="F1" s="24"/>
      <c r="G1" s="24"/>
      <c r="H1" s="23" t="s">
        <v>14</v>
      </c>
      <c r="I1" s="23"/>
      <c r="J1" s="23"/>
      <c r="K1" s="23" t="s">
        <v>25</v>
      </c>
      <c r="L1" s="23"/>
      <c r="M1" s="23"/>
    </row>
    <row r="2" spans="1:13" x14ac:dyDescent="0.25">
      <c r="A2" s="5" t="s">
        <v>10</v>
      </c>
      <c r="B2" s="6">
        <v>1</v>
      </c>
      <c r="C2" s="10">
        <v>2</v>
      </c>
      <c r="D2" s="10">
        <v>3</v>
      </c>
      <c r="E2" s="6" t="s">
        <v>5</v>
      </c>
      <c r="F2" s="10" t="s">
        <v>6</v>
      </c>
      <c r="G2" s="10" t="s">
        <v>7</v>
      </c>
      <c r="H2" s="6">
        <v>1</v>
      </c>
      <c r="I2" s="10">
        <v>2</v>
      </c>
      <c r="J2" s="10">
        <v>3</v>
      </c>
      <c r="K2" s="6">
        <v>1</v>
      </c>
      <c r="L2" s="10">
        <v>2</v>
      </c>
      <c r="M2" s="10">
        <v>3</v>
      </c>
    </row>
    <row r="3" spans="1:13" x14ac:dyDescent="0.25">
      <c r="A3" s="3" t="s">
        <v>0</v>
      </c>
      <c r="B3" s="7">
        <v>0.17</v>
      </c>
      <c r="C3" s="12">
        <f>B3*1.25</f>
        <v>0.21250000000000002</v>
      </c>
      <c r="D3" s="12">
        <f>B3*1.5</f>
        <v>0.255</v>
      </c>
      <c r="E3" s="7">
        <v>2.8000000000000001E-2</v>
      </c>
      <c r="F3" s="11">
        <f>E3*1.25</f>
        <v>3.5000000000000003E-2</v>
      </c>
      <c r="G3" s="11">
        <f>E3*1.5</f>
        <v>4.2000000000000003E-2</v>
      </c>
      <c r="H3" s="7">
        <v>0.28000000000000003</v>
      </c>
      <c r="I3" s="12">
        <f>H3*1.25</f>
        <v>0.35000000000000003</v>
      </c>
      <c r="J3" s="12">
        <f>H3*1.5</f>
        <v>0.42000000000000004</v>
      </c>
      <c r="K3" s="7">
        <v>0.192</v>
      </c>
      <c r="L3" s="12">
        <f>K3*1.25</f>
        <v>0.24</v>
      </c>
      <c r="M3" s="12">
        <f>K3*1.5</f>
        <v>0.28800000000000003</v>
      </c>
    </row>
    <row r="4" spans="1:13" x14ac:dyDescent="0.25">
      <c r="A4" s="3" t="s">
        <v>1</v>
      </c>
      <c r="B4" s="7">
        <v>0.62</v>
      </c>
      <c r="C4" s="12">
        <f t="shared" ref="C4:C5" si="0">B4*1.25</f>
        <v>0.77500000000000002</v>
      </c>
      <c r="D4" s="12">
        <f t="shared" ref="D4:D5" si="1">B4*1.5</f>
        <v>0.92999999999999994</v>
      </c>
      <c r="E4" s="7">
        <v>0.1</v>
      </c>
      <c r="F4" s="11">
        <f t="shared" ref="F4:F5" si="2">E4*1.25</f>
        <v>0.125</v>
      </c>
      <c r="G4" s="11">
        <f t="shared" ref="G4:G5" si="3">E4*1.5</f>
        <v>0.15000000000000002</v>
      </c>
      <c r="H4" s="7">
        <v>0.73</v>
      </c>
      <c r="I4" s="12">
        <f t="shared" ref="I4:I5" si="4">H4*1.25</f>
        <v>0.91249999999999998</v>
      </c>
      <c r="J4" s="12">
        <f t="shared" ref="J4:J5" si="5">H4*1.5</f>
        <v>1.095</v>
      </c>
      <c r="K4" s="7">
        <v>0.5</v>
      </c>
      <c r="L4" s="12">
        <f t="shared" ref="L4:L5" si="6">K4*1.25</f>
        <v>0.625</v>
      </c>
      <c r="M4" s="12">
        <f t="shared" ref="M4:M5" si="7">K4*1.5</f>
        <v>0.75</v>
      </c>
    </row>
    <row r="5" spans="1:13" x14ac:dyDescent="0.25">
      <c r="A5" s="3" t="s">
        <v>2</v>
      </c>
      <c r="B5" s="7">
        <v>0.11</v>
      </c>
      <c r="C5" s="12">
        <f t="shared" si="0"/>
        <v>0.13750000000000001</v>
      </c>
      <c r="D5" s="12">
        <f t="shared" si="1"/>
        <v>0.16500000000000001</v>
      </c>
      <c r="E5" s="7">
        <v>0.1678</v>
      </c>
      <c r="F5" s="11">
        <f t="shared" si="2"/>
        <v>0.20974999999999999</v>
      </c>
      <c r="G5" s="11">
        <f t="shared" si="3"/>
        <v>0.25170000000000003</v>
      </c>
      <c r="H5" s="7">
        <v>0.11</v>
      </c>
      <c r="I5" s="12">
        <f t="shared" si="4"/>
        <v>0.13750000000000001</v>
      </c>
      <c r="J5" s="12">
        <f t="shared" si="5"/>
        <v>0.16500000000000001</v>
      </c>
      <c r="K5" s="7"/>
      <c r="L5" s="12">
        <f t="shared" si="6"/>
        <v>0</v>
      </c>
      <c r="M5" s="12">
        <f t="shared" si="7"/>
        <v>0</v>
      </c>
    </row>
    <row r="6" spans="1:13" x14ac:dyDescent="0.25">
      <c r="B6" t="s">
        <v>11</v>
      </c>
      <c r="C6" s="13">
        <f>(C3-B3)/B3</f>
        <v>0.25000000000000006</v>
      </c>
      <c r="D6" s="13">
        <f>(D3-B3)/B3</f>
        <v>0.49999999999999994</v>
      </c>
      <c r="E6" t="s">
        <v>9</v>
      </c>
      <c r="F6" s="13">
        <f>(F3-E3)/E3</f>
        <v>0.25000000000000011</v>
      </c>
      <c r="G6" s="13">
        <f>(G3-E3)/E3</f>
        <v>0.50000000000000011</v>
      </c>
    </row>
    <row r="9" spans="1:13" x14ac:dyDescent="0.25">
      <c r="A9" s="2"/>
      <c r="B9" s="8" t="s">
        <v>13</v>
      </c>
      <c r="C9" s="15" t="s">
        <v>12</v>
      </c>
      <c r="D9" s="2"/>
      <c r="E9" s="2"/>
      <c r="F9" s="2"/>
      <c r="G9" s="2"/>
    </row>
    <row r="10" spans="1:13" x14ac:dyDescent="0.25">
      <c r="A10" s="2"/>
      <c r="B10" s="9" t="s">
        <v>8</v>
      </c>
      <c r="C10" s="2"/>
      <c r="D10" s="2"/>
      <c r="E10" s="2"/>
      <c r="F10" s="2"/>
      <c r="G10" s="2"/>
    </row>
    <row r="13" spans="1:13" x14ac:dyDescent="0.25">
      <c r="A13" s="19" t="s">
        <v>15</v>
      </c>
      <c r="B13" s="4" t="s">
        <v>26</v>
      </c>
      <c r="C13" s="4" t="s">
        <v>27</v>
      </c>
      <c r="D13" s="4" t="s">
        <v>20</v>
      </c>
      <c r="E13" s="4" t="s">
        <v>22</v>
      </c>
    </row>
    <row r="14" spans="1:13" x14ac:dyDescent="0.25">
      <c r="A14" s="4" t="s">
        <v>1</v>
      </c>
      <c r="B14" s="16">
        <v>1.48</v>
      </c>
      <c r="C14" s="4" t="s">
        <v>18</v>
      </c>
      <c r="D14" s="4" t="s">
        <v>21</v>
      </c>
      <c r="E14" s="17" t="s">
        <v>19</v>
      </c>
    </row>
    <row r="15" spans="1:13" x14ac:dyDescent="0.25">
      <c r="A15" s="4" t="s">
        <v>17</v>
      </c>
      <c r="B15" s="16">
        <v>2.9865699999999999</v>
      </c>
      <c r="C15" s="4" t="s">
        <v>18</v>
      </c>
      <c r="D15" s="4"/>
      <c r="E15" s="4"/>
    </row>
    <row r="16" spans="1:13" x14ac:dyDescent="0.25">
      <c r="A16" s="4"/>
      <c r="B16" s="16">
        <f>B14/B15</f>
        <v>0.49555175334915974</v>
      </c>
      <c r="C16" s="4" t="s">
        <v>16</v>
      </c>
      <c r="D16" s="4"/>
      <c r="E16" s="4"/>
    </row>
    <row r="17" spans="1:5" x14ac:dyDescent="0.25">
      <c r="A17" s="4"/>
      <c r="B17" s="4"/>
      <c r="C17" s="4"/>
      <c r="D17" s="4"/>
      <c r="E17" s="4"/>
    </row>
    <row r="18" spans="1:5" x14ac:dyDescent="0.25">
      <c r="A18" s="4" t="s">
        <v>0</v>
      </c>
      <c r="B18" s="18">
        <v>23.06</v>
      </c>
      <c r="C18" s="4" t="s">
        <v>23</v>
      </c>
      <c r="D18" s="4" t="s">
        <v>21</v>
      </c>
      <c r="E18" s="17" t="s">
        <v>19</v>
      </c>
    </row>
    <row r="19" spans="1:5" x14ac:dyDescent="0.25">
      <c r="A19" s="4" t="s">
        <v>17</v>
      </c>
      <c r="B19" s="18">
        <v>119.82899999999999</v>
      </c>
      <c r="C19" s="4" t="s">
        <v>23</v>
      </c>
      <c r="D19" s="4"/>
      <c r="E19" s="4"/>
    </row>
    <row r="20" spans="1:5" x14ac:dyDescent="0.25">
      <c r="A20" s="4"/>
      <c r="B20" s="18">
        <f>B18/B19</f>
        <v>0.19244089494195896</v>
      </c>
      <c r="C20" s="4" t="s">
        <v>16</v>
      </c>
      <c r="D20" s="4"/>
      <c r="E20" s="4"/>
    </row>
    <row r="21" spans="1:5" x14ac:dyDescent="0.25">
      <c r="A21" s="4"/>
      <c r="B21" s="4"/>
      <c r="C21" s="4"/>
      <c r="D21" s="4"/>
      <c r="E21" s="4"/>
    </row>
    <row r="22" spans="1:5" x14ac:dyDescent="0.25">
      <c r="A22" s="4" t="s">
        <v>2</v>
      </c>
      <c r="B22" s="4" t="s">
        <v>24</v>
      </c>
      <c r="C22" s="4"/>
      <c r="D22" s="4"/>
      <c r="E22" s="4"/>
    </row>
  </sheetData>
  <mergeCells count="4">
    <mergeCell ref="B1:D1"/>
    <mergeCell ref="E1:G1"/>
    <mergeCell ref="H1:J1"/>
    <mergeCell ref="K1:M1"/>
  </mergeCells>
  <hyperlinks>
    <hyperlink ref="C9" r:id="rId1"/>
    <hyperlink ref="E14" r:id="rId2"/>
    <hyperlink ref="E18" r:id="rId3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L11" sqref="L11"/>
    </sheetView>
  </sheetViews>
  <sheetFormatPr defaultRowHeight="15" x14ac:dyDescent="0.25"/>
  <cols>
    <col min="2" max="2" width="13.5703125" style="2" bestFit="1" customWidth="1"/>
    <col min="3" max="3" width="11.7109375" customWidth="1"/>
  </cols>
  <sheetData>
    <row r="1" spans="1:6" x14ac:dyDescent="0.25">
      <c r="A1" s="5" t="s">
        <v>10</v>
      </c>
      <c r="B1" s="5" t="s">
        <v>44</v>
      </c>
      <c r="C1" s="5" t="s">
        <v>50</v>
      </c>
      <c r="D1" s="6" t="s">
        <v>47</v>
      </c>
      <c r="E1" s="10" t="s">
        <v>48</v>
      </c>
      <c r="F1" s="10" t="s">
        <v>49</v>
      </c>
    </row>
    <row r="2" spans="1:6" x14ac:dyDescent="0.25">
      <c r="A2" s="22" t="s">
        <v>0</v>
      </c>
      <c r="B2" s="22" t="s">
        <v>45</v>
      </c>
      <c r="C2" s="4" t="s">
        <v>51</v>
      </c>
      <c r="D2" s="20">
        <v>0.17</v>
      </c>
      <c r="E2" s="12">
        <f>D2*1.25</f>
        <v>0.21250000000000002</v>
      </c>
      <c r="F2" s="12">
        <f>D2*1.5</f>
        <v>0.255</v>
      </c>
    </row>
    <row r="3" spans="1:6" x14ac:dyDescent="0.25">
      <c r="A3" s="22" t="s">
        <v>1</v>
      </c>
      <c r="B3" s="22" t="s">
        <v>45</v>
      </c>
      <c r="C3" s="4" t="s">
        <v>51</v>
      </c>
      <c r="D3" s="20">
        <v>0.62</v>
      </c>
      <c r="E3" s="12">
        <f t="shared" ref="E3" si="0">D3*1.25</f>
        <v>0.77500000000000002</v>
      </c>
      <c r="F3" s="12">
        <f t="shared" ref="F3" si="1">D3*1.5</f>
        <v>0.92999999999999994</v>
      </c>
    </row>
    <row r="4" spans="1:6" x14ac:dyDescent="0.25">
      <c r="A4" s="22" t="s">
        <v>2</v>
      </c>
      <c r="B4" s="22" t="s">
        <v>46</v>
      </c>
      <c r="C4" s="4" t="s">
        <v>52</v>
      </c>
      <c r="D4" s="20">
        <v>0.1678</v>
      </c>
      <c r="E4" s="12">
        <f>D4*2</f>
        <v>0.33560000000000001</v>
      </c>
      <c r="F4" s="12">
        <f>D4*4</f>
        <v>0.67120000000000002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all info</vt:lpstr>
      <vt:lpstr>Sheet1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Almulla</dc:creator>
  <cp:lastModifiedBy>adm.esa</cp:lastModifiedBy>
  <dcterms:created xsi:type="dcterms:W3CDTF">2018-09-19T14:11:54Z</dcterms:created>
  <dcterms:modified xsi:type="dcterms:W3CDTF">2019-06-15T20:06:25Z</dcterms:modified>
</cp:coreProperties>
</file>