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525" yWindow="90" windowWidth="18975" windowHeight="11760" tabRatio="942" firstSheet="5" activeTab="9"/>
  </bookViews>
  <sheets>
    <sheet name="TotalCapacityAnnual" sheetId="1" r:id="rId1"/>
    <sheet name="ProductionByTechnologyAnnual" sheetId="2" r:id="rId2"/>
    <sheet name="Demand" sheetId="3" r:id="rId3"/>
    <sheet name="CapitalInvestment" sheetId="4" r:id="rId4"/>
    <sheet name="AnnualVariableOperatingCost" sheetId="5" r:id="rId5"/>
    <sheet name="AnnualFixedOperatingCost" sheetId="6" r:id="rId6"/>
    <sheet name="AnnualEmissions" sheetId="7" r:id="rId7"/>
    <sheet name="Results_Capacity" sheetId="8" r:id="rId8"/>
    <sheet name="Results_Production" sheetId="9" r:id="rId9"/>
    <sheet name="Demand_Results" sheetId="10" r:id="rId10"/>
    <sheet name="Costs_Results" sheetId="11" r:id="rId11"/>
    <sheet name="Emissions_Results" sheetId="14" r:id="rId12"/>
    <sheet name="TechnologySplitvsCosts" sheetId="15" r:id="rId13"/>
  </sheets>
  <calcPr calcId="162913"/>
</workbook>
</file>

<file path=xl/calcChain.xml><?xml version="1.0" encoding="utf-8"?>
<calcChain xmlns="http://schemas.openxmlformats.org/spreadsheetml/2006/main">
  <c r="C107" i="9" l="1"/>
  <c r="D107" i="9"/>
  <c r="E107" i="9"/>
  <c r="F107" i="9"/>
  <c r="G107" i="9"/>
  <c r="H107" i="9"/>
  <c r="I107" i="9"/>
  <c r="J107" i="9"/>
  <c r="K107" i="9"/>
  <c r="L107" i="9"/>
  <c r="M107" i="9"/>
  <c r="N107" i="9"/>
  <c r="O107" i="9"/>
  <c r="P107" i="9"/>
  <c r="Q107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AZ107" i="9"/>
  <c r="BA107" i="9"/>
  <c r="BB107" i="9"/>
  <c r="BC107" i="9"/>
  <c r="BD107" i="9"/>
  <c r="BE107" i="9"/>
  <c r="B107" i="9"/>
  <c r="M2" i="11" l="1"/>
  <c r="N2" i="11"/>
  <c r="O2" i="11"/>
  <c r="P2" i="11"/>
  <c r="Q2" i="11"/>
  <c r="R2" i="11"/>
  <c r="S2" i="11"/>
  <c r="T2" i="11"/>
  <c r="U2" i="11"/>
  <c r="V2" i="11"/>
  <c r="C9" i="11"/>
  <c r="M3" i="11"/>
  <c r="N3" i="11"/>
  <c r="O3" i="11"/>
  <c r="P3" i="11"/>
  <c r="Q3" i="11"/>
  <c r="R3" i="11"/>
  <c r="S3" i="11"/>
  <c r="T3" i="11"/>
  <c r="U3" i="11"/>
  <c r="V3" i="11"/>
  <c r="C10" i="11"/>
  <c r="M4" i="11"/>
  <c r="N4" i="11"/>
  <c r="O4" i="11"/>
  <c r="P4" i="11"/>
  <c r="Q4" i="11"/>
  <c r="R4" i="11"/>
  <c r="S4" i="11"/>
  <c r="T4" i="11"/>
  <c r="U4" i="11"/>
  <c r="V4" i="11"/>
  <c r="C11" i="11"/>
  <c r="C13" i="11"/>
  <c r="K8" i="11"/>
  <c r="W2" i="11"/>
  <c r="X2" i="11"/>
  <c r="Y2" i="11"/>
  <c r="Z2" i="11"/>
  <c r="AA2" i="11"/>
  <c r="AB2" i="11"/>
  <c r="AC2" i="11"/>
  <c r="AD2" i="11"/>
  <c r="AE2" i="11"/>
  <c r="AF2" i="11"/>
  <c r="D9" i="11"/>
  <c r="W3" i="11"/>
  <c r="X3" i="11"/>
  <c r="Y3" i="11"/>
  <c r="Z3" i="11"/>
  <c r="AA3" i="11"/>
  <c r="AB3" i="11"/>
  <c r="AC3" i="11"/>
  <c r="AD3" i="11"/>
  <c r="AE3" i="11"/>
  <c r="AF3" i="11"/>
  <c r="D10" i="11"/>
  <c r="W4" i="11"/>
  <c r="X4" i="11"/>
  <c r="Y4" i="11"/>
  <c r="Z4" i="11"/>
  <c r="AA4" i="11"/>
  <c r="AB4" i="11"/>
  <c r="AC4" i="11"/>
  <c r="AD4" i="11"/>
  <c r="AE4" i="11"/>
  <c r="AF4" i="11"/>
  <c r="D11" i="11"/>
  <c r="D13" i="11"/>
  <c r="L8" i="11"/>
  <c r="AG2" i="11"/>
  <c r="AH2" i="11"/>
  <c r="AI2" i="11"/>
  <c r="AJ2" i="11"/>
  <c r="AK2" i="11"/>
  <c r="AL2" i="11"/>
  <c r="AM2" i="11"/>
  <c r="AN2" i="11"/>
  <c r="AO2" i="11"/>
  <c r="AP2" i="11"/>
  <c r="E9" i="11"/>
  <c r="AG3" i="11"/>
  <c r="AH3" i="11"/>
  <c r="AI3" i="11"/>
  <c r="AJ3" i="11"/>
  <c r="AK3" i="11"/>
  <c r="AL3" i="11"/>
  <c r="AM3" i="11"/>
  <c r="AN3" i="11"/>
  <c r="AO3" i="11"/>
  <c r="AP3" i="11"/>
  <c r="E10" i="11"/>
  <c r="AG4" i="11"/>
  <c r="AH4" i="11"/>
  <c r="AI4" i="11"/>
  <c r="AJ4" i="11"/>
  <c r="AK4" i="11"/>
  <c r="AL4" i="11"/>
  <c r="AM4" i="11"/>
  <c r="AN4" i="11"/>
  <c r="AO4" i="11"/>
  <c r="AP4" i="11"/>
  <c r="E11" i="11"/>
  <c r="E13" i="11"/>
  <c r="M8" i="11"/>
  <c r="AQ2" i="11"/>
  <c r="AR2" i="11"/>
  <c r="AS2" i="11"/>
  <c r="AT2" i="11"/>
  <c r="AU2" i="11"/>
  <c r="AV2" i="11"/>
  <c r="AW2" i="11"/>
  <c r="AX2" i="11"/>
  <c r="AY2" i="11"/>
  <c r="AZ2" i="11"/>
  <c r="F9" i="11"/>
  <c r="AQ3" i="11"/>
  <c r="AR3" i="11"/>
  <c r="AS3" i="11"/>
  <c r="AT3" i="11"/>
  <c r="AU3" i="11"/>
  <c r="AV3" i="11"/>
  <c r="AW3" i="11"/>
  <c r="AX3" i="11"/>
  <c r="AY3" i="11"/>
  <c r="AZ3" i="11"/>
  <c r="F10" i="11"/>
  <c r="AQ4" i="11"/>
  <c r="AR4" i="11"/>
  <c r="AS4" i="11"/>
  <c r="AT4" i="11"/>
  <c r="AU4" i="11"/>
  <c r="AV4" i="11"/>
  <c r="AW4" i="11"/>
  <c r="AX4" i="11"/>
  <c r="AY4" i="11"/>
  <c r="AZ4" i="11"/>
  <c r="F11" i="11"/>
  <c r="F13" i="11"/>
  <c r="N8" i="11"/>
  <c r="B2" i="11"/>
  <c r="C2" i="11"/>
  <c r="D2" i="11"/>
  <c r="E2" i="11"/>
  <c r="F2" i="11"/>
  <c r="G2" i="11"/>
  <c r="H2" i="11"/>
  <c r="I2" i="11"/>
  <c r="J2" i="11"/>
  <c r="K2" i="11"/>
  <c r="L2" i="11"/>
  <c r="B9" i="11"/>
  <c r="B3" i="11"/>
  <c r="C3" i="11"/>
  <c r="D3" i="11"/>
  <c r="E3" i="11"/>
  <c r="F3" i="11"/>
  <c r="G3" i="11"/>
  <c r="H3" i="11"/>
  <c r="I3" i="11"/>
  <c r="J3" i="11"/>
  <c r="K3" i="11"/>
  <c r="L3" i="11"/>
  <c r="B10" i="11"/>
  <c r="B4" i="11"/>
  <c r="C4" i="11"/>
  <c r="D4" i="11"/>
  <c r="E4" i="11"/>
  <c r="F4" i="11"/>
  <c r="G4" i="11"/>
  <c r="H4" i="11"/>
  <c r="I4" i="11"/>
  <c r="J4" i="11"/>
  <c r="K4" i="11"/>
  <c r="L4" i="11"/>
  <c r="B11" i="11"/>
  <c r="B13" i="11"/>
  <c r="J8" i="11"/>
  <c r="G10" i="11"/>
  <c r="G11" i="11"/>
  <c r="B5" i="11"/>
  <c r="C5" i="11"/>
  <c r="D5" i="11"/>
  <c r="E5" i="11"/>
  <c r="F5" i="11"/>
  <c r="G5" i="11"/>
  <c r="H5" i="11"/>
  <c r="I5" i="11"/>
  <c r="J5" i="11"/>
  <c r="K5" i="11"/>
  <c r="L5" i="11"/>
  <c r="B12" i="11"/>
  <c r="M5" i="11"/>
  <c r="N5" i="11"/>
  <c r="O5" i="11"/>
  <c r="P5" i="11"/>
  <c r="Q5" i="11"/>
  <c r="R5" i="11"/>
  <c r="S5" i="11"/>
  <c r="T5" i="11"/>
  <c r="U5" i="11"/>
  <c r="V5" i="11"/>
  <c r="C12" i="11"/>
  <c r="W5" i="11"/>
  <c r="X5" i="11"/>
  <c r="Y5" i="11"/>
  <c r="Z5" i="11"/>
  <c r="AA5" i="11"/>
  <c r="AB5" i="11"/>
  <c r="AC5" i="11"/>
  <c r="AD5" i="11"/>
  <c r="AE5" i="11"/>
  <c r="AF5" i="11"/>
  <c r="D12" i="11"/>
  <c r="AG5" i="11"/>
  <c r="AH5" i="11"/>
  <c r="AI5" i="11"/>
  <c r="AJ5" i="11"/>
  <c r="AK5" i="11"/>
  <c r="AL5" i="11"/>
  <c r="AM5" i="11"/>
  <c r="AN5" i="11"/>
  <c r="AO5" i="11"/>
  <c r="AP5" i="11"/>
  <c r="E12" i="11"/>
  <c r="AQ5" i="11"/>
  <c r="AR5" i="11"/>
  <c r="AS5" i="11"/>
  <c r="AT5" i="11"/>
  <c r="AU5" i="11"/>
  <c r="AV5" i="11"/>
  <c r="AW5" i="11"/>
  <c r="AX5" i="11"/>
  <c r="AY5" i="11"/>
  <c r="AZ5" i="11"/>
  <c r="F12" i="11"/>
  <c r="G12" i="11"/>
  <c r="G9" i="11"/>
  <c r="BA3" i="11"/>
  <c r="BB3" i="11"/>
  <c r="BC3" i="11"/>
  <c r="BD3" i="11"/>
  <c r="BE3" i="11"/>
  <c r="BE5" i="11"/>
  <c r="BD5" i="11"/>
  <c r="BC5" i="11"/>
  <c r="BB5" i="11"/>
  <c r="BA5" i="11"/>
  <c r="BE4" i="11"/>
  <c r="BD4" i="11"/>
  <c r="BC4" i="11"/>
  <c r="BB4" i="11"/>
  <c r="BA4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AZ16" i="11"/>
  <c r="BA16" i="11"/>
  <c r="BB16" i="11"/>
  <c r="BC16" i="11"/>
  <c r="BD16" i="11"/>
  <c r="BE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18" i="11"/>
  <c r="B7" i="15"/>
  <c r="B17" i="11"/>
  <c r="B6" i="15"/>
  <c r="B16" i="11"/>
  <c r="B5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AH7" i="15"/>
  <c r="AI7" i="15"/>
  <c r="AJ7" i="15"/>
  <c r="AK7" i="15"/>
  <c r="AL7" i="15"/>
  <c r="AM7" i="15"/>
  <c r="AN7" i="15"/>
  <c r="AO7" i="15"/>
  <c r="AP7" i="15"/>
  <c r="AQ7" i="15"/>
  <c r="AR7" i="15"/>
  <c r="AS7" i="15"/>
  <c r="AT7" i="15"/>
  <c r="AU7" i="15"/>
  <c r="AV7" i="15"/>
  <c r="AW7" i="15"/>
  <c r="AX7" i="15"/>
  <c r="AY7" i="15"/>
  <c r="AZ7" i="15"/>
  <c r="BA7" i="15"/>
  <c r="BB7" i="15"/>
  <c r="BC7" i="15"/>
  <c r="BD7" i="15"/>
  <c r="BE7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AJ6" i="15"/>
  <c r="AK6" i="15"/>
  <c r="AL6" i="15"/>
  <c r="AM6" i="15"/>
  <c r="AN6" i="15"/>
  <c r="AO6" i="15"/>
  <c r="AP6" i="15"/>
  <c r="AQ6" i="15"/>
  <c r="AR6" i="15"/>
  <c r="AS6" i="15"/>
  <c r="AT6" i="15"/>
  <c r="AU6" i="15"/>
  <c r="AV6" i="15"/>
  <c r="AW6" i="15"/>
  <c r="AX6" i="15"/>
  <c r="AY6" i="15"/>
  <c r="AZ6" i="15"/>
  <c r="BA6" i="15"/>
  <c r="BB6" i="15"/>
  <c r="BC6" i="15"/>
  <c r="BD6" i="15"/>
  <c r="BE6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AJ5" i="15"/>
  <c r="AK5" i="15"/>
  <c r="AL5" i="15"/>
  <c r="AM5" i="15"/>
  <c r="AN5" i="15"/>
  <c r="AO5" i="15"/>
  <c r="AP5" i="15"/>
  <c r="AQ5" i="15"/>
  <c r="AR5" i="15"/>
  <c r="AS5" i="15"/>
  <c r="AT5" i="15"/>
  <c r="AU5" i="15"/>
  <c r="AV5" i="15"/>
  <c r="AW5" i="15"/>
  <c r="AX5" i="15"/>
  <c r="AY5" i="15"/>
  <c r="AZ5" i="15"/>
  <c r="BA5" i="15"/>
  <c r="BB5" i="15"/>
  <c r="BC5" i="15"/>
  <c r="BD5" i="15"/>
  <c r="BE5" i="15"/>
  <c r="C2" i="14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AO2" i="14"/>
  <c r="AP2" i="14"/>
  <c r="AQ2" i="14"/>
  <c r="AR2" i="14"/>
  <c r="AS2" i="14"/>
  <c r="AT2" i="14"/>
  <c r="AU2" i="14"/>
  <c r="AV2" i="14"/>
  <c r="AW2" i="14"/>
  <c r="AX2" i="14"/>
  <c r="AY2" i="14"/>
  <c r="AZ2" i="14"/>
  <c r="BA2" i="14"/>
  <c r="BB2" i="14"/>
  <c r="BC2" i="14"/>
  <c r="BD2" i="14"/>
  <c r="BE2" i="14"/>
  <c r="B2" i="14"/>
  <c r="BA2" i="11"/>
  <c r="BB2" i="11"/>
  <c r="BC2" i="11"/>
  <c r="BD2" i="11"/>
  <c r="BE2" i="11"/>
  <c r="C2" i="10"/>
  <c r="C9" i="10"/>
  <c r="D2" i="10"/>
  <c r="D9" i="10"/>
  <c r="E2" i="10"/>
  <c r="E9" i="10"/>
  <c r="F2" i="10"/>
  <c r="F9" i="10"/>
  <c r="G2" i="10"/>
  <c r="G9" i="10"/>
  <c r="H2" i="10"/>
  <c r="H9" i="10"/>
  <c r="I2" i="10"/>
  <c r="I9" i="10"/>
  <c r="J2" i="10"/>
  <c r="J9" i="10"/>
  <c r="K2" i="10"/>
  <c r="K9" i="10"/>
  <c r="L2" i="10"/>
  <c r="L9" i="10"/>
  <c r="M2" i="10"/>
  <c r="M9" i="10"/>
  <c r="N2" i="10"/>
  <c r="N9" i="10"/>
  <c r="O2" i="10"/>
  <c r="O9" i="10"/>
  <c r="P2" i="10"/>
  <c r="P9" i="10"/>
  <c r="Q2" i="10"/>
  <c r="Q9" i="10"/>
  <c r="R2" i="10"/>
  <c r="R9" i="10"/>
  <c r="S2" i="10"/>
  <c r="S9" i="10"/>
  <c r="T2" i="10"/>
  <c r="T9" i="10"/>
  <c r="U2" i="10"/>
  <c r="U9" i="10"/>
  <c r="V2" i="10"/>
  <c r="V9" i="10"/>
  <c r="W2" i="10"/>
  <c r="W9" i="10"/>
  <c r="X2" i="10"/>
  <c r="X9" i="10"/>
  <c r="Y2" i="10"/>
  <c r="Y9" i="10"/>
  <c r="Z2" i="10"/>
  <c r="Z9" i="10"/>
  <c r="AA2" i="10"/>
  <c r="AA9" i="10"/>
  <c r="AB2" i="10"/>
  <c r="AB9" i="10"/>
  <c r="AC2" i="10"/>
  <c r="AC9" i="10"/>
  <c r="AD2" i="10"/>
  <c r="AD9" i="10"/>
  <c r="AE2" i="10"/>
  <c r="AE9" i="10"/>
  <c r="AF2" i="10"/>
  <c r="AF9" i="10"/>
  <c r="AG2" i="10"/>
  <c r="AG9" i="10"/>
  <c r="AH2" i="10"/>
  <c r="AH9" i="10"/>
  <c r="AI2" i="10"/>
  <c r="AI9" i="10"/>
  <c r="AJ2" i="10"/>
  <c r="AJ9" i="10"/>
  <c r="AK2" i="10"/>
  <c r="AK9" i="10"/>
  <c r="AL2" i="10"/>
  <c r="AL9" i="10"/>
  <c r="AM2" i="10"/>
  <c r="AM9" i="10"/>
  <c r="AN2" i="10"/>
  <c r="AN9" i="10"/>
  <c r="AO2" i="10"/>
  <c r="AO9" i="10"/>
  <c r="AP2" i="10"/>
  <c r="AP9" i="10"/>
  <c r="AQ2" i="10"/>
  <c r="AQ9" i="10"/>
  <c r="AR2" i="10"/>
  <c r="AR9" i="10"/>
  <c r="AS2" i="10"/>
  <c r="AS9" i="10"/>
  <c r="AT2" i="10"/>
  <c r="AT9" i="10"/>
  <c r="AU2" i="10"/>
  <c r="AU9" i="10"/>
  <c r="AV2" i="10"/>
  <c r="AV9" i="10"/>
  <c r="AW2" i="10"/>
  <c r="AW9" i="10"/>
  <c r="AX2" i="10"/>
  <c r="AX9" i="10"/>
  <c r="AY2" i="10"/>
  <c r="AY9" i="10"/>
  <c r="AZ2" i="10"/>
  <c r="AZ9" i="10"/>
  <c r="BA2" i="10"/>
  <c r="BA9" i="10"/>
  <c r="BB2" i="10"/>
  <c r="BB9" i="10"/>
  <c r="BC2" i="10"/>
  <c r="BC9" i="10"/>
  <c r="BD2" i="10"/>
  <c r="BD9" i="10"/>
  <c r="BE2" i="10"/>
  <c r="BE9" i="10"/>
  <c r="C3" i="10"/>
  <c r="C10" i="10"/>
  <c r="D3" i="10"/>
  <c r="D10" i="10"/>
  <c r="E3" i="10"/>
  <c r="E10" i="10"/>
  <c r="F3" i="10"/>
  <c r="F10" i="10"/>
  <c r="G3" i="10"/>
  <c r="G10" i="10"/>
  <c r="H3" i="10"/>
  <c r="H10" i="10"/>
  <c r="I3" i="10"/>
  <c r="I10" i="10"/>
  <c r="J3" i="10"/>
  <c r="J10" i="10"/>
  <c r="K3" i="10"/>
  <c r="K10" i="10"/>
  <c r="L3" i="10"/>
  <c r="L10" i="10"/>
  <c r="M3" i="10"/>
  <c r="M10" i="10"/>
  <c r="N3" i="10"/>
  <c r="N10" i="10"/>
  <c r="O3" i="10"/>
  <c r="O10" i="10"/>
  <c r="P3" i="10"/>
  <c r="P10" i="10"/>
  <c r="Q3" i="10"/>
  <c r="Q10" i="10"/>
  <c r="R3" i="10"/>
  <c r="R10" i="10"/>
  <c r="S3" i="10"/>
  <c r="S10" i="10"/>
  <c r="T3" i="10"/>
  <c r="T10" i="10"/>
  <c r="U3" i="10"/>
  <c r="U10" i="10"/>
  <c r="V3" i="10"/>
  <c r="V10" i="10"/>
  <c r="W3" i="10"/>
  <c r="W10" i="10"/>
  <c r="X3" i="10"/>
  <c r="X10" i="10"/>
  <c r="Y3" i="10"/>
  <c r="Y10" i="10"/>
  <c r="Z3" i="10"/>
  <c r="Z10" i="10"/>
  <c r="AA3" i="10"/>
  <c r="AA10" i="10"/>
  <c r="AB3" i="10"/>
  <c r="AB10" i="10"/>
  <c r="AC3" i="10"/>
  <c r="AC10" i="10"/>
  <c r="AD3" i="10"/>
  <c r="AD10" i="10"/>
  <c r="AE3" i="10"/>
  <c r="AE10" i="10"/>
  <c r="AF3" i="10"/>
  <c r="AF10" i="10"/>
  <c r="AG3" i="10"/>
  <c r="AG10" i="10"/>
  <c r="AH3" i="10"/>
  <c r="AH10" i="10"/>
  <c r="AI3" i="10"/>
  <c r="AI10" i="10"/>
  <c r="AJ3" i="10"/>
  <c r="AJ10" i="10"/>
  <c r="AK3" i="10"/>
  <c r="AK10" i="10"/>
  <c r="AL3" i="10"/>
  <c r="AL10" i="10"/>
  <c r="AM3" i="10"/>
  <c r="AM10" i="10"/>
  <c r="AN3" i="10"/>
  <c r="AN10" i="10"/>
  <c r="AO3" i="10"/>
  <c r="AO10" i="10"/>
  <c r="AP3" i="10"/>
  <c r="AP10" i="10"/>
  <c r="AQ3" i="10"/>
  <c r="AQ10" i="10"/>
  <c r="AR3" i="10"/>
  <c r="AR10" i="10"/>
  <c r="AS3" i="10"/>
  <c r="AS10" i="10"/>
  <c r="AT3" i="10"/>
  <c r="AT10" i="10"/>
  <c r="AU3" i="10"/>
  <c r="AU10" i="10"/>
  <c r="AV3" i="10"/>
  <c r="AV10" i="10"/>
  <c r="AW3" i="10"/>
  <c r="AW10" i="10"/>
  <c r="AX3" i="10"/>
  <c r="AX10" i="10"/>
  <c r="AY3" i="10"/>
  <c r="AY10" i="10"/>
  <c r="AZ3" i="10"/>
  <c r="AZ10" i="10"/>
  <c r="BA3" i="10"/>
  <c r="BA10" i="10"/>
  <c r="BB3" i="10"/>
  <c r="BB10" i="10"/>
  <c r="BC3" i="10"/>
  <c r="BC10" i="10"/>
  <c r="BD3" i="10"/>
  <c r="BD10" i="10"/>
  <c r="BE3" i="10"/>
  <c r="BE10" i="10"/>
  <c r="B3" i="10"/>
  <c r="B10" i="10"/>
  <c r="B2" i="10"/>
  <c r="B9" i="10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BB5" i="9"/>
  <c r="BC5" i="9"/>
  <c r="BD5" i="9"/>
  <c r="BE5" i="9"/>
  <c r="BF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BD6" i="9"/>
  <c r="BE6" i="9"/>
  <c r="BF6" i="9"/>
  <c r="C7" i="9"/>
  <c r="B66" i="9"/>
  <c r="D7" i="9"/>
  <c r="C66" i="9"/>
  <c r="E7" i="9"/>
  <c r="D66" i="9"/>
  <c r="F7" i="9"/>
  <c r="E66" i="9"/>
  <c r="G7" i="9"/>
  <c r="F66" i="9"/>
  <c r="H7" i="9"/>
  <c r="G66" i="9"/>
  <c r="I7" i="9"/>
  <c r="H66" i="9"/>
  <c r="J7" i="9"/>
  <c r="I66" i="9"/>
  <c r="K7" i="9"/>
  <c r="J66" i="9"/>
  <c r="L7" i="9"/>
  <c r="K66" i="9"/>
  <c r="M7" i="9"/>
  <c r="L66" i="9"/>
  <c r="N7" i="9"/>
  <c r="M66" i="9"/>
  <c r="O7" i="9"/>
  <c r="N66" i="9"/>
  <c r="P7" i="9"/>
  <c r="O66" i="9"/>
  <c r="Q7" i="9"/>
  <c r="P66" i="9"/>
  <c r="R7" i="9"/>
  <c r="Q66" i="9"/>
  <c r="S7" i="9"/>
  <c r="R66" i="9"/>
  <c r="T7" i="9"/>
  <c r="S66" i="9"/>
  <c r="U7" i="9"/>
  <c r="T66" i="9"/>
  <c r="V7" i="9"/>
  <c r="U66" i="9"/>
  <c r="W7" i="9"/>
  <c r="V66" i="9"/>
  <c r="X7" i="9"/>
  <c r="W66" i="9"/>
  <c r="Y7" i="9"/>
  <c r="X66" i="9"/>
  <c r="Z7" i="9"/>
  <c r="Y66" i="9"/>
  <c r="AA7" i="9"/>
  <c r="Z66" i="9"/>
  <c r="AB7" i="9"/>
  <c r="AA66" i="9"/>
  <c r="AC7" i="9"/>
  <c r="AB66" i="9"/>
  <c r="AD7" i="9"/>
  <c r="AC66" i="9"/>
  <c r="AE7" i="9"/>
  <c r="AD66" i="9"/>
  <c r="AF7" i="9"/>
  <c r="AE66" i="9"/>
  <c r="AG7" i="9"/>
  <c r="AF66" i="9"/>
  <c r="AH7" i="9"/>
  <c r="AG66" i="9"/>
  <c r="AI7" i="9"/>
  <c r="AH66" i="9"/>
  <c r="AJ7" i="9"/>
  <c r="AI66" i="9"/>
  <c r="AK7" i="9"/>
  <c r="AJ66" i="9"/>
  <c r="AL7" i="9"/>
  <c r="AK66" i="9"/>
  <c r="AM7" i="9"/>
  <c r="AL66" i="9"/>
  <c r="AN7" i="9"/>
  <c r="AM66" i="9"/>
  <c r="AO7" i="9"/>
  <c r="AN66" i="9"/>
  <c r="AP7" i="9"/>
  <c r="AO66" i="9"/>
  <c r="AQ7" i="9"/>
  <c r="AP66" i="9"/>
  <c r="AR7" i="9"/>
  <c r="AQ66" i="9"/>
  <c r="AS7" i="9"/>
  <c r="AR66" i="9"/>
  <c r="AT7" i="9"/>
  <c r="AS66" i="9"/>
  <c r="AU7" i="9"/>
  <c r="AT66" i="9"/>
  <c r="AV7" i="9"/>
  <c r="AU66" i="9"/>
  <c r="AW7" i="9"/>
  <c r="AV66" i="9"/>
  <c r="AX7" i="9"/>
  <c r="AW66" i="9"/>
  <c r="AY7" i="9"/>
  <c r="AX66" i="9"/>
  <c r="AZ7" i="9"/>
  <c r="AY66" i="9"/>
  <c r="BA7" i="9"/>
  <c r="AZ66" i="9"/>
  <c r="BB7" i="9"/>
  <c r="BA66" i="9"/>
  <c r="BC7" i="9"/>
  <c r="BB66" i="9"/>
  <c r="BD7" i="9"/>
  <c r="BC66" i="9"/>
  <c r="BE7" i="9"/>
  <c r="BD66" i="9"/>
  <c r="BF7" i="9"/>
  <c r="BE66" i="9"/>
  <c r="C8" i="9"/>
  <c r="B74" i="9"/>
  <c r="B114" i="9"/>
  <c r="D8" i="9"/>
  <c r="C74" i="9"/>
  <c r="C114" i="9"/>
  <c r="E8" i="9"/>
  <c r="D74" i="9"/>
  <c r="D114" i="9"/>
  <c r="F8" i="9"/>
  <c r="E74" i="9"/>
  <c r="E114" i="9"/>
  <c r="G8" i="9"/>
  <c r="F74" i="9"/>
  <c r="F114" i="9"/>
  <c r="H8" i="9"/>
  <c r="G74" i="9"/>
  <c r="G114" i="9"/>
  <c r="I8" i="9"/>
  <c r="H74" i="9"/>
  <c r="H114" i="9"/>
  <c r="J8" i="9"/>
  <c r="I74" i="9"/>
  <c r="I114" i="9"/>
  <c r="K8" i="9"/>
  <c r="J74" i="9"/>
  <c r="J114" i="9"/>
  <c r="L8" i="9"/>
  <c r="K74" i="9"/>
  <c r="K114" i="9"/>
  <c r="M8" i="9"/>
  <c r="L74" i="9"/>
  <c r="L114" i="9"/>
  <c r="N8" i="9"/>
  <c r="M74" i="9"/>
  <c r="M114" i="9"/>
  <c r="O8" i="9"/>
  <c r="N74" i="9"/>
  <c r="N114" i="9"/>
  <c r="P8" i="9"/>
  <c r="O74" i="9"/>
  <c r="O114" i="9"/>
  <c r="Q8" i="9"/>
  <c r="P74" i="9"/>
  <c r="P114" i="9"/>
  <c r="R8" i="9"/>
  <c r="Q74" i="9"/>
  <c r="Q114" i="9"/>
  <c r="S8" i="9"/>
  <c r="R74" i="9"/>
  <c r="R114" i="9"/>
  <c r="T8" i="9"/>
  <c r="S74" i="9"/>
  <c r="S114" i="9"/>
  <c r="U8" i="9"/>
  <c r="T74" i="9"/>
  <c r="T114" i="9"/>
  <c r="V8" i="9"/>
  <c r="U74" i="9"/>
  <c r="U114" i="9"/>
  <c r="W8" i="9"/>
  <c r="V74" i="9"/>
  <c r="V114" i="9"/>
  <c r="X8" i="9"/>
  <c r="W74" i="9"/>
  <c r="W114" i="9"/>
  <c r="Y8" i="9"/>
  <c r="X74" i="9"/>
  <c r="X114" i="9"/>
  <c r="Z8" i="9"/>
  <c r="Y74" i="9"/>
  <c r="Y114" i="9"/>
  <c r="AA8" i="9"/>
  <c r="Z74" i="9"/>
  <c r="Z114" i="9"/>
  <c r="AB8" i="9"/>
  <c r="AA74" i="9"/>
  <c r="AA114" i="9"/>
  <c r="AC8" i="9"/>
  <c r="AB74" i="9"/>
  <c r="AB114" i="9"/>
  <c r="AD8" i="9"/>
  <c r="AC74" i="9"/>
  <c r="AC114" i="9"/>
  <c r="AE8" i="9"/>
  <c r="AD74" i="9"/>
  <c r="AD114" i="9"/>
  <c r="AF8" i="9"/>
  <c r="AE74" i="9"/>
  <c r="AE114" i="9"/>
  <c r="AG8" i="9"/>
  <c r="AF74" i="9"/>
  <c r="AF114" i="9"/>
  <c r="AH8" i="9"/>
  <c r="AG74" i="9"/>
  <c r="AG114" i="9"/>
  <c r="AI8" i="9"/>
  <c r="AH74" i="9"/>
  <c r="AH114" i="9"/>
  <c r="AJ8" i="9"/>
  <c r="AI74" i="9"/>
  <c r="AI114" i="9"/>
  <c r="AK8" i="9"/>
  <c r="AJ74" i="9"/>
  <c r="AJ114" i="9"/>
  <c r="AL8" i="9"/>
  <c r="AK74" i="9"/>
  <c r="AK114" i="9"/>
  <c r="AM8" i="9"/>
  <c r="AL74" i="9"/>
  <c r="AL114" i="9"/>
  <c r="AN8" i="9"/>
  <c r="AM74" i="9"/>
  <c r="AM114" i="9"/>
  <c r="AO8" i="9"/>
  <c r="AN74" i="9"/>
  <c r="AN114" i="9"/>
  <c r="AP8" i="9"/>
  <c r="AO74" i="9"/>
  <c r="AO114" i="9"/>
  <c r="AQ8" i="9"/>
  <c r="AP74" i="9"/>
  <c r="AP114" i="9"/>
  <c r="AR8" i="9"/>
  <c r="AQ74" i="9"/>
  <c r="AQ114" i="9"/>
  <c r="AS8" i="9"/>
  <c r="AR74" i="9"/>
  <c r="AR114" i="9"/>
  <c r="AT8" i="9"/>
  <c r="AS74" i="9"/>
  <c r="AS114" i="9"/>
  <c r="AU8" i="9"/>
  <c r="AT74" i="9"/>
  <c r="AT114" i="9"/>
  <c r="AV8" i="9"/>
  <c r="AU74" i="9"/>
  <c r="AU114" i="9"/>
  <c r="AW8" i="9"/>
  <c r="AV74" i="9"/>
  <c r="AV114" i="9"/>
  <c r="AX8" i="9"/>
  <c r="AW74" i="9"/>
  <c r="AW114" i="9"/>
  <c r="AY8" i="9"/>
  <c r="AX74" i="9"/>
  <c r="AX114" i="9"/>
  <c r="AZ8" i="9"/>
  <c r="AY74" i="9"/>
  <c r="AY114" i="9"/>
  <c r="BA8" i="9"/>
  <c r="AZ74" i="9"/>
  <c r="AZ114" i="9"/>
  <c r="BB8" i="9"/>
  <c r="BA74" i="9"/>
  <c r="BA114" i="9"/>
  <c r="BC8" i="9"/>
  <c r="BB74" i="9"/>
  <c r="BB114" i="9"/>
  <c r="BD8" i="9"/>
  <c r="BC74" i="9"/>
  <c r="BC114" i="9"/>
  <c r="BE8" i="9"/>
  <c r="BD74" i="9"/>
  <c r="BD114" i="9"/>
  <c r="BF8" i="9"/>
  <c r="BE74" i="9"/>
  <c r="BE114" i="9"/>
  <c r="C9" i="9"/>
  <c r="D9" i="9"/>
  <c r="E9" i="9"/>
  <c r="F9" i="9"/>
  <c r="G9" i="9"/>
  <c r="F75" i="9"/>
  <c r="F115" i="9"/>
  <c r="H9" i="9"/>
  <c r="G75" i="9"/>
  <c r="G115" i="9"/>
  <c r="I9" i="9"/>
  <c r="H75" i="9"/>
  <c r="H115" i="9"/>
  <c r="J9" i="9"/>
  <c r="I75" i="9"/>
  <c r="I115" i="9"/>
  <c r="K9" i="9"/>
  <c r="J75" i="9"/>
  <c r="J115" i="9"/>
  <c r="L9" i="9"/>
  <c r="M9" i="9"/>
  <c r="L75" i="9"/>
  <c r="L115" i="9"/>
  <c r="N9" i="9"/>
  <c r="O9" i="9"/>
  <c r="N65" i="9"/>
  <c r="N106" i="9"/>
  <c r="P9" i="9"/>
  <c r="O75" i="9"/>
  <c r="O115" i="9"/>
  <c r="Q9" i="9"/>
  <c r="P75" i="9"/>
  <c r="P115" i="9"/>
  <c r="R9" i="9"/>
  <c r="Q75" i="9"/>
  <c r="Q115" i="9"/>
  <c r="S9" i="9"/>
  <c r="R75" i="9"/>
  <c r="R115" i="9"/>
  <c r="T9" i="9"/>
  <c r="U9" i="9"/>
  <c r="T75" i="9"/>
  <c r="T115" i="9"/>
  <c r="V9" i="9"/>
  <c r="U75" i="9"/>
  <c r="U115" i="9"/>
  <c r="W9" i="9"/>
  <c r="V65" i="9"/>
  <c r="V106" i="9"/>
  <c r="X9" i="9"/>
  <c r="W65" i="9"/>
  <c r="W106" i="9"/>
  <c r="Y9" i="9"/>
  <c r="X75" i="9"/>
  <c r="X115" i="9"/>
  <c r="Z9" i="9"/>
  <c r="Y75" i="9"/>
  <c r="Y115" i="9"/>
  <c r="AA9" i="9"/>
  <c r="Z75" i="9"/>
  <c r="Z115" i="9"/>
  <c r="AB9" i="9"/>
  <c r="AC9" i="9"/>
  <c r="AB75" i="9"/>
  <c r="AB115" i="9"/>
  <c r="AD9" i="9"/>
  <c r="AC75" i="9"/>
  <c r="AC115" i="9"/>
  <c r="AE9" i="9"/>
  <c r="AD75" i="9"/>
  <c r="AD115" i="9"/>
  <c r="AF9" i="9"/>
  <c r="AG9" i="9"/>
  <c r="AH9" i="9"/>
  <c r="AG75" i="9"/>
  <c r="AG115" i="9"/>
  <c r="AI9" i="9"/>
  <c r="AH75" i="9"/>
  <c r="AH115" i="9"/>
  <c r="AJ9" i="9"/>
  <c r="AK9" i="9"/>
  <c r="AJ75" i="9"/>
  <c r="AJ115" i="9"/>
  <c r="AL9" i="9"/>
  <c r="AK75" i="9"/>
  <c r="AK115" i="9"/>
  <c r="AM9" i="9"/>
  <c r="AL75" i="9"/>
  <c r="AL115" i="9"/>
  <c r="AN9" i="9"/>
  <c r="AM75" i="9"/>
  <c r="AM115" i="9"/>
  <c r="AO9" i="9"/>
  <c r="AP9" i="9"/>
  <c r="AQ9" i="9"/>
  <c r="AP75" i="9"/>
  <c r="AP115" i="9"/>
  <c r="AR9" i="9"/>
  <c r="AS9" i="9"/>
  <c r="AR75" i="9"/>
  <c r="AR115" i="9"/>
  <c r="AT9" i="9"/>
  <c r="AS75" i="9"/>
  <c r="AS115" i="9"/>
  <c r="AU9" i="9"/>
  <c r="AT75" i="9"/>
  <c r="AT115" i="9"/>
  <c r="AV9" i="9"/>
  <c r="AU75" i="9"/>
  <c r="AU115" i="9"/>
  <c r="AW9" i="9"/>
  <c r="AV75" i="9"/>
  <c r="AV115" i="9"/>
  <c r="AX9" i="9"/>
  <c r="AY9" i="9"/>
  <c r="AZ9" i="9"/>
  <c r="AY75" i="9"/>
  <c r="AY115" i="9"/>
  <c r="BA9" i="9"/>
  <c r="AZ75" i="9"/>
  <c r="AZ115" i="9"/>
  <c r="BB9" i="9"/>
  <c r="BA75" i="9"/>
  <c r="BA115" i="9"/>
  <c r="BC9" i="9"/>
  <c r="BB75" i="9"/>
  <c r="BB115" i="9"/>
  <c r="BD9" i="9"/>
  <c r="BC65" i="9"/>
  <c r="BC106" i="9"/>
  <c r="BE9" i="9"/>
  <c r="BD75" i="9"/>
  <c r="BD115" i="9"/>
  <c r="BF9" i="9"/>
  <c r="C10" i="9"/>
  <c r="B61" i="9"/>
  <c r="B102" i="9"/>
  <c r="D10" i="9"/>
  <c r="C61" i="9"/>
  <c r="C102" i="9"/>
  <c r="E10" i="9"/>
  <c r="D61" i="9"/>
  <c r="D102" i="9"/>
  <c r="F10" i="9"/>
  <c r="E61" i="9"/>
  <c r="E102" i="9"/>
  <c r="G10" i="9"/>
  <c r="F61" i="9"/>
  <c r="F102" i="9"/>
  <c r="H10" i="9"/>
  <c r="G61" i="9"/>
  <c r="G102" i="9"/>
  <c r="I10" i="9"/>
  <c r="H61" i="9"/>
  <c r="H102" i="9"/>
  <c r="J10" i="9"/>
  <c r="I61" i="9"/>
  <c r="I102" i="9"/>
  <c r="K10" i="9"/>
  <c r="J61" i="9"/>
  <c r="J102" i="9"/>
  <c r="L10" i="9"/>
  <c r="K61" i="9"/>
  <c r="K102" i="9"/>
  <c r="M10" i="9"/>
  <c r="L61" i="9"/>
  <c r="L102" i="9"/>
  <c r="N10" i="9"/>
  <c r="M61" i="9"/>
  <c r="M102" i="9"/>
  <c r="O10" i="9"/>
  <c r="N61" i="9"/>
  <c r="N102" i="9"/>
  <c r="P10" i="9"/>
  <c r="O61" i="9"/>
  <c r="O102" i="9"/>
  <c r="Q10" i="9"/>
  <c r="P61" i="9"/>
  <c r="P102" i="9"/>
  <c r="R10" i="9"/>
  <c r="Q61" i="9"/>
  <c r="Q102" i="9"/>
  <c r="S10" i="9"/>
  <c r="R61" i="9"/>
  <c r="R102" i="9"/>
  <c r="T10" i="9"/>
  <c r="S61" i="9"/>
  <c r="S102" i="9"/>
  <c r="U10" i="9"/>
  <c r="T61" i="9"/>
  <c r="T102" i="9"/>
  <c r="V10" i="9"/>
  <c r="U61" i="9"/>
  <c r="U102" i="9"/>
  <c r="W10" i="9"/>
  <c r="V61" i="9"/>
  <c r="V102" i="9"/>
  <c r="X10" i="9"/>
  <c r="W61" i="9"/>
  <c r="W102" i="9"/>
  <c r="Y10" i="9"/>
  <c r="X61" i="9"/>
  <c r="X102" i="9"/>
  <c r="Z10" i="9"/>
  <c r="Y61" i="9"/>
  <c r="Y102" i="9"/>
  <c r="AA10" i="9"/>
  <c r="Z61" i="9"/>
  <c r="Z102" i="9"/>
  <c r="AB10" i="9"/>
  <c r="AA61" i="9"/>
  <c r="AA102" i="9"/>
  <c r="AC10" i="9"/>
  <c r="AB61" i="9"/>
  <c r="AB102" i="9"/>
  <c r="AD10" i="9"/>
  <c r="AC61" i="9"/>
  <c r="AC102" i="9"/>
  <c r="AE10" i="9"/>
  <c r="AD61" i="9"/>
  <c r="AD102" i="9"/>
  <c r="AF10" i="9"/>
  <c r="AE61" i="9"/>
  <c r="AE102" i="9"/>
  <c r="AG10" i="9"/>
  <c r="AF61" i="9"/>
  <c r="AF102" i="9"/>
  <c r="AH10" i="9"/>
  <c r="AG61" i="9"/>
  <c r="AG102" i="9"/>
  <c r="AI10" i="9"/>
  <c r="AH61" i="9"/>
  <c r="AH102" i="9"/>
  <c r="AJ10" i="9"/>
  <c r="AI61" i="9"/>
  <c r="AI102" i="9"/>
  <c r="AK10" i="9"/>
  <c r="AJ61" i="9"/>
  <c r="AJ102" i="9"/>
  <c r="AL10" i="9"/>
  <c r="AK61" i="9"/>
  <c r="AK102" i="9"/>
  <c r="AM10" i="9"/>
  <c r="AL61" i="9"/>
  <c r="AL102" i="9"/>
  <c r="AN10" i="9"/>
  <c r="AM61" i="9"/>
  <c r="AM102" i="9"/>
  <c r="AO10" i="9"/>
  <c r="AN61" i="9"/>
  <c r="AN102" i="9"/>
  <c r="AP10" i="9"/>
  <c r="AO61" i="9"/>
  <c r="AO102" i="9"/>
  <c r="AQ10" i="9"/>
  <c r="AP61" i="9"/>
  <c r="AP102" i="9"/>
  <c r="AR10" i="9"/>
  <c r="AQ61" i="9"/>
  <c r="AQ102" i="9"/>
  <c r="AS10" i="9"/>
  <c r="AR61" i="9"/>
  <c r="AR102" i="9"/>
  <c r="AT10" i="9"/>
  <c r="AS61" i="9"/>
  <c r="AS102" i="9"/>
  <c r="AU10" i="9"/>
  <c r="AT61" i="9"/>
  <c r="AT102" i="9"/>
  <c r="AV10" i="9"/>
  <c r="AU61" i="9"/>
  <c r="AU102" i="9"/>
  <c r="AW10" i="9"/>
  <c r="AV61" i="9"/>
  <c r="AV102" i="9"/>
  <c r="AX10" i="9"/>
  <c r="AW61" i="9"/>
  <c r="AW102" i="9"/>
  <c r="AY10" i="9"/>
  <c r="AX61" i="9"/>
  <c r="AX102" i="9"/>
  <c r="AZ10" i="9"/>
  <c r="AY61" i="9"/>
  <c r="AY102" i="9"/>
  <c r="BA10" i="9"/>
  <c r="AZ61" i="9"/>
  <c r="AZ102" i="9"/>
  <c r="BB10" i="9"/>
  <c r="BA61" i="9"/>
  <c r="BA102" i="9"/>
  <c r="BC10" i="9"/>
  <c r="BB61" i="9"/>
  <c r="BB102" i="9"/>
  <c r="BD10" i="9"/>
  <c r="BC61" i="9"/>
  <c r="BC102" i="9"/>
  <c r="BE10" i="9"/>
  <c r="BD61" i="9"/>
  <c r="BD102" i="9"/>
  <c r="BF10" i="9"/>
  <c r="BE61" i="9"/>
  <c r="BE102" i="9"/>
  <c r="C11" i="9"/>
  <c r="B62" i="9"/>
  <c r="B103" i="9"/>
  <c r="D11" i="9"/>
  <c r="C62" i="9"/>
  <c r="C103" i="9"/>
  <c r="E11" i="9"/>
  <c r="D62" i="9"/>
  <c r="D103" i="9"/>
  <c r="F11" i="9"/>
  <c r="E62" i="9"/>
  <c r="E103" i="9"/>
  <c r="G11" i="9"/>
  <c r="F62" i="9"/>
  <c r="F103" i="9"/>
  <c r="H11" i="9"/>
  <c r="G62" i="9"/>
  <c r="G103" i="9"/>
  <c r="I11" i="9"/>
  <c r="H62" i="9"/>
  <c r="H103" i="9"/>
  <c r="J11" i="9"/>
  <c r="I62" i="9"/>
  <c r="I103" i="9"/>
  <c r="K11" i="9"/>
  <c r="J62" i="9"/>
  <c r="J103" i="9"/>
  <c r="L11" i="9"/>
  <c r="K62" i="9"/>
  <c r="K103" i="9"/>
  <c r="M11" i="9"/>
  <c r="L62" i="9"/>
  <c r="L103" i="9"/>
  <c r="N11" i="9"/>
  <c r="M62" i="9"/>
  <c r="M103" i="9"/>
  <c r="O11" i="9"/>
  <c r="N62" i="9"/>
  <c r="N103" i="9"/>
  <c r="P11" i="9"/>
  <c r="O62" i="9"/>
  <c r="O103" i="9"/>
  <c r="Q11" i="9"/>
  <c r="P62" i="9"/>
  <c r="P103" i="9"/>
  <c r="R11" i="9"/>
  <c r="Q62" i="9"/>
  <c r="Q103" i="9"/>
  <c r="S11" i="9"/>
  <c r="R62" i="9"/>
  <c r="R103" i="9"/>
  <c r="T11" i="9"/>
  <c r="S62" i="9"/>
  <c r="S103" i="9"/>
  <c r="U11" i="9"/>
  <c r="T62" i="9"/>
  <c r="T103" i="9"/>
  <c r="V11" i="9"/>
  <c r="U62" i="9"/>
  <c r="U103" i="9"/>
  <c r="W11" i="9"/>
  <c r="V62" i="9"/>
  <c r="V103" i="9"/>
  <c r="X11" i="9"/>
  <c r="W62" i="9"/>
  <c r="W103" i="9"/>
  <c r="Y11" i="9"/>
  <c r="X62" i="9"/>
  <c r="X103" i="9"/>
  <c r="Z11" i="9"/>
  <c r="Y62" i="9"/>
  <c r="Y103" i="9"/>
  <c r="AA11" i="9"/>
  <c r="Z62" i="9"/>
  <c r="Z103" i="9"/>
  <c r="AB11" i="9"/>
  <c r="AA62" i="9"/>
  <c r="AA103" i="9"/>
  <c r="AC11" i="9"/>
  <c r="AB62" i="9"/>
  <c r="AB103" i="9"/>
  <c r="AD11" i="9"/>
  <c r="AC62" i="9"/>
  <c r="AC103" i="9"/>
  <c r="AE11" i="9"/>
  <c r="AD62" i="9"/>
  <c r="AD103" i="9"/>
  <c r="AF11" i="9"/>
  <c r="AE62" i="9"/>
  <c r="AE103" i="9"/>
  <c r="AG11" i="9"/>
  <c r="AF62" i="9"/>
  <c r="AF103" i="9"/>
  <c r="AH11" i="9"/>
  <c r="AG62" i="9"/>
  <c r="AG103" i="9"/>
  <c r="AI11" i="9"/>
  <c r="AH62" i="9"/>
  <c r="AH103" i="9"/>
  <c r="AJ11" i="9"/>
  <c r="AI62" i="9"/>
  <c r="AI103" i="9"/>
  <c r="AK11" i="9"/>
  <c r="AJ62" i="9"/>
  <c r="AJ103" i="9"/>
  <c r="AL11" i="9"/>
  <c r="AK62" i="9"/>
  <c r="AK103" i="9"/>
  <c r="AM11" i="9"/>
  <c r="AL62" i="9"/>
  <c r="AL103" i="9"/>
  <c r="AN11" i="9"/>
  <c r="AM62" i="9"/>
  <c r="AM103" i="9"/>
  <c r="AO11" i="9"/>
  <c r="AN62" i="9"/>
  <c r="AN103" i="9"/>
  <c r="AP11" i="9"/>
  <c r="AO62" i="9"/>
  <c r="AO103" i="9"/>
  <c r="AQ11" i="9"/>
  <c r="AP62" i="9"/>
  <c r="AP103" i="9"/>
  <c r="AR11" i="9"/>
  <c r="AQ62" i="9"/>
  <c r="AQ103" i="9"/>
  <c r="AS11" i="9"/>
  <c r="AR62" i="9"/>
  <c r="AR103" i="9"/>
  <c r="AT11" i="9"/>
  <c r="AS62" i="9"/>
  <c r="AS103" i="9"/>
  <c r="AU11" i="9"/>
  <c r="AT62" i="9"/>
  <c r="AT103" i="9"/>
  <c r="AV11" i="9"/>
  <c r="AU62" i="9"/>
  <c r="AU103" i="9"/>
  <c r="AW11" i="9"/>
  <c r="AV62" i="9"/>
  <c r="AV103" i="9"/>
  <c r="AX11" i="9"/>
  <c r="AW62" i="9"/>
  <c r="AW103" i="9"/>
  <c r="AY11" i="9"/>
  <c r="AX62" i="9"/>
  <c r="AX103" i="9"/>
  <c r="AZ11" i="9"/>
  <c r="AY62" i="9"/>
  <c r="AY103" i="9"/>
  <c r="BA11" i="9"/>
  <c r="AZ62" i="9"/>
  <c r="AZ103" i="9"/>
  <c r="BB11" i="9"/>
  <c r="BA62" i="9"/>
  <c r="BA103" i="9"/>
  <c r="BC11" i="9"/>
  <c r="BB62" i="9"/>
  <c r="BB103" i="9"/>
  <c r="BD11" i="9"/>
  <c r="BC62" i="9"/>
  <c r="BC103" i="9"/>
  <c r="BE11" i="9"/>
  <c r="BD62" i="9"/>
  <c r="BD103" i="9"/>
  <c r="BF11" i="9"/>
  <c r="BE62" i="9"/>
  <c r="BE103" i="9"/>
  <c r="C12" i="9"/>
  <c r="B63" i="9"/>
  <c r="B104" i="9"/>
  <c r="D12" i="9"/>
  <c r="C63" i="9"/>
  <c r="C104" i="9"/>
  <c r="E12" i="9"/>
  <c r="D63" i="9"/>
  <c r="D104" i="9"/>
  <c r="F12" i="9"/>
  <c r="E63" i="9"/>
  <c r="E104" i="9"/>
  <c r="G12" i="9"/>
  <c r="F63" i="9"/>
  <c r="F104" i="9"/>
  <c r="H12" i="9"/>
  <c r="G63" i="9"/>
  <c r="G104" i="9"/>
  <c r="I12" i="9"/>
  <c r="H63" i="9"/>
  <c r="H104" i="9"/>
  <c r="J12" i="9"/>
  <c r="I63" i="9"/>
  <c r="I104" i="9"/>
  <c r="K12" i="9"/>
  <c r="J63" i="9"/>
  <c r="J104" i="9"/>
  <c r="L12" i="9"/>
  <c r="K63" i="9"/>
  <c r="K104" i="9"/>
  <c r="M12" i="9"/>
  <c r="L63" i="9"/>
  <c r="L104" i="9"/>
  <c r="N12" i="9"/>
  <c r="M63" i="9"/>
  <c r="M104" i="9"/>
  <c r="O12" i="9"/>
  <c r="N63" i="9"/>
  <c r="N104" i="9"/>
  <c r="P12" i="9"/>
  <c r="O63" i="9"/>
  <c r="O104" i="9"/>
  <c r="Q12" i="9"/>
  <c r="P63" i="9"/>
  <c r="P104" i="9"/>
  <c r="R12" i="9"/>
  <c r="Q63" i="9"/>
  <c r="Q104" i="9"/>
  <c r="S12" i="9"/>
  <c r="R63" i="9"/>
  <c r="R104" i="9"/>
  <c r="T12" i="9"/>
  <c r="S63" i="9"/>
  <c r="S104" i="9"/>
  <c r="U12" i="9"/>
  <c r="T63" i="9"/>
  <c r="T104" i="9"/>
  <c r="V12" i="9"/>
  <c r="U63" i="9"/>
  <c r="U104" i="9"/>
  <c r="W12" i="9"/>
  <c r="V63" i="9"/>
  <c r="V104" i="9"/>
  <c r="X12" i="9"/>
  <c r="W63" i="9"/>
  <c r="W104" i="9"/>
  <c r="Y12" i="9"/>
  <c r="X63" i="9"/>
  <c r="X104" i="9"/>
  <c r="Z12" i="9"/>
  <c r="Y63" i="9"/>
  <c r="Y104" i="9"/>
  <c r="AA12" i="9"/>
  <c r="Z63" i="9"/>
  <c r="Z104" i="9"/>
  <c r="AB12" i="9"/>
  <c r="AA63" i="9"/>
  <c r="AA104" i="9"/>
  <c r="AC12" i="9"/>
  <c r="AB63" i="9"/>
  <c r="AB104" i="9"/>
  <c r="AD12" i="9"/>
  <c r="AC63" i="9"/>
  <c r="AC104" i="9"/>
  <c r="AE12" i="9"/>
  <c r="AD63" i="9"/>
  <c r="AD104" i="9"/>
  <c r="AF12" i="9"/>
  <c r="AE63" i="9"/>
  <c r="AE104" i="9"/>
  <c r="AG12" i="9"/>
  <c r="AF63" i="9"/>
  <c r="AF104" i="9"/>
  <c r="AH12" i="9"/>
  <c r="AG63" i="9"/>
  <c r="AG104" i="9"/>
  <c r="AI12" i="9"/>
  <c r="AH63" i="9"/>
  <c r="AH104" i="9"/>
  <c r="AJ12" i="9"/>
  <c r="AI63" i="9"/>
  <c r="AI104" i="9"/>
  <c r="AK12" i="9"/>
  <c r="AJ63" i="9"/>
  <c r="AJ104" i="9"/>
  <c r="AL12" i="9"/>
  <c r="AK63" i="9"/>
  <c r="AK104" i="9"/>
  <c r="AM12" i="9"/>
  <c r="AL63" i="9"/>
  <c r="AL104" i="9"/>
  <c r="AN12" i="9"/>
  <c r="AM63" i="9"/>
  <c r="AM104" i="9"/>
  <c r="AO12" i="9"/>
  <c r="AN63" i="9"/>
  <c r="AN104" i="9"/>
  <c r="AP12" i="9"/>
  <c r="AO63" i="9"/>
  <c r="AO104" i="9"/>
  <c r="AQ12" i="9"/>
  <c r="AP63" i="9"/>
  <c r="AP104" i="9"/>
  <c r="AR12" i="9"/>
  <c r="AQ63" i="9"/>
  <c r="AQ104" i="9"/>
  <c r="AS12" i="9"/>
  <c r="AR63" i="9"/>
  <c r="AR104" i="9"/>
  <c r="AT12" i="9"/>
  <c r="AS63" i="9"/>
  <c r="AS104" i="9"/>
  <c r="AU12" i="9"/>
  <c r="AT63" i="9"/>
  <c r="AT104" i="9"/>
  <c r="AV12" i="9"/>
  <c r="AU63" i="9"/>
  <c r="AU104" i="9"/>
  <c r="AW12" i="9"/>
  <c r="AV63" i="9"/>
  <c r="AV104" i="9"/>
  <c r="AX12" i="9"/>
  <c r="AW63" i="9"/>
  <c r="AW104" i="9"/>
  <c r="AY12" i="9"/>
  <c r="AX63" i="9"/>
  <c r="AX104" i="9"/>
  <c r="AZ12" i="9"/>
  <c r="AY63" i="9"/>
  <c r="AY104" i="9"/>
  <c r="BA12" i="9"/>
  <c r="AZ63" i="9"/>
  <c r="AZ104" i="9"/>
  <c r="BB12" i="9"/>
  <c r="BA63" i="9"/>
  <c r="BA104" i="9"/>
  <c r="BC12" i="9"/>
  <c r="BB63" i="9"/>
  <c r="BB104" i="9"/>
  <c r="BD12" i="9"/>
  <c r="BC63" i="9"/>
  <c r="BC104" i="9"/>
  <c r="BE12" i="9"/>
  <c r="BD63" i="9"/>
  <c r="BD104" i="9"/>
  <c r="BF12" i="9"/>
  <c r="BE63" i="9"/>
  <c r="BE104" i="9"/>
  <c r="C13" i="9"/>
  <c r="B64" i="9"/>
  <c r="B105" i="9"/>
  <c r="D13" i="9"/>
  <c r="C64" i="9"/>
  <c r="C105" i="9"/>
  <c r="E13" i="9"/>
  <c r="D64" i="9"/>
  <c r="D105" i="9"/>
  <c r="F13" i="9"/>
  <c r="E64" i="9"/>
  <c r="E105" i="9"/>
  <c r="G13" i="9"/>
  <c r="F64" i="9"/>
  <c r="F105" i="9"/>
  <c r="H13" i="9"/>
  <c r="G64" i="9"/>
  <c r="G105" i="9"/>
  <c r="I13" i="9"/>
  <c r="H64" i="9"/>
  <c r="H105" i="9"/>
  <c r="J13" i="9"/>
  <c r="I64" i="9"/>
  <c r="I105" i="9"/>
  <c r="K13" i="9"/>
  <c r="J64" i="9"/>
  <c r="J105" i="9"/>
  <c r="L13" i="9"/>
  <c r="K64" i="9"/>
  <c r="K105" i="9"/>
  <c r="M13" i="9"/>
  <c r="L64" i="9"/>
  <c r="L105" i="9"/>
  <c r="N13" i="9"/>
  <c r="M64" i="9"/>
  <c r="M105" i="9"/>
  <c r="O13" i="9"/>
  <c r="N64" i="9"/>
  <c r="N105" i="9"/>
  <c r="P13" i="9"/>
  <c r="O64" i="9"/>
  <c r="O105" i="9"/>
  <c r="Q13" i="9"/>
  <c r="P64" i="9"/>
  <c r="P105" i="9"/>
  <c r="R13" i="9"/>
  <c r="Q64" i="9"/>
  <c r="Q105" i="9"/>
  <c r="S13" i="9"/>
  <c r="R64" i="9"/>
  <c r="R105" i="9"/>
  <c r="T13" i="9"/>
  <c r="S64" i="9"/>
  <c r="S105" i="9"/>
  <c r="U13" i="9"/>
  <c r="T64" i="9"/>
  <c r="T105" i="9"/>
  <c r="V13" i="9"/>
  <c r="U64" i="9"/>
  <c r="U105" i="9"/>
  <c r="W13" i="9"/>
  <c r="V64" i="9"/>
  <c r="V105" i="9"/>
  <c r="X13" i="9"/>
  <c r="W64" i="9"/>
  <c r="W105" i="9"/>
  <c r="Y13" i="9"/>
  <c r="X64" i="9"/>
  <c r="X105" i="9"/>
  <c r="Z13" i="9"/>
  <c r="Y64" i="9"/>
  <c r="Y105" i="9"/>
  <c r="AA13" i="9"/>
  <c r="Z64" i="9"/>
  <c r="Z105" i="9"/>
  <c r="AB13" i="9"/>
  <c r="AA64" i="9"/>
  <c r="AA105" i="9"/>
  <c r="AC13" i="9"/>
  <c r="AB64" i="9"/>
  <c r="AB105" i="9"/>
  <c r="AD13" i="9"/>
  <c r="AC64" i="9"/>
  <c r="AC105" i="9"/>
  <c r="AE13" i="9"/>
  <c r="AD64" i="9"/>
  <c r="AD105" i="9"/>
  <c r="AF13" i="9"/>
  <c r="AE64" i="9"/>
  <c r="AE105" i="9"/>
  <c r="AG13" i="9"/>
  <c r="AF64" i="9"/>
  <c r="AF105" i="9"/>
  <c r="AH13" i="9"/>
  <c r="AG64" i="9"/>
  <c r="AG105" i="9"/>
  <c r="AI13" i="9"/>
  <c r="AH64" i="9"/>
  <c r="AH105" i="9"/>
  <c r="AJ13" i="9"/>
  <c r="AI64" i="9"/>
  <c r="AI105" i="9"/>
  <c r="AK13" i="9"/>
  <c r="AJ64" i="9"/>
  <c r="AJ105" i="9"/>
  <c r="AL13" i="9"/>
  <c r="AK64" i="9"/>
  <c r="AK105" i="9"/>
  <c r="AM13" i="9"/>
  <c r="AL64" i="9"/>
  <c r="AL105" i="9"/>
  <c r="AN13" i="9"/>
  <c r="AM64" i="9"/>
  <c r="AM105" i="9"/>
  <c r="AO13" i="9"/>
  <c r="AN64" i="9"/>
  <c r="AN105" i="9"/>
  <c r="AP13" i="9"/>
  <c r="AO64" i="9"/>
  <c r="AO105" i="9"/>
  <c r="AQ13" i="9"/>
  <c r="AP64" i="9"/>
  <c r="AP105" i="9"/>
  <c r="AR13" i="9"/>
  <c r="AQ64" i="9"/>
  <c r="AQ105" i="9"/>
  <c r="AS13" i="9"/>
  <c r="AR64" i="9"/>
  <c r="AR105" i="9"/>
  <c r="AT13" i="9"/>
  <c r="AS64" i="9"/>
  <c r="AS105" i="9"/>
  <c r="AU13" i="9"/>
  <c r="AT64" i="9"/>
  <c r="AT105" i="9"/>
  <c r="AV13" i="9"/>
  <c r="AU64" i="9"/>
  <c r="AU105" i="9"/>
  <c r="AW13" i="9"/>
  <c r="AV64" i="9"/>
  <c r="AV105" i="9"/>
  <c r="AX13" i="9"/>
  <c r="AW64" i="9"/>
  <c r="AW105" i="9"/>
  <c r="AY13" i="9"/>
  <c r="AX64" i="9"/>
  <c r="AX105" i="9"/>
  <c r="AZ13" i="9"/>
  <c r="AY64" i="9"/>
  <c r="AY105" i="9"/>
  <c r="BA13" i="9"/>
  <c r="AZ64" i="9"/>
  <c r="AZ105" i="9"/>
  <c r="BB13" i="9"/>
  <c r="BA64" i="9"/>
  <c r="BA105" i="9"/>
  <c r="BC13" i="9"/>
  <c r="BB64" i="9"/>
  <c r="BB105" i="9"/>
  <c r="BD13" i="9"/>
  <c r="BC64" i="9"/>
  <c r="BC105" i="9"/>
  <c r="BE13" i="9"/>
  <c r="BD64" i="9"/>
  <c r="BD105" i="9"/>
  <c r="BF13" i="9"/>
  <c r="BE64" i="9"/>
  <c r="BE105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C16" i="9"/>
  <c r="B50" i="9"/>
  <c r="B91" i="9"/>
  <c r="D16" i="9"/>
  <c r="C50" i="9"/>
  <c r="C91" i="9"/>
  <c r="E16" i="9"/>
  <c r="D50" i="9"/>
  <c r="D91" i="9"/>
  <c r="F16" i="9"/>
  <c r="E50" i="9"/>
  <c r="E91" i="9"/>
  <c r="G16" i="9"/>
  <c r="F50" i="9"/>
  <c r="F91" i="9"/>
  <c r="H16" i="9"/>
  <c r="G50" i="9"/>
  <c r="G91" i="9"/>
  <c r="I16" i="9"/>
  <c r="H50" i="9"/>
  <c r="H91" i="9"/>
  <c r="J16" i="9"/>
  <c r="I50" i="9"/>
  <c r="I91" i="9"/>
  <c r="K16" i="9"/>
  <c r="J50" i="9"/>
  <c r="J91" i="9"/>
  <c r="L16" i="9"/>
  <c r="K50" i="9"/>
  <c r="K91" i="9"/>
  <c r="M16" i="9"/>
  <c r="L50" i="9"/>
  <c r="L91" i="9"/>
  <c r="N16" i="9"/>
  <c r="M50" i="9"/>
  <c r="M91" i="9"/>
  <c r="O16" i="9"/>
  <c r="N50" i="9"/>
  <c r="N91" i="9"/>
  <c r="P16" i="9"/>
  <c r="O50" i="9"/>
  <c r="O91" i="9"/>
  <c r="Q16" i="9"/>
  <c r="P50" i="9"/>
  <c r="P91" i="9"/>
  <c r="R16" i="9"/>
  <c r="Q50" i="9"/>
  <c r="Q91" i="9"/>
  <c r="S16" i="9"/>
  <c r="R50" i="9"/>
  <c r="R91" i="9"/>
  <c r="T16" i="9"/>
  <c r="S50" i="9"/>
  <c r="S91" i="9"/>
  <c r="U16" i="9"/>
  <c r="T50" i="9"/>
  <c r="T91" i="9"/>
  <c r="V16" i="9"/>
  <c r="U50" i="9"/>
  <c r="U91" i="9"/>
  <c r="W16" i="9"/>
  <c r="V50" i="9"/>
  <c r="V91" i="9"/>
  <c r="X16" i="9"/>
  <c r="W50" i="9"/>
  <c r="W91" i="9"/>
  <c r="Y16" i="9"/>
  <c r="X50" i="9"/>
  <c r="X91" i="9"/>
  <c r="Z16" i="9"/>
  <c r="Y50" i="9"/>
  <c r="Y91" i="9"/>
  <c r="AA16" i="9"/>
  <c r="Z50" i="9"/>
  <c r="Z91" i="9"/>
  <c r="AB16" i="9"/>
  <c r="AA50" i="9"/>
  <c r="AA91" i="9"/>
  <c r="AC16" i="9"/>
  <c r="AB50" i="9"/>
  <c r="AB91" i="9"/>
  <c r="AD16" i="9"/>
  <c r="AC50" i="9"/>
  <c r="AC91" i="9"/>
  <c r="AE16" i="9"/>
  <c r="AD50" i="9"/>
  <c r="AD91" i="9"/>
  <c r="AF16" i="9"/>
  <c r="AE50" i="9"/>
  <c r="AE91" i="9"/>
  <c r="AG16" i="9"/>
  <c r="AF50" i="9"/>
  <c r="AF91" i="9"/>
  <c r="AH16" i="9"/>
  <c r="AG50" i="9"/>
  <c r="AG91" i="9"/>
  <c r="AI16" i="9"/>
  <c r="AH50" i="9"/>
  <c r="AH91" i="9"/>
  <c r="AJ16" i="9"/>
  <c r="AI50" i="9"/>
  <c r="AI91" i="9"/>
  <c r="AK16" i="9"/>
  <c r="AJ50" i="9"/>
  <c r="AJ91" i="9"/>
  <c r="AL16" i="9"/>
  <c r="AK50" i="9"/>
  <c r="AK91" i="9"/>
  <c r="AM16" i="9"/>
  <c r="AL50" i="9"/>
  <c r="AL91" i="9"/>
  <c r="AN16" i="9"/>
  <c r="AM50" i="9"/>
  <c r="AM91" i="9"/>
  <c r="AO16" i="9"/>
  <c r="AN50" i="9"/>
  <c r="AN91" i="9"/>
  <c r="AP16" i="9"/>
  <c r="AO50" i="9"/>
  <c r="AO91" i="9"/>
  <c r="AQ16" i="9"/>
  <c r="AP50" i="9"/>
  <c r="AP91" i="9"/>
  <c r="AR16" i="9"/>
  <c r="AQ50" i="9"/>
  <c r="AQ91" i="9"/>
  <c r="AS16" i="9"/>
  <c r="AR50" i="9"/>
  <c r="AR91" i="9"/>
  <c r="AT16" i="9"/>
  <c r="AS50" i="9"/>
  <c r="AS91" i="9"/>
  <c r="AU16" i="9"/>
  <c r="AT50" i="9"/>
  <c r="AT91" i="9"/>
  <c r="AV16" i="9"/>
  <c r="AU50" i="9"/>
  <c r="AU91" i="9"/>
  <c r="AW16" i="9"/>
  <c r="AV50" i="9"/>
  <c r="AV91" i="9"/>
  <c r="AX16" i="9"/>
  <c r="AW50" i="9"/>
  <c r="AW91" i="9"/>
  <c r="AY16" i="9"/>
  <c r="AX50" i="9"/>
  <c r="AX91" i="9"/>
  <c r="AZ16" i="9"/>
  <c r="AY50" i="9"/>
  <c r="AY91" i="9"/>
  <c r="BA16" i="9"/>
  <c r="AZ50" i="9"/>
  <c r="AZ91" i="9"/>
  <c r="BB16" i="9"/>
  <c r="BA50" i="9"/>
  <c r="BA91" i="9"/>
  <c r="BC16" i="9"/>
  <c r="BB50" i="9"/>
  <c r="BB91" i="9"/>
  <c r="BD16" i="9"/>
  <c r="BC50" i="9"/>
  <c r="BC91" i="9"/>
  <c r="BE16" i="9"/>
  <c r="BD50" i="9"/>
  <c r="BD91" i="9"/>
  <c r="BF16" i="9"/>
  <c r="BE50" i="9"/>
  <c r="BE91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BC17" i="9"/>
  <c r="BD17" i="9"/>
  <c r="BE17" i="9"/>
  <c r="BF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BC20" i="9"/>
  <c r="BD20" i="9"/>
  <c r="BE20" i="9"/>
  <c r="BF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BC22" i="9"/>
  <c r="BD22" i="9"/>
  <c r="BE22" i="9"/>
  <c r="BF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AZ23" i="9"/>
  <c r="BA23" i="9"/>
  <c r="BB23" i="9"/>
  <c r="BC23" i="9"/>
  <c r="BD23" i="9"/>
  <c r="BE23" i="9"/>
  <c r="BF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AX24" i="9"/>
  <c r="AY24" i="9"/>
  <c r="AZ24" i="9"/>
  <c r="BA24" i="9"/>
  <c r="BB24" i="9"/>
  <c r="BC24" i="9"/>
  <c r="BD24" i="9"/>
  <c r="BE24" i="9"/>
  <c r="BF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AX25" i="9"/>
  <c r="AY25" i="9"/>
  <c r="AZ25" i="9"/>
  <c r="BA25" i="9"/>
  <c r="BB25" i="9"/>
  <c r="BC25" i="9"/>
  <c r="BD25" i="9"/>
  <c r="BE25" i="9"/>
  <c r="BF25" i="9"/>
  <c r="C26" i="9"/>
  <c r="B52" i="9"/>
  <c r="B93" i="9"/>
  <c r="D26" i="9"/>
  <c r="C52" i="9"/>
  <c r="C93" i="9"/>
  <c r="E26" i="9"/>
  <c r="D52" i="9"/>
  <c r="D93" i="9"/>
  <c r="F26" i="9"/>
  <c r="E52" i="9"/>
  <c r="E93" i="9"/>
  <c r="G26" i="9"/>
  <c r="F52" i="9"/>
  <c r="F93" i="9"/>
  <c r="H26" i="9"/>
  <c r="G52" i="9"/>
  <c r="G93" i="9"/>
  <c r="I26" i="9"/>
  <c r="H52" i="9"/>
  <c r="H93" i="9"/>
  <c r="J26" i="9"/>
  <c r="I52" i="9"/>
  <c r="I93" i="9"/>
  <c r="K26" i="9"/>
  <c r="J52" i="9"/>
  <c r="J93" i="9"/>
  <c r="L26" i="9"/>
  <c r="K52" i="9"/>
  <c r="K93" i="9"/>
  <c r="M26" i="9"/>
  <c r="L52" i="9"/>
  <c r="L93" i="9"/>
  <c r="N26" i="9"/>
  <c r="M52" i="9"/>
  <c r="M93" i="9"/>
  <c r="O26" i="9"/>
  <c r="N52" i="9"/>
  <c r="N93" i="9"/>
  <c r="P26" i="9"/>
  <c r="O52" i="9"/>
  <c r="O93" i="9"/>
  <c r="Q26" i="9"/>
  <c r="P52" i="9"/>
  <c r="P93" i="9"/>
  <c r="R26" i="9"/>
  <c r="Q52" i="9"/>
  <c r="Q93" i="9"/>
  <c r="S26" i="9"/>
  <c r="R52" i="9"/>
  <c r="R93" i="9"/>
  <c r="T26" i="9"/>
  <c r="S52" i="9"/>
  <c r="S93" i="9"/>
  <c r="U26" i="9"/>
  <c r="T52" i="9"/>
  <c r="T93" i="9"/>
  <c r="V26" i="9"/>
  <c r="U52" i="9"/>
  <c r="U93" i="9"/>
  <c r="W26" i="9"/>
  <c r="V52" i="9"/>
  <c r="V93" i="9"/>
  <c r="X26" i="9"/>
  <c r="W52" i="9"/>
  <c r="W93" i="9"/>
  <c r="Y26" i="9"/>
  <c r="X52" i="9"/>
  <c r="X93" i="9"/>
  <c r="Z26" i="9"/>
  <c r="Y52" i="9"/>
  <c r="Y93" i="9"/>
  <c r="AA26" i="9"/>
  <c r="Z52" i="9"/>
  <c r="Z93" i="9"/>
  <c r="AB26" i="9"/>
  <c r="AA52" i="9"/>
  <c r="AA93" i="9"/>
  <c r="AC26" i="9"/>
  <c r="AB52" i="9"/>
  <c r="AB93" i="9"/>
  <c r="AD26" i="9"/>
  <c r="AC52" i="9"/>
  <c r="AC93" i="9"/>
  <c r="AE26" i="9"/>
  <c r="AD52" i="9"/>
  <c r="AD93" i="9"/>
  <c r="AF26" i="9"/>
  <c r="AE52" i="9"/>
  <c r="AE93" i="9"/>
  <c r="AG26" i="9"/>
  <c r="AF52" i="9"/>
  <c r="AF93" i="9"/>
  <c r="AH26" i="9"/>
  <c r="AG52" i="9"/>
  <c r="AG93" i="9"/>
  <c r="AI26" i="9"/>
  <c r="AH52" i="9"/>
  <c r="AH93" i="9"/>
  <c r="AJ26" i="9"/>
  <c r="AI52" i="9"/>
  <c r="AI93" i="9"/>
  <c r="AK26" i="9"/>
  <c r="AJ52" i="9"/>
  <c r="AJ93" i="9"/>
  <c r="AL26" i="9"/>
  <c r="AK52" i="9"/>
  <c r="AK93" i="9"/>
  <c r="AM26" i="9"/>
  <c r="AL52" i="9"/>
  <c r="AL93" i="9"/>
  <c r="AN26" i="9"/>
  <c r="AM52" i="9"/>
  <c r="AM93" i="9"/>
  <c r="AO26" i="9"/>
  <c r="AN52" i="9"/>
  <c r="AN93" i="9"/>
  <c r="AP26" i="9"/>
  <c r="AO52" i="9"/>
  <c r="AO93" i="9"/>
  <c r="AQ26" i="9"/>
  <c r="AP52" i="9"/>
  <c r="AP93" i="9"/>
  <c r="AR26" i="9"/>
  <c r="AQ52" i="9"/>
  <c r="AQ93" i="9"/>
  <c r="AS26" i="9"/>
  <c r="AR52" i="9"/>
  <c r="AR93" i="9"/>
  <c r="AT26" i="9"/>
  <c r="AS52" i="9"/>
  <c r="AS93" i="9"/>
  <c r="AU26" i="9"/>
  <c r="AT52" i="9"/>
  <c r="AT93" i="9"/>
  <c r="AV26" i="9"/>
  <c r="AU52" i="9"/>
  <c r="AU93" i="9"/>
  <c r="AW26" i="9"/>
  <c r="AV52" i="9"/>
  <c r="AV93" i="9"/>
  <c r="AX26" i="9"/>
  <c r="AW52" i="9"/>
  <c r="AW93" i="9"/>
  <c r="AY26" i="9"/>
  <c r="AX52" i="9"/>
  <c r="AX93" i="9"/>
  <c r="AZ26" i="9"/>
  <c r="AY52" i="9"/>
  <c r="AY93" i="9"/>
  <c r="BA26" i="9"/>
  <c r="AZ52" i="9"/>
  <c r="AZ93" i="9"/>
  <c r="BB26" i="9"/>
  <c r="BA52" i="9"/>
  <c r="BA93" i="9"/>
  <c r="BC26" i="9"/>
  <c r="BB52" i="9"/>
  <c r="BB93" i="9"/>
  <c r="BD26" i="9"/>
  <c r="BC52" i="9"/>
  <c r="BC93" i="9"/>
  <c r="BE26" i="9"/>
  <c r="BD52" i="9"/>
  <c r="BD93" i="9"/>
  <c r="BF26" i="9"/>
  <c r="BE52" i="9"/>
  <c r="BE93" i="9"/>
  <c r="C27" i="9"/>
  <c r="B59" i="9"/>
  <c r="B100" i="9"/>
  <c r="D27" i="9"/>
  <c r="C59" i="9"/>
  <c r="C100" i="9"/>
  <c r="E27" i="9"/>
  <c r="D59" i="9"/>
  <c r="D100" i="9"/>
  <c r="F27" i="9"/>
  <c r="E59" i="9"/>
  <c r="E100" i="9"/>
  <c r="G27" i="9"/>
  <c r="F59" i="9"/>
  <c r="F100" i="9"/>
  <c r="H27" i="9"/>
  <c r="G59" i="9"/>
  <c r="G100" i="9"/>
  <c r="I27" i="9"/>
  <c r="H59" i="9"/>
  <c r="H100" i="9"/>
  <c r="J27" i="9"/>
  <c r="I59" i="9"/>
  <c r="I100" i="9"/>
  <c r="K27" i="9"/>
  <c r="J59" i="9"/>
  <c r="J100" i="9"/>
  <c r="L27" i="9"/>
  <c r="K59" i="9"/>
  <c r="K100" i="9"/>
  <c r="M27" i="9"/>
  <c r="L59" i="9"/>
  <c r="L100" i="9"/>
  <c r="N27" i="9"/>
  <c r="M59" i="9"/>
  <c r="M100" i="9"/>
  <c r="O27" i="9"/>
  <c r="N59" i="9"/>
  <c r="N100" i="9"/>
  <c r="P27" i="9"/>
  <c r="O59" i="9"/>
  <c r="O100" i="9"/>
  <c r="Q27" i="9"/>
  <c r="P59" i="9"/>
  <c r="P100" i="9"/>
  <c r="R27" i="9"/>
  <c r="Q59" i="9"/>
  <c r="Q100" i="9"/>
  <c r="S27" i="9"/>
  <c r="R59" i="9"/>
  <c r="R100" i="9"/>
  <c r="T27" i="9"/>
  <c r="S59" i="9"/>
  <c r="S100" i="9"/>
  <c r="U27" i="9"/>
  <c r="T59" i="9"/>
  <c r="T100" i="9"/>
  <c r="V27" i="9"/>
  <c r="U59" i="9"/>
  <c r="U100" i="9"/>
  <c r="W27" i="9"/>
  <c r="V59" i="9"/>
  <c r="V100" i="9"/>
  <c r="X27" i="9"/>
  <c r="W59" i="9"/>
  <c r="W100" i="9"/>
  <c r="Y27" i="9"/>
  <c r="X59" i="9"/>
  <c r="X100" i="9"/>
  <c r="Z27" i="9"/>
  <c r="Y59" i="9"/>
  <c r="Y100" i="9"/>
  <c r="AA27" i="9"/>
  <c r="Z59" i="9"/>
  <c r="Z100" i="9"/>
  <c r="AB27" i="9"/>
  <c r="AA59" i="9"/>
  <c r="AA100" i="9"/>
  <c r="AC27" i="9"/>
  <c r="AB59" i="9"/>
  <c r="AB100" i="9"/>
  <c r="AD27" i="9"/>
  <c r="AC59" i="9"/>
  <c r="AC100" i="9"/>
  <c r="AE27" i="9"/>
  <c r="AD59" i="9"/>
  <c r="AD100" i="9"/>
  <c r="AF27" i="9"/>
  <c r="AE59" i="9"/>
  <c r="AE100" i="9"/>
  <c r="AG27" i="9"/>
  <c r="AF59" i="9"/>
  <c r="AF100" i="9"/>
  <c r="AH27" i="9"/>
  <c r="AG59" i="9"/>
  <c r="AG100" i="9"/>
  <c r="AI27" i="9"/>
  <c r="AH59" i="9"/>
  <c r="AH100" i="9"/>
  <c r="AJ27" i="9"/>
  <c r="AI59" i="9"/>
  <c r="AI100" i="9"/>
  <c r="AK27" i="9"/>
  <c r="AJ59" i="9"/>
  <c r="AJ100" i="9"/>
  <c r="AL27" i="9"/>
  <c r="AK59" i="9"/>
  <c r="AK100" i="9"/>
  <c r="AM27" i="9"/>
  <c r="AL59" i="9"/>
  <c r="AL100" i="9"/>
  <c r="AN27" i="9"/>
  <c r="AM59" i="9"/>
  <c r="AM100" i="9"/>
  <c r="AO27" i="9"/>
  <c r="AN59" i="9"/>
  <c r="AN100" i="9"/>
  <c r="AP27" i="9"/>
  <c r="AO59" i="9"/>
  <c r="AO100" i="9"/>
  <c r="AQ27" i="9"/>
  <c r="AP59" i="9"/>
  <c r="AP100" i="9"/>
  <c r="AR27" i="9"/>
  <c r="AQ59" i="9"/>
  <c r="AQ100" i="9"/>
  <c r="AS27" i="9"/>
  <c r="AR59" i="9"/>
  <c r="AR100" i="9"/>
  <c r="AT27" i="9"/>
  <c r="AS59" i="9"/>
  <c r="AS100" i="9"/>
  <c r="AU27" i="9"/>
  <c r="AT59" i="9"/>
  <c r="AT100" i="9"/>
  <c r="AV27" i="9"/>
  <c r="AU59" i="9"/>
  <c r="AU100" i="9"/>
  <c r="AW27" i="9"/>
  <c r="AV59" i="9"/>
  <c r="AV100" i="9"/>
  <c r="AX27" i="9"/>
  <c r="AW59" i="9"/>
  <c r="AW100" i="9"/>
  <c r="AY27" i="9"/>
  <c r="AX59" i="9"/>
  <c r="AX100" i="9"/>
  <c r="AZ27" i="9"/>
  <c r="AY59" i="9"/>
  <c r="AY100" i="9"/>
  <c r="BA27" i="9"/>
  <c r="AZ59" i="9"/>
  <c r="AZ100" i="9"/>
  <c r="BB27" i="9"/>
  <c r="BA59" i="9"/>
  <c r="BA100" i="9"/>
  <c r="BC27" i="9"/>
  <c r="BB59" i="9"/>
  <c r="BB100" i="9"/>
  <c r="BD27" i="9"/>
  <c r="BC59" i="9"/>
  <c r="BC100" i="9"/>
  <c r="BE27" i="9"/>
  <c r="BD59" i="9"/>
  <c r="BD100" i="9"/>
  <c r="BF27" i="9"/>
  <c r="BE59" i="9"/>
  <c r="BE100" i="9"/>
  <c r="C28" i="9"/>
  <c r="B60" i="9"/>
  <c r="B101" i="9"/>
  <c r="D28" i="9"/>
  <c r="C60" i="9"/>
  <c r="C101" i="9"/>
  <c r="E28" i="9"/>
  <c r="D60" i="9"/>
  <c r="D101" i="9"/>
  <c r="F28" i="9"/>
  <c r="E60" i="9"/>
  <c r="E101" i="9"/>
  <c r="G28" i="9"/>
  <c r="F60" i="9"/>
  <c r="F101" i="9"/>
  <c r="H28" i="9"/>
  <c r="G60" i="9"/>
  <c r="G101" i="9"/>
  <c r="I28" i="9"/>
  <c r="H60" i="9"/>
  <c r="H101" i="9"/>
  <c r="J28" i="9"/>
  <c r="I60" i="9"/>
  <c r="I101" i="9"/>
  <c r="K28" i="9"/>
  <c r="J60" i="9"/>
  <c r="J101" i="9"/>
  <c r="L28" i="9"/>
  <c r="K60" i="9"/>
  <c r="K101" i="9"/>
  <c r="M28" i="9"/>
  <c r="L60" i="9"/>
  <c r="L101" i="9"/>
  <c r="N28" i="9"/>
  <c r="M60" i="9"/>
  <c r="M101" i="9"/>
  <c r="O28" i="9"/>
  <c r="N60" i="9"/>
  <c r="N101" i="9"/>
  <c r="P28" i="9"/>
  <c r="O60" i="9"/>
  <c r="O101" i="9"/>
  <c r="Q28" i="9"/>
  <c r="P60" i="9"/>
  <c r="P101" i="9"/>
  <c r="R28" i="9"/>
  <c r="Q60" i="9"/>
  <c r="Q101" i="9"/>
  <c r="S28" i="9"/>
  <c r="R60" i="9"/>
  <c r="R101" i="9"/>
  <c r="T28" i="9"/>
  <c r="S60" i="9"/>
  <c r="S101" i="9"/>
  <c r="U28" i="9"/>
  <c r="T60" i="9"/>
  <c r="T101" i="9"/>
  <c r="V28" i="9"/>
  <c r="U60" i="9"/>
  <c r="U101" i="9"/>
  <c r="W28" i="9"/>
  <c r="V60" i="9"/>
  <c r="V101" i="9"/>
  <c r="X28" i="9"/>
  <c r="W60" i="9"/>
  <c r="W101" i="9"/>
  <c r="Y28" i="9"/>
  <c r="X60" i="9"/>
  <c r="X101" i="9"/>
  <c r="Z28" i="9"/>
  <c r="Y60" i="9"/>
  <c r="Y101" i="9"/>
  <c r="AA28" i="9"/>
  <c r="Z60" i="9"/>
  <c r="Z101" i="9"/>
  <c r="AB28" i="9"/>
  <c r="AA60" i="9"/>
  <c r="AA101" i="9"/>
  <c r="AC28" i="9"/>
  <c r="AB60" i="9"/>
  <c r="AB101" i="9"/>
  <c r="AD28" i="9"/>
  <c r="AC60" i="9"/>
  <c r="AC101" i="9"/>
  <c r="AE28" i="9"/>
  <c r="AD60" i="9"/>
  <c r="AD101" i="9"/>
  <c r="AF28" i="9"/>
  <c r="AE60" i="9"/>
  <c r="AE101" i="9"/>
  <c r="AG28" i="9"/>
  <c r="AF60" i="9"/>
  <c r="AF101" i="9"/>
  <c r="AH28" i="9"/>
  <c r="AG60" i="9"/>
  <c r="AG101" i="9"/>
  <c r="AI28" i="9"/>
  <c r="AH60" i="9"/>
  <c r="AH101" i="9"/>
  <c r="AJ28" i="9"/>
  <c r="AI60" i="9"/>
  <c r="AI101" i="9"/>
  <c r="AK28" i="9"/>
  <c r="AJ60" i="9"/>
  <c r="AJ101" i="9"/>
  <c r="AL28" i="9"/>
  <c r="AK60" i="9"/>
  <c r="AK101" i="9"/>
  <c r="AM28" i="9"/>
  <c r="AL60" i="9"/>
  <c r="AL101" i="9"/>
  <c r="AN28" i="9"/>
  <c r="AM60" i="9"/>
  <c r="AM101" i="9"/>
  <c r="AO28" i="9"/>
  <c r="AN60" i="9"/>
  <c r="AN101" i="9"/>
  <c r="AP28" i="9"/>
  <c r="AO60" i="9"/>
  <c r="AO101" i="9"/>
  <c r="AQ28" i="9"/>
  <c r="AP60" i="9"/>
  <c r="AP101" i="9"/>
  <c r="AR28" i="9"/>
  <c r="AQ60" i="9"/>
  <c r="AQ101" i="9"/>
  <c r="AS28" i="9"/>
  <c r="AR60" i="9"/>
  <c r="AR101" i="9"/>
  <c r="AT28" i="9"/>
  <c r="AS60" i="9"/>
  <c r="AS101" i="9"/>
  <c r="AU28" i="9"/>
  <c r="AT60" i="9"/>
  <c r="AT101" i="9"/>
  <c r="AV28" i="9"/>
  <c r="AU60" i="9"/>
  <c r="AU101" i="9"/>
  <c r="AW28" i="9"/>
  <c r="AV60" i="9"/>
  <c r="AV101" i="9"/>
  <c r="AX28" i="9"/>
  <c r="AW60" i="9"/>
  <c r="AW101" i="9"/>
  <c r="AY28" i="9"/>
  <c r="AX60" i="9"/>
  <c r="AX101" i="9"/>
  <c r="AZ28" i="9"/>
  <c r="AY60" i="9"/>
  <c r="AY101" i="9"/>
  <c r="BA28" i="9"/>
  <c r="AZ60" i="9"/>
  <c r="AZ101" i="9"/>
  <c r="BB28" i="9"/>
  <c r="BA60" i="9"/>
  <c r="BA101" i="9"/>
  <c r="BC28" i="9"/>
  <c r="BB60" i="9"/>
  <c r="BB101" i="9"/>
  <c r="BD28" i="9"/>
  <c r="BC60" i="9"/>
  <c r="BC101" i="9"/>
  <c r="BE28" i="9"/>
  <c r="BD60" i="9"/>
  <c r="BD101" i="9"/>
  <c r="BF28" i="9"/>
  <c r="BE60" i="9"/>
  <c r="BE101" i="9"/>
  <c r="C29" i="9"/>
  <c r="B56" i="9"/>
  <c r="B97" i="9"/>
  <c r="D29" i="9"/>
  <c r="C56" i="9"/>
  <c r="C97" i="9"/>
  <c r="E29" i="9"/>
  <c r="D56" i="9"/>
  <c r="D97" i="9"/>
  <c r="F29" i="9"/>
  <c r="E56" i="9"/>
  <c r="E97" i="9"/>
  <c r="G29" i="9"/>
  <c r="F56" i="9"/>
  <c r="F97" i="9"/>
  <c r="H29" i="9"/>
  <c r="G56" i="9"/>
  <c r="G97" i="9"/>
  <c r="I29" i="9"/>
  <c r="H56" i="9"/>
  <c r="H97" i="9"/>
  <c r="J29" i="9"/>
  <c r="I56" i="9"/>
  <c r="I97" i="9"/>
  <c r="K29" i="9"/>
  <c r="J56" i="9"/>
  <c r="J97" i="9"/>
  <c r="L29" i="9"/>
  <c r="K56" i="9"/>
  <c r="K97" i="9"/>
  <c r="M29" i="9"/>
  <c r="L56" i="9"/>
  <c r="L97" i="9"/>
  <c r="N29" i="9"/>
  <c r="M56" i="9"/>
  <c r="M97" i="9"/>
  <c r="O29" i="9"/>
  <c r="N56" i="9"/>
  <c r="N97" i="9"/>
  <c r="P29" i="9"/>
  <c r="O56" i="9"/>
  <c r="O97" i="9"/>
  <c r="Q29" i="9"/>
  <c r="P56" i="9"/>
  <c r="P97" i="9"/>
  <c r="R29" i="9"/>
  <c r="Q56" i="9"/>
  <c r="Q97" i="9"/>
  <c r="S29" i="9"/>
  <c r="R56" i="9"/>
  <c r="R97" i="9"/>
  <c r="T29" i="9"/>
  <c r="S56" i="9"/>
  <c r="S97" i="9"/>
  <c r="U29" i="9"/>
  <c r="T56" i="9"/>
  <c r="T97" i="9"/>
  <c r="V29" i="9"/>
  <c r="U56" i="9"/>
  <c r="U97" i="9"/>
  <c r="W29" i="9"/>
  <c r="V56" i="9"/>
  <c r="V97" i="9"/>
  <c r="X29" i="9"/>
  <c r="W56" i="9"/>
  <c r="W97" i="9"/>
  <c r="Y29" i="9"/>
  <c r="X56" i="9"/>
  <c r="X97" i="9"/>
  <c r="Z29" i="9"/>
  <c r="Y56" i="9"/>
  <c r="Y97" i="9"/>
  <c r="AA29" i="9"/>
  <c r="Z56" i="9"/>
  <c r="Z97" i="9"/>
  <c r="AB29" i="9"/>
  <c r="AA56" i="9"/>
  <c r="AA97" i="9"/>
  <c r="AC29" i="9"/>
  <c r="AB56" i="9"/>
  <c r="AB97" i="9"/>
  <c r="AD29" i="9"/>
  <c r="AC56" i="9"/>
  <c r="AC97" i="9"/>
  <c r="AE29" i="9"/>
  <c r="AD56" i="9"/>
  <c r="AD97" i="9"/>
  <c r="AF29" i="9"/>
  <c r="AE56" i="9"/>
  <c r="AE97" i="9"/>
  <c r="AG29" i="9"/>
  <c r="AF56" i="9"/>
  <c r="AF97" i="9"/>
  <c r="AH29" i="9"/>
  <c r="AG56" i="9"/>
  <c r="AG97" i="9"/>
  <c r="AI29" i="9"/>
  <c r="AH56" i="9"/>
  <c r="AH97" i="9"/>
  <c r="AJ29" i="9"/>
  <c r="AI56" i="9"/>
  <c r="AI97" i="9"/>
  <c r="AK29" i="9"/>
  <c r="AJ56" i="9"/>
  <c r="AJ97" i="9"/>
  <c r="AL29" i="9"/>
  <c r="AK56" i="9"/>
  <c r="AK97" i="9"/>
  <c r="AM29" i="9"/>
  <c r="AL56" i="9"/>
  <c r="AL97" i="9"/>
  <c r="AN29" i="9"/>
  <c r="AM56" i="9"/>
  <c r="AM97" i="9"/>
  <c r="AO29" i="9"/>
  <c r="AN56" i="9"/>
  <c r="AN97" i="9"/>
  <c r="AP29" i="9"/>
  <c r="AO56" i="9"/>
  <c r="AO97" i="9"/>
  <c r="AQ29" i="9"/>
  <c r="AP56" i="9"/>
  <c r="AP97" i="9"/>
  <c r="AR29" i="9"/>
  <c r="AQ56" i="9"/>
  <c r="AQ97" i="9"/>
  <c r="AS29" i="9"/>
  <c r="AR56" i="9"/>
  <c r="AR97" i="9"/>
  <c r="AT29" i="9"/>
  <c r="AS56" i="9"/>
  <c r="AS97" i="9"/>
  <c r="AU29" i="9"/>
  <c r="AT56" i="9"/>
  <c r="AT97" i="9"/>
  <c r="AV29" i="9"/>
  <c r="AU56" i="9"/>
  <c r="AU97" i="9"/>
  <c r="AW29" i="9"/>
  <c r="AV56" i="9"/>
  <c r="AV97" i="9"/>
  <c r="AX29" i="9"/>
  <c r="AW56" i="9"/>
  <c r="AW97" i="9"/>
  <c r="AY29" i="9"/>
  <c r="AX56" i="9"/>
  <c r="AX97" i="9"/>
  <c r="AZ29" i="9"/>
  <c r="AY56" i="9"/>
  <c r="AY97" i="9"/>
  <c r="BA29" i="9"/>
  <c r="AZ56" i="9"/>
  <c r="AZ97" i="9"/>
  <c r="BB29" i="9"/>
  <c r="BA56" i="9"/>
  <c r="BA97" i="9"/>
  <c r="BC29" i="9"/>
  <c r="BB56" i="9"/>
  <c r="BB97" i="9"/>
  <c r="BD29" i="9"/>
  <c r="BC56" i="9"/>
  <c r="BC97" i="9"/>
  <c r="BE29" i="9"/>
  <c r="BD56" i="9"/>
  <c r="BD97" i="9"/>
  <c r="BF29" i="9"/>
  <c r="BE56" i="9"/>
  <c r="BE97" i="9"/>
  <c r="C30" i="9"/>
  <c r="B57" i="9"/>
  <c r="B98" i="9"/>
  <c r="D30" i="9"/>
  <c r="C57" i="9"/>
  <c r="C98" i="9"/>
  <c r="E30" i="9"/>
  <c r="D57" i="9"/>
  <c r="D98" i="9"/>
  <c r="F30" i="9"/>
  <c r="E57" i="9"/>
  <c r="E98" i="9"/>
  <c r="G30" i="9"/>
  <c r="F57" i="9"/>
  <c r="F98" i="9"/>
  <c r="H30" i="9"/>
  <c r="G57" i="9"/>
  <c r="G98" i="9"/>
  <c r="I30" i="9"/>
  <c r="H57" i="9"/>
  <c r="H98" i="9"/>
  <c r="J30" i="9"/>
  <c r="I57" i="9"/>
  <c r="I98" i="9"/>
  <c r="K30" i="9"/>
  <c r="J57" i="9"/>
  <c r="J98" i="9"/>
  <c r="L30" i="9"/>
  <c r="K57" i="9"/>
  <c r="K98" i="9"/>
  <c r="M30" i="9"/>
  <c r="L57" i="9"/>
  <c r="L98" i="9"/>
  <c r="N30" i="9"/>
  <c r="M57" i="9"/>
  <c r="M98" i="9"/>
  <c r="O30" i="9"/>
  <c r="N57" i="9"/>
  <c r="N98" i="9"/>
  <c r="P30" i="9"/>
  <c r="O57" i="9"/>
  <c r="O98" i="9"/>
  <c r="Q30" i="9"/>
  <c r="P57" i="9"/>
  <c r="P98" i="9"/>
  <c r="R30" i="9"/>
  <c r="Q57" i="9"/>
  <c r="Q98" i="9"/>
  <c r="S30" i="9"/>
  <c r="R57" i="9"/>
  <c r="R98" i="9"/>
  <c r="T30" i="9"/>
  <c r="S57" i="9"/>
  <c r="S98" i="9"/>
  <c r="U30" i="9"/>
  <c r="T57" i="9"/>
  <c r="T98" i="9"/>
  <c r="V30" i="9"/>
  <c r="U57" i="9"/>
  <c r="U98" i="9"/>
  <c r="W30" i="9"/>
  <c r="V57" i="9"/>
  <c r="V98" i="9"/>
  <c r="X30" i="9"/>
  <c r="W57" i="9"/>
  <c r="W98" i="9"/>
  <c r="Y30" i="9"/>
  <c r="X57" i="9"/>
  <c r="X98" i="9"/>
  <c r="Z30" i="9"/>
  <c r="Y57" i="9"/>
  <c r="Y98" i="9"/>
  <c r="AA30" i="9"/>
  <c r="Z57" i="9"/>
  <c r="Z98" i="9"/>
  <c r="AB30" i="9"/>
  <c r="AA57" i="9"/>
  <c r="AA98" i="9"/>
  <c r="AC30" i="9"/>
  <c r="AB57" i="9"/>
  <c r="AB98" i="9"/>
  <c r="AD30" i="9"/>
  <c r="AC57" i="9"/>
  <c r="AC98" i="9"/>
  <c r="AE30" i="9"/>
  <c r="AD57" i="9"/>
  <c r="AD98" i="9"/>
  <c r="AF30" i="9"/>
  <c r="AE57" i="9"/>
  <c r="AE98" i="9"/>
  <c r="AG30" i="9"/>
  <c r="AF57" i="9"/>
  <c r="AF98" i="9"/>
  <c r="AH30" i="9"/>
  <c r="AG57" i="9"/>
  <c r="AG98" i="9"/>
  <c r="AI30" i="9"/>
  <c r="AH57" i="9"/>
  <c r="AH98" i="9"/>
  <c r="AJ30" i="9"/>
  <c r="AI57" i="9"/>
  <c r="AI98" i="9"/>
  <c r="AK30" i="9"/>
  <c r="AJ57" i="9"/>
  <c r="AJ98" i="9"/>
  <c r="AL30" i="9"/>
  <c r="AK57" i="9"/>
  <c r="AK98" i="9"/>
  <c r="AM30" i="9"/>
  <c r="AL57" i="9"/>
  <c r="AL98" i="9"/>
  <c r="AN30" i="9"/>
  <c r="AM57" i="9"/>
  <c r="AM98" i="9"/>
  <c r="AO30" i="9"/>
  <c r="AN57" i="9"/>
  <c r="AN98" i="9"/>
  <c r="AP30" i="9"/>
  <c r="AO57" i="9"/>
  <c r="AO98" i="9"/>
  <c r="AQ30" i="9"/>
  <c r="AP57" i="9"/>
  <c r="AP98" i="9"/>
  <c r="AR30" i="9"/>
  <c r="AQ57" i="9"/>
  <c r="AQ98" i="9"/>
  <c r="AS30" i="9"/>
  <c r="AR57" i="9"/>
  <c r="AR98" i="9"/>
  <c r="AT30" i="9"/>
  <c r="AS57" i="9"/>
  <c r="AS98" i="9"/>
  <c r="AU30" i="9"/>
  <c r="AT57" i="9"/>
  <c r="AT98" i="9"/>
  <c r="AV30" i="9"/>
  <c r="AU57" i="9"/>
  <c r="AU98" i="9"/>
  <c r="AW30" i="9"/>
  <c r="AV57" i="9"/>
  <c r="AV98" i="9"/>
  <c r="AX30" i="9"/>
  <c r="AW57" i="9"/>
  <c r="AW98" i="9"/>
  <c r="AY30" i="9"/>
  <c r="AX57" i="9"/>
  <c r="AX98" i="9"/>
  <c r="AZ30" i="9"/>
  <c r="AY57" i="9"/>
  <c r="AY98" i="9"/>
  <c r="BA30" i="9"/>
  <c r="AZ57" i="9"/>
  <c r="AZ98" i="9"/>
  <c r="BB30" i="9"/>
  <c r="BA57" i="9"/>
  <c r="BA98" i="9"/>
  <c r="BC30" i="9"/>
  <c r="BB57" i="9"/>
  <c r="BB98" i="9"/>
  <c r="BD30" i="9"/>
  <c r="BC57" i="9"/>
  <c r="BC98" i="9"/>
  <c r="BE30" i="9"/>
  <c r="BD57" i="9"/>
  <c r="BD98" i="9"/>
  <c r="BF30" i="9"/>
  <c r="BE57" i="9"/>
  <c r="BE98" i="9"/>
  <c r="C31" i="9"/>
  <c r="B58" i="9"/>
  <c r="B99" i="9"/>
  <c r="D31" i="9"/>
  <c r="C58" i="9"/>
  <c r="C99" i="9"/>
  <c r="E31" i="9"/>
  <c r="D58" i="9"/>
  <c r="D99" i="9"/>
  <c r="F31" i="9"/>
  <c r="E58" i="9"/>
  <c r="E99" i="9"/>
  <c r="G31" i="9"/>
  <c r="F58" i="9"/>
  <c r="F99" i="9"/>
  <c r="H31" i="9"/>
  <c r="G58" i="9"/>
  <c r="G99" i="9"/>
  <c r="I31" i="9"/>
  <c r="H58" i="9"/>
  <c r="H99" i="9"/>
  <c r="J31" i="9"/>
  <c r="I58" i="9"/>
  <c r="I99" i="9"/>
  <c r="K31" i="9"/>
  <c r="J58" i="9"/>
  <c r="J99" i="9"/>
  <c r="L31" i="9"/>
  <c r="K58" i="9"/>
  <c r="K99" i="9"/>
  <c r="M31" i="9"/>
  <c r="L58" i="9"/>
  <c r="L99" i="9"/>
  <c r="N31" i="9"/>
  <c r="M58" i="9"/>
  <c r="M99" i="9"/>
  <c r="O31" i="9"/>
  <c r="N58" i="9"/>
  <c r="N99" i="9"/>
  <c r="P31" i="9"/>
  <c r="O58" i="9"/>
  <c r="O99" i="9"/>
  <c r="Q31" i="9"/>
  <c r="P58" i="9"/>
  <c r="P99" i="9"/>
  <c r="R31" i="9"/>
  <c r="Q58" i="9"/>
  <c r="Q99" i="9"/>
  <c r="S31" i="9"/>
  <c r="R58" i="9"/>
  <c r="R99" i="9"/>
  <c r="T31" i="9"/>
  <c r="S58" i="9"/>
  <c r="S99" i="9"/>
  <c r="U31" i="9"/>
  <c r="T58" i="9"/>
  <c r="T99" i="9"/>
  <c r="V31" i="9"/>
  <c r="U58" i="9"/>
  <c r="U99" i="9"/>
  <c r="W31" i="9"/>
  <c r="V58" i="9"/>
  <c r="V99" i="9"/>
  <c r="X31" i="9"/>
  <c r="W58" i="9"/>
  <c r="W99" i="9"/>
  <c r="Y31" i="9"/>
  <c r="X58" i="9"/>
  <c r="X99" i="9"/>
  <c r="Z31" i="9"/>
  <c r="Y58" i="9"/>
  <c r="Y99" i="9"/>
  <c r="AA31" i="9"/>
  <c r="Z58" i="9"/>
  <c r="Z99" i="9"/>
  <c r="AB31" i="9"/>
  <c r="AA58" i="9"/>
  <c r="AA99" i="9"/>
  <c r="AC31" i="9"/>
  <c r="AB58" i="9"/>
  <c r="AB99" i="9"/>
  <c r="AD31" i="9"/>
  <c r="AC58" i="9"/>
  <c r="AC99" i="9"/>
  <c r="AE31" i="9"/>
  <c r="AD58" i="9"/>
  <c r="AD99" i="9"/>
  <c r="AF31" i="9"/>
  <c r="AE58" i="9"/>
  <c r="AE99" i="9"/>
  <c r="AG31" i="9"/>
  <c r="AF58" i="9"/>
  <c r="AF99" i="9"/>
  <c r="AH31" i="9"/>
  <c r="AG58" i="9"/>
  <c r="AG99" i="9"/>
  <c r="AI31" i="9"/>
  <c r="AH58" i="9"/>
  <c r="AH99" i="9"/>
  <c r="AJ31" i="9"/>
  <c r="AI58" i="9"/>
  <c r="AI99" i="9"/>
  <c r="AK31" i="9"/>
  <c r="AJ58" i="9"/>
  <c r="AJ99" i="9"/>
  <c r="AL31" i="9"/>
  <c r="AK58" i="9"/>
  <c r="AK99" i="9"/>
  <c r="AM31" i="9"/>
  <c r="AL58" i="9"/>
  <c r="AL99" i="9"/>
  <c r="AN31" i="9"/>
  <c r="AM58" i="9"/>
  <c r="AM99" i="9"/>
  <c r="AO31" i="9"/>
  <c r="AN58" i="9"/>
  <c r="AN99" i="9"/>
  <c r="AP31" i="9"/>
  <c r="AO58" i="9"/>
  <c r="AO99" i="9"/>
  <c r="AQ31" i="9"/>
  <c r="AP58" i="9"/>
  <c r="AP99" i="9"/>
  <c r="AR31" i="9"/>
  <c r="AQ58" i="9"/>
  <c r="AQ99" i="9"/>
  <c r="AS31" i="9"/>
  <c r="AR58" i="9"/>
  <c r="AR99" i="9"/>
  <c r="AT31" i="9"/>
  <c r="AS58" i="9"/>
  <c r="AS99" i="9"/>
  <c r="AU31" i="9"/>
  <c r="AT58" i="9"/>
  <c r="AT99" i="9"/>
  <c r="AV31" i="9"/>
  <c r="AU58" i="9"/>
  <c r="AU99" i="9"/>
  <c r="AW31" i="9"/>
  <c r="AV58" i="9"/>
  <c r="AV99" i="9"/>
  <c r="AX31" i="9"/>
  <c r="AW58" i="9"/>
  <c r="AW99" i="9"/>
  <c r="AY31" i="9"/>
  <c r="AX58" i="9"/>
  <c r="AX99" i="9"/>
  <c r="AZ31" i="9"/>
  <c r="AY58" i="9"/>
  <c r="AY99" i="9"/>
  <c r="BA31" i="9"/>
  <c r="AZ58" i="9"/>
  <c r="AZ99" i="9"/>
  <c r="BB31" i="9"/>
  <c r="BA58" i="9"/>
  <c r="BA99" i="9"/>
  <c r="BC31" i="9"/>
  <c r="BB58" i="9"/>
  <c r="BB99" i="9"/>
  <c r="BD31" i="9"/>
  <c r="BC58" i="9"/>
  <c r="BC99" i="9"/>
  <c r="BE31" i="9"/>
  <c r="BD58" i="9"/>
  <c r="BD99" i="9"/>
  <c r="BF31" i="9"/>
  <c r="BE58" i="9"/>
  <c r="BE99" i="9"/>
  <c r="C32" i="9"/>
  <c r="B76" i="9"/>
  <c r="B116" i="9"/>
  <c r="D32" i="9"/>
  <c r="C76" i="9"/>
  <c r="C116" i="9"/>
  <c r="E32" i="9"/>
  <c r="D76" i="9"/>
  <c r="D116" i="9"/>
  <c r="F32" i="9"/>
  <c r="E76" i="9"/>
  <c r="E116" i="9"/>
  <c r="G32" i="9"/>
  <c r="F76" i="9"/>
  <c r="F116" i="9"/>
  <c r="H32" i="9"/>
  <c r="G76" i="9"/>
  <c r="G116" i="9"/>
  <c r="I32" i="9"/>
  <c r="H76" i="9"/>
  <c r="H116" i="9"/>
  <c r="J32" i="9"/>
  <c r="I76" i="9"/>
  <c r="I116" i="9"/>
  <c r="K32" i="9"/>
  <c r="J76" i="9"/>
  <c r="J116" i="9"/>
  <c r="L32" i="9"/>
  <c r="K76" i="9"/>
  <c r="K116" i="9"/>
  <c r="M32" i="9"/>
  <c r="L76" i="9"/>
  <c r="L116" i="9"/>
  <c r="N32" i="9"/>
  <c r="M76" i="9"/>
  <c r="M116" i="9"/>
  <c r="O32" i="9"/>
  <c r="N76" i="9"/>
  <c r="N116" i="9"/>
  <c r="P32" i="9"/>
  <c r="O76" i="9"/>
  <c r="O116" i="9"/>
  <c r="Q32" i="9"/>
  <c r="P76" i="9"/>
  <c r="P116" i="9"/>
  <c r="R32" i="9"/>
  <c r="Q76" i="9"/>
  <c r="Q116" i="9"/>
  <c r="S32" i="9"/>
  <c r="R76" i="9"/>
  <c r="R116" i="9"/>
  <c r="T32" i="9"/>
  <c r="S76" i="9"/>
  <c r="S116" i="9"/>
  <c r="U32" i="9"/>
  <c r="T76" i="9"/>
  <c r="T116" i="9"/>
  <c r="V32" i="9"/>
  <c r="U76" i="9"/>
  <c r="U116" i="9"/>
  <c r="W32" i="9"/>
  <c r="V76" i="9"/>
  <c r="V116" i="9"/>
  <c r="X32" i="9"/>
  <c r="W76" i="9"/>
  <c r="W116" i="9"/>
  <c r="Y32" i="9"/>
  <c r="X76" i="9"/>
  <c r="X116" i="9"/>
  <c r="Z32" i="9"/>
  <c r="Y76" i="9"/>
  <c r="Y116" i="9"/>
  <c r="AA32" i="9"/>
  <c r="Z76" i="9"/>
  <c r="Z116" i="9"/>
  <c r="AB32" i="9"/>
  <c r="AA76" i="9"/>
  <c r="AA116" i="9"/>
  <c r="AC32" i="9"/>
  <c r="AB76" i="9"/>
  <c r="AB116" i="9"/>
  <c r="AD32" i="9"/>
  <c r="AC76" i="9"/>
  <c r="AC116" i="9"/>
  <c r="AE32" i="9"/>
  <c r="AD76" i="9"/>
  <c r="AD116" i="9"/>
  <c r="AF32" i="9"/>
  <c r="AE76" i="9"/>
  <c r="AE116" i="9"/>
  <c r="AG32" i="9"/>
  <c r="AF76" i="9"/>
  <c r="AF116" i="9"/>
  <c r="AH32" i="9"/>
  <c r="AG76" i="9"/>
  <c r="AG116" i="9"/>
  <c r="AI32" i="9"/>
  <c r="AH76" i="9"/>
  <c r="AH116" i="9"/>
  <c r="AJ32" i="9"/>
  <c r="AI76" i="9"/>
  <c r="AI116" i="9"/>
  <c r="AK32" i="9"/>
  <c r="AJ76" i="9"/>
  <c r="AJ116" i="9"/>
  <c r="AL32" i="9"/>
  <c r="AK76" i="9"/>
  <c r="AK116" i="9"/>
  <c r="AM32" i="9"/>
  <c r="AL76" i="9"/>
  <c r="AL116" i="9"/>
  <c r="AN32" i="9"/>
  <c r="AM76" i="9"/>
  <c r="AM116" i="9"/>
  <c r="AO32" i="9"/>
  <c r="AN76" i="9"/>
  <c r="AN116" i="9"/>
  <c r="AP32" i="9"/>
  <c r="AO76" i="9"/>
  <c r="AO116" i="9"/>
  <c r="AQ32" i="9"/>
  <c r="AP76" i="9"/>
  <c r="AP116" i="9"/>
  <c r="AR32" i="9"/>
  <c r="AQ76" i="9"/>
  <c r="AQ116" i="9"/>
  <c r="AS32" i="9"/>
  <c r="AR76" i="9"/>
  <c r="AR116" i="9"/>
  <c r="AT32" i="9"/>
  <c r="AS76" i="9"/>
  <c r="AS116" i="9"/>
  <c r="AU32" i="9"/>
  <c r="AT76" i="9"/>
  <c r="AT116" i="9"/>
  <c r="AV32" i="9"/>
  <c r="AU76" i="9"/>
  <c r="AU116" i="9"/>
  <c r="AW32" i="9"/>
  <c r="AV76" i="9"/>
  <c r="AV116" i="9"/>
  <c r="AX32" i="9"/>
  <c r="AW76" i="9"/>
  <c r="AW116" i="9"/>
  <c r="AY32" i="9"/>
  <c r="AX76" i="9"/>
  <c r="AX116" i="9"/>
  <c r="AZ32" i="9"/>
  <c r="AY76" i="9"/>
  <c r="AY116" i="9"/>
  <c r="BA32" i="9"/>
  <c r="AZ76" i="9"/>
  <c r="AZ116" i="9"/>
  <c r="BB32" i="9"/>
  <c r="BA76" i="9"/>
  <c r="BA116" i="9"/>
  <c r="BC32" i="9"/>
  <c r="BB76" i="9"/>
  <c r="BB116" i="9"/>
  <c r="BD32" i="9"/>
  <c r="BC76" i="9"/>
  <c r="BC116" i="9"/>
  <c r="BE32" i="9"/>
  <c r="BD76" i="9"/>
  <c r="BD116" i="9"/>
  <c r="BF32" i="9"/>
  <c r="BE76" i="9"/>
  <c r="BE116" i="9"/>
  <c r="C33" i="9"/>
  <c r="B77" i="9"/>
  <c r="B117" i="9"/>
  <c r="D33" i="9"/>
  <c r="C77" i="9"/>
  <c r="C117" i="9"/>
  <c r="E33" i="9"/>
  <c r="D77" i="9"/>
  <c r="D117" i="9"/>
  <c r="F33" i="9"/>
  <c r="E77" i="9"/>
  <c r="E117" i="9"/>
  <c r="G33" i="9"/>
  <c r="F77" i="9"/>
  <c r="F117" i="9"/>
  <c r="H33" i="9"/>
  <c r="G77" i="9"/>
  <c r="G117" i="9"/>
  <c r="I33" i="9"/>
  <c r="H77" i="9"/>
  <c r="H117" i="9"/>
  <c r="J33" i="9"/>
  <c r="I77" i="9"/>
  <c r="I117" i="9"/>
  <c r="K33" i="9"/>
  <c r="J77" i="9"/>
  <c r="J117" i="9"/>
  <c r="L33" i="9"/>
  <c r="K77" i="9"/>
  <c r="K117" i="9"/>
  <c r="M33" i="9"/>
  <c r="L77" i="9"/>
  <c r="L117" i="9"/>
  <c r="N33" i="9"/>
  <c r="M77" i="9"/>
  <c r="M117" i="9"/>
  <c r="O33" i="9"/>
  <c r="N77" i="9"/>
  <c r="N117" i="9"/>
  <c r="P33" i="9"/>
  <c r="O77" i="9"/>
  <c r="O117" i="9"/>
  <c r="Q33" i="9"/>
  <c r="P77" i="9"/>
  <c r="P117" i="9"/>
  <c r="R33" i="9"/>
  <c r="Q77" i="9"/>
  <c r="Q117" i="9"/>
  <c r="S33" i="9"/>
  <c r="R77" i="9"/>
  <c r="R117" i="9"/>
  <c r="T33" i="9"/>
  <c r="S77" i="9"/>
  <c r="S117" i="9"/>
  <c r="U33" i="9"/>
  <c r="T77" i="9"/>
  <c r="T117" i="9"/>
  <c r="V33" i="9"/>
  <c r="U77" i="9"/>
  <c r="U117" i="9"/>
  <c r="W33" i="9"/>
  <c r="V77" i="9"/>
  <c r="V117" i="9"/>
  <c r="X33" i="9"/>
  <c r="W77" i="9"/>
  <c r="W117" i="9"/>
  <c r="Y33" i="9"/>
  <c r="X77" i="9"/>
  <c r="X117" i="9"/>
  <c r="Z33" i="9"/>
  <c r="Y77" i="9"/>
  <c r="Y117" i="9"/>
  <c r="AA33" i="9"/>
  <c r="Z77" i="9"/>
  <c r="Z117" i="9"/>
  <c r="AB33" i="9"/>
  <c r="AA77" i="9"/>
  <c r="AA117" i="9"/>
  <c r="AC33" i="9"/>
  <c r="AB77" i="9"/>
  <c r="AB117" i="9"/>
  <c r="AD33" i="9"/>
  <c r="AC77" i="9"/>
  <c r="AC117" i="9"/>
  <c r="AE33" i="9"/>
  <c r="AD77" i="9"/>
  <c r="AD117" i="9"/>
  <c r="AF33" i="9"/>
  <c r="AE77" i="9"/>
  <c r="AE117" i="9"/>
  <c r="AG33" i="9"/>
  <c r="AF77" i="9"/>
  <c r="AF117" i="9"/>
  <c r="AH33" i="9"/>
  <c r="AG77" i="9"/>
  <c r="AG117" i="9"/>
  <c r="AI33" i="9"/>
  <c r="AH77" i="9"/>
  <c r="AH117" i="9"/>
  <c r="AJ33" i="9"/>
  <c r="AI77" i="9"/>
  <c r="AI117" i="9"/>
  <c r="AK33" i="9"/>
  <c r="AJ77" i="9"/>
  <c r="AJ117" i="9"/>
  <c r="AL33" i="9"/>
  <c r="AK77" i="9"/>
  <c r="AK117" i="9"/>
  <c r="AM33" i="9"/>
  <c r="AL77" i="9"/>
  <c r="AL117" i="9"/>
  <c r="AN33" i="9"/>
  <c r="AM77" i="9"/>
  <c r="AM117" i="9"/>
  <c r="AO33" i="9"/>
  <c r="AN77" i="9"/>
  <c r="AN117" i="9"/>
  <c r="AP33" i="9"/>
  <c r="AO77" i="9"/>
  <c r="AO117" i="9"/>
  <c r="AQ33" i="9"/>
  <c r="AP77" i="9"/>
  <c r="AP117" i="9"/>
  <c r="AR33" i="9"/>
  <c r="AQ77" i="9"/>
  <c r="AQ117" i="9"/>
  <c r="AS33" i="9"/>
  <c r="AR77" i="9"/>
  <c r="AR117" i="9"/>
  <c r="AT33" i="9"/>
  <c r="AS77" i="9"/>
  <c r="AS117" i="9"/>
  <c r="AU33" i="9"/>
  <c r="AT77" i="9"/>
  <c r="AT117" i="9"/>
  <c r="AV33" i="9"/>
  <c r="AU77" i="9"/>
  <c r="AU117" i="9"/>
  <c r="AW33" i="9"/>
  <c r="AV77" i="9"/>
  <c r="AV117" i="9"/>
  <c r="AX33" i="9"/>
  <c r="AW77" i="9"/>
  <c r="AW117" i="9"/>
  <c r="AY33" i="9"/>
  <c r="AX77" i="9"/>
  <c r="AX117" i="9"/>
  <c r="AZ33" i="9"/>
  <c r="AY77" i="9"/>
  <c r="AY117" i="9"/>
  <c r="BA33" i="9"/>
  <c r="AZ77" i="9"/>
  <c r="AZ117" i="9"/>
  <c r="BB33" i="9"/>
  <c r="BA77" i="9"/>
  <c r="BA117" i="9"/>
  <c r="BC33" i="9"/>
  <c r="BB77" i="9"/>
  <c r="BB117" i="9"/>
  <c r="BD33" i="9"/>
  <c r="BC77" i="9"/>
  <c r="BC117" i="9"/>
  <c r="BE33" i="9"/>
  <c r="BD77" i="9"/>
  <c r="BD117" i="9"/>
  <c r="BF33" i="9"/>
  <c r="BE77" i="9"/>
  <c r="BE117" i="9"/>
  <c r="C34" i="9"/>
  <c r="B78" i="9"/>
  <c r="B118" i="9"/>
  <c r="D34" i="9"/>
  <c r="C78" i="9"/>
  <c r="C118" i="9"/>
  <c r="E34" i="9"/>
  <c r="D78" i="9"/>
  <c r="D118" i="9"/>
  <c r="F34" i="9"/>
  <c r="E78" i="9"/>
  <c r="E118" i="9"/>
  <c r="G34" i="9"/>
  <c r="F78" i="9"/>
  <c r="F118" i="9"/>
  <c r="H34" i="9"/>
  <c r="G78" i="9"/>
  <c r="G118" i="9"/>
  <c r="I34" i="9"/>
  <c r="H78" i="9"/>
  <c r="H118" i="9"/>
  <c r="J34" i="9"/>
  <c r="I78" i="9"/>
  <c r="I118" i="9"/>
  <c r="K34" i="9"/>
  <c r="J78" i="9"/>
  <c r="J118" i="9"/>
  <c r="L34" i="9"/>
  <c r="K78" i="9"/>
  <c r="K118" i="9"/>
  <c r="M34" i="9"/>
  <c r="L78" i="9"/>
  <c r="L118" i="9"/>
  <c r="N34" i="9"/>
  <c r="M78" i="9"/>
  <c r="M118" i="9"/>
  <c r="O34" i="9"/>
  <c r="N78" i="9"/>
  <c r="N118" i="9"/>
  <c r="P34" i="9"/>
  <c r="O78" i="9"/>
  <c r="O118" i="9"/>
  <c r="Q34" i="9"/>
  <c r="P78" i="9"/>
  <c r="P118" i="9"/>
  <c r="R34" i="9"/>
  <c r="Q78" i="9"/>
  <c r="Q118" i="9"/>
  <c r="S34" i="9"/>
  <c r="R78" i="9"/>
  <c r="R118" i="9"/>
  <c r="T34" i="9"/>
  <c r="S78" i="9"/>
  <c r="S118" i="9"/>
  <c r="U34" i="9"/>
  <c r="T78" i="9"/>
  <c r="T118" i="9"/>
  <c r="V34" i="9"/>
  <c r="U78" i="9"/>
  <c r="U118" i="9"/>
  <c r="W34" i="9"/>
  <c r="V78" i="9"/>
  <c r="V118" i="9"/>
  <c r="X34" i="9"/>
  <c r="W78" i="9"/>
  <c r="W118" i="9"/>
  <c r="Y34" i="9"/>
  <c r="X78" i="9"/>
  <c r="X118" i="9"/>
  <c r="Z34" i="9"/>
  <c r="Y78" i="9"/>
  <c r="Y118" i="9"/>
  <c r="AA34" i="9"/>
  <c r="Z78" i="9"/>
  <c r="Z118" i="9"/>
  <c r="AB34" i="9"/>
  <c r="AA78" i="9"/>
  <c r="AA118" i="9"/>
  <c r="AC34" i="9"/>
  <c r="AB78" i="9"/>
  <c r="AB118" i="9"/>
  <c r="AD34" i="9"/>
  <c r="AC78" i="9"/>
  <c r="AC118" i="9"/>
  <c r="AE34" i="9"/>
  <c r="AD78" i="9"/>
  <c r="AD118" i="9"/>
  <c r="AF34" i="9"/>
  <c r="AE78" i="9"/>
  <c r="AE118" i="9"/>
  <c r="AG34" i="9"/>
  <c r="AF78" i="9"/>
  <c r="AF118" i="9"/>
  <c r="AH34" i="9"/>
  <c r="AG78" i="9"/>
  <c r="AG118" i="9"/>
  <c r="AI34" i="9"/>
  <c r="AH78" i="9"/>
  <c r="AH118" i="9"/>
  <c r="AJ34" i="9"/>
  <c r="AI78" i="9"/>
  <c r="AI118" i="9"/>
  <c r="AK34" i="9"/>
  <c r="AJ78" i="9"/>
  <c r="AJ118" i="9"/>
  <c r="AL34" i="9"/>
  <c r="AK78" i="9"/>
  <c r="AK118" i="9"/>
  <c r="AM34" i="9"/>
  <c r="AL78" i="9"/>
  <c r="AL118" i="9"/>
  <c r="AN34" i="9"/>
  <c r="AM78" i="9"/>
  <c r="AM118" i="9"/>
  <c r="AO34" i="9"/>
  <c r="AN78" i="9"/>
  <c r="AN118" i="9"/>
  <c r="AP34" i="9"/>
  <c r="AO78" i="9"/>
  <c r="AO118" i="9"/>
  <c r="AQ34" i="9"/>
  <c r="AP78" i="9"/>
  <c r="AP118" i="9"/>
  <c r="AR34" i="9"/>
  <c r="AQ78" i="9"/>
  <c r="AQ118" i="9"/>
  <c r="AS34" i="9"/>
  <c r="AR78" i="9"/>
  <c r="AR118" i="9"/>
  <c r="AT34" i="9"/>
  <c r="AS78" i="9"/>
  <c r="AS118" i="9"/>
  <c r="AU34" i="9"/>
  <c r="AT78" i="9"/>
  <c r="AT118" i="9"/>
  <c r="AV34" i="9"/>
  <c r="AU78" i="9"/>
  <c r="AU118" i="9"/>
  <c r="AW34" i="9"/>
  <c r="AV78" i="9"/>
  <c r="AV118" i="9"/>
  <c r="AX34" i="9"/>
  <c r="AW78" i="9"/>
  <c r="AW118" i="9"/>
  <c r="AY34" i="9"/>
  <c r="AX78" i="9"/>
  <c r="AX118" i="9"/>
  <c r="AZ34" i="9"/>
  <c r="AY78" i="9"/>
  <c r="AY118" i="9"/>
  <c r="BA34" i="9"/>
  <c r="AZ78" i="9"/>
  <c r="AZ118" i="9"/>
  <c r="BB34" i="9"/>
  <c r="BA78" i="9"/>
  <c r="BA118" i="9"/>
  <c r="BC34" i="9"/>
  <c r="BB78" i="9"/>
  <c r="BB118" i="9"/>
  <c r="BD34" i="9"/>
  <c r="BC78" i="9"/>
  <c r="BC118" i="9"/>
  <c r="BE34" i="9"/>
  <c r="BD78" i="9"/>
  <c r="BD118" i="9"/>
  <c r="BF34" i="9"/>
  <c r="BE78" i="9"/>
  <c r="BE118" i="9"/>
  <c r="C35" i="9"/>
  <c r="B79" i="9"/>
  <c r="B119" i="9"/>
  <c r="D35" i="9"/>
  <c r="C79" i="9"/>
  <c r="C119" i="9"/>
  <c r="E35" i="9"/>
  <c r="D79" i="9"/>
  <c r="D119" i="9"/>
  <c r="F35" i="9"/>
  <c r="E79" i="9"/>
  <c r="E119" i="9"/>
  <c r="G35" i="9"/>
  <c r="F79" i="9"/>
  <c r="F119" i="9"/>
  <c r="H35" i="9"/>
  <c r="G79" i="9"/>
  <c r="G119" i="9"/>
  <c r="I35" i="9"/>
  <c r="H79" i="9"/>
  <c r="H119" i="9"/>
  <c r="J35" i="9"/>
  <c r="I79" i="9"/>
  <c r="I119" i="9"/>
  <c r="K35" i="9"/>
  <c r="J79" i="9"/>
  <c r="J119" i="9"/>
  <c r="L35" i="9"/>
  <c r="K79" i="9"/>
  <c r="K119" i="9"/>
  <c r="M35" i="9"/>
  <c r="L79" i="9"/>
  <c r="L119" i="9"/>
  <c r="N35" i="9"/>
  <c r="M79" i="9"/>
  <c r="M119" i="9"/>
  <c r="O35" i="9"/>
  <c r="N79" i="9"/>
  <c r="N119" i="9"/>
  <c r="P35" i="9"/>
  <c r="O79" i="9"/>
  <c r="O119" i="9"/>
  <c r="Q35" i="9"/>
  <c r="P79" i="9"/>
  <c r="P119" i="9"/>
  <c r="R35" i="9"/>
  <c r="Q79" i="9"/>
  <c r="Q119" i="9"/>
  <c r="S35" i="9"/>
  <c r="R79" i="9"/>
  <c r="R119" i="9"/>
  <c r="T35" i="9"/>
  <c r="S79" i="9"/>
  <c r="S119" i="9"/>
  <c r="U35" i="9"/>
  <c r="T79" i="9"/>
  <c r="T119" i="9"/>
  <c r="V35" i="9"/>
  <c r="U79" i="9"/>
  <c r="U119" i="9"/>
  <c r="W35" i="9"/>
  <c r="V79" i="9"/>
  <c r="V119" i="9"/>
  <c r="X35" i="9"/>
  <c r="W79" i="9"/>
  <c r="W119" i="9"/>
  <c r="Y35" i="9"/>
  <c r="X79" i="9"/>
  <c r="X119" i="9"/>
  <c r="Z35" i="9"/>
  <c r="Y79" i="9"/>
  <c r="Y119" i="9"/>
  <c r="AA35" i="9"/>
  <c r="Z79" i="9"/>
  <c r="Z119" i="9"/>
  <c r="AB35" i="9"/>
  <c r="AA79" i="9"/>
  <c r="AA119" i="9"/>
  <c r="AC35" i="9"/>
  <c r="AB79" i="9"/>
  <c r="AB119" i="9"/>
  <c r="AD35" i="9"/>
  <c r="AC79" i="9"/>
  <c r="AC119" i="9"/>
  <c r="AE35" i="9"/>
  <c r="AD79" i="9"/>
  <c r="AD119" i="9"/>
  <c r="AF35" i="9"/>
  <c r="AE79" i="9"/>
  <c r="AE119" i="9"/>
  <c r="AG35" i="9"/>
  <c r="AF79" i="9"/>
  <c r="AF119" i="9"/>
  <c r="AH35" i="9"/>
  <c r="AG79" i="9"/>
  <c r="AG119" i="9"/>
  <c r="AI35" i="9"/>
  <c r="AH79" i="9"/>
  <c r="AH119" i="9"/>
  <c r="AJ35" i="9"/>
  <c r="AI79" i="9"/>
  <c r="AI119" i="9"/>
  <c r="AK35" i="9"/>
  <c r="AJ79" i="9"/>
  <c r="AJ119" i="9"/>
  <c r="AL35" i="9"/>
  <c r="AK79" i="9"/>
  <c r="AK119" i="9"/>
  <c r="AM35" i="9"/>
  <c r="AL79" i="9"/>
  <c r="AL119" i="9"/>
  <c r="AN35" i="9"/>
  <c r="AM79" i="9"/>
  <c r="AM119" i="9"/>
  <c r="AO35" i="9"/>
  <c r="AN79" i="9"/>
  <c r="AN119" i="9"/>
  <c r="AP35" i="9"/>
  <c r="AO79" i="9"/>
  <c r="AO119" i="9"/>
  <c r="AQ35" i="9"/>
  <c r="AP79" i="9"/>
  <c r="AP119" i="9"/>
  <c r="AR35" i="9"/>
  <c r="AQ79" i="9"/>
  <c r="AQ119" i="9"/>
  <c r="AS35" i="9"/>
  <c r="AR79" i="9"/>
  <c r="AR119" i="9"/>
  <c r="AT35" i="9"/>
  <c r="AS79" i="9"/>
  <c r="AS119" i="9"/>
  <c r="AU35" i="9"/>
  <c r="AT79" i="9"/>
  <c r="AT119" i="9"/>
  <c r="AV35" i="9"/>
  <c r="AU79" i="9"/>
  <c r="AU119" i="9"/>
  <c r="AW35" i="9"/>
  <c r="AV79" i="9"/>
  <c r="AV119" i="9"/>
  <c r="AX35" i="9"/>
  <c r="AW79" i="9"/>
  <c r="AW119" i="9"/>
  <c r="AY35" i="9"/>
  <c r="AX79" i="9"/>
  <c r="AX119" i="9"/>
  <c r="AZ35" i="9"/>
  <c r="AY79" i="9"/>
  <c r="AY119" i="9"/>
  <c r="BA35" i="9"/>
  <c r="AZ79" i="9"/>
  <c r="AZ119" i="9"/>
  <c r="BB35" i="9"/>
  <c r="BA79" i="9"/>
  <c r="BA119" i="9"/>
  <c r="BC35" i="9"/>
  <c r="BB79" i="9"/>
  <c r="BB119" i="9"/>
  <c r="BD35" i="9"/>
  <c r="BC79" i="9"/>
  <c r="BC119" i="9"/>
  <c r="BE35" i="9"/>
  <c r="BD79" i="9"/>
  <c r="BD119" i="9"/>
  <c r="BF35" i="9"/>
  <c r="BE79" i="9"/>
  <c r="BE119" i="9"/>
  <c r="C36" i="9"/>
  <c r="B80" i="9"/>
  <c r="B120" i="9"/>
  <c r="D36" i="9"/>
  <c r="C80" i="9"/>
  <c r="C120" i="9"/>
  <c r="E36" i="9"/>
  <c r="D80" i="9"/>
  <c r="D120" i="9"/>
  <c r="F36" i="9"/>
  <c r="E80" i="9"/>
  <c r="E120" i="9"/>
  <c r="G36" i="9"/>
  <c r="F80" i="9"/>
  <c r="F120" i="9"/>
  <c r="H36" i="9"/>
  <c r="G80" i="9"/>
  <c r="G120" i="9"/>
  <c r="I36" i="9"/>
  <c r="H80" i="9"/>
  <c r="H120" i="9"/>
  <c r="J36" i="9"/>
  <c r="I80" i="9"/>
  <c r="I120" i="9"/>
  <c r="K36" i="9"/>
  <c r="J80" i="9"/>
  <c r="J120" i="9"/>
  <c r="L36" i="9"/>
  <c r="K80" i="9"/>
  <c r="K120" i="9"/>
  <c r="M36" i="9"/>
  <c r="L80" i="9"/>
  <c r="L120" i="9"/>
  <c r="N36" i="9"/>
  <c r="M80" i="9"/>
  <c r="M120" i="9"/>
  <c r="O36" i="9"/>
  <c r="N80" i="9"/>
  <c r="N120" i="9"/>
  <c r="P36" i="9"/>
  <c r="O80" i="9"/>
  <c r="O120" i="9"/>
  <c r="Q36" i="9"/>
  <c r="P80" i="9"/>
  <c r="P120" i="9"/>
  <c r="R36" i="9"/>
  <c r="Q80" i="9"/>
  <c r="Q120" i="9"/>
  <c r="S36" i="9"/>
  <c r="R80" i="9"/>
  <c r="R120" i="9"/>
  <c r="T36" i="9"/>
  <c r="S80" i="9"/>
  <c r="S120" i="9"/>
  <c r="U36" i="9"/>
  <c r="T80" i="9"/>
  <c r="T120" i="9"/>
  <c r="V36" i="9"/>
  <c r="U80" i="9"/>
  <c r="U120" i="9"/>
  <c r="W36" i="9"/>
  <c r="V80" i="9"/>
  <c r="V120" i="9"/>
  <c r="X36" i="9"/>
  <c r="W80" i="9"/>
  <c r="W120" i="9"/>
  <c r="Y36" i="9"/>
  <c r="X80" i="9"/>
  <c r="X120" i="9"/>
  <c r="Z36" i="9"/>
  <c r="Y80" i="9"/>
  <c r="Y120" i="9"/>
  <c r="AA36" i="9"/>
  <c r="Z80" i="9"/>
  <c r="Z120" i="9"/>
  <c r="AB36" i="9"/>
  <c r="AA80" i="9"/>
  <c r="AA120" i="9"/>
  <c r="AC36" i="9"/>
  <c r="AB80" i="9"/>
  <c r="AB120" i="9"/>
  <c r="AD36" i="9"/>
  <c r="AC80" i="9"/>
  <c r="AC120" i="9"/>
  <c r="AE36" i="9"/>
  <c r="AD80" i="9"/>
  <c r="AD120" i="9"/>
  <c r="AF36" i="9"/>
  <c r="AE80" i="9"/>
  <c r="AE120" i="9"/>
  <c r="AG36" i="9"/>
  <c r="AF80" i="9"/>
  <c r="AF120" i="9"/>
  <c r="AH36" i="9"/>
  <c r="AG80" i="9"/>
  <c r="AG120" i="9"/>
  <c r="AI36" i="9"/>
  <c r="AH80" i="9"/>
  <c r="AH120" i="9"/>
  <c r="AJ36" i="9"/>
  <c r="AI80" i="9"/>
  <c r="AI120" i="9"/>
  <c r="AK36" i="9"/>
  <c r="AJ80" i="9"/>
  <c r="AJ120" i="9"/>
  <c r="AL36" i="9"/>
  <c r="AK80" i="9"/>
  <c r="AK120" i="9"/>
  <c r="AM36" i="9"/>
  <c r="AL80" i="9"/>
  <c r="AL120" i="9"/>
  <c r="AN36" i="9"/>
  <c r="AM80" i="9"/>
  <c r="AM120" i="9"/>
  <c r="AO36" i="9"/>
  <c r="AN80" i="9"/>
  <c r="AN120" i="9"/>
  <c r="AP36" i="9"/>
  <c r="AO80" i="9"/>
  <c r="AO120" i="9"/>
  <c r="AQ36" i="9"/>
  <c r="AP80" i="9"/>
  <c r="AP120" i="9"/>
  <c r="AR36" i="9"/>
  <c r="AQ80" i="9"/>
  <c r="AQ120" i="9"/>
  <c r="AS36" i="9"/>
  <c r="AR80" i="9"/>
  <c r="AR120" i="9"/>
  <c r="AT36" i="9"/>
  <c r="AS80" i="9"/>
  <c r="AS120" i="9"/>
  <c r="AU36" i="9"/>
  <c r="AT80" i="9"/>
  <c r="AT120" i="9"/>
  <c r="AV36" i="9"/>
  <c r="AU80" i="9"/>
  <c r="AU120" i="9"/>
  <c r="AW36" i="9"/>
  <c r="AV80" i="9"/>
  <c r="AV120" i="9"/>
  <c r="AX36" i="9"/>
  <c r="AW80" i="9"/>
  <c r="AW120" i="9"/>
  <c r="AY36" i="9"/>
  <c r="AX80" i="9"/>
  <c r="AX120" i="9"/>
  <c r="AZ36" i="9"/>
  <c r="AY80" i="9"/>
  <c r="AY120" i="9"/>
  <c r="BA36" i="9"/>
  <c r="AZ80" i="9"/>
  <c r="AZ120" i="9"/>
  <c r="BB36" i="9"/>
  <c r="BA80" i="9"/>
  <c r="BA120" i="9"/>
  <c r="BC36" i="9"/>
  <c r="BB80" i="9"/>
  <c r="BB120" i="9"/>
  <c r="BD36" i="9"/>
  <c r="BC80" i="9"/>
  <c r="BC120" i="9"/>
  <c r="BE36" i="9"/>
  <c r="BD80" i="9"/>
  <c r="BD120" i="9"/>
  <c r="BF36" i="9"/>
  <c r="BE80" i="9"/>
  <c r="BE120" i="9"/>
  <c r="C37" i="9"/>
  <c r="B81" i="9"/>
  <c r="B121" i="9"/>
  <c r="D37" i="9"/>
  <c r="C81" i="9"/>
  <c r="C121" i="9"/>
  <c r="E37" i="9"/>
  <c r="D81" i="9"/>
  <c r="D121" i="9"/>
  <c r="F37" i="9"/>
  <c r="E81" i="9"/>
  <c r="E121" i="9"/>
  <c r="G37" i="9"/>
  <c r="F81" i="9"/>
  <c r="F121" i="9"/>
  <c r="H37" i="9"/>
  <c r="G81" i="9"/>
  <c r="G121" i="9"/>
  <c r="I37" i="9"/>
  <c r="H81" i="9"/>
  <c r="H121" i="9"/>
  <c r="J37" i="9"/>
  <c r="I81" i="9"/>
  <c r="I121" i="9"/>
  <c r="K37" i="9"/>
  <c r="J81" i="9"/>
  <c r="J121" i="9"/>
  <c r="L37" i="9"/>
  <c r="K81" i="9"/>
  <c r="K121" i="9"/>
  <c r="M37" i="9"/>
  <c r="L81" i="9"/>
  <c r="L121" i="9"/>
  <c r="N37" i="9"/>
  <c r="M81" i="9"/>
  <c r="M121" i="9"/>
  <c r="O37" i="9"/>
  <c r="N81" i="9"/>
  <c r="N121" i="9"/>
  <c r="P37" i="9"/>
  <c r="O81" i="9"/>
  <c r="O121" i="9"/>
  <c r="Q37" i="9"/>
  <c r="P81" i="9"/>
  <c r="P121" i="9"/>
  <c r="R37" i="9"/>
  <c r="Q81" i="9"/>
  <c r="Q121" i="9"/>
  <c r="S37" i="9"/>
  <c r="R81" i="9"/>
  <c r="R121" i="9"/>
  <c r="T37" i="9"/>
  <c r="S81" i="9"/>
  <c r="S121" i="9"/>
  <c r="U37" i="9"/>
  <c r="T81" i="9"/>
  <c r="T121" i="9"/>
  <c r="V37" i="9"/>
  <c r="U81" i="9"/>
  <c r="U121" i="9"/>
  <c r="W37" i="9"/>
  <c r="V81" i="9"/>
  <c r="V121" i="9"/>
  <c r="X37" i="9"/>
  <c r="W81" i="9"/>
  <c r="W121" i="9"/>
  <c r="Y37" i="9"/>
  <c r="X81" i="9"/>
  <c r="X121" i="9"/>
  <c r="Z37" i="9"/>
  <c r="Y81" i="9"/>
  <c r="Y121" i="9"/>
  <c r="AA37" i="9"/>
  <c r="Z81" i="9"/>
  <c r="Z121" i="9"/>
  <c r="AB37" i="9"/>
  <c r="AA81" i="9"/>
  <c r="AA121" i="9"/>
  <c r="AC37" i="9"/>
  <c r="AB81" i="9"/>
  <c r="AB121" i="9"/>
  <c r="AD37" i="9"/>
  <c r="AC81" i="9"/>
  <c r="AC121" i="9"/>
  <c r="AE37" i="9"/>
  <c r="AD81" i="9"/>
  <c r="AD121" i="9"/>
  <c r="AF37" i="9"/>
  <c r="AE81" i="9"/>
  <c r="AE121" i="9"/>
  <c r="AG37" i="9"/>
  <c r="AF81" i="9"/>
  <c r="AF121" i="9"/>
  <c r="AH37" i="9"/>
  <c r="AG81" i="9"/>
  <c r="AG121" i="9"/>
  <c r="AI37" i="9"/>
  <c r="AH81" i="9"/>
  <c r="AH121" i="9"/>
  <c r="AJ37" i="9"/>
  <c r="AI81" i="9"/>
  <c r="AI121" i="9"/>
  <c r="AK37" i="9"/>
  <c r="AJ81" i="9"/>
  <c r="AJ121" i="9"/>
  <c r="AL37" i="9"/>
  <c r="AK81" i="9"/>
  <c r="AK121" i="9"/>
  <c r="AM37" i="9"/>
  <c r="AL81" i="9"/>
  <c r="AL121" i="9"/>
  <c r="AN37" i="9"/>
  <c r="AM81" i="9"/>
  <c r="AM121" i="9"/>
  <c r="AO37" i="9"/>
  <c r="AN81" i="9"/>
  <c r="AN121" i="9"/>
  <c r="AP37" i="9"/>
  <c r="AO81" i="9"/>
  <c r="AO121" i="9"/>
  <c r="AQ37" i="9"/>
  <c r="AP81" i="9"/>
  <c r="AP121" i="9"/>
  <c r="AR37" i="9"/>
  <c r="AQ81" i="9"/>
  <c r="AQ121" i="9"/>
  <c r="AS37" i="9"/>
  <c r="AR81" i="9"/>
  <c r="AR121" i="9"/>
  <c r="AT37" i="9"/>
  <c r="AS81" i="9"/>
  <c r="AS121" i="9"/>
  <c r="AU37" i="9"/>
  <c r="AT81" i="9"/>
  <c r="AT121" i="9"/>
  <c r="AV37" i="9"/>
  <c r="AU81" i="9"/>
  <c r="AU121" i="9"/>
  <c r="AW37" i="9"/>
  <c r="AV81" i="9"/>
  <c r="AV121" i="9"/>
  <c r="AX37" i="9"/>
  <c r="AW81" i="9"/>
  <c r="AW121" i="9"/>
  <c r="AY37" i="9"/>
  <c r="AX81" i="9"/>
  <c r="AX121" i="9"/>
  <c r="AZ37" i="9"/>
  <c r="AY81" i="9"/>
  <c r="AY121" i="9"/>
  <c r="BA37" i="9"/>
  <c r="AZ81" i="9"/>
  <c r="AZ121" i="9"/>
  <c r="BB37" i="9"/>
  <c r="BA81" i="9"/>
  <c r="BA121" i="9"/>
  <c r="BC37" i="9"/>
  <c r="BB81" i="9"/>
  <c r="BB121" i="9"/>
  <c r="BD37" i="9"/>
  <c r="BC81" i="9"/>
  <c r="BC121" i="9"/>
  <c r="BE37" i="9"/>
  <c r="BD81" i="9"/>
  <c r="BD121" i="9"/>
  <c r="BF37" i="9"/>
  <c r="BE81" i="9"/>
  <c r="BE121" i="9"/>
  <c r="C38" i="9"/>
  <c r="B55" i="9"/>
  <c r="B96" i="9"/>
  <c r="D38" i="9"/>
  <c r="C55" i="9"/>
  <c r="C96" i="9"/>
  <c r="E38" i="9"/>
  <c r="D55" i="9"/>
  <c r="D96" i="9"/>
  <c r="F38" i="9"/>
  <c r="E55" i="9"/>
  <c r="E96" i="9"/>
  <c r="G38" i="9"/>
  <c r="F55" i="9"/>
  <c r="F96" i="9"/>
  <c r="H38" i="9"/>
  <c r="G55" i="9"/>
  <c r="G96" i="9"/>
  <c r="I38" i="9"/>
  <c r="H55" i="9"/>
  <c r="H96" i="9"/>
  <c r="J38" i="9"/>
  <c r="I55" i="9"/>
  <c r="I96" i="9"/>
  <c r="K38" i="9"/>
  <c r="J55" i="9"/>
  <c r="J96" i="9"/>
  <c r="L38" i="9"/>
  <c r="K55" i="9"/>
  <c r="K96" i="9"/>
  <c r="M38" i="9"/>
  <c r="L55" i="9"/>
  <c r="L96" i="9"/>
  <c r="N38" i="9"/>
  <c r="M55" i="9"/>
  <c r="M96" i="9"/>
  <c r="O38" i="9"/>
  <c r="N55" i="9"/>
  <c r="N96" i="9"/>
  <c r="P38" i="9"/>
  <c r="O55" i="9"/>
  <c r="O96" i="9"/>
  <c r="Q38" i="9"/>
  <c r="P55" i="9"/>
  <c r="P96" i="9"/>
  <c r="R38" i="9"/>
  <c r="Q55" i="9"/>
  <c r="Q96" i="9"/>
  <c r="S38" i="9"/>
  <c r="R55" i="9"/>
  <c r="R96" i="9"/>
  <c r="T38" i="9"/>
  <c r="S55" i="9"/>
  <c r="S96" i="9"/>
  <c r="U38" i="9"/>
  <c r="T55" i="9"/>
  <c r="T96" i="9"/>
  <c r="V38" i="9"/>
  <c r="U55" i="9"/>
  <c r="U96" i="9"/>
  <c r="W38" i="9"/>
  <c r="V55" i="9"/>
  <c r="V96" i="9"/>
  <c r="X38" i="9"/>
  <c r="W55" i="9"/>
  <c r="W96" i="9"/>
  <c r="Y38" i="9"/>
  <c r="X55" i="9"/>
  <c r="X96" i="9"/>
  <c r="Z38" i="9"/>
  <c r="Y55" i="9"/>
  <c r="Y96" i="9"/>
  <c r="AA38" i="9"/>
  <c r="Z55" i="9"/>
  <c r="Z96" i="9"/>
  <c r="AB38" i="9"/>
  <c r="AA55" i="9"/>
  <c r="AA96" i="9"/>
  <c r="AC38" i="9"/>
  <c r="AB55" i="9"/>
  <c r="AB96" i="9"/>
  <c r="AD38" i="9"/>
  <c r="AC55" i="9"/>
  <c r="AC96" i="9"/>
  <c r="AE38" i="9"/>
  <c r="AD55" i="9"/>
  <c r="AD96" i="9"/>
  <c r="AF38" i="9"/>
  <c r="AE55" i="9"/>
  <c r="AE96" i="9"/>
  <c r="AG38" i="9"/>
  <c r="AF55" i="9"/>
  <c r="AF96" i="9"/>
  <c r="AH38" i="9"/>
  <c r="AG55" i="9"/>
  <c r="AG96" i="9"/>
  <c r="AI38" i="9"/>
  <c r="AH55" i="9"/>
  <c r="AH96" i="9"/>
  <c r="AJ38" i="9"/>
  <c r="AI55" i="9"/>
  <c r="AI96" i="9"/>
  <c r="AK38" i="9"/>
  <c r="AJ55" i="9"/>
  <c r="AJ96" i="9"/>
  <c r="AL38" i="9"/>
  <c r="AK55" i="9"/>
  <c r="AK96" i="9"/>
  <c r="AM38" i="9"/>
  <c r="AL55" i="9"/>
  <c r="AL96" i="9"/>
  <c r="AN38" i="9"/>
  <c r="AM55" i="9"/>
  <c r="AM96" i="9"/>
  <c r="AO38" i="9"/>
  <c r="AN55" i="9"/>
  <c r="AN96" i="9"/>
  <c r="AP38" i="9"/>
  <c r="AO55" i="9"/>
  <c r="AO96" i="9"/>
  <c r="AQ38" i="9"/>
  <c r="AP55" i="9"/>
  <c r="AP96" i="9"/>
  <c r="AR38" i="9"/>
  <c r="AQ55" i="9"/>
  <c r="AQ96" i="9"/>
  <c r="AS38" i="9"/>
  <c r="AR55" i="9"/>
  <c r="AR96" i="9"/>
  <c r="AT38" i="9"/>
  <c r="AS55" i="9"/>
  <c r="AS96" i="9"/>
  <c r="AU38" i="9"/>
  <c r="AT55" i="9"/>
  <c r="AT96" i="9"/>
  <c r="AV38" i="9"/>
  <c r="AU55" i="9"/>
  <c r="AU96" i="9"/>
  <c r="AW38" i="9"/>
  <c r="AV55" i="9"/>
  <c r="AV96" i="9"/>
  <c r="AX38" i="9"/>
  <c r="AW55" i="9"/>
  <c r="AW96" i="9"/>
  <c r="AY38" i="9"/>
  <c r="AX55" i="9"/>
  <c r="AX96" i="9"/>
  <c r="AZ38" i="9"/>
  <c r="AY55" i="9"/>
  <c r="AY96" i="9"/>
  <c r="BA38" i="9"/>
  <c r="AZ55" i="9"/>
  <c r="AZ96" i="9"/>
  <c r="BB38" i="9"/>
  <c r="BA55" i="9"/>
  <c r="BA96" i="9"/>
  <c r="BC38" i="9"/>
  <c r="BB55" i="9"/>
  <c r="BB96" i="9"/>
  <c r="BD38" i="9"/>
  <c r="BC55" i="9"/>
  <c r="BC96" i="9"/>
  <c r="BE38" i="9"/>
  <c r="BD55" i="9"/>
  <c r="BD96" i="9"/>
  <c r="BF38" i="9"/>
  <c r="BE55" i="9"/>
  <c r="BE96" i="9"/>
  <c r="C39" i="9"/>
  <c r="B82" i="9"/>
  <c r="B122" i="9"/>
  <c r="D39" i="9"/>
  <c r="C82" i="9"/>
  <c r="C122" i="9"/>
  <c r="E39" i="9"/>
  <c r="D82" i="9"/>
  <c r="D122" i="9"/>
  <c r="F39" i="9"/>
  <c r="E82" i="9"/>
  <c r="E122" i="9"/>
  <c r="G39" i="9"/>
  <c r="F82" i="9"/>
  <c r="F122" i="9"/>
  <c r="H39" i="9"/>
  <c r="G82" i="9"/>
  <c r="G122" i="9"/>
  <c r="I39" i="9"/>
  <c r="H82" i="9"/>
  <c r="H122" i="9"/>
  <c r="J39" i="9"/>
  <c r="I82" i="9"/>
  <c r="I122" i="9"/>
  <c r="K39" i="9"/>
  <c r="J82" i="9"/>
  <c r="J122" i="9"/>
  <c r="L39" i="9"/>
  <c r="K82" i="9"/>
  <c r="K122" i="9"/>
  <c r="M39" i="9"/>
  <c r="L82" i="9"/>
  <c r="L122" i="9"/>
  <c r="N39" i="9"/>
  <c r="M82" i="9"/>
  <c r="M122" i="9"/>
  <c r="O39" i="9"/>
  <c r="N82" i="9"/>
  <c r="N122" i="9"/>
  <c r="P39" i="9"/>
  <c r="O82" i="9"/>
  <c r="O122" i="9"/>
  <c r="Q39" i="9"/>
  <c r="P82" i="9"/>
  <c r="P122" i="9"/>
  <c r="R39" i="9"/>
  <c r="Q82" i="9"/>
  <c r="Q122" i="9"/>
  <c r="S39" i="9"/>
  <c r="R82" i="9"/>
  <c r="R122" i="9"/>
  <c r="T39" i="9"/>
  <c r="S82" i="9"/>
  <c r="S122" i="9"/>
  <c r="U39" i="9"/>
  <c r="T82" i="9"/>
  <c r="T122" i="9"/>
  <c r="V39" i="9"/>
  <c r="U82" i="9"/>
  <c r="U122" i="9"/>
  <c r="W39" i="9"/>
  <c r="V82" i="9"/>
  <c r="V122" i="9"/>
  <c r="X39" i="9"/>
  <c r="W82" i="9"/>
  <c r="W122" i="9"/>
  <c r="Y39" i="9"/>
  <c r="X82" i="9"/>
  <c r="X122" i="9"/>
  <c r="Z39" i="9"/>
  <c r="Y82" i="9"/>
  <c r="Y122" i="9"/>
  <c r="AA39" i="9"/>
  <c r="Z82" i="9"/>
  <c r="Z122" i="9"/>
  <c r="AB39" i="9"/>
  <c r="AA82" i="9"/>
  <c r="AA122" i="9"/>
  <c r="AC39" i="9"/>
  <c r="AB82" i="9"/>
  <c r="AB122" i="9"/>
  <c r="AD39" i="9"/>
  <c r="AC82" i="9"/>
  <c r="AC122" i="9"/>
  <c r="AE39" i="9"/>
  <c r="AD82" i="9"/>
  <c r="AD122" i="9"/>
  <c r="AF39" i="9"/>
  <c r="AE82" i="9"/>
  <c r="AE122" i="9"/>
  <c r="AG39" i="9"/>
  <c r="AF82" i="9"/>
  <c r="AF122" i="9"/>
  <c r="AH39" i="9"/>
  <c r="AG82" i="9"/>
  <c r="AG122" i="9"/>
  <c r="AI39" i="9"/>
  <c r="AH82" i="9"/>
  <c r="AH122" i="9"/>
  <c r="AJ39" i="9"/>
  <c r="AI82" i="9"/>
  <c r="AI122" i="9"/>
  <c r="AK39" i="9"/>
  <c r="AJ82" i="9"/>
  <c r="AJ122" i="9"/>
  <c r="AL39" i="9"/>
  <c r="AK82" i="9"/>
  <c r="AK122" i="9"/>
  <c r="AM39" i="9"/>
  <c r="AL82" i="9"/>
  <c r="AL122" i="9"/>
  <c r="AN39" i="9"/>
  <c r="AM82" i="9"/>
  <c r="AM122" i="9"/>
  <c r="AO39" i="9"/>
  <c r="AN82" i="9"/>
  <c r="AN122" i="9"/>
  <c r="AP39" i="9"/>
  <c r="AO82" i="9"/>
  <c r="AO122" i="9"/>
  <c r="AQ39" i="9"/>
  <c r="AP82" i="9"/>
  <c r="AP122" i="9"/>
  <c r="AR39" i="9"/>
  <c r="AQ82" i="9"/>
  <c r="AQ122" i="9"/>
  <c r="AS39" i="9"/>
  <c r="AR82" i="9"/>
  <c r="AR122" i="9"/>
  <c r="AT39" i="9"/>
  <c r="AS82" i="9"/>
  <c r="AS122" i="9"/>
  <c r="AU39" i="9"/>
  <c r="AT82" i="9"/>
  <c r="AT122" i="9"/>
  <c r="AV39" i="9"/>
  <c r="AU82" i="9"/>
  <c r="AU122" i="9"/>
  <c r="AW39" i="9"/>
  <c r="AV82" i="9"/>
  <c r="AV122" i="9"/>
  <c r="AX39" i="9"/>
  <c r="AW82" i="9"/>
  <c r="AW122" i="9"/>
  <c r="AY39" i="9"/>
  <c r="AX82" i="9"/>
  <c r="AX122" i="9"/>
  <c r="AZ39" i="9"/>
  <c r="AY82" i="9"/>
  <c r="AY122" i="9"/>
  <c r="BA39" i="9"/>
  <c r="AZ82" i="9"/>
  <c r="AZ122" i="9"/>
  <c r="BB39" i="9"/>
  <c r="BA82" i="9"/>
  <c r="BA122" i="9"/>
  <c r="BC39" i="9"/>
  <c r="BB82" i="9"/>
  <c r="BB122" i="9"/>
  <c r="BD39" i="9"/>
  <c r="BC82" i="9"/>
  <c r="BC122" i="9"/>
  <c r="BE39" i="9"/>
  <c r="BD82" i="9"/>
  <c r="BD122" i="9"/>
  <c r="BF39" i="9"/>
  <c r="BE82" i="9"/>
  <c r="BE122" i="9"/>
  <c r="C40" i="9"/>
  <c r="B69" i="9"/>
  <c r="D40" i="9"/>
  <c r="C69" i="9"/>
  <c r="E40" i="9"/>
  <c r="D69" i="9"/>
  <c r="F40" i="9"/>
  <c r="E69" i="9"/>
  <c r="G40" i="9"/>
  <c r="F69" i="9"/>
  <c r="H40" i="9"/>
  <c r="G69" i="9"/>
  <c r="I40" i="9"/>
  <c r="H69" i="9"/>
  <c r="J40" i="9"/>
  <c r="I69" i="9"/>
  <c r="K40" i="9"/>
  <c r="J69" i="9"/>
  <c r="L40" i="9"/>
  <c r="K69" i="9"/>
  <c r="M40" i="9"/>
  <c r="L69" i="9"/>
  <c r="N40" i="9"/>
  <c r="M69" i="9"/>
  <c r="O40" i="9"/>
  <c r="N69" i="9"/>
  <c r="P40" i="9"/>
  <c r="O69" i="9"/>
  <c r="Q40" i="9"/>
  <c r="P69" i="9"/>
  <c r="R40" i="9"/>
  <c r="Q69" i="9"/>
  <c r="S40" i="9"/>
  <c r="R69" i="9"/>
  <c r="T40" i="9"/>
  <c r="S69" i="9"/>
  <c r="U40" i="9"/>
  <c r="T69" i="9"/>
  <c r="V40" i="9"/>
  <c r="U69" i="9"/>
  <c r="W40" i="9"/>
  <c r="V69" i="9"/>
  <c r="X40" i="9"/>
  <c r="W69" i="9"/>
  <c r="Y40" i="9"/>
  <c r="X69" i="9"/>
  <c r="Z40" i="9"/>
  <c r="Y69" i="9"/>
  <c r="AA40" i="9"/>
  <c r="Z69" i="9"/>
  <c r="AB40" i="9"/>
  <c r="AA69" i="9"/>
  <c r="AC40" i="9"/>
  <c r="AB69" i="9"/>
  <c r="AD40" i="9"/>
  <c r="AC69" i="9"/>
  <c r="AE40" i="9"/>
  <c r="AD69" i="9"/>
  <c r="AF40" i="9"/>
  <c r="AE69" i="9"/>
  <c r="AG40" i="9"/>
  <c r="AF69" i="9"/>
  <c r="AH40" i="9"/>
  <c r="AG69" i="9"/>
  <c r="AI40" i="9"/>
  <c r="AH69" i="9"/>
  <c r="AJ40" i="9"/>
  <c r="AI69" i="9"/>
  <c r="AK40" i="9"/>
  <c r="AJ69" i="9"/>
  <c r="AL40" i="9"/>
  <c r="AK69" i="9"/>
  <c r="AM40" i="9"/>
  <c r="AL69" i="9"/>
  <c r="AN40" i="9"/>
  <c r="AM69" i="9"/>
  <c r="AO40" i="9"/>
  <c r="AN69" i="9"/>
  <c r="AP40" i="9"/>
  <c r="AO69" i="9"/>
  <c r="AQ40" i="9"/>
  <c r="AP69" i="9"/>
  <c r="AR40" i="9"/>
  <c r="AQ69" i="9"/>
  <c r="AS40" i="9"/>
  <c r="AR69" i="9"/>
  <c r="AT40" i="9"/>
  <c r="AS69" i="9"/>
  <c r="AU40" i="9"/>
  <c r="AT69" i="9"/>
  <c r="AV40" i="9"/>
  <c r="AU69" i="9"/>
  <c r="AW40" i="9"/>
  <c r="AV69" i="9"/>
  <c r="AX40" i="9"/>
  <c r="AW69" i="9"/>
  <c r="AY40" i="9"/>
  <c r="AX69" i="9"/>
  <c r="AZ40" i="9"/>
  <c r="AY69" i="9"/>
  <c r="BA40" i="9"/>
  <c r="AZ69" i="9"/>
  <c r="BB40" i="9"/>
  <c r="BA69" i="9"/>
  <c r="BC40" i="9"/>
  <c r="BB69" i="9"/>
  <c r="BD40" i="9"/>
  <c r="BC69" i="9"/>
  <c r="BE40" i="9"/>
  <c r="BD69" i="9"/>
  <c r="BF40" i="9"/>
  <c r="BE69" i="9"/>
  <c r="C41" i="9"/>
  <c r="B70" i="9"/>
  <c r="D41" i="9"/>
  <c r="C70" i="9"/>
  <c r="E41" i="9"/>
  <c r="D70" i="9"/>
  <c r="F41" i="9"/>
  <c r="E70" i="9"/>
  <c r="G41" i="9"/>
  <c r="F70" i="9"/>
  <c r="H41" i="9"/>
  <c r="G70" i="9"/>
  <c r="I41" i="9"/>
  <c r="H70" i="9"/>
  <c r="J41" i="9"/>
  <c r="I70" i="9"/>
  <c r="K41" i="9"/>
  <c r="J70" i="9"/>
  <c r="L41" i="9"/>
  <c r="K70" i="9"/>
  <c r="M41" i="9"/>
  <c r="L70" i="9"/>
  <c r="N41" i="9"/>
  <c r="M70" i="9"/>
  <c r="O41" i="9"/>
  <c r="N70" i="9"/>
  <c r="P41" i="9"/>
  <c r="O70" i="9"/>
  <c r="Q41" i="9"/>
  <c r="P70" i="9"/>
  <c r="R41" i="9"/>
  <c r="Q70" i="9"/>
  <c r="S41" i="9"/>
  <c r="R70" i="9"/>
  <c r="T41" i="9"/>
  <c r="S70" i="9"/>
  <c r="U41" i="9"/>
  <c r="T70" i="9"/>
  <c r="V41" i="9"/>
  <c r="U70" i="9"/>
  <c r="W41" i="9"/>
  <c r="V70" i="9"/>
  <c r="X41" i="9"/>
  <c r="W70" i="9"/>
  <c r="Y41" i="9"/>
  <c r="X70" i="9"/>
  <c r="Z41" i="9"/>
  <c r="Y70" i="9"/>
  <c r="AA41" i="9"/>
  <c r="Z70" i="9"/>
  <c r="AB41" i="9"/>
  <c r="AA70" i="9"/>
  <c r="AC41" i="9"/>
  <c r="AB70" i="9"/>
  <c r="AD41" i="9"/>
  <c r="AC70" i="9"/>
  <c r="AE41" i="9"/>
  <c r="AD70" i="9"/>
  <c r="AF41" i="9"/>
  <c r="AE70" i="9"/>
  <c r="AG41" i="9"/>
  <c r="AF70" i="9"/>
  <c r="AH41" i="9"/>
  <c r="AG70" i="9"/>
  <c r="AI41" i="9"/>
  <c r="AH70" i="9"/>
  <c r="AJ41" i="9"/>
  <c r="AI70" i="9"/>
  <c r="AK41" i="9"/>
  <c r="AJ70" i="9"/>
  <c r="AL41" i="9"/>
  <c r="AK70" i="9"/>
  <c r="AM41" i="9"/>
  <c r="AL70" i="9"/>
  <c r="AN41" i="9"/>
  <c r="AM70" i="9"/>
  <c r="AO41" i="9"/>
  <c r="AN70" i="9"/>
  <c r="AP41" i="9"/>
  <c r="AO70" i="9"/>
  <c r="AQ41" i="9"/>
  <c r="AP70" i="9"/>
  <c r="AR41" i="9"/>
  <c r="AQ70" i="9"/>
  <c r="AS41" i="9"/>
  <c r="AR70" i="9"/>
  <c r="AT41" i="9"/>
  <c r="AS70" i="9"/>
  <c r="AU41" i="9"/>
  <c r="AT70" i="9"/>
  <c r="AV41" i="9"/>
  <c r="AU70" i="9"/>
  <c r="AW41" i="9"/>
  <c r="AV70" i="9"/>
  <c r="AX41" i="9"/>
  <c r="AW70" i="9"/>
  <c r="AY41" i="9"/>
  <c r="AX70" i="9"/>
  <c r="AZ41" i="9"/>
  <c r="AY70" i="9"/>
  <c r="BA41" i="9"/>
  <c r="AZ70" i="9"/>
  <c r="BB41" i="9"/>
  <c r="BA70" i="9"/>
  <c r="BC41" i="9"/>
  <c r="BB70" i="9"/>
  <c r="BD41" i="9"/>
  <c r="BC70" i="9"/>
  <c r="BE41" i="9"/>
  <c r="BD70" i="9"/>
  <c r="BF41" i="9"/>
  <c r="BE70" i="9"/>
  <c r="C42" i="9"/>
  <c r="B71" i="9"/>
  <c r="D42" i="9"/>
  <c r="C71" i="9"/>
  <c r="E42" i="9"/>
  <c r="D71" i="9"/>
  <c r="F42" i="9"/>
  <c r="E71" i="9"/>
  <c r="G42" i="9"/>
  <c r="F71" i="9"/>
  <c r="H42" i="9"/>
  <c r="G71" i="9"/>
  <c r="I42" i="9"/>
  <c r="H71" i="9"/>
  <c r="J42" i="9"/>
  <c r="I71" i="9"/>
  <c r="K42" i="9"/>
  <c r="J71" i="9"/>
  <c r="L42" i="9"/>
  <c r="K71" i="9"/>
  <c r="M42" i="9"/>
  <c r="L71" i="9"/>
  <c r="N42" i="9"/>
  <c r="M71" i="9"/>
  <c r="O42" i="9"/>
  <c r="N71" i="9"/>
  <c r="P42" i="9"/>
  <c r="O71" i="9"/>
  <c r="Q42" i="9"/>
  <c r="P71" i="9"/>
  <c r="R42" i="9"/>
  <c r="Q71" i="9"/>
  <c r="S42" i="9"/>
  <c r="R71" i="9"/>
  <c r="T42" i="9"/>
  <c r="S71" i="9"/>
  <c r="U42" i="9"/>
  <c r="T71" i="9"/>
  <c r="V42" i="9"/>
  <c r="U71" i="9"/>
  <c r="W42" i="9"/>
  <c r="V71" i="9"/>
  <c r="X42" i="9"/>
  <c r="W71" i="9"/>
  <c r="Y42" i="9"/>
  <c r="X71" i="9"/>
  <c r="Z42" i="9"/>
  <c r="Y71" i="9"/>
  <c r="AA42" i="9"/>
  <c r="Z71" i="9"/>
  <c r="AB42" i="9"/>
  <c r="AA71" i="9"/>
  <c r="AC42" i="9"/>
  <c r="AB71" i="9"/>
  <c r="AD42" i="9"/>
  <c r="AC71" i="9"/>
  <c r="AE42" i="9"/>
  <c r="AD71" i="9"/>
  <c r="AF42" i="9"/>
  <c r="AE71" i="9"/>
  <c r="AG42" i="9"/>
  <c r="AF71" i="9"/>
  <c r="AH42" i="9"/>
  <c r="AG71" i="9"/>
  <c r="AI42" i="9"/>
  <c r="AH71" i="9"/>
  <c r="AJ42" i="9"/>
  <c r="AI71" i="9"/>
  <c r="AK42" i="9"/>
  <c r="AJ71" i="9"/>
  <c r="AL42" i="9"/>
  <c r="AK71" i="9"/>
  <c r="AM42" i="9"/>
  <c r="AL71" i="9"/>
  <c r="AN42" i="9"/>
  <c r="AM71" i="9"/>
  <c r="AO42" i="9"/>
  <c r="AN71" i="9"/>
  <c r="AP42" i="9"/>
  <c r="AO71" i="9"/>
  <c r="AQ42" i="9"/>
  <c r="AP71" i="9"/>
  <c r="AR42" i="9"/>
  <c r="AQ71" i="9"/>
  <c r="AS42" i="9"/>
  <c r="AR71" i="9"/>
  <c r="AT42" i="9"/>
  <c r="AS71" i="9"/>
  <c r="AU42" i="9"/>
  <c r="AT71" i="9"/>
  <c r="AV42" i="9"/>
  <c r="AU71" i="9"/>
  <c r="AW42" i="9"/>
  <c r="AV71" i="9"/>
  <c r="AX42" i="9"/>
  <c r="AW71" i="9"/>
  <c r="AY42" i="9"/>
  <c r="AX71" i="9"/>
  <c r="AZ42" i="9"/>
  <c r="AY71" i="9"/>
  <c r="BA42" i="9"/>
  <c r="AZ71" i="9"/>
  <c r="BB42" i="9"/>
  <c r="BA71" i="9"/>
  <c r="BC42" i="9"/>
  <c r="BB71" i="9"/>
  <c r="BD42" i="9"/>
  <c r="BC71" i="9"/>
  <c r="BE42" i="9"/>
  <c r="BD71" i="9"/>
  <c r="BF42" i="9"/>
  <c r="BE71" i="9"/>
  <c r="D4" i="9"/>
  <c r="C48" i="9"/>
  <c r="C89" i="9"/>
  <c r="E4" i="9"/>
  <c r="D48" i="9"/>
  <c r="D89" i="9"/>
  <c r="F4" i="9"/>
  <c r="E48" i="9"/>
  <c r="E89" i="9"/>
  <c r="G4" i="9"/>
  <c r="F48" i="9"/>
  <c r="F89" i="9"/>
  <c r="H4" i="9"/>
  <c r="G48" i="9"/>
  <c r="G89" i="9"/>
  <c r="I4" i="9"/>
  <c r="H48" i="9"/>
  <c r="H89" i="9"/>
  <c r="J4" i="9"/>
  <c r="I48" i="9"/>
  <c r="I89" i="9"/>
  <c r="K4" i="9"/>
  <c r="L4" i="9"/>
  <c r="K48" i="9"/>
  <c r="K89" i="9"/>
  <c r="M4" i="9"/>
  <c r="L48" i="9"/>
  <c r="L89" i="9"/>
  <c r="N4" i="9"/>
  <c r="M48" i="9"/>
  <c r="M89" i="9"/>
  <c r="O4" i="9"/>
  <c r="N48" i="9"/>
  <c r="N89" i="9"/>
  <c r="P4" i="9"/>
  <c r="O48" i="9"/>
  <c r="O89" i="9"/>
  <c r="Q4" i="9"/>
  <c r="P48" i="9"/>
  <c r="P89" i="9"/>
  <c r="R4" i="9"/>
  <c r="Q48" i="9"/>
  <c r="Q89" i="9"/>
  <c r="S4" i="9"/>
  <c r="T4" i="9"/>
  <c r="S48" i="9"/>
  <c r="S89" i="9"/>
  <c r="U4" i="9"/>
  <c r="T48" i="9"/>
  <c r="T89" i="9"/>
  <c r="V4" i="9"/>
  <c r="U48" i="9"/>
  <c r="U89" i="9"/>
  <c r="W4" i="9"/>
  <c r="V48" i="9"/>
  <c r="V89" i="9"/>
  <c r="X4" i="9"/>
  <c r="W48" i="9"/>
  <c r="W89" i="9"/>
  <c r="Y4" i="9"/>
  <c r="X48" i="9"/>
  <c r="X89" i="9"/>
  <c r="Z4" i="9"/>
  <c r="Y48" i="9"/>
  <c r="Y89" i="9"/>
  <c r="AA4" i="9"/>
  <c r="AB4" i="9"/>
  <c r="AA48" i="9"/>
  <c r="AA89" i="9"/>
  <c r="AC4" i="9"/>
  <c r="AB48" i="9"/>
  <c r="AB89" i="9"/>
  <c r="AD4" i="9"/>
  <c r="AC48" i="9"/>
  <c r="AC89" i="9"/>
  <c r="AE4" i="9"/>
  <c r="AD48" i="9"/>
  <c r="AD89" i="9"/>
  <c r="AF4" i="9"/>
  <c r="AE48" i="9"/>
  <c r="AE89" i="9"/>
  <c r="AG4" i="9"/>
  <c r="AF48" i="9"/>
  <c r="AF89" i="9"/>
  <c r="AH4" i="9"/>
  <c r="AG48" i="9"/>
  <c r="AG89" i="9"/>
  <c r="AI4" i="9"/>
  <c r="AJ4" i="9"/>
  <c r="AI48" i="9"/>
  <c r="AI89" i="9"/>
  <c r="AK4" i="9"/>
  <c r="AJ48" i="9"/>
  <c r="AJ89" i="9"/>
  <c r="AL4" i="9"/>
  <c r="AK48" i="9"/>
  <c r="AK89" i="9"/>
  <c r="AM4" i="9"/>
  <c r="AL48" i="9"/>
  <c r="AL89" i="9"/>
  <c r="AN4" i="9"/>
  <c r="AM48" i="9"/>
  <c r="AM89" i="9"/>
  <c r="AO4" i="9"/>
  <c r="AN48" i="9"/>
  <c r="AN89" i="9"/>
  <c r="AP4" i="9"/>
  <c r="AO48" i="9"/>
  <c r="AO89" i="9"/>
  <c r="AQ4" i="9"/>
  <c r="AR4" i="9"/>
  <c r="AQ48" i="9"/>
  <c r="AQ89" i="9"/>
  <c r="AS4" i="9"/>
  <c r="AR48" i="9"/>
  <c r="AR89" i="9"/>
  <c r="AT4" i="9"/>
  <c r="AS48" i="9"/>
  <c r="AS89" i="9"/>
  <c r="AU4" i="9"/>
  <c r="AT48" i="9"/>
  <c r="AT89" i="9"/>
  <c r="AV4" i="9"/>
  <c r="AU48" i="9"/>
  <c r="AU89" i="9"/>
  <c r="AW4" i="9"/>
  <c r="AV48" i="9"/>
  <c r="AV89" i="9"/>
  <c r="AX4" i="9"/>
  <c r="AW48" i="9"/>
  <c r="AW89" i="9"/>
  <c r="AY4" i="9"/>
  <c r="AZ4" i="9"/>
  <c r="AY48" i="9"/>
  <c r="AY89" i="9"/>
  <c r="BA4" i="9"/>
  <c r="AZ48" i="9"/>
  <c r="AZ89" i="9"/>
  <c r="BB4" i="9"/>
  <c r="BA48" i="9"/>
  <c r="BA89" i="9"/>
  <c r="BC4" i="9"/>
  <c r="BB48" i="9"/>
  <c r="BB89" i="9"/>
  <c r="BD4" i="9"/>
  <c r="BC48" i="9"/>
  <c r="BC89" i="9"/>
  <c r="BE4" i="9"/>
  <c r="BD48" i="9"/>
  <c r="BD89" i="9"/>
  <c r="BF4" i="9"/>
  <c r="BE48" i="9"/>
  <c r="BE89" i="9"/>
  <c r="C4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AL3" i="9"/>
  <c r="AM3" i="9"/>
  <c r="AN3" i="9"/>
  <c r="AO3" i="9"/>
  <c r="AP3" i="9"/>
  <c r="AQ3" i="9"/>
  <c r="AR3" i="9"/>
  <c r="AS3" i="9"/>
  <c r="AT3" i="9"/>
  <c r="AU3" i="9"/>
  <c r="AV3" i="9"/>
  <c r="AW3" i="9"/>
  <c r="AX3" i="9"/>
  <c r="AY3" i="9"/>
  <c r="AZ3" i="9"/>
  <c r="BA3" i="9"/>
  <c r="BB3" i="9"/>
  <c r="BC3" i="9"/>
  <c r="BD3" i="9"/>
  <c r="BE3" i="9"/>
  <c r="BF3" i="9"/>
  <c r="D2" i="9"/>
  <c r="C68" i="9"/>
  <c r="E2" i="9"/>
  <c r="D68" i="9"/>
  <c r="F2" i="9"/>
  <c r="E68" i="9"/>
  <c r="G2" i="9"/>
  <c r="F68" i="9"/>
  <c r="H2" i="9"/>
  <c r="G68" i="9"/>
  <c r="I2" i="9"/>
  <c r="H68" i="9"/>
  <c r="J2" i="9"/>
  <c r="I68" i="9"/>
  <c r="K2" i="9"/>
  <c r="J68" i="9"/>
  <c r="L2" i="9"/>
  <c r="K68" i="9"/>
  <c r="M2" i="9"/>
  <c r="L68" i="9"/>
  <c r="N2" i="9"/>
  <c r="M68" i="9"/>
  <c r="O2" i="9"/>
  <c r="N68" i="9"/>
  <c r="P2" i="9"/>
  <c r="O68" i="9"/>
  <c r="Q2" i="9"/>
  <c r="P68" i="9"/>
  <c r="R2" i="9"/>
  <c r="Q68" i="9"/>
  <c r="S2" i="9"/>
  <c r="R68" i="9"/>
  <c r="T2" i="9"/>
  <c r="S68" i="9"/>
  <c r="U2" i="9"/>
  <c r="T68" i="9"/>
  <c r="V2" i="9"/>
  <c r="U68" i="9"/>
  <c r="W2" i="9"/>
  <c r="V68" i="9"/>
  <c r="X2" i="9"/>
  <c r="W68" i="9"/>
  <c r="Y2" i="9"/>
  <c r="X68" i="9"/>
  <c r="Z2" i="9"/>
  <c r="Y68" i="9"/>
  <c r="AA2" i="9"/>
  <c r="Z68" i="9"/>
  <c r="AB2" i="9"/>
  <c r="AA68" i="9"/>
  <c r="AC2" i="9"/>
  <c r="AB68" i="9"/>
  <c r="AD2" i="9"/>
  <c r="AC68" i="9"/>
  <c r="AE2" i="9"/>
  <c r="AD68" i="9"/>
  <c r="AF2" i="9"/>
  <c r="AE68" i="9"/>
  <c r="AG2" i="9"/>
  <c r="AF68" i="9"/>
  <c r="AH2" i="9"/>
  <c r="AG68" i="9"/>
  <c r="AI2" i="9"/>
  <c r="AH68" i="9"/>
  <c r="AJ2" i="9"/>
  <c r="AI68" i="9"/>
  <c r="AK2" i="9"/>
  <c r="AJ68" i="9"/>
  <c r="AL2" i="9"/>
  <c r="AK68" i="9"/>
  <c r="AM2" i="9"/>
  <c r="AL68" i="9"/>
  <c r="AN2" i="9"/>
  <c r="AM68" i="9"/>
  <c r="AO2" i="9"/>
  <c r="AN68" i="9"/>
  <c r="AP2" i="9"/>
  <c r="AO68" i="9"/>
  <c r="AQ2" i="9"/>
  <c r="AP68" i="9"/>
  <c r="AR2" i="9"/>
  <c r="AQ68" i="9"/>
  <c r="AS2" i="9"/>
  <c r="AR68" i="9"/>
  <c r="AT2" i="9"/>
  <c r="AS68" i="9"/>
  <c r="AU2" i="9"/>
  <c r="AT68" i="9"/>
  <c r="AV2" i="9"/>
  <c r="AU68" i="9"/>
  <c r="AW2" i="9"/>
  <c r="AV68" i="9"/>
  <c r="AX2" i="9"/>
  <c r="AW68" i="9"/>
  <c r="AY2" i="9"/>
  <c r="AX68" i="9"/>
  <c r="AZ2" i="9"/>
  <c r="AY68" i="9"/>
  <c r="BA2" i="9"/>
  <c r="AZ68" i="9"/>
  <c r="BB2" i="9"/>
  <c r="BA68" i="9"/>
  <c r="BC2" i="9"/>
  <c r="BB68" i="9"/>
  <c r="BD2" i="9"/>
  <c r="BC68" i="9"/>
  <c r="BE2" i="9"/>
  <c r="BD68" i="9"/>
  <c r="BF2" i="9"/>
  <c r="BE68" i="9"/>
  <c r="C3" i="9"/>
  <c r="C2" i="9"/>
  <c r="B68" i="9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C7" i="8"/>
  <c r="C67" i="8"/>
  <c r="D7" i="8"/>
  <c r="D67" i="8"/>
  <c r="E7" i="8"/>
  <c r="E67" i="8"/>
  <c r="F7" i="8"/>
  <c r="F67" i="8"/>
  <c r="G7" i="8"/>
  <c r="G67" i="8"/>
  <c r="H7" i="8"/>
  <c r="H67" i="8"/>
  <c r="I7" i="8"/>
  <c r="I67" i="8"/>
  <c r="J7" i="8"/>
  <c r="J67" i="8"/>
  <c r="K7" i="8"/>
  <c r="K67" i="8"/>
  <c r="L7" i="8"/>
  <c r="L67" i="8"/>
  <c r="M7" i="8"/>
  <c r="M67" i="8"/>
  <c r="N7" i="8"/>
  <c r="N67" i="8"/>
  <c r="O7" i="8"/>
  <c r="O67" i="8"/>
  <c r="P7" i="8"/>
  <c r="P67" i="8"/>
  <c r="Q7" i="8"/>
  <c r="Q67" i="8"/>
  <c r="R7" i="8"/>
  <c r="R67" i="8"/>
  <c r="S7" i="8"/>
  <c r="S67" i="8"/>
  <c r="T7" i="8"/>
  <c r="T67" i="8"/>
  <c r="U7" i="8"/>
  <c r="U67" i="8"/>
  <c r="V7" i="8"/>
  <c r="V67" i="8"/>
  <c r="W7" i="8"/>
  <c r="W67" i="8"/>
  <c r="X7" i="8"/>
  <c r="X67" i="8"/>
  <c r="Y7" i="8"/>
  <c r="Y67" i="8"/>
  <c r="Z7" i="8"/>
  <c r="Z67" i="8"/>
  <c r="AA7" i="8"/>
  <c r="AA67" i="8"/>
  <c r="AB7" i="8"/>
  <c r="AB67" i="8"/>
  <c r="AC7" i="8"/>
  <c r="AC67" i="8"/>
  <c r="AD7" i="8"/>
  <c r="AD67" i="8"/>
  <c r="AE7" i="8"/>
  <c r="AE67" i="8"/>
  <c r="AF7" i="8"/>
  <c r="AF67" i="8"/>
  <c r="AG7" i="8"/>
  <c r="AG67" i="8"/>
  <c r="AH7" i="8"/>
  <c r="AH67" i="8"/>
  <c r="AI7" i="8"/>
  <c r="AI67" i="8"/>
  <c r="AJ7" i="8"/>
  <c r="AJ67" i="8"/>
  <c r="AK7" i="8"/>
  <c r="AK67" i="8"/>
  <c r="AL7" i="8"/>
  <c r="AL67" i="8"/>
  <c r="AM7" i="8"/>
  <c r="AM67" i="8"/>
  <c r="AN7" i="8"/>
  <c r="AN67" i="8"/>
  <c r="AO7" i="8"/>
  <c r="AO67" i="8"/>
  <c r="AP7" i="8"/>
  <c r="AP67" i="8"/>
  <c r="AQ7" i="8"/>
  <c r="AQ67" i="8"/>
  <c r="AR7" i="8"/>
  <c r="AR67" i="8"/>
  <c r="AS7" i="8"/>
  <c r="AS67" i="8"/>
  <c r="AT7" i="8"/>
  <c r="AT67" i="8"/>
  <c r="AU7" i="8"/>
  <c r="AU67" i="8"/>
  <c r="AV7" i="8"/>
  <c r="AV67" i="8"/>
  <c r="AW7" i="8"/>
  <c r="AW67" i="8"/>
  <c r="AX7" i="8"/>
  <c r="AX67" i="8"/>
  <c r="AY7" i="8"/>
  <c r="AY67" i="8"/>
  <c r="AZ7" i="8"/>
  <c r="AZ67" i="8"/>
  <c r="BA7" i="8"/>
  <c r="BA67" i="8"/>
  <c r="BB7" i="8"/>
  <c r="BB67" i="8"/>
  <c r="BC7" i="8"/>
  <c r="BC67" i="8"/>
  <c r="BD7" i="8"/>
  <c r="BD67" i="8"/>
  <c r="BE7" i="8"/>
  <c r="BE67" i="8"/>
  <c r="C8" i="8"/>
  <c r="C76" i="8"/>
  <c r="D8" i="8"/>
  <c r="D76" i="8"/>
  <c r="E8" i="8"/>
  <c r="E76" i="8"/>
  <c r="F8" i="8"/>
  <c r="F76" i="8"/>
  <c r="G8" i="8"/>
  <c r="G76" i="8"/>
  <c r="H8" i="8"/>
  <c r="H76" i="8"/>
  <c r="I8" i="8"/>
  <c r="I76" i="8"/>
  <c r="J8" i="8"/>
  <c r="J76" i="8"/>
  <c r="K8" i="8"/>
  <c r="K76" i="8"/>
  <c r="L8" i="8"/>
  <c r="L76" i="8"/>
  <c r="M8" i="8"/>
  <c r="M76" i="8"/>
  <c r="N8" i="8"/>
  <c r="N76" i="8"/>
  <c r="O8" i="8"/>
  <c r="O76" i="8"/>
  <c r="P8" i="8"/>
  <c r="P76" i="8"/>
  <c r="Q8" i="8"/>
  <c r="Q76" i="8"/>
  <c r="R8" i="8"/>
  <c r="R76" i="8"/>
  <c r="S8" i="8"/>
  <c r="S76" i="8"/>
  <c r="T8" i="8"/>
  <c r="T76" i="8"/>
  <c r="U8" i="8"/>
  <c r="U76" i="8"/>
  <c r="V8" i="8"/>
  <c r="V76" i="8"/>
  <c r="W8" i="8"/>
  <c r="W76" i="8"/>
  <c r="X8" i="8"/>
  <c r="X76" i="8"/>
  <c r="Y8" i="8"/>
  <c r="Y76" i="8"/>
  <c r="Z8" i="8"/>
  <c r="Z76" i="8"/>
  <c r="AA8" i="8"/>
  <c r="AA76" i="8"/>
  <c r="AB8" i="8"/>
  <c r="AB76" i="8"/>
  <c r="AC8" i="8"/>
  <c r="AC76" i="8"/>
  <c r="AD8" i="8"/>
  <c r="AD76" i="8"/>
  <c r="AE8" i="8"/>
  <c r="AE76" i="8"/>
  <c r="AF8" i="8"/>
  <c r="AF76" i="8"/>
  <c r="AG8" i="8"/>
  <c r="AG76" i="8"/>
  <c r="AH8" i="8"/>
  <c r="AH76" i="8"/>
  <c r="AI8" i="8"/>
  <c r="AI76" i="8"/>
  <c r="AJ8" i="8"/>
  <c r="AJ76" i="8"/>
  <c r="AK8" i="8"/>
  <c r="AK76" i="8"/>
  <c r="AL8" i="8"/>
  <c r="AL76" i="8"/>
  <c r="AM8" i="8"/>
  <c r="AM76" i="8"/>
  <c r="AN8" i="8"/>
  <c r="AN76" i="8"/>
  <c r="AO8" i="8"/>
  <c r="AO76" i="8"/>
  <c r="AP8" i="8"/>
  <c r="AP76" i="8"/>
  <c r="AQ8" i="8"/>
  <c r="AQ76" i="8"/>
  <c r="AR8" i="8"/>
  <c r="AR76" i="8"/>
  <c r="AS8" i="8"/>
  <c r="AS76" i="8"/>
  <c r="AT8" i="8"/>
  <c r="AT76" i="8"/>
  <c r="AU8" i="8"/>
  <c r="AU76" i="8"/>
  <c r="AV8" i="8"/>
  <c r="AV76" i="8"/>
  <c r="AW8" i="8"/>
  <c r="AW76" i="8"/>
  <c r="AX8" i="8"/>
  <c r="AX76" i="8"/>
  <c r="AY8" i="8"/>
  <c r="AY76" i="8"/>
  <c r="AZ8" i="8"/>
  <c r="AZ76" i="8"/>
  <c r="BA8" i="8"/>
  <c r="BA76" i="8"/>
  <c r="BB8" i="8"/>
  <c r="BB76" i="8"/>
  <c r="BC8" i="8"/>
  <c r="BC76" i="8"/>
  <c r="BD8" i="8"/>
  <c r="BD76" i="8"/>
  <c r="BE8" i="8"/>
  <c r="BE76" i="8"/>
  <c r="C9" i="8"/>
  <c r="C77" i="8"/>
  <c r="D9" i="8"/>
  <c r="D77" i="8"/>
  <c r="E9" i="8"/>
  <c r="E77" i="8"/>
  <c r="F9" i="8"/>
  <c r="F77" i="8"/>
  <c r="G9" i="8"/>
  <c r="G77" i="8"/>
  <c r="H9" i="8"/>
  <c r="H77" i="8"/>
  <c r="I9" i="8"/>
  <c r="I77" i="8"/>
  <c r="J9" i="8"/>
  <c r="J77" i="8"/>
  <c r="K9" i="8"/>
  <c r="K77" i="8"/>
  <c r="L9" i="8"/>
  <c r="L77" i="8"/>
  <c r="M9" i="8"/>
  <c r="M77" i="8"/>
  <c r="N9" i="8"/>
  <c r="N77" i="8"/>
  <c r="O9" i="8"/>
  <c r="O77" i="8"/>
  <c r="P9" i="8"/>
  <c r="P77" i="8"/>
  <c r="Q9" i="8"/>
  <c r="Q77" i="8"/>
  <c r="R9" i="8"/>
  <c r="R77" i="8"/>
  <c r="S9" i="8"/>
  <c r="S77" i="8"/>
  <c r="T9" i="8"/>
  <c r="T77" i="8"/>
  <c r="U9" i="8"/>
  <c r="U77" i="8"/>
  <c r="V9" i="8"/>
  <c r="V77" i="8"/>
  <c r="W9" i="8"/>
  <c r="W77" i="8"/>
  <c r="X9" i="8"/>
  <c r="X77" i="8"/>
  <c r="Y9" i="8"/>
  <c r="Y77" i="8"/>
  <c r="Z9" i="8"/>
  <c r="Z77" i="8"/>
  <c r="AA9" i="8"/>
  <c r="AA77" i="8"/>
  <c r="AB9" i="8"/>
  <c r="AB77" i="8"/>
  <c r="AC9" i="8"/>
  <c r="AC77" i="8"/>
  <c r="AD9" i="8"/>
  <c r="AD77" i="8"/>
  <c r="AE9" i="8"/>
  <c r="AE77" i="8"/>
  <c r="AF9" i="8"/>
  <c r="AF77" i="8"/>
  <c r="AG9" i="8"/>
  <c r="AG77" i="8"/>
  <c r="AH9" i="8"/>
  <c r="AH77" i="8"/>
  <c r="AI9" i="8"/>
  <c r="AI77" i="8"/>
  <c r="AJ9" i="8"/>
  <c r="AJ77" i="8"/>
  <c r="AK9" i="8"/>
  <c r="AK77" i="8"/>
  <c r="AL9" i="8"/>
  <c r="AL77" i="8"/>
  <c r="AM9" i="8"/>
  <c r="AM77" i="8"/>
  <c r="AN9" i="8"/>
  <c r="AN77" i="8"/>
  <c r="AO9" i="8"/>
  <c r="AO77" i="8"/>
  <c r="AP9" i="8"/>
  <c r="AP77" i="8"/>
  <c r="AQ9" i="8"/>
  <c r="AQ77" i="8"/>
  <c r="AR9" i="8"/>
  <c r="AR77" i="8"/>
  <c r="AS9" i="8"/>
  <c r="AS77" i="8"/>
  <c r="AT9" i="8"/>
  <c r="AT77" i="8"/>
  <c r="AU9" i="8"/>
  <c r="AU77" i="8"/>
  <c r="AV9" i="8"/>
  <c r="AV77" i="8"/>
  <c r="AW9" i="8"/>
  <c r="AW77" i="8"/>
  <c r="AX9" i="8"/>
  <c r="AX77" i="8"/>
  <c r="AY9" i="8"/>
  <c r="AY77" i="8"/>
  <c r="AZ9" i="8"/>
  <c r="AZ77" i="8"/>
  <c r="BA9" i="8"/>
  <c r="BA77" i="8"/>
  <c r="BB9" i="8"/>
  <c r="BB77" i="8"/>
  <c r="BC9" i="8"/>
  <c r="BC77" i="8"/>
  <c r="BD9" i="8"/>
  <c r="BD77" i="8"/>
  <c r="BE9" i="8"/>
  <c r="BE77" i="8"/>
  <c r="C10" i="8"/>
  <c r="C85" i="8"/>
  <c r="D10" i="8"/>
  <c r="D85" i="8"/>
  <c r="E10" i="8"/>
  <c r="E85" i="8"/>
  <c r="F10" i="8"/>
  <c r="F85" i="8"/>
  <c r="G10" i="8"/>
  <c r="G85" i="8"/>
  <c r="H10" i="8"/>
  <c r="H85" i="8"/>
  <c r="I10" i="8"/>
  <c r="I85" i="8"/>
  <c r="J10" i="8"/>
  <c r="J85" i="8"/>
  <c r="K10" i="8"/>
  <c r="K85" i="8"/>
  <c r="L10" i="8"/>
  <c r="L85" i="8"/>
  <c r="M10" i="8"/>
  <c r="M85" i="8"/>
  <c r="N10" i="8"/>
  <c r="N85" i="8"/>
  <c r="O10" i="8"/>
  <c r="O85" i="8"/>
  <c r="P10" i="8"/>
  <c r="P85" i="8"/>
  <c r="Q10" i="8"/>
  <c r="Q85" i="8"/>
  <c r="R10" i="8"/>
  <c r="R85" i="8"/>
  <c r="S10" i="8"/>
  <c r="S85" i="8"/>
  <c r="T10" i="8"/>
  <c r="T85" i="8"/>
  <c r="U10" i="8"/>
  <c r="U85" i="8"/>
  <c r="V10" i="8"/>
  <c r="V85" i="8"/>
  <c r="W10" i="8"/>
  <c r="W85" i="8"/>
  <c r="X10" i="8"/>
  <c r="X85" i="8"/>
  <c r="Y10" i="8"/>
  <c r="Y85" i="8"/>
  <c r="Z10" i="8"/>
  <c r="Z85" i="8"/>
  <c r="AA10" i="8"/>
  <c r="AA85" i="8"/>
  <c r="AB10" i="8"/>
  <c r="AB85" i="8"/>
  <c r="AC10" i="8"/>
  <c r="AC85" i="8"/>
  <c r="AD10" i="8"/>
  <c r="AD85" i="8"/>
  <c r="AE10" i="8"/>
  <c r="AE85" i="8"/>
  <c r="AF10" i="8"/>
  <c r="AF85" i="8"/>
  <c r="AG10" i="8"/>
  <c r="AG85" i="8"/>
  <c r="AH10" i="8"/>
  <c r="AH85" i="8"/>
  <c r="AI10" i="8"/>
  <c r="AI85" i="8"/>
  <c r="AJ10" i="8"/>
  <c r="AJ85" i="8"/>
  <c r="AK10" i="8"/>
  <c r="AK85" i="8"/>
  <c r="AL10" i="8"/>
  <c r="AL85" i="8"/>
  <c r="AM10" i="8"/>
  <c r="AM85" i="8"/>
  <c r="AN10" i="8"/>
  <c r="AN85" i="8"/>
  <c r="AO10" i="8"/>
  <c r="AO85" i="8"/>
  <c r="AP10" i="8"/>
  <c r="AP85" i="8"/>
  <c r="AQ10" i="8"/>
  <c r="AQ85" i="8"/>
  <c r="AR10" i="8"/>
  <c r="AR85" i="8"/>
  <c r="AS10" i="8"/>
  <c r="AS85" i="8"/>
  <c r="AT10" i="8"/>
  <c r="AT85" i="8"/>
  <c r="AU10" i="8"/>
  <c r="AU85" i="8"/>
  <c r="AV10" i="8"/>
  <c r="AV85" i="8"/>
  <c r="AW10" i="8"/>
  <c r="AW85" i="8"/>
  <c r="AX10" i="8"/>
  <c r="AX85" i="8"/>
  <c r="AY10" i="8"/>
  <c r="AY85" i="8"/>
  <c r="AZ10" i="8"/>
  <c r="AZ85" i="8"/>
  <c r="BA10" i="8"/>
  <c r="BA85" i="8"/>
  <c r="BB10" i="8"/>
  <c r="BB85" i="8"/>
  <c r="BC10" i="8"/>
  <c r="BC85" i="8"/>
  <c r="BD10" i="8"/>
  <c r="BD85" i="8"/>
  <c r="BE10" i="8"/>
  <c r="BE85" i="8"/>
  <c r="C11" i="8"/>
  <c r="C68" i="8"/>
  <c r="D11" i="8"/>
  <c r="D68" i="8"/>
  <c r="E11" i="8"/>
  <c r="E68" i="8"/>
  <c r="F11" i="8"/>
  <c r="F68" i="8"/>
  <c r="G11" i="8"/>
  <c r="G68" i="8"/>
  <c r="H11" i="8"/>
  <c r="H68" i="8"/>
  <c r="I11" i="8"/>
  <c r="I68" i="8"/>
  <c r="J11" i="8"/>
  <c r="J68" i="8"/>
  <c r="K11" i="8"/>
  <c r="K68" i="8"/>
  <c r="L11" i="8"/>
  <c r="L68" i="8"/>
  <c r="M11" i="8"/>
  <c r="M68" i="8"/>
  <c r="N11" i="8"/>
  <c r="N68" i="8"/>
  <c r="O11" i="8"/>
  <c r="O68" i="8"/>
  <c r="P11" i="8"/>
  <c r="P68" i="8"/>
  <c r="Q11" i="8"/>
  <c r="Q68" i="8"/>
  <c r="R11" i="8"/>
  <c r="R68" i="8"/>
  <c r="S11" i="8"/>
  <c r="S68" i="8"/>
  <c r="T11" i="8"/>
  <c r="T68" i="8"/>
  <c r="U11" i="8"/>
  <c r="U68" i="8"/>
  <c r="V11" i="8"/>
  <c r="V68" i="8"/>
  <c r="W11" i="8"/>
  <c r="W68" i="8"/>
  <c r="X11" i="8"/>
  <c r="X68" i="8"/>
  <c r="Y11" i="8"/>
  <c r="Y68" i="8"/>
  <c r="Z11" i="8"/>
  <c r="Z68" i="8"/>
  <c r="AA11" i="8"/>
  <c r="AA68" i="8"/>
  <c r="AB11" i="8"/>
  <c r="AB68" i="8"/>
  <c r="AC11" i="8"/>
  <c r="AC68" i="8"/>
  <c r="AD11" i="8"/>
  <c r="AD68" i="8"/>
  <c r="AE11" i="8"/>
  <c r="AE68" i="8"/>
  <c r="AF11" i="8"/>
  <c r="AF68" i="8"/>
  <c r="AG11" i="8"/>
  <c r="AG68" i="8"/>
  <c r="AH11" i="8"/>
  <c r="AH68" i="8"/>
  <c r="AI11" i="8"/>
  <c r="AI68" i="8"/>
  <c r="AJ11" i="8"/>
  <c r="AJ68" i="8"/>
  <c r="AK11" i="8"/>
  <c r="AK68" i="8"/>
  <c r="AL11" i="8"/>
  <c r="AL68" i="8"/>
  <c r="AM11" i="8"/>
  <c r="AM68" i="8"/>
  <c r="AN11" i="8"/>
  <c r="AN68" i="8"/>
  <c r="AO11" i="8"/>
  <c r="AO68" i="8"/>
  <c r="AP11" i="8"/>
  <c r="AP68" i="8"/>
  <c r="AQ11" i="8"/>
  <c r="AQ68" i="8"/>
  <c r="AR11" i="8"/>
  <c r="AR68" i="8"/>
  <c r="AS11" i="8"/>
  <c r="AS68" i="8"/>
  <c r="AT11" i="8"/>
  <c r="AT68" i="8"/>
  <c r="AU11" i="8"/>
  <c r="AU68" i="8"/>
  <c r="AV11" i="8"/>
  <c r="AV68" i="8"/>
  <c r="AW11" i="8"/>
  <c r="AW68" i="8"/>
  <c r="AX11" i="8"/>
  <c r="AX68" i="8"/>
  <c r="AY11" i="8"/>
  <c r="AY68" i="8"/>
  <c r="AZ11" i="8"/>
  <c r="AZ68" i="8"/>
  <c r="BA11" i="8"/>
  <c r="BA68" i="8"/>
  <c r="BB11" i="8"/>
  <c r="BB68" i="8"/>
  <c r="BC11" i="8"/>
  <c r="BC68" i="8"/>
  <c r="BD11" i="8"/>
  <c r="BD68" i="8"/>
  <c r="BE11" i="8"/>
  <c r="BE68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C13" i="8"/>
  <c r="C69" i="8"/>
  <c r="D13" i="8"/>
  <c r="D69" i="8"/>
  <c r="E13" i="8"/>
  <c r="E69" i="8"/>
  <c r="F13" i="8"/>
  <c r="F69" i="8"/>
  <c r="G13" i="8"/>
  <c r="G69" i="8"/>
  <c r="H13" i="8"/>
  <c r="H69" i="8"/>
  <c r="I13" i="8"/>
  <c r="I69" i="8"/>
  <c r="J13" i="8"/>
  <c r="J69" i="8"/>
  <c r="K13" i="8"/>
  <c r="K69" i="8"/>
  <c r="L13" i="8"/>
  <c r="L69" i="8"/>
  <c r="M13" i="8"/>
  <c r="M69" i="8"/>
  <c r="N13" i="8"/>
  <c r="N69" i="8"/>
  <c r="O13" i="8"/>
  <c r="O69" i="8"/>
  <c r="P13" i="8"/>
  <c r="P69" i="8"/>
  <c r="Q13" i="8"/>
  <c r="Q69" i="8"/>
  <c r="R13" i="8"/>
  <c r="R69" i="8"/>
  <c r="S13" i="8"/>
  <c r="S69" i="8"/>
  <c r="T13" i="8"/>
  <c r="T69" i="8"/>
  <c r="U13" i="8"/>
  <c r="U69" i="8"/>
  <c r="V13" i="8"/>
  <c r="V69" i="8"/>
  <c r="W13" i="8"/>
  <c r="W69" i="8"/>
  <c r="X13" i="8"/>
  <c r="X69" i="8"/>
  <c r="Y13" i="8"/>
  <c r="Y69" i="8"/>
  <c r="Z13" i="8"/>
  <c r="Z69" i="8"/>
  <c r="AA13" i="8"/>
  <c r="AA69" i="8"/>
  <c r="AB13" i="8"/>
  <c r="AB69" i="8"/>
  <c r="AC13" i="8"/>
  <c r="AC69" i="8"/>
  <c r="AD13" i="8"/>
  <c r="AD69" i="8"/>
  <c r="AE13" i="8"/>
  <c r="AE69" i="8"/>
  <c r="AF13" i="8"/>
  <c r="AF69" i="8"/>
  <c r="AG13" i="8"/>
  <c r="AG69" i="8"/>
  <c r="AH13" i="8"/>
  <c r="AH69" i="8"/>
  <c r="AI13" i="8"/>
  <c r="AI69" i="8"/>
  <c r="AJ13" i="8"/>
  <c r="AJ69" i="8"/>
  <c r="AK13" i="8"/>
  <c r="AK69" i="8"/>
  <c r="AL13" i="8"/>
  <c r="AL69" i="8"/>
  <c r="AM13" i="8"/>
  <c r="AM69" i="8"/>
  <c r="AN13" i="8"/>
  <c r="AN69" i="8"/>
  <c r="AO13" i="8"/>
  <c r="AO69" i="8"/>
  <c r="AP13" i="8"/>
  <c r="AP69" i="8"/>
  <c r="AQ13" i="8"/>
  <c r="AQ69" i="8"/>
  <c r="AR13" i="8"/>
  <c r="AR69" i="8"/>
  <c r="AS13" i="8"/>
  <c r="AS69" i="8"/>
  <c r="AT13" i="8"/>
  <c r="AT69" i="8"/>
  <c r="AU13" i="8"/>
  <c r="AU69" i="8"/>
  <c r="AV13" i="8"/>
  <c r="AV69" i="8"/>
  <c r="AW13" i="8"/>
  <c r="AW69" i="8"/>
  <c r="AX13" i="8"/>
  <c r="AX69" i="8"/>
  <c r="AY13" i="8"/>
  <c r="AY69" i="8"/>
  <c r="AZ13" i="8"/>
  <c r="AZ69" i="8"/>
  <c r="BA13" i="8"/>
  <c r="BA69" i="8"/>
  <c r="BB13" i="8"/>
  <c r="BB69" i="8"/>
  <c r="BC13" i="8"/>
  <c r="BC69" i="8"/>
  <c r="BD13" i="8"/>
  <c r="BD69" i="8"/>
  <c r="BE13" i="8"/>
  <c r="BE69" i="8"/>
  <c r="C14" i="8"/>
  <c r="C62" i="8"/>
  <c r="D14" i="8"/>
  <c r="D62" i="8"/>
  <c r="E14" i="8"/>
  <c r="E62" i="8"/>
  <c r="F14" i="8"/>
  <c r="F62" i="8"/>
  <c r="G14" i="8"/>
  <c r="G62" i="8"/>
  <c r="H14" i="8"/>
  <c r="H62" i="8"/>
  <c r="I14" i="8"/>
  <c r="I62" i="8"/>
  <c r="J14" i="8"/>
  <c r="J62" i="8"/>
  <c r="K14" i="8"/>
  <c r="K62" i="8"/>
  <c r="L14" i="8"/>
  <c r="L62" i="8"/>
  <c r="M14" i="8"/>
  <c r="M62" i="8"/>
  <c r="N14" i="8"/>
  <c r="N62" i="8"/>
  <c r="O14" i="8"/>
  <c r="O62" i="8"/>
  <c r="P14" i="8"/>
  <c r="P62" i="8"/>
  <c r="Q14" i="8"/>
  <c r="Q62" i="8"/>
  <c r="R14" i="8"/>
  <c r="R62" i="8"/>
  <c r="S14" i="8"/>
  <c r="S62" i="8"/>
  <c r="T14" i="8"/>
  <c r="T62" i="8"/>
  <c r="U14" i="8"/>
  <c r="U62" i="8"/>
  <c r="V14" i="8"/>
  <c r="V62" i="8"/>
  <c r="W14" i="8"/>
  <c r="W62" i="8"/>
  <c r="X14" i="8"/>
  <c r="X62" i="8"/>
  <c r="Y14" i="8"/>
  <c r="Y62" i="8"/>
  <c r="Z14" i="8"/>
  <c r="Z62" i="8"/>
  <c r="AA14" i="8"/>
  <c r="AA62" i="8"/>
  <c r="AB14" i="8"/>
  <c r="AB62" i="8"/>
  <c r="AC14" i="8"/>
  <c r="AC62" i="8"/>
  <c r="AD14" i="8"/>
  <c r="AD62" i="8"/>
  <c r="AE14" i="8"/>
  <c r="AE62" i="8"/>
  <c r="AF14" i="8"/>
  <c r="AF62" i="8"/>
  <c r="AG14" i="8"/>
  <c r="AG62" i="8"/>
  <c r="AH14" i="8"/>
  <c r="AH62" i="8"/>
  <c r="AI14" i="8"/>
  <c r="AI62" i="8"/>
  <c r="AJ14" i="8"/>
  <c r="AJ62" i="8"/>
  <c r="AK14" i="8"/>
  <c r="AK62" i="8"/>
  <c r="AL14" i="8"/>
  <c r="AL62" i="8"/>
  <c r="AM14" i="8"/>
  <c r="AM62" i="8"/>
  <c r="AN14" i="8"/>
  <c r="AN62" i="8"/>
  <c r="AO14" i="8"/>
  <c r="AO62" i="8"/>
  <c r="AP14" i="8"/>
  <c r="AP62" i="8"/>
  <c r="AQ14" i="8"/>
  <c r="AQ62" i="8"/>
  <c r="AR14" i="8"/>
  <c r="AR62" i="8"/>
  <c r="AS14" i="8"/>
  <c r="AS62" i="8"/>
  <c r="AT14" i="8"/>
  <c r="AT62" i="8"/>
  <c r="AU14" i="8"/>
  <c r="AU62" i="8"/>
  <c r="AV14" i="8"/>
  <c r="AV62" i="8"/>
  <c r="AW14" i="8"/>
  <c r="AW62" i="8"/>
  <c r="AX14" i="8"/>
  <c r="AX62" i="8"/>
  <c r="AY14" i="8"/>
  <c r="AY62" i="8"/>
  <c r="AZ14" i="8"/>
  <c r="AZ62" i="8"/>
  <c r="BA14" i="8"/>
  <c r="BA62" i="8"/>
  <c r="BB14" i="8"/>
  <c r="BB62" i="8"/>
  <c r="BC14" i="8"/>
  <c r="BC62" i="8"/>
  <c r="BD14" i="8"/>
  <c r="BD62" i="8"/>
  <c r="BE14" i="8"/>
  <c r="BE62" i="8"/>
  <c r="C15" i="8"/>
  <c r="C63" i="8"/>
  <c r="D15" i="8"/>
  <c r="D63" i="8"/>
  <c r="E15" i="8"/>
  <c r="E63" i="8"/>
  <c r="F15" i="8"/>
  <c r="F63" i="8"/>
  <c r="G15" i="8"/>
  <c r="G63" i="8"/>
  <c r="H15" i="8"/>
  <c r="H63" i="8"/>
  <c r="I15" i="8"/>
  <c r="I63" i="8"/>
  <c r="J15" i="8"/>
  <c r="J63" i="8"/>
  <c r="K15" i="8"/>
  <c r="K63" i="8"/>
  <c r="L15" i="8"/>
  <c r="L63" i="8"/>
  <c r="M15" i="8"/>
  <c r="M63" i="8"/>
  <c r="N15" i="8"/>
  <c r="N63" i="8"/>
  <c r="O15" i="8"/>
  <c r="O63" i="8"/>
  <c r="P15" i="8"/>
  <c r="P63" i="8"/>
  <c r="Q15" i="8"/>
  <c r="Q63" i="8"/>
  <c r="R15" i="8"/>
  <c r="R63" i="8"/>
  <c r="S15" i="8"/>
  <c r="S63" i="8"/>
  <c r="T15" i="8"/>
  <c r="T63" i="8"/>
  <c r="U15" i="8"/>
  <c r="U63" i="8"/>
  <c r="V15" i="8"/>
  <c r="V63" i="8"/>
  <c r="W15" i="8"/>
  <c r="W63" i="8"/>
  <c r="X15" i="8"/>
  <c r="X63" i="8"/>
  <c r="Y15" i="8"/>
  <c r="Y63" i="8"/>
  <c r="Z15" i="8"/>
  <c r="Z63" i="8"/>
  <c r="AA15" i="8"/>
  <c r="AA63" i="8"/>
  <c r="AB15" i="8"/>
  <c r="AB63" i="8"/>
  <c r="AC15" i="8"/>
  <c r="AC63" i="8"/>
  <c r="AD15" i="8"/>
  <c r="AD63" i="8"/>
  <c r="AE15" i="8"/>
  <c r="AE63" i="8"/>
  <c r="AF15" i="8"/>
  <c r="AF63" i="8"/>
  <c r="AG15" i="8"/>
  <c r="AG63" i="8"/>
  <c r="AH15" i="8"/>
  <c r="AH63" i="8"/>
  <c r="AI15" i="8"/>
  <c r="AI63" i="8"/>
  <c r="AJ15" i="8"/>
  <c r="AJ63" i="8"/>
  <c r="AK15" i="8"/>
  <c r="AK63" i="8"/>
  <c r="AL15" i="8"/>
  <c r="AL63" i="8"/>
  <c r="AM15" i="8"/>
  <c r="AM63" i="8"/>
  <c r="AN15" i="8"/>
  <c r="AN63" i="8"/>
  <c r="AO15" i="8"/>
  <c r="AO63" i="8"/>
  <c r="AP15" i="8"/>
  <c r="AP63" i="8"/>
  <c r="AQ15" i="8"/>
  <c r="AQ63" i="8"/>
  <c r="AR15" i="8"/>
  <c r="AR63" i="8"/>
  <c r="AS15" i="8"/>
  <c r="AS63" i="8"/>
  <c r="AT15" i="8"/>
  <c r="AT63" i="8"/>
  <c r="AU15" i="8"/>
  <c r="AU63" i="8"/>
  <c r="AV15" i="8"/>
  <c r="AV63" i="8"/>
  <c r="AW15" i="8"/>
  <c r="AW63" i="8"/>
  <c r="AX15" i="8"/>
  <c r="AX63" i="8"/>
  <c r="AY15" i="8"/>
  <c r="AY63" i="8"/>
  <c r="AZ15" i="8"/>
  <c r="AZ63" i="8"/>
  <c r="BA15" i="8"/>
  <c r="BA63" i="8"/>
  <c r="BB15" i="8"/>
  <c r="BB63" i="8"/>
  <c r="BC15" i="8"/>
  <c r="BC63" i="8"/>
  <c r="BD15" i="8"/>
  <c r="BD63" i="8"/>
  <c r="BE15" i="8"/>
  <c r="BE63" i="8"/>
  <c r="C16" i="8"/>
  <c r="C64" i="8"/>
  <c r="D16" i="8"/>
  <c r="D64" i="8"/>
  <c r="E16" i="8"/>
  <c r="E64" i="8"/>
  <c r="F16" i="8"/>
  <c r="F64" i="8"/>
  <c r="G16" i="8"/>
  <c r="G64" i="8"/>
  <c r="H16" i="8"/>
  <c r="H64" i="8"/>
  <c r="I16" i="8"/>
  <c r="I64" i="8"/>
  <c r="J16" i="8"/>
  <c r="J64" i="8"/>
  <c r="K16" i="8"/>
  <c r="K64" i="8"/>
  <c r="L16" i="8"/>
  <c r="L64" i="8"/>
  <c r="M16" i="8"/>
  <c r="M64" i="8"/>
  <c r="N16" i="8"/>
  <c r="N64" i="8"/>
  <c r="O16" i="8"/>
  <c r="O64" i="8"/>
  <c r="P16" i="8"/>
  <c r="P64" i="8"/>
  <c r="Q16" i="8"/>
  <c r="Q64" i="8"/>
  <c r="R16" i="8"/>
  <c r="R64" i="8"/>
  <c r="S16" i="8"/>
  <c r="S64" i="8"/>
  <c r="T16" i="8"/>
  <c r="T64" i="8"/>
  <c r="U16" i="8"/>
  <c r="U64" i="8"/>
  <c r="V16" i="8"/>
  <c r="V64" i="8"/>
  <c r="W16" i="8"/>
  <c r="W64" i="8"/>
  <c r="X16" i="8"/>
  <c r="X64" i="8"/>
  <c r="Y16" i="8"/>
  <c r="Y64" i="8"/>
  <c r="Z16" i="8"/>
  <c r="Z64" i="8"/>
  <c r="AA16" i="8"/>
  <c r="AA64" i="8"/>
  <c r="AB16" i="8"/>
  <c r="AB64" i="8"/>
  <c r="AC16" i="8"/>
  <c r="AC64" i="8"/>
  <c r="AD16" i="8"/>
  <c r="AD64" i="8"/>
  <c r="AE16" i="8"/>
  <c r="AE64" i="8"/>
  <c r="AF16" i="8"/>
  <c r="AF64" i="8"/>
  <c r="AG16" i="8"/>
  <c r="AG64" i="8"/>
  <c r="AH16" i="8"/>
  <c r="AH64" i="8"/>
  <c r="AI16" i="8"/>
  <c r="AI64" i="8"/>
  <c r="AJ16" i="8"/>
  <c r="AJ64" i="8"/>
  <c r="AK16" i="8"/>
  <c r="AK64" i="8"/>
  <c r="AL16" i="8"/>
  <c r="AL64" i="8"/>
  <c r="AM16" i="8"/>
  <c r="AM64" i="8"/>
  <c r="AN16" i="8"/>
  <c r="AN64" i="8"/>
  <c r="AO16" i="8"/>
  <c r="AO64" i="8"/>
  <c r="AP16" i="8"/>
  <c r="AP64" i="8"/>
  <c r="AQ16" i="8"/>
  <c r="AQ64" i="8"/>
  <c r="AR16" i="8"/>
  <c r="AR64" i="8"/>
  <c r="AS16" i="8"/>
  <c r="AS64" i="8"/>
  <c r="AT16" i="8"/>
  <c r="AT64" i="8"/>
  <c r="AU16" i="8"/>
  <c r="AU64" i="8"/>
  <c r="AV16" i="8"/>
  <c r="AV64" i="8"/>
  <c r="AW16" i="8"/>
  <c r="AW64" i="8"/>
  <c r="AX16" i="8"/>
  <c r="AX64" i="8"/>
  <c r="AY16" i="8"/>
  <c r="AY64" i="8"/>
  <c r="AZ16" i="8"/>
  <c r="AZ64" i="8"/>
  <c r="BA16" i="8"/>
  <c r="BA64" i="8"/>
  <c r="BB16" i="8"/>
  <c r="BB64" i="8"/>
  <c r="BC16" i="8"/>
  <c r="BC64" i="8"/>
  <c r="BD16" i="8"/>
  <c r="BD64" i="8"/>
  <c r="BE16" i="8"/>
  <c r="BE64" i="8"/>
  <c r="C17" i="8"/>
  <c r="C65" i="8"/>
  <c r="D17" i="8"/>
  <c r="D65" i="8"/>
  <c r="E17" i="8"/>
  <c r="E65" i="8"/>
  <c r="F17" i="8"/>
  <c r="F65" i="8"/>
  <c r="G17" i="8"/>
  <c r="G65" i="8"/>
  <c r="H17" i="8"/>
  <c r="H65" i="8"/>
  <c r="I17" i="8"/>
  <c r="I65" i="8"/>
  <c r="J17" i="8"/>
  <c r="J65" i="8"/>
  <c r="K17" i="8"/>
  <c r="K65" i="8"/>
  <c r="L17" i="8"/>
  <c r="L65" i="8"/>
  <c r="M17" i="8"/>
  <c r="M65" i="8"/>
  <c r="N17" i="8"/>
  <c r="N65" i="8"/>
  <c r="O17" i="8"/>
  <c r="O65" i="8"/>
  <c r="P17" i="8"/>
  <c r="P65" i="8"/>
  <c r="Q17" i="8"/>
  <c r="Q65" i="8"/>
  <c r="R17" i="8"/>
  <c r="R65" i="8"/>
  <c r="S17" i="8"/>
  <c r="S65" i="8"/>
  <c r="T17" i="8"/>
  <c r="T65" i="8"/>
  <c r="U17" i="8"/>
  <c r="U65" i="8"/>
  <c r="V17" i="8"/>
  <c r="V65" i="8"/>
  <c r="W17" i="8"/>
  <c r="W65" i="8"/>
  <c r="X17" i="8"/>
  <c r="X65" i="8"/>
  <c r="Y17" i="8"/>
  <c r="Y65" i="8"/>
  <c r="Z17" i="8"/>
  <c r="Z65" i="8"/>
  <c r="AA17" i="8"/>
  <c r="AA65" i="8"/>
  <c r="AB17" i="8"/>
  <c r="AB65" i="8"/>
  <c r="AC17" i="8"/>
  <c r="AC65" i="8"/>
  <c r="AD17" i="8"/>
  <c r="AD65" i="8"/>
  <c r="AE17" i="8"/>
  <c r="AE65" i="8"/>
  <c r="AF17" i="8"/>
  <c r="AF65" i="8"/>
  <c r="AG17" i="8"/>
  <c r="AG65" i="8"/>
  <c r="AH17" i="8"/>
  <c r="AH65" i="8"/>
  <c r="AI17" i="8"/>
  <c r="AI65" i="8"/>
  <c r="AJ17" i="8"/>
  <c r="AJ65" i="8"/>
  <c r="AK17" i="8"/>
  <c r="AK65" i="8"/>
  <c r="AL17" i="8"/>
  <c r="AL65" i="8"/>
  <c r="AM17" i="8"/>
  <c r="AM65" i="8"/>
  <c r="AN17" i="8"/>
  <c r="AN65" i="8"/>
  <c r="AO17" i="8"/>
  <c r="AO65" i="8"/>
  <c r="AP17" i="8"/>
  <c r="AP65" i="8"/>
  <c r="AQ17" i="8"/>
  <c r="AQ65" i="8"/>
  <c r="AR17" i="8"/>
  <c r="AR65" i="8"/>
  <c r="AS17" i="8"/>
  <c r="AS65" i="8"/>
  <c r="AT17" i="8"/>
  <c r="AT65" i="8"/>
  <c r="AU17" i="8"/>
  <c r="AU65" i="8"/>
  <c r="AV17" i="8"/>
  <c r="AV65" i="8"/>
  <c r="AW17" i="8"/>
  <c r="AW65" i="8"/>
  <c r="AX17" i="8"/>
  <c r="AX65" i="8"/>
  <c r="AY17" i="8"/>
  <c r="AY65" i="8"/>
  <c r="AZ17" i="8"/>
  <c r="AZ65" i="8"/>
  <c r="BA17" i="8"/>
  <c r="BA65" i="8"/>
  <c r="BB17" i="8"/>
  <c r="BB65" i="8"/>
  <c r="BC17" i="8"/>
  <c r="BC65" i="8"/>
  <c r="BD17" i="8"/>
  <c r="BD65" i="8"/>
  <c r="BE17" i="8"/>
  <c r="BE65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BA19" i="8"/>
  <c r="BB19" i="8"/>
  <c r="BC19" i="8"/>
  <c r="BD19" i="8"/>
  <c r="BE19" i="8"/>
  <c r="C20" i="8"/>
  <c r="C51" i="8"/>
  <c r="D20" i="8"/>
  <c r="D51" i="8"/>
  <c r="E20" i="8"/>
  <c r="E51" i="8"/>
  <c r="F20" i="8"/>
  <c r="F51" i="8"/>
  <c r="G20" i="8"/>
  <c r="G51" i="8"/>
  <c r="H20" i="8"/>
  <c r="H51" i="8"/>
  <c r="I20" i="8"/>
  <c r="I51" i="8"/>
  <c r="J20" i="8"/>
  <c r="J51" i="8"/>
  <c r="K20" i="8"/>
  <c r="K51" i="8"/>
  <c r="L20" i="8"/>
  <c r="L51" i="8"/>
  <c r="M20" i="8"/>
  <c r="M51" i="8"/>
  <c r="N20" i="8"/>
  <c r="N51" i="8"/>
  <c r="O20" i="8"/>
  <c r="O51" i="8"/>
  <c r="P20" i="8"/>
  <c r="P51" i="8"/>
  <c r="Q20" i="8"/>
  <c r="Q51" i="8"/>
  <c r="R20" i="8"/>
  <c r="R51" i="8"/>
  <c r="S20" i="8"/>
  <c r="S51" i="8"/>
  <c r="T20" i="8"/>
  <c r="T51" i="8"/>
  <c r="U20" i="8"/>
  <c r="U51" i="8"/>
  <c r="V20" i="8"/>
  <c r="V51" i="8"/>
  <c r="W20" i="8"/>
  <c r="W51" i="8"/>
  <c r="X20" i="8"/>
  <c r="X51" i="8"/>
  <c r="Y20" i="8"/>
  <c r="Y51" i="8"/>
  <c r="Z20" i="8"/>
  <c r="Z51" i="8"/>
  <c r="AA20" i="8"/>
  <c r="AA51" i="8"/>
  <c r="AB20" i="8"/>
  <c r="AB51" i="8"/>
  <c r="AC20" i="8"/>
  <c r="AC51" i="8"/>
  <c r="AD20" i="8"/>
  <c r="AD51" i="8"/>
  <c r="AE20" i="8"/>
  <c r="AE51" i="8"/>
  <c r="AF20" i="8"/>
  <c r="AF51" i="8"/>
  <c r="AG20" i="8"/>
  <c r="AG51" i="8"/>
  <c r="AH20" i="8"/>
  <c r="AH51" i="8"/>
  <c r="AI20" i="8"/>
  <c r="AI51" i="8"/>
  <c r="AJ20" i="8"/>
  <c r="AJ51" i="8"/>
  <c r="AK20" i="8"/>
  <c r="AK51" i="8"/>
  <c r="AL20" i="8"/>
  <c r="AL51" i="8"/>
  <c r="AM20" i="8"/>
  <c r="AM51" i="8"/>
  <c r="AN20" i="8"/>
  <c r="AN51" i="8"/>
  <c r="AO20" i="8"/>
  <c r="AO51" i="8"/>
  <c r="AP20" i="8"/>
  <c r="AP51" i="8"/>
  <c r="AQ20" i="8"/>
  <c r="AQ51" i="8"/>
  <c r="AR20" i="8"/>
  <c r="AR51" i="8"/>
  <c r="AS20" i="8"/>
  <c r="AS51" i="8"/>
  <c r="AT20" i="8"/>
  <c r="AT51" i="8"/>
  <c r="AU20" i="8"/>
  <c r="AU51" i="8"/>
  <c r="AV20" i="8"/>
  <c r="AV51" i="8"/>
  <c r="AW20" i="8"/>
  <c r="AW51" i="8"/>
  <c r="AX20" i="8"/>
  <c r="AX51" i="8"/>
  <c r="AY20" i="8"/>
  <c r="AY51" i="8"/>
  <c r="AZ20" i="8"/>
  <c r="AZ51" i="8"/>
  <c r="BA20" i="8"/>
  <c r="BA51" i="8"/>
  <c r="BB20" i="8"/>
  <c r="BB51" i="8"/>
  <c r="BC20" i="8"/>
  <c r="BC51" i="8"/>
  <c r="BD20" i="8"/>
  <c r="BD51" i="8"/>
  <c r="BE20" i="8"/>
  <c r="BE5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BE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BE24" i="8"/>
  <c r="C25" i="8"/>
  <c r="C66" i="8"/>
  <c r="D25" i="8"/>
  <c r="D66" i="8"/>
  <c r="E25" i="8"/>
  <c r="E66" i="8"/>
  <c r="F25" i="8"/>
  <c r="F66" i="8"/>
  <c r="G25" i="8"/>
  <c r="G66" i="8"/>
  <c r="H25" i="8"/>
  <c r="H66" i="8"/>
  <c r="I25" i="8"/>
  <c r="I66" i="8"/>
  <c r="J25" i="8"/>
  <c r="J66" i="8"/>
  <c r="K25" i="8"/>
  <c r="K66" i="8"/>
  <c r="L25" i="8"/>
  <c r="L66" i="8"/>
  <c r="M25" i="8"/>
  <c r="M66" i="8"/>
  <c r="N25" i="8"/>
  <c r="N66" i="8"/>
  <c r="O25" i="8"/>
  <c r="O66" i="8"/>
  <c r="P25" i="8"/>
  <c r="P66" i="8"/>
  <c r="Q25" i="8"/>
  <c r="Q66" i="8"/>
  <c r="R25" i="8"/>
  <c r="R66" i="8"/>
  <c r="S25" i="8"/>
  <c r="S66" i="8"/>
  <c r="T25" i="8"/>
  <c r="T66" i="8"/>
  <c r="U25" i="8"/>
  <c r="U66" i="8"/>
  <c r="V25" i="8"/>
  <c r="V66" i="8"/>
  <c r="W25" i="8"/>
  <c r="W66" i="8"/>
  <c r="X25" i="8"/>
  <c r="X66" i="8"/>
  <c r="Y25" i="8"/>
  <c r="Y66" i="8"/>
  <c r="Z25" i="8"/>
  <c r="Z66" i="8"/>
  <c r="AA25" i="8"/>
  <c r="AA66" i="8"/>
  <c r="AB25" i="8"/>
  <c r="AB66" i="8"/>
  <c r="AC25" i="8"/>
  <c r="AC66" i="8"/>
  <c r="AD25" i="8"/>
  <c r="AD66" i="8"/>
  <c r="AE25" i="8"/>
  <c r="AE66" i="8"/>
  <c r="AF25" i="8"/>
  <c r="AF66" i="8"/>
  <c r="AG25" i="8"/>
  <c r="AG66" i="8"/>
  <c r="AH25" i="8"/>
  <c r="AH66" i="8"/>
  <c r="AI25" i="8"/>
  <c r="AI66" i="8"/>
  <c r="AJ25" i="8"/>
  <c r="AJ66" i="8"/>
  <c r="AK25" i="8"/>
  <c r="AK66" i="8"/>
  <c r="AL25" i="8"/>
  <c r="AL66" i="8"/>
  <c r="AM25" i="8"/>
  <c r="AM66" i="8"/>
  <c r="AN25" i="8"/>
  <c r="AN66" i="8"/>
  <c r="AO25" i="8"/>
  <c r="AO66" i="8"/>
  <c r="AP25" i="8"/>
  <c r="AP66" i="8"/>
  <c r="AQ25" i="8"/>
  <c r="AQ66" i="8"/>
  <c r="AR25" i="8"/>
  <c r="AR66" i="8"/>
  <c r="AS25" i="8"/>
  <c r="AS66" i="8"/>
  <c r="AT25" i="8"/>
  <c r="AT66" i="8"/>
  <c r="AU25" i="8"/>
  <c r="AU66" i="8"/>
  <c r="AV25" i="8"/>
  <c r="AV66" i="8"/>
  <c r="AW25" i="8"/>
  <c r="AW66" i="8"/>
  <c r="AX25" i="8"/>
  <c r="AX66" i="8"/>
  <c r="AY25" i="8"/>
  <c r="AY66" i="8"/>
  <c r="AZ25" i="8"/>
  <c r="AZ66" i="8"/>
  <c r="BA25" i="8"/>
  <c r="BA66" i="8"/>
  <c r="BB25" i="8"/>
  <c r="BB66" i="8"/>
  <c r="BC25" i="8"/>
  <c r="BC66" i="8"/>
  <c r="BD25" i="8"/>
  <c r="BD66" i="8"/>
  <c r="BE25" i="8"/>
  <c r="BE6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BE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C30" i="8"/>
  <c r="C53" i="8"/>
  <c r="D30" i="8"/>
  <c r="D53" i="8"/>
  <c r="E30" i="8"/>
  <c r="E53" i="8"/>
  <c r="F30" i="8"/>
  <c r="F53" i="8"/>
  <c r="G30" i="8"/>
  <c r="G53" i="8"/>
  <c r="H30" i="8"/>
  <c r="H53" i="8"/>
  <c r="I30" i="8"/>
  <c r="I53" i="8"/>
  <c r="J30" i="8"/>
  <c r="J53" i="8"/>
  <c r="K30" i="8"/>
  <c r="K53" i="8"/>
  <c r="L30" i="8"/>
  <c r="L53" i="8"/>
  <c r="M30" i="8"/>
  <c r="M53" i="8"/>
  <c r="N30" i="8"/>
  <c r="N53" i="8"/>
  <c r="O30" i="8"/>
  <c r="O53" i="8"/>
  <c r="P30" i="8"/>
  <c r="P53" i="8"/>
  <c r="Q30" i="8"/>
  <c r="Q53" i="8"/>
  <c r="R30" i="8"/>
  <c r="R53" i="8"/>
  <c r="S30" i="8"/>
  <c r="S53" i="8"/>
  <c r="T30" i="8"/>
  <c r="T53" i="8"/>
  <c r="U30" i="8"/>
  <c r="U53" i="8"/>
  <c r="V30" i="8"/>
  <c r="V53" i="8"/>
  <c r="W30" i="8"/>
  <c r="W53" i="8"/>
  <c r="X30" i="8"/>
  <c r="X53" i="8"/>
  <c r="Y30" i="8"/>
  <c r="Y53" i="8"/>
  <c r="Z30" i="8"/>
  <c r="Z53" i="8"/>
  <c r="AA30" i="8"/>
  <c r="AA53" i="8"/>
  <c r="AB30" i="8"/>
  <c r="AB53" i="8"/>
  <c r="AC30" i="8"/>
  <c r="AC53" i="8"/>
  <c r="AD30" i="8"/>
  <c r="AD53" i="8"/>
  <c r="AE30" i="8"/>
  <c r="AE53" i="8"/>
  <c r="AF30" i="8"/>
  <c r="AF53" i="8"/>
  <c r="AG30" i="8"/>
  <c r="AG53" i="8"/>
  <c r="AH30" i="8"/>
  <c r="AH53" i="8"/>
  <c r="AI30" i="8"/>
  <c r="AI53" i="8"/>
  <c r="AJ30" i="8"/>
  <c r="AJ53" i="8"/>
  <c r="AK30" i="8"/>
  <c r="AK53" i="8"/>
  <c r="AL30" i="8"/>
  <c r="AL53" i="8"/>
  <c r="AM30" i="8"/>
  <c r="AM53" i="8"/>
  <c r="AN30" i="8"/>
  <c r="AN53" i="8"/>
  <c r="AO30" i="8"/>
  <c r="AO53" i="8"/>
  <c r="AP30" i="8"/>
  <c r="AP53" i="8"/>
  <c r="AQ30" i="8"/>
  <c r="AQ53" i="8"/>
  <c r="AR30" i="8"/>
  <c r="AR53" i="8"/>
  <c r="AS30" i="8"/>
  <c r="AS53" i="8"/>
  <c r="AT30" i="8"/>
  <c r="AT53" i="8"/>
  <c r="AU30" i="8"/>
  <c r="AU53" i="8"/>
  <c r="AV30" i="8"/>
  <c r="AV53" i="8"/>
  <c r="AW30" i="8"/>
  <c r="AW53" i="8"/>
  <c r="AX30" i="8"/>
  <c r="AX53" i="8"/>
  <c r="AY30" i="8"/>
  <c r="AY53" i="8"/>
  <c r="AZ30" i="8"/>
  <c r="AZ53" i="8"/>
  <c r="BA30" i="8"/>
  <c r="BA53" i="8"/>
  <c r="BB30" i="8"/>
  <c r="BB53" i="8"/>
  <c r="BC30" i="8"/>
  <c r="BC53" i="8"/>
  <c r="BD30" i="8"/>
  <c r="BD53" i="8"/>
  <c r="BE30" i="8"/>
  <c r="BE53" i="8"/>
  <c r="C31" i="8"/>
  <c r="C60" i="8"/>
  <c r="D31" i="8"/>
  <c r="D60" i="8"/>
  <c r="E31" i="8"/>
  <c r="E60" i="8"/>
  <c r="F31" i="8"/>
  <c r="F60" i="8"/>
  <c r="G31" i="8"/>
  <c r="G60" i="8"/>
  <c r="H31" i="8"/>
  <c r="H60" i="8"/>
  <c r="I31" i="8"/>
  <c r="I60" i="8"/>
  <c r="J31" i="8"/>
  <c r="J60" i="8"/>
  <c r="K31" i="8"/>
  <c r="K60" i="8"/>
  <c r="L31" i="8"/>
  <c r="L60" i="8"/>
  <c r="M31" i="8"/>
  <c r="M60" i="8"/>
  <c r="N31" i="8"/>
  <c r="N60" i="8"/>
  <c r="O31" i="8"/>
  <c r="O60" i="8"/>
  <c r="P31" i="8"/>
  <c r="P60" i="8"/>
  <c r="Q31" i="8"/>
  <c r="Q60" i="8"/>
  <c r="R31" i="8"/>
  <c r="R60" i="8"/>
  <c r="S31" i="8"/>
  <c r="S60" i="8"/>
  <c r="T31" i="8"/>
  <c r="T60" i="8"/>
  <c r="U31" i="8"/>
  <c r="U60" i="8"/>
  <c r="V31" i="8"/>
  <c r="V60" i="8"/>
  <c r="W31" i="8"/>
  <c r="W60" i="8"/>
  <c r="X31" i="8"/>
  <c r="X60" i="8"/>
  <c r="Y31" i="8"/>
  <c r="Y60" i="8"/>
  <c r="Z31" i="8"/>
  <c r="Z60" i="8"/>
  <c r="AA31" i="8"/>
  <c r="AA60" i="8"/>
  <c r="AB31" i="8"/>
  <c r="AB60" i="8"/>
  <c r="AC31" i="8"/>
  <c r="AC60" i="8"/>
  <c r="AD31" i="8"/>
  <c r="AD60" i="8"/>
  <c r="AE31" i="8"/>
  <c r="AE60" i="8"/>
  <c r="AF31" i="8"/>
  <c r="AF60" i="8"/>
  <c r="AG31" i="8"/>
  <c r="AG60" i="8"/>
  <c r="AH31" i="8"/>
  <c r="AH60" i="8"/>
  <c r="AI31" i="8"/>
  <c r="AI60" i="8"/>
  <c r="AJ31" i="8"/>
  <c r="AJ60" i="8"/>
  <c r="AK31" i="8"/>
  <c r="AK60" i="8"/>
  <c r="AL31" i="8"/>
  <c r="AL60" i="8"/>
  <c r="AM31" i="8"/>
  <c r="AM60" i="8"/>
  <c r="AN31" i="8"/>
  <c r="AN60" i="8"/>
  <c r="AO31" i="8"/>
  <c r="AO60" i="8"/>
  <c r="AP31" i="8"/>
  <c r="AP60" i="8"/>
  <c r="AQ31" i="8"/>
  <c r="AQ60" i="8"/>
  <c r="AR31" i="8"/>
  <c r="AR60" i="8"/>
  <c r="AS31" i="8"/>
  <c r="AS60" i="8"/>
  <c r="AT31" i="8"/>
  <c r="AT60" i="8"/>
  <c r="AU31" i="8"/>
  <c r="AU60" i="8"/>
  <c r="AV31" i="8"/>
  <c r="AV60" i="8"/>
  <c r="AW31" i="8"/>
  <c r="AW60" i="8"/>
  <c r="AX31" i="8"/>
  <c r="AX60" i="8"/>
  <c r="AY31" i="8"/>
  <c r="AY60" i="8"/>
  <c r="AZ31" i="8"/>
  <c r="AZ60" i="8"/>
  <c r="BA31" i="8"/>
  <c r="BA60" i="8"/>
  <c r="BB31" i="8"/>
  <c r="BB60" i="8"/>
  <c r="BC31" i="8"/>
  <c r="BC60" i="8"/>
  <c r="BD31" i="8"/>
  <c r="BD60" i="8"/>
  <c r="BE31" i="8"/>
  <c r="BE60" i="8"/>
  <c r="C32" i="8"/>
  <c r="C61" i="8"/>
  <c r="D32" i="8"/>
  <c r="D61" i="8"/>
  <c r="E32" i="8"/>
  <c r="E61" i="8"/>
  <c r="F32" i="8"/>
  <c r="F61" i="8"/>
  <c r="G32" i="8"/>
  <c r="G61" i="8"/>
  <c r="H32" i="8"/>
  <c r="H61" i="8"/>
  <c r="I32" i="8"/>
  <c r="I61" i="8"/>
  <c r="J32" i="8"/>
  <c r="J61" i="8"/>
  <c r="K32" i="8"/>
  <c r="K61" i="8"/>
  <c r="L32" i="8"/>
  <c r="L61" i="8"/>
  <c r="M32" i="8"/>
  <c r="M61" i="8"/>
  <c r="N32" i="8"/>
  <c r="N61" i="8"/>
  <c r="O32" i="8"/>
  <c r="O61" i="8"/>
  <c r="P32" i="8"/>
  <c r="P61" i="8"/>
  <c r="Q32" i="8"/>
  <c r="Q61" i="8"/>
  <c r="R32" i="8"/>
  <c r="R61" i="8"/>
  <c r="S32" i="8"/>
  <c r="S61" i="8"/>
  <c r="T32" i="8"/>
  <c r="T61" i="8"/>
  <c r="U32" i="8"/>
  <c r="U61" i="8"/>
  <c r="V32" i="8"/>
  <c r="V61" i="8"/>
  <c r="W32" i="8"/>
  <c r="W61" i="8"/>
  <c r="X32" i="8"/>
  <c r="X61" i="8"/>
  <c r="Y32" i="8"/>
  <c r="Y61" i="8"/>
  <c r="Z32" i="8"/>
  <c r="Z61" i="8"/>
  <c r="AA32" i="8"/>
  <c r="AA61" i="8"/>
  <c r="AB32" i="8"/>
  <c r="AB61" i="8"/>
  <c r="AC32" i="8"/>
  <c r="AC61" i="8"/>
  <c r="AD32" i="8"/>
  <c r="AD61" i="8"/>
  <c r="AE32" i="8"/>
  <c r="AE61" i="8"/>
  <c r="AF32" i="8"/>
  <c r="AF61" i="8"/>
  <c r="AG32" i="8"/>
  <c r="AG61" i="8"/>
  <c r="AH32" i="8"/>
  <c r="AH61" i="8"/>
  <c r="AI32" i="8"/>
  <c r="AI61" i="8"/>
  <c r="AJ32" i="8"/>
  <c r="AJ61" i="8"/>
  <c r="AK32" i="8"/>
  <c r="AK61" i="8"/>
  <c r="AL32" i="8"/>
  <c r="AL61" i="8"/>
  <c r="AM32" i="8"/>
  <c r="AM61" i="8"/>
  <c r="AN32" i="8"/>
  <c r="AN61" i="8"/>
  <c r="AO32" i="8"/>
  <c r="AO61" i="8"/>
  <c r="AP32" i="8"/>
  <c r="AP61" i="8"/>
  <c r="AQ32" i="8"/>
  <c r="AQ61" i="8"/>
  <c r="AR32" i="8"/>
  <c r="AR61" i="8"/>
  <c r="AS32" i="8"/>
  <c r="AS61" i="8"/>
  <c r="AT32" i="8"/>
  <c r="AT61" i="8"/>
  <c r="AU32" i="8"/>
  <c r="AU61" i="8"/>
  <c r="AV32" i="8"/>
  <c r="AV61" i="8"/>
  <c r="AW32" i="8"/>
  <c r="AW61" i="8"/>
  <c r="AX32" i="8"/>
  <c r="AX61" i="8"/>
  <c r="AY32" i="8"/>
  <c r="AY61" i="8"/>
  <c r="AZ32" i="8"/>
  <c r="AZ61" i="8"/>
  <c r="BA32" i="8"/>
  <c r="BA61" i="8"/>
  <c r="BB32" i="8"/>
  <c r="BB61" i="8"/>
  <c r="BC32" i="8"/>
  <c r="BC61" i="8"/>
  <c r="BD32" i="8"/>
  <c r="BD61" i="8"/>
  <c r="BE32" i="8"/>
  <c r="BE61" i="8"/>
  <c r="C33" i="8"/>
  <c r="C57" i="8"/>
  <c r="D33" i="8"/>
  <c r="D57" i="8"/>
  <c r="E33" i="8"/>
  <c r="E57" i="8"/>
  <c r="F33" i="8"/>
  <c r="F57" i="8"/>
  <c r="G33" i="8"/>
  <c r="G57" i="8"/>
  <c r="H33" i="8"/>
  <c r="H57" i="8"/>
  <c r="I33" i="8"/>
  <c r="I57" i="8"/>
  <c r="J33" i="8"/>
  <c r="J57" i="8"/>
  <c r="K33" i="8"/>
  <c r="K57" i="8"/>
  <c r="L33" i="8"/>
  <c r="L57" i="8"/>
  <c r="M33" i="8"/>
  <c r="M57" i="8"/>
  <c r="N33" i="8"/>
  <c r="N57" i="8"/>
  <c r="O33" i="8"/>
  <c r="O57" i="8"/>
  <c r="P33" i="8"/>
  <c r="P57" i="8"/>
  <c r="Q33" i="8"/>
  <c r="Q57" i="8"/>
  <c r="R33" i="8"/>
  <c r="R57" i="8"/>
  <c r="S33" i="8"/>
  <c r="S57" i="8"/>
  <c r="T33" i="8"/>
  <c r="T57" i="8"/>
  <c r="U33" i="8"/>
  <c r="U57" i="8"/>
  <c r="V33" i="8"/>
  <c r="V57" i="8"/>
  <c r="W33" i="8"/>
  <c r="W57" i="8"/>
  <c r="X33" i="8"/>
  <c r="X57" i="8"/>
  <c r="Y33" i="8"/>
  <c r="Y57" i="8"/>
  <c r="Z33" i="8"/>
  <c r="Z57" i="8"/>
  <c r="AA33" i="8"/>
  <c r="AA57" i="8"/>
  <c r="AB33" i="8"/>
  <c r="AB57" i="8"/>
  <c r="AC33" i="8"/>
  <c r="AC57" i="8"/>
  <c r="AD33" i="8"/>
  <c r="AD57" i="8"/>
  <c r="AE33" i="8"/>
  <c r="AE57" i="8"/>
  <c r="AF33" i="8"/>
  <c r="AF57" i="8"/>
  <c r="AG33" i="8"/>
  <c r="AG57" i="8"/>
  <c r="AH33" i="8"/>
  <c r="AH57" i="8"/>
  <c r="AI33" i="8"/>
  <c r="AI57" i="8"/>
  <c r="AJ33" i="8"/>
  <c r="AJ57" i="8"/>
  <c r="AK33" i="8"/>
  <c r="AK57" i="8"/>
  <c r="AL33" i="8"/>
  <c r="AL57" i="8"/>
  <c r="AM33" i="8"/>
  <c r="AM57" i="8"/>
  <c r="AN33" i="8"/>
  <c r="AN57" i="8"/>
  <c r="AO33" i="8"/>
  <c r="AO57" i="8"/>
  <c r="AP33" i="8"/>
  <c r="AP57" i="8"/>
  <c r="AQ33" i="8"/>
  <c r="AQ57" i="8"/>
  <c r="AR33" i="8"/>
  <c r="AR57" i="8"/>
  <c r="AS33" i="8"/>
  <c r="AS57" i="8"/>
  <c r="AT33" i="8"/>
  <c r="AT57" i="8"/>
  <c r="AU33" i="8"/>
  <c r="AU57" i="8"/>
  <c r="AV33" i="8"/>
  <c r="AV57" i="8"/>
  <c r="AW33" i="8"/>
  <c r="AW57" i="8"/>
  <c r="AX33" i="8"/>
  <c r="AX57" i="8"/>
  <c r="AY33" i="8"/>
  <c r="AY57" i="8"/>
  <c r="AZ33" i="8"/>
  <c r="AZ57" i="8"/>
  <c r="BA33" i="8"/>
  <c r="BA57" i="8"/>
  <c r="BB33" i="8"/>
  <c r="BB57" i="8"/>
  <c r="BC33" i="8"/>
  <c r="BC57" i="8"/>
  <c r="BD33" i="8"/>
  <c r="BD57" i="8"/>
  <c r="BE33" i="8"/>
  <c r="BE57" i="8"/>
  <c r="C34" i="8"/>
  <c r="C58" i="8"/>
  <c r="D34" i="8"/>
  <c r="D58" i="8"/>
  <c r="E34" i="8"/>
  <c r="E58" i="8"/>
  <c r="F34" i="8"/>
  <c r="F58" i="8"/>
  <c r="G34" i="8"/>
  <c r="G58" i="8"/>
  <c r="H34" i="8"/>
  <c r="H58" i="8"/>
  <c r="I34" i="8"/>
  <c r="I58" i="8"/>
  <c r="J34" i="8"/>
  <c r="J58" i="8"/>
  <c r="K34" i="8"/>
  <c r="K58" i="8"/>
  <c r="L34" i="8"/>
  <c r="L58" i="8"/>
  <c r="M34" i="8"/>
  <c r="M58" i="8"/>
  <c r="N34" i="8"/>
  <c r="N58" i="8"/>
  <c r="O34" i="8"/>
  <c r="O58" i="8"/>
  <c r="P34" i="8"/>
  <c r="P58" i="8"/>
  <c r="Q34" i="8"/>
  <c r="Q58" i="8"/>
  <c r="R34" i="8"/>
  <c r="R58" i="8"/>
  <c r="S34" i="8"/>
  <c r="S58" i="8"/>
  <c r="T34" i="8"/>
  <c r="T58" i="8"/>
  <c r="U34" i="8"/>
  <c r="U58" i="8"/>
  <c r="V34" i="8"/>
  <c r="V58" i="8"/>
  <c r="W34" i="8"/>
  <c r="W58" i="8"/>
  <c r="X34" i="8"/>
  <c r="X58" i="8"/>
  <c r="Y34" i="8"/>
  <c r="Y58" i="8"/>
  <c r="Z34" i="8"/>
  <c r="Z58" i="8"/>
  <c r="AA34" i="8"/>
  <c r="AA58" i="8"/>
  <c r="AB34" i="8"/>
  <c r="AB58" i="8"/>
  <c r="AC34" i="8"/>
  <c r="AC58" i="8"/>
  <c r="AD34" i="8"/>
  <c r="AD58" i="8"/>
  <c r="AE34" i="8"/>
  <c r="AE58" i="8"/>
  <c r="AF34" i="8"/>
  <c r="AF58" i="8"/>
  <c r="AG34" i="8"/>
  <c r="AG58" i="8"/>
  <c r="AH34" i="8"/>
  <c r="AH58" i="8"/>
  <c r="AI34" i="8"/>
  <c r="AI58" i="8"/>
  <c r="AJ34" i="8"/>
  <c r="AJ58" i="8"/>
  <c r="AK34" i="8"/>
  <c r="AK58" i="8"/>
  <c r="AL34" i="8"/>
  <c r="AL58" i="8"/>
  <c r="AM34" i="8"/>
  <c r="AM58" i="8"/>
  <c r="AN34" i="8"/>
  <c r="AN58" i="8"/>
  <c r="AO34" i="8"/>
  <c r="AO58" i="8"/>
  <c r="AP34" i="8"/>
  <c r="AP58" i="8"/>
  <c r="AQ34" i="8"/>
  <c r="AQ58" i="8"/>
  <c r="AR34" i="8"/>
  <c r="AR58" i="8"/>
  <c r="AS34" i="8"/>
  <c r="AS58" i="8"/>
  <c r="AT34" i="8"/>
  <c r="AT58" i="8"/>
  <c r="AU34" i="8"/>
  <c r="AU58" i="8"/>
  <c r="AV34" i="8"/>
  <c r="AV58" i="8"/>
  <c r="AW34" i="8"/>
  <c r="AW58" i="8"/>
  <c r="AX34" i="8"/>
  <c r="AX58" i="8"/>
  <c r="AY34" i="8"/>
  <c r="AY58" i="8"/>
  <c r="AZ34" i="8"/>
  <c r="AZ58" i="8"/>
  <c r="BA34" i="8"/>
  <c r="BA58" i="8"/>
  <c r="BB34" i="8"/>
  <c r="BB58" i="8"/>
  <c r="BC34" i="8"/>
  <c r="BC58" i="8"/>
  <c r="BD34" i="8"/>
  <c r="BD58" i="8"/>
  <c r="BE34" i="8"/>
  <c r="BE58" i="8"/>
  <c r="C35" i="8"/>
  <c r="C59" i="8"/>
  <c r="D35" i="8"/>
  <c r="D59" i="8"/>
  <c r="E35" i="8"/>
  <c r="E59" i="8"/>
  <c r="F35" i="8"/>
  <c r="F59" i="8"/>
  <c r="G35" i="8"/>
  <c r="G59" i="8"/>
  <c r="H35" i="8"/>
  <c r="H59" i="8"/>
  <c r="I35" i="8"/>
  <c r="I59" i="8"/>
  <c r="J35" i="8"/>
  <c r="J59" i="8"/>
  <c r="K35" i="8"/>
  <c r="K59" i="8"/>
  <c r="L35" i="8"/>
  <c r="L59" i="8"/>
  <c r="M35" i="8"/>
  <c r="M59" i="8"/>
  <c r="N35" i="8"/>
  <c r="N59" i="8"/>
  <c r="O35" i="8"/>
  <c r="O59" i="8"/>
  <c r="P35" i="8"/>
  <c r="P59" i="8"/>
  <c r="Q35" i="8"/>
  <c r="Q59" i="8"/>
  <c r="R35" i="8"/>
  <c r="R59" i="8"/>
  <c r="S35" i="8"/>
  <c r="S59" i="8"/>
  <c r="T35" i="8"/>
  <c r="T59" i="8"/>
  <c r="U35" i="8"/>
  <c r="U59" i="8"/>
  <c r="V35" i="8"/>
  <c r="V59" i="8"/>
  <c r="W35" i="8"/>
  <c r="W59" i="8"/>
  <c r="X35" i="8"/>
  <c r="X59" i="8"/>
  <c r="Y35" i="8"/>
  <c r="Y59" i="8"/>
  <c r="Z35" i="8"/>
  <c r="Z59" i="8"/>
  <c r="AA35" i="8"/>
  <c r="AA59" i="8"/>
  <c r="AB35" i="8"/>
  <c r="AB59" i="8"/>
  <c r="AC35" i="8"/>
  <c r="AC59" i="8"/>
  <c r="AD35" i="8"/>
  <c r="AD59" i="8"/>
  <c r="AE35" i="8"/>
  <c r="AE59" i="8"/>
  <c r="AF35" i="8"/>
  <c r="AF59" i="8"/>
  <c r="AG35" i="8"/>
  <c r="AG59" i="8"/>
  <c r="AH35" i="8"/>
  <c r="AH59" i="8"/>
  <c r="AI35" i="8"/>
  <c r="AI59" i="8"/>
  <c r="AJ35" i="8"/>
  <c r="AJ59" i="8"/>
  <c r="AK35" i="8"/>
  <c r="AK59" i="8"/>
  <c r="AL35" i="8"/>
  <c r="AL59" i="8"/>
  <c r="AM35" i="8"/>
  <c r="AM59" i="8"/>
  <c r="AN35" i="8"/>
  <c r="AN59" i="8"/>
  <c r="AO35" i="8"/>
  <c r="AO59" i="8"/>
  <c r="AP35" i="8"/>
  <c r="AP59" i="8"/>
  <c r="AQ35" i="8"/>
  <c r="AQ59" i="8"/>
  <c r="AR35" i="8"/>
  <c r="AR59" i="8"/>
  <c r="AS35" i="8"/>
  <c r="AS59" i="8"/>
  <c r="AT35" i="8"/>
  <c r="AT59" i="8"/>
  <c r="AU35" i="8"/>
  <c r="AU59" i="8"/>
  <c r="AV35" i="8"/>
  <c r="AV59" i="8"/>
  <c r="AW35" i="8"/>
  <c r="AW59" i="8"/>
  <c r="AX35" i="8"/>
  <c r="AX59" i="8"/>
  <c r="AY35" i="8"/>
  <c r="AY59" i="8"/>
  <c r="AZ35" i="8"/>
  <c r="AZ59" i="8"/>
  <c r="BA35" i="8"/>
  <c r="BA59" i="8"/>
  <c r="BB35" i="8"/>
  <c r="BB59" i="8"/>
  <c r="BC35" i="8"/>
  <c r="BC59" i="8"/>
  <c r="BD35" i="8"/>
  <c r="BD59" i="8"/>
  <c r="BE35" i="8"/>
  <c r="BE59" i="8"/>
  <c r="C36" i="8"/>
  <c r="C78" i="8"/>
  <c r="D36" i="8"/>
  <c r="D78" i="8"/>
  <c r="E36" i="8"/>
  <c r="E78" i="8"/>
  <c r="F36" i="8"/>
  <c r="F78" i="8"/>
  <c r="G36" i="8"/>
  <c r="G78" i="8"/>
  <c r="H36" i="8"/>
  <c r="H78" i="8"/>
  <c r="I36" i="8"/>
  <c r="I78" i="8"/>
  <c r="J36" i="8"/>
  <c r="J78" i="8"/>
  <c r="K36" i="8"/>
  <c r="K78" i="8"/>
  <c r="L36" i="8"/>
  <c r="L78" i="8"/>
  <c r="M36" i="8"/>
  <c r="M78" i="8"/>
  <c r="N36" i="8"/>
  <c r="N78" i="8"/>
  <c r="O36" i="8"/>
  <c r="O78" i="8"/>
  <c r="P36" i="8"/>
  <c r="P78" i="8"/>
  <c r="Q36" i="8"/>
  <c r="Q78" i="8"/>
  <c r="R36" i="8"/>
  <c r="R78" i="8"/>
  <c r="S36" i="8"/>
  <c r="S78" i="8"/>
  <c r="T36" i="8"/>
  <c r="T78" i="8"/>
  <c r="U36" i="8"/>
  <c r="U78" i="8"/>
  <c r="V36" i="8"/>
  <c r="V78" i="8"/>
  <c r="W36" i="8"/>
  <c r="W78" i="8"/>
  <c r="X36" i="8"/>
  <c r="X78" i="8"/>
  <c r="Y36" i="8"/>
  <c r="Y78" i="8"/>
  <c r="Z36" i="8"/>
  <c r="Z78" i="8"/>
  <c r="AA36" i="8"/>
  <c r="AA78" i="8"/>
  <c r="AB36" i="8"/>
  <c r="AB78" i="8"/>
  <c r="AC36" i="8"/>
  <c r="AC78" i="8"/>
  <c r="AD36" i="8"/>
  <c r="AD78" i="8"/>
  <c r="AE36" i="8"/>
  <c r="AE78" i="8"/>
  <c r="AF36" i="8"/>
  <c r="AF78" i="8"/>
  <c r="AG36" i="8"/>
  <c r="AG78" i="8"/>
  <c r="AH36" i="8"/>
  <c r="AH78" i="8"/>
  <c r="AI36" i="8"/>
  <c r="AI78" i="8"/>
  <c r="AJ36" i="8"/>
  <c r="AJ78" i="8"/>
  <c r="AK36" i="8"/>
  <c r="AK78" i="8"/>
  <c r="AL36" i="8"/>
  <c r="AL78" i="8"/>
  <c r="AM36" i="8"/>
  <c r="AM78" i="8"/>
  <c r="AN36" i="8"/>
  <c r="AN78" i="8"/>
  <c r="AO36" i="8"/>
  <c r="AO78" i="8"/>
  <c r="AP36" i="8"/>
  <c r="AP78" i="8"/>
  <c r="AQ36" i="8"/>
  <c r="AQ78" i="8"/>
  <c r="AR36" i="8"/>
  <c r="AR78" i="8"/>
  <c r="AS36" i="8"/>
  <c r="AS78" i="8"/>
  <c r="AT36" i="8"/>
  <c r="AT78" i="8"/>
  <c r="AU36" i="8"/>
  <c r="AU78" i="8"/>
  <c r="AV36" i="8"/>
  <c r="AV78" i="8"/>
  <c r="AW36" i="8"/>
  <c r="AW78" i="8"/>
  <c r="AX36" i="8"/>
  <c r="AX78" i="8"/>
  <c r="AY36" i="8"/>
  <c r="AY78" i="8"/>
  <c r="AZ36" i="8"/>
  <c r="AZ78" i="8"/>
  <c r="BA36" i="8"/>
  <c r="BA78" i="8"/>
  <c r="BB36" i="8"/>
  <c r="BB78" i="8"/>
  <c r="BC36" i="8"/>
  <c r="BC78" i="8"/>
  <c r="BD36" i="8"/>
  <c r="BD78" i="8"/>
  <c r="BE36" i="8"/>
  <c r="BE78" i="8"/>
  <c r="C37" i="8"/>
  <c r="C79" i="8"/>
  <c r="D37" i="8"/>
  <c r="D79" i="8"/>
  <c r="E37" i="8"/>
  <c r="E79" i="8"/>
  <c r="F37" i="8"/>
  <c r="F79" i="8"/>
  <c r="G37" i="8"/>
  <c r="G79" i="8"/>
  <c r="H37" i="8"/>
  <c r="H79" i="8"/>
  <c r="I37" i="8"/>
  <c r="I79" i="8"/>
  <c r="J37" i="8"/>
  <c r="J79" i="8"/>
  <c r="K37" i="8"/>
  <c r="K79" i="8"/>
  <c r="L37" i="8"/>
  <c r="L79" i="8"/>
  <c r="M37" i="8"/>
  <c r="M79" i="8"/>
  <c r="N37" i="8"/>
  <c r="N79" i="8"/>
  <c r="O37" i="8"/>
  <c r="O79" i="8"/>
  <c r="P37" i="8"/>
  <c r="P79" i="8"/>
  <c r="Q37" i="8"/>
  <c r="Q79" i="8"/>
  <c r="R37" i="8"/>
  <c r="R79" i="8"/>
  <c r="S37" i="8"/>
  <c r="S79" i="8"/>
  <c r="T37" i="8"/>
  <c r="T79" i="8"/>
  <c r="U37" i="8"/>
  <c r="U79" i="8"/>
  <c r="V37" i="8"/>
  <c r="V79" i="8"/>
  <c r="W37" i="8"/>
  <c r="W79" i="8"/>
  <c r="X37" i="8"/>
  <c r="X79" i="8"/>
  <c r="Y37" i="8"/>
  <c r="Y79" i="8"/>
  <c r="Z37" i="8"/>
  <c r="Z79" i="8"/>
  <c r="AA37" i="8"/>
  <c r="AA79" i="8"/>
  <c r="AB37" i="8"/>
  <c r="AB79" i="8"/>
  <c r="AC37" i="8"/>
  <c r="AC79" i="8"/>
  <c r="AD37" i="8"/>
  <c r="AD79" i="8"/>
  <c r="AE37" i="8"/>
  <c r="AE79" i="8"/>
  <c r="AF37" i="8"/>
  <c r="AF79" i="8"/>
  <c r="AG37" i="8"/>
  <c r="AG79" i="8"/>
  <c r="AH37" i="8"/>
  <c r="AH79" i="8"/>
  <c r="AI37" i="8"/>
  <c r="AI79" i="8"/>
  <c r="AJ37" i="8"/>
  <c r="AJ79" i="8"/>
  <c r="AK37" i="8"/>
  <c r="AK79" i="8"/>
  <c r="AL37" i="8"/>
  <c r="AL79" i="8"/>
  <c r="AM37" i="8"/>
  <c r="AM79" i="8"/>
  <c r="AN37" i="8"/>
  <c r="AN79" i="8"/>
  <c r="AO37" i="8"/>
  <c r="AO79" i="8"/>
  <c r="AP37" i="8"/>
  <c r="AP79" i="8"/>
  <c r="AQ37" i="8"/>
  <c r="AQ79" i="8"/>
  <c r="AR37" i="8"/>
  <c r="AR79" i="8"/>
  <c r="AS37" i="8"/>
  <c r="AS79" i="8"/>
  <c r="AT37" i="8"/>
  <c r="AT79" i="8"/>
  <c r="AU37" i="8"/>
  <c r="AU79" i="8"/>
  <c r="AV37" i="8"/>
  <c r="AV79" i="8"/>
  <c r="AW37" i="8"/>
  <c r="AW79" i="8"/>
  <c r="AX37" i="8"/>
  <c r="AX79" i="8"/>
  <c r="AY37" i="8"/>
  <c r="AY79" i="8"/>
  <c r="AZ37" i="8"/>
  <c r="AZ79" i="8"/>
  <c r="BA37" i="8"/>
  <c r="BA79" i="8"/>
  <c r="BB37" i="8"/>
  <c r="BB79" i="8"/>
  <c r="BC37" i="8"/>
  <c r="BC79" i="8"/>
  <c r="BD37" i="8"/>
  <c r="BD79" i="8"/>
  <c r="BE37" i="8"/>
  <c r="BE79" i="8"/>
  <c r="C38" i="8"/>
  <c r="C80" i="8"/>
  <c r="D38" i="8"/>
  <c r="D80" i="8"/>
  <c r="E38" i="8"/>
  <c r="E80" i="8"/>
  <c r="F38" i="8"/>
  <c r="F80" i="8"/>
  <c r="G38" i="8"/>
  <c r="G80" i="8"/>
  <c r="H38" i="8"/>
  <c r="H80" i="8"/>
  <c r="I38" i="8"/>
  <c r="I80" i="8"/>
  <c r="J38" i="8"/>
  <c r="J80" i="8"/>
  <c r="K38" i="8"/>
  <c r="K80" i="8"/>
  <c r="L38" i="8"/>
  <c r="L80" i="8"/>
  <c r="M38" i="8"/>
  <c r="M80" i="8"/>
  <c r="N38" i="8"/>
  <c r="N80" i="8"/>
  <c r="O38" i="8"/>
  <c r="O80" i="8"/>
  <c r="P38" i="8"/>
  <c r="P80" i="8"/>
  <c r="Q38" i="8"/>
  <c r="Q80" i="8"/>
  <c r="R38" i="8"/>
  <c r="R80" i="8"/>
  <c r="S38" i="8"/>
  <c r="S80" i="8"/>
  <c r="T38" i="8"/>
  <c r="T80" i="8"/>
  <c r="U38" i="8"/>
  <c r="U80" i="8"/>
  <c r="V38" i="8"/>
  <c r="V80" i="8"/>
  <c r="W38" i="8"/>
  <c r="W80" i="8"/>
  <c r="X38" i="8"/>
  <c r="X80" i="8"/>
  <c r="Y38" i="8"/>
  <c r="Y80" i="8"/>
  <c r="Z38" i="8"/>
  <c r="Z80" i="8"/>
  <c r="AA38" i="8"/>
  <c r="AA80" i="8"/>
  <c r="AB38" i="8"/>
  <c r="AB80" i="8"/>
  <c r="AC38" i="8"/>
  <c r="AC80" i="8"/>
  <c r="AD38" i="8"/>
  <c r="AD80" i="8"/>
  <c r="AE38" i="8"/>
  <c r="AE80" i="8"/>
  <c r="AF38" i="8"/>
  <c r="AF80" i="8"/>
  <c r="AG38" i="8"/>
  <c r="AG80" i="8"/>
  <c r="AH38" i="8"/>
  <c r="AH80" i="8"/>
  <c r="AI38" i="8"/>
  <c r="AI80" i="8"/>
  <c r="AJ38" i="8"/>
  <c r="AJ80" i="8"/>
  <c r="AK38" i="8"/>
  <c r="AK80" i="8"/>
  <c r="AL38" i="8"/>
  <c r="AL80" i="8"/>
  <c r="AM38" i="8"/>
  <c r="AM80" i="8"/>
  <c r="AN38" i="8"/>
  <c r="AN80" i="8"/>
  <c r="AO38" i="8"/>
  <c r="AO80" i="8"/>
  <c r="AP38" i="8"/>
  <c r="AP80" i="8"/>
  <c r="AQ38" i="8"/>
  <c r="AQ80" i="8"/>
  <c r="AR38" i="8"/>
  <c r="AR80" i="8"/>
  <c r="AS38" i="8"/>
  <c r="AS80" i="8"/>
  <c r="AT38" i="8"/>
  <c r="AT80" i="8"/>
  <c r="AU38" i="8"/>
  <c r="AU80" i="8"/>
  <c r="AV38" i="8"/>
  <c r="AV80" i="8"/>
  <c r="AW38" i="8"/>
  <c r="AW80" i="8"/>
  <c r="AX38" i="8"/>
  <c r="AX80" i="8"/>
  <c r="AY38" i="8"/>
  <c r="AY80" i="8"/>
  <c r="AZ38" i="8"/>
  <c r="AZ80" i="8"/>
  <c r="BA38" i="8"/>
  <c r="BA80" i="8"/>
  <c r="BB38" i="8"/>
  <c r="BB80" i="8"/>
  <c r="BC38" i="8"/>
  <c r="BC80" i="8"/>
  <c r="BD38" i="8"/>
  <c r="BD80" i="8"/>
  <c r="BE38" i="8"/>
  <c r="BE80" i="8"/>
  <c r="C39" i="8"/>
  <c r="C81" i="8"/>
  <c r="D39" i="8"/>
  <c r="D81" i="8"/>
  <c r="E39" i="8"/>
  <c r="E81" i="8"/>
  <c r="F39" i="8"/>
  <c r="F81" i="8"/>
  <c r="G39" i="8"/>
  <c r="G81" i="8"/>
  <c r="H39" i="8"/>
  <c r="H81" i="8"/>
  <c r="I39" i="8"/>
  <c r="I81" i="8"/>
  <c r="J39" i="8"/>
  <c r="J81" i="8"/>
  <c r="K39" i="8"/>
  <c r="K81" i="8"/>
  <c r="L39" i="8"/>
  <c r="L81" i="8"/>
  <c r="M39" i="8"/>
  <c r="M81" i="8"/>
  <c r="N39" i="8"/>
  <c r="N81" i="8"/>
  <c r="O39" i="8"/>
  <c r="O81" i="8"/>
  <c r="P39" i="8"/>
  <c r="P81" i="8"/>
  <c r="Q39" i="8"/>
  <c r="Q81" i="8"/>
  <c r="R39" i="8"/>
  <c r="R81" i="8"/>
  <c r="S39" i="8"/>
  <c r="S81" i="8"/>
  <c r="T39" i="8"/>
  <c r="T81" i="8"/>
  <c r="U39" i="8"/>
  <c r="U81" i="8"/>
  <c r="V39" i="8"/>
  <c r="V81" i="8"/>
  <c r="W39" i="8"/>
  <c r="W81" i="8"/>
  <c r="X39" i="8"/>
  <c r="X81" i="8"/>
  <c r="Y39" i="8"/>
  <c r="Y81" i="8"/>
  <c r="Z39" i="8"/>
  <c r="Z81" i="8"/>
  <c r="AA39" i="8"/>
  <c r="AA81" i="8"/>
  <c r="AB39" i="8"/>
  <c r="AB81" i="8"/>
  <c r="AC39" i="8"/>
  <c r="AC81" i="8"/>
  <c r="AD39" i="8"/>
  <c r="AD81" i="8"/>
  <c r="AE39" i="8"/>
  <c r="AE81" i="8"/>
  <c r="AF39" i="8"/>
  <c r="AF81" i="8"/>
  <c r="AG39" i="8"/>
  <c r="AG81" i="8"/>
  <c r="AH39" i="8"/>
  <c r="AH81" i="8"/>
  <c r="AI39" i="8"/>
  <c r="AI81" i="8"/>
  <c r="AJ39" i="8"/>
  <c r="AJ81" i="8"/>
  <c r="AK39" i="8"/>
  <c r="AK81" i="8"/>
  <c r="AL39" i="8"/>
  <c r="AL81" i="8"/>
  <c r="AM39" i="8"/>
  <c r="AM81" i="8"/>
  <c r="AN39" i="8"/>
  <c r="AN81" i="8"/>
  <c r="AO39" i="8"/>
  <c r="AO81" i="8"/>
  <c r="AP39" i="8"/>
  <c r="AP81" i="8"/>
  <c r="AQ39" i="8"/>
  <c r="AQ81" i="8"/>
  <c r="AR39" i="8"/>
  <c r="AR81" i="8"/>
  <c r="AS39" i="8"/>
  <c r="AS81" i="8"/>
  <c r="AT39" i="8"/>
  <c r="AT81" i="8"/>
  <c r="AU39" i="8"/>
  <c r="AU81" i="8"/>
  <c r="AV39" i="8"/>
  <c r="AV81" i="8"/>
  <c r="AW39" i="8"/>
  <c r="AW81" i="8"/>
  <c r="AX39" i="8"/>
  <c r="AX81" i="8"/>
  <c r="AY39" i="8"/>
  <c r="AY81" i="8"/>
  <c r="AZ39" i="8"/>
  <c r="AZ81" i="8"/>
  <c r="BA39" i="8"/>
  <c r="BA81" i="8"/>
  <c r="BB39" i="8"/>
  <c r="BB81" i="8"/>
  <c r="BC39" i="8"/>
  <c r="BC81" i="8"/>
  <c r="BD39" i="8"/>
  <c r="BD81" i="8"/>
  <c r="BE39" i="8"/>
  <c r="BE81" i="8"/>
  <c r="C40" i="8"/>
  <c r="C82" i="8"/>
  <c r="D40" i="8"/>
  <c r="D82" i="8"/>
  <c r="E40" i="8"/>
  <c r="E82" i="8"/>
  <c r="F40" i="8"/>
  <c r="F82" i="8"/>
  <c r="G40" i="8"/>
  <c r="G82" i="8"/>
  <c r="H40" i="8"/>
  <c r="H82" i="8"/>
  <c r="I40" i="8"/>
  <c r="I82" i="8"/>
  <c r="J40" i="8"/>
  <c r="J82" i="8"/>
  <c r="K40" i="8"/>
  <c r="K82" i="8"/>
  <c r="L40" i="8"/>
  <c r="L82" i="8"/>
  <c r="M40" i="8"/>
  <c r="M82" i="8"/>
  <c r="N40" i="8"/>
  <c r="N82" i="8"/>
  <c r="O40" i="8"/>
  <c r="O82" i="8"/>
  <c r="P40" i="8"/>
  <c r="P82" i="8"/>
  <c r="Q40" i="8"/>
  <c r="Q82" i="8"/>
  <c r="R40" i="8"/>
  <c r="R82" i="8"/>
  <c r="S40" i="8"/>
  <c r="S82" i="8"/>
  <c r="T40" i="8"/>
  <c r="T82" i="8"/>
  <c r="U40" i="8"/>
  <c r="U82" i="8"/>
  <c r="V40" i="8"/>
  <c r="V82" i="8"/>
  <c r="W40" i="8"/>
  <c r="W82" i="8"/>
  <c r="X40" i="8"/>
  <c r="X82" i="8"/>
  <c r="Y40" i="8"/>
  <c r="Y82" i="8"/>
  <c r="Z40" i="8"/>
  <c r="Z82" i="8"/>
  <c r="AA40" i="8"/>
  <c r="AA82" i="8"/>
  <c r="AB40" i="8"/>
  <c r="AB82" i="8"/>
  <c r="AC40" i="8"/>
  <c r="AC82" i="8"/>
  <c r="AD40" i="8"/>
  <c r="AD82" i="8"/>
  <c r="AE40" i="8"/>
  <c r="AE82" i="8"/>
  <c r="AF40" i="8"/>
  <c r="AF82" i="8"/>
  <c r="AG40" i="8"/>
  <c r="AG82" i="8"/>
  <c r="AH40" i="8"/>
  <c r="AH82" i="8"/>
  <c r="AI40" i="8"/>
  <c r="AI82" i="8"/>
  <c r="AJ40" i="8"/>
  <c r="AJ82" i="8"/>
  <c r="AK40" i="8"/>
  <c r="AK82" i="8"/>
  <c r="AL40" i="8"/>
  <c r="AL82" i="8"/>
  <c r="AM40" i="8"/>
  <c r="AM82" i="8"/>
  <c r="AN40" i="8"/>
  <c r="AN82" i="8"/>
  <c r="AO40" i="8"/>
  <c r="AO82" i="8"/>
  <c r="AP40" i="8"/>
  <c r="AP82" i="8"/>
  <c r="AQ40" i="8"/>
  <c r="AQ82" i="8"/>
  <c r="AR40" i="8"/>
  <c r="AR82" i="8"/>
  <c r="AS40" i="8"/>
  <c r="AS82" i="8"/>
  <c r="AT40" i="8"/>
  <c r="AT82" i="8"/>
  <c r="AU40" i="8"/>
  <c r="AU82" i="8"/>
  <c r="AV40" i="8"/>
  <c r="AV82" i="8"/>
  <c r="AW40" i="8"/>
  <c r="AW82" i="8"/>
  <c r="AX40" i="8"/>
  <c r="AX82" i="8"/>
  <c r="AY40" i="8"/>
  <c r="AY82" i="8"/>
  <c r="AZ40" i="8"/>
  <c r="AZ82" i="8"/>
  <c r="BA40" i="8"/>
  <c r="BA82" i="8"/>
  <c r="BB40" i="8"/>
  <c r="BB82" i="8"/>
  <c r="BC40" i="8"/>
  <c r="BC82" i="8"/>
  <c r="BD40" i="8"/>
  <c r="BD82" i="8"/>
  <c r="BE40" i="8"/>
  <c r="BE82" i="8"/>
  <c r="C41" i="8"/>
  <c r="C83" i="8"/>
  <c r="D41" i="8"/>
  <c r="D83" i="8"/>
  <c r="E41" i="8"/>
  <c r="E83" i="8"/>
  <c r="F41" i="8"/>
  <c r="F83" i="8"/>
  <c r="G41" i="8"/>
  <c r="G83" i="8"/>
  <c r="H41" i="8"/>
  <c r="H83" i="8"/>
  <c r="I41" i="8"/>
  <c r="I83" i="8"/>
  <c r="J41" i="8"/>
  <c r="J83" i="8"/>
  <c r="K41" i="8"/>
  <c r="K83" i="8"/>
  <c r="L41" i="8"/>
  <c r="L83" i="8"/>
  <c r="M41" i="8"/>
  <c r="M83" i="8"/>
  <c r="N41" i="8"/>
  <c r="N83" i="8"/>
  <c r="O41" i="8"/>
  <c r="O83" i="8"/>
  <c r="P41" i="8"/>
  <c r="P83" i="8"/>
  <c r="Q41" i="8"/>
  <c r="Q83" i="8"/>
  <c r="R41" i="8"/>
  <c r="R83" i="8"/>
  <c r="S41" i="8"/>
  <c r="S83" i="8"/>
  <c r="T41" i="8"/>
  <c r="T83" i="8"/>
  <c r="U41" i="8"/>
  <c r="U83" i="8"/>
  <c r="V41" i="8"/>
  <c r="V83" i="8"/>
  <c r="W41" i="8"/>
  <c r="W83" i="8"/>
  <c r="X41" i="8"/>
  <c r="X83" i="8"/>
  <c r="Y41" i="8"/>
  <c r="Y83" i="8"/>
  <c r="Z41" i="8"/>
  <c r="Z83" i="8"/>
  <c r="AA41" i="8"/>
  <c r="AA83" i="8"/>
  <c r="AB41" i="8"/>
  <c r="AB83" i="8"/>
  <c r="AC41" i="8"/>
  <c r="AC83" i="8"/>
  <c r="AD41" i="8"/>
  <c r="AD83" i="8"/>
  <c r="AE41" i="8"/>
  <c r="AE83" i="8"/>
  <c r="AF41" i="8"/>
  <c r="AF83" i="8"/>
  <c r="AG41" i="8"/>
  <c r="AG83" i="8"/>
  <c r="AH41" i="8"/>
  <c r="AH83" i="8"/>
  <c r="AI41" i="8"/>
  <c r="AI83" i="8"/>
  <c r="AJ41" i="8"/>
  <c r="AJ83" i="8"/>
  <c r="AK41" i="8"/>
  <c r="AK83" i="8"/>
  <c r="AL41" i="8"/>
  <c r="AL83" i="8"/>
  <c r="AM41" i="8"/>
  <c r="AM83" i="8"/>
  <c r="AN41" i="8"/>
  <c r="AN83" i="8"/>
  <c r="AO41" i="8"/>
  <c r="AO83" i="8"/>
  <c r="AP41" i="8"/>
  <c r="AP83" i="8"/>
  <c r="AQ41" i="8"/>
  <c r="AQ83" i="8"/>
  <c r="AR41" i="8"/>
  <c r="AR83" i="8"/>
  <c r="AS41" i="8"/>
  <c r="AS83" i="8"/>
  <c r="AT41" i="8"/>
  <c r="AT83" i="8"/>
  <c r="AU41" i="8"/>
  <c r="AU83" i="8"/>
  <c r="AV41" i="8"/>
  <c r="AV83" i="8"/>
  <c r="AW41" i="8"/>
  <c r="AW83" i="8"/>
  <c r="AX41" i="8"/>
  <c r="AX83" i="8"/>
  <c r="AY41" i="8"/>
  <c r="AY83" i="8"/>
  <c r="AZ41" i="8"/>
  <c r="AZ83" i="8"/>
  <c r="BA41" i="8"/>
  <c r="BA83" i="8"/>
  <c r="BB41" i="8"/>
  <c r="BB83" i="8"/>
  <c r="BC41" i="8"/>
  <c r="BC83" i="8"/>
  <c r="BD41" i="8"/>
  <c r="BD83" i="8"/>
  <c r="BE41" i="8"/>
  <c r="BE83" i="8"/>
  <c r="C42" i="8"/>
  <c r="C56" i="8"/>
  <c r="D42" i="8"/>
  <c r="D56" i="8"/>
  <c r="E42" i="8"/>
  <c r="E56" i="8"/>
  <c r="F42" i="8"/>
  <c r="F56" i="8"/>
  <c r="G42" i="8"/>
  <c r="G56" i="8"/>
  <c r="H42" i="8"/>
  <c r="H56" i="8"/>
  <c r="I42" i="8"/>
  <c r="I56" i="8"/>
  <c r="J42" i="8"/>
  <c r="J56" i="8"/>
  <c r="K42" i="8"/>
  <c r="K56" i="8"/>
  <c r="L42" i="8"/>
  <c r="L56" i="8"/>
  <c r="M42" i="8"/>
  <c r="M56" i="8"/>
  <c r="N42" i="8"/>
  <c r="N56" i="8"/>
  <c r="O42" i="8"/>
  <c r="O56" i="8"/>
  <c r="P42" i="8"/>
  <c r="P56" i="8"/>
  <c r="Q42" i="8"/>
  <c r="Q56" i="8"/>
  <c r="R42" i="8"/>
  <c r="R56" i="8"/>
  <c r="S42" i="8"/>
  <c r="S56" i="8"/>
  <c r="T42" i="8"/>
  <c r="T56" i="8"/>
  <c r="U42" i="8"/>
  <c r="U56" i="8"/>
  <c r="V42" i="8"/>
  <c r="V56" i="8"/>
  <c r="W42" i="8"/>
  <c r="W56" i="8"/>
  <c r="X42" i="8"/>
  <c r="X56" i="8"/>
  <c r="Y42" i="8"/>
  <c r="Y56" i="8"/>
  <c r="Z42" i="8"/>
  <c r="Z56" i="8"/>
  <c r="AA42" i="8"/>
  <c r="AA56" i="8"/>
  <c r="AB42" i="8"/>
  <c r="AB56" i="8"/>
  <c r="AC42" i="8"/>
  <c r="AC56" i="8"/>
  <c r="AD42" i="8"/>
  <c r="AD56" i="8"/>
  <c r="AE42" i="8"/>
  <c r="AE56" i="8"/>
  <c r="AF42" i="8"/>
  <c r="AF56" i="8"/>
  <c r="AG42" i="8"/>
  <c r="AG56" i="8"/>
  <c r="AH42" i="8"/>
  <c r="AH56" i="8"/>
  <c r="AI42" i="8"/>
  <c r="AI56" i="8"/>
  <c r="AJ42" i="8"/>
  <c r="AJ56" i="8"/>
  <c r="AK42" i="8"/>
  <c r="AK56" i="8"/>
  <c r="AL42" i="8"/>
  <c r="AL56" i="8"/>
  <c r="AM42" i="8"/>
  <c r="AM56" i="8"/>
  <c r="AN42" i="8"/>
  <c r="AN56" i="8"/>
  <c r="AO42" i="8"/>
  <c r="AO56" i="8"/>
  <c r="AP42" i="8"/>
  <c r="AP56" i="8"/>
  <c r="AQ42" i="8"/>
  <c r="AQ56" i="8"/>
  <c r="AR42" i="8"/>
  <c r="AR56" i="8"/>
  <c r="AS42" i="8"/>
  <c r="AS56" i="8"/>
  <c r="AT42" i="8"/>
  <c r="AT56" i="8"/>
  <c r="AU42" i="8"/>
  <c r="AU56" i="8"/>
  <c r="AV42" i="8"/>
  <c r="AV56" i="8"/>
  <c r="AW42" i="8"/>
  <c r="AW56" i="8"/>
  <c r="AX42" i="8"/>
  <c r="AX56" i="8"/>
  <c r="AY42" i="8"/>
  <c r="AY56" i="8"/>
  <c r="AZ42" i="8"/>
  <c r="AZ56" i="8"/>
  <c r="BA42" i="8"/>
  <c r="BA56" i="8"/>
  <c r="BB42" i="8"/>
  <c r="BB56" i="8"/>
  <c r="BC42" i="8"/>
  <c r="BC56" i="8"/>
  <c r="BD42" i="8"/>
  <c r="BD56" i="8"/>
  <c r="BE42" i="8"/>
  <c r="BE56" i="8"/>
  <c r="C43" i="8"/>
  <c r="C84" i="8"/>
  <c r="D43" i="8"/>
  <c r="D84" i="8"/>
  <c r="E43" i="8"/>
  <c r="E84" i="8"/>
  <c r="F43" i="8"/>
  <c r="F84" i="8"/>
  <c r="G43" i="8"/>
  <c r="G84" i="8"/>
  <c r="H43" i="8"/>
  <c r="H84" i="8"/>
  <c r="I43" i="8"/>
  <c r="I84" i="8"/>
  <c r="J43" i="8"/>
  <c r="J84" i="8"/>
  <c r="K43" i="8"/>
  <c r="K84" i="8"/>
  <c r="L43" i="8"/>
  <c r="L84" i="8"/>
  <c r="M43" i="8"/>
  <c r="M84" i="8"/>
  <c r="N43" i="8"/>
  <c r="N84" i="8"/>
  <c r="O43" i="8"/>
  <c r="O84" i="8"/>
  <c r="P43" i="8"/>
  <c r="P84" i="8"/>
  <c r="Q43" i="8"/>
  <c r="Q84" i="8"/>
  <c r="R43" i="8"/>
  <c r="R84" i="8"/>
  <c r="S43" i="8"/>
  <c r="S84" i="8"/>
  <c r="T43" i="8"/>
  <c r="T84" i="8"/>
  <c r="U43" i="8"/>
  <c r="U84" i="8"/>
  <c r="V43" i="8"/>
  <c r="V84" i="8"/>
  <c r="W43" i="8"/>
  <c r="W84" i="8"/>
  <c r="X43" i="8"/>
  <c r="X84" i="8"/>
  <c r="Y43" i="8"/>
  <c r="Y84" i="8"/>
  <c r="Z43" i="8"/>
  <c r="Z84" i="8"/>
  <c r="AA43" i="8"/>
  <c r="AA84" i="8"/>
  <c r="AB43" i="8"/>
  <c r="AB84" i="8"/>
  <c r="AC43" i="8"/>
  <c r="AC84" i="8"/>
  <c r="AD43" i="8"/>
  <c r="AD84" i="8"/>
  <c r="AE43" i="8"/>
  <c r="AE84" i="8"/>
  <c r="AF43" i="8"/>
  <c r="AF84" i="8"/>
  <c r="AG43" i="8"/>
  <c r="AG84" i="8"/>
  <c r="AH43" i="8"/>
  <c r="AH84" i="8"/>
  <c r="AI43" i="8"/>
  <c r="AI84" i="8"/>
  <c r="AJ43" i="8"/>
  <c r="AJ84" i="8"/>
  <c r="AK43" i="8"/>
  <c r="AK84" i="8"/>
  <c r="AL43" i="8"/>
  <c r="AL84" i="8"/>
  <c r="AM43" i="8"/>
  <c r="AM84" i="8"/>
  <c r="AN43" i="8"/>
  <c r="AN84" i="8"/>
  <c r="AO43" i="8"/>
  <c r="AO84" i="8"/>
  <c r="AP43" i="8"/>
  <c r="AP84" i="8"/>
  <c r="AQ43" i="8"/>
  <c r="AQ84" i="8"/>
  <c r="AR43" i="8"/>
  <c r="AR84" i="8"/>
  <c r="AS43" i="8"/>
  <c r="AS84" i="8"/>
  <c r="AT43" i="8"/>
  <c r="AT84" i="8"/>
  <c r="AU43" i="8"/>
  <c r="AU84" i="8"/>
  <c r="AV43" i="8"/>
  <c r="AV84" i="8"/>
  <c r="AW43" i="8"/>
  <c r="AW84" i="8"/>
  <c r="AX43" i="8"/>
  <c r="AX84" i="8"/>
  <c r="AY43" i="8"/>
  <c r="AY84" i="8"/>
  <c r="AZ43" i="8"/>
  <c r="AZ84" i="8"/>
  <c r="BA43" i="8"/>
  <c r="BA84" i="8"/>
  <c r="BB43" i="8"/>
  <c r="BB84" i="8"/>
  <c r="BC43" i="8"/>
  <c r="BC84" i="8"/>
  <c r="BD43" i="8"/>
  <c r="BD84" i="8"/>
  <c r="BE43" i="8"/>
  <c r="BE8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K44" i="8"/>
  <c r="AL44" i="8"/>
  <c r="AM44" i="8"/>
  <c r="AN44" i="8"/>
  <c r="AO44" i="8"/>
  <c r="AP44" i="8"/>
  <c r="AQ44" i="8"/>
  <c r="AR44" i="8"/>
  <c r="AS44" i="8"/>
  <c r="AT44" i="8"/>
  <c r="AU44" i="8"/>
  <c r="AV44" i="8"/>
  <c r="AW44" i="8"/>
  <c r="AX44" i="8"/>
  <c r="AY44" i="8"/>
  <c r="AZ44" i="8"/>
  <c r="BA44" i="8"/>
  <c r="BB44" i="8"/>
  <c r="BC44" i="8"/>
  <c r="BD44" i="8"/>
  <c r="BE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AJ45" i="8"/>
  <c r="AK45" i="8"/>
  <c r="AL45" i="8"/>
  <c r="AM45" i="8"/>
  <c r="AN45" i="8"/>
  <c r="AO45" i="8"/>
  <c r="AP45" i="8"/>
  <c r="AQ45" i="8"/>
  <c r="AR45" i="8"/>
  <c r="AS45" i="8"/>
  <c r="AT45" i="8"/>
  <c r="AU45" i="8"/>
  <c r="AV45" i="8"/>
  <c r="AW45" i="8"/>
  <c r="AX45" i="8"/>
  <c r="AY45" i="8"/>
  <c r="AZ45" i="8"/>
  <c r="BA45" i="8"/>
  <c r="BB45" i="8"/>
  <c r="BC45" i="8"/>
  <c r="BD45" i="8"/>
  <c r="BE45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AL46" i="8"/>
  <c r="AM46" i="8"/>
  <c r="AN46" i="8"/>
  <c r="AO46" i="8"/>
  <c r="AP46" i="8"/>
  <c r="AQ46" i="8"/>
  <c r="AR46" i="8"/>
  <c r="AS46" i="8"/>
  <c r="AT46" i="8"/>
  <c r="AU46" i="8"/>
  <c r="AV46" i="8"/>
  <c r="AW46" i="8"/>
  <c r="AX46" i="8"/>
  <c r="AY46" i="8"/>
  <c r="AZ46" i="8"/>
  <c r="BA46" i="8"/>
  <c r="BB46" i="8"/>
  <c r="BC46" i="8"/>
  <c r="BD46" i="8"/>
  <c r="BE46" i="8"/>
  <c r="B46" i="8"/>
  <c r="B45" i="8"/>
  <c r="B44" i="8"/>
  <c r="B43" i="8"/>
  <c r="B84" i="8"/>
  <c r="B42" i="8"/>
  <c r="B56" i="8"/>
  <c r="B41" i="8"/>
  <c r="B83" i="8"/>
  <c r="B40" i="8"/>
  <c r="B82" i="8"/>
  <c r="B39" i="8"/>
  <c r="B81" i="8"/>
  <c r="B38" i="8"/>
  <c r="B80" i="8"/>
  <c r="B37" i="8"/>
  <c r="B79" i="8"/>
  <c r="B36" i="8"/>
  <c r="B78" i="8"/>
  <c r="B35" i="8"/>
  <c r="B59" i="8"/>
  <c r="B34" i="8"/>
  <c r="B58" i="8"/>
  <c r="B33" i="8"/>
  <c r="B57" i="8"/>
  <c r="B32" i="8"/>
  <c r="B61" i="8"/>
  <c r="B31" i="8"/>
  <c r="B60" i="8"/>
  <c r="B30" i="8"/>
  <c r="B53" i="8"/>
  <c r="B29" i="8"/>
  <c r="B28" i="8"/>
  <c r="B27" i="8"/>
  <c r="B26" i="8"/>
  <c r="B25" i="8"/>
  <c r="B66" i="8"/>
  <c r="B24" i="8"/>
  <c r="B23" i="8"/>
  <c r="B22" i="8"/>
  <c r="B21" i="8"/>
  <c r="B20" i="8"/>
  <c r="B51" i="8"/>
  <c r="B19" i="8"/>
  <c r="B18" i="8"/>
  <c r="B15" i="8"/>
  <c r="B63" i="8"/>
  <c r="B16" i="8"/>
  <c r="B64" i="8"/>
  <c r="B17" i="8"/>
  <c r="B65" i="8"/>
  <c r="B14" i="8"/>
  <c r="B62" i="8"/>
  <c r="B13" i="8"/>
  <c r="B69" i="8"/>
  <c r="B12" i="8"/>
  <c r="B11" i="8"/>
  <c r="B68" i="8"/>
  <c r="B10" i="8"/>
  <c r="B85" i="8"/>
  <c r="B9" i="8"/>
  <c r="B77" i="8"/>
  <c r="B8" i="8"/>
  <c r="B76" i="8"/>
  <c r="B7" i="8"/>
  <c r="B67" i="8"/>
  <c r="B6" i="8"/>
  <c r="B5" i="8"/>
  <c r="B4" i="8"/>
  <c r="B3" i="8"/>
  <c r="B2" i="8"/>
  <c r="B9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AH9" i="15"/>
  <c r="AI9" i="15"/>
  <c r="AJ9" i="15"/>
  <c r="AK9" i="15"/>
  <c r="AL9" i="15"/>
  <c r="AM9" i="15"/>
  <c r="AN9" i="15"/>
  <c r="AO9" i="15"/>
  <c r="AP9" i="15"/>
  <c r="AQ9" i="15"/>
  <c r="AR9" i="15"/>
  <c r="AS9" i="15"/>
  <c r="AT9" i="15"/>
  <c r="AU9" i="15"/>
  <c r="AV9" i="15"/>
  <c r="AW9" i="15"/>
  <c r="AX9" i="15"/>
  <c r="AY9" i="15"/>
  <c r="AZ9" i="15"/>
  <c r="BA9" i="15"/>
  <c r="BB9" i="15"/>
  <c r="BC9" i="15"/>
  <c r="BD9" i="15"/>
  <c r="BE9" i="15"/>
  <c r="B48" i="9"/>
  <c r="B89" i="9"/>
  <c r="AX48" i="9"/>
  <c r="AX89" i="9"/>
  <c r="AP48" i="9"/>
  <c r="AP89" i="9"/>
  <c r="AH48" i="9"/>
  <c r="AH89" i="9"/>
  <c r="Z48" i="9"/>
  <c r="Z89" i="9"/>
  <c r="R48" i="9"/>
  <c r="R89" i="9"/>
  <c r="J48" i="9"/>
  <c r="J89" i="9"/>
  <c r="AG130" i="9"/>
  <c r="AG4" i="15"/>
  <c r="Y130" i="9"/>
  <c r="Y4" i="15"/>
  <c r="Q130" i="9"/>
  <c r="Q4" i="15"/>
  <c r="I130" i="9"/>
  <c r="I4" i="15"/>
  <c r="BE129" i="9"/>
  <c r="BE3" i="15"/>
  <c r="AW129" i="9"/>
  <c r="AW3" i="15"/>
  <c r="AO129" i="9"/>
  <c r="AO3" i="15"/>
  <c r="AG129" i="9"/>
  <c r="AG3" i="15"/>
  <c r="Y129" i="9"/>
  <c r="Y3" i="15"/>
  <c r="Q129" i="9"/>
  <c r="Q3" i="15"/>
  <c r="I129" i="9"/>
  <c r="I3" i="15"/>
  <c r="BD130" i="9"/>
  <c r="BD4" i="15"/>
  <c r="AV130" i="9"/>
  <c r="AV4" i="15"/>
  <c r="X130" i="9"/>
  <c r="X4" i="15"/>
  <c r="P130" i="9"/>
  <c r="P4" i="15"/>
  <c r="H130" i="9"/>
  <c r="H4" i="15"/>
  <c r="BD129" i="9"/>
  <c r="BD3" i="15"/>
  <c r="AV129" i="9"/>
  <c r="AV3" i="15"/>
  <c r="AN129" i="9"/>
  <c r="AN3" i="15"/>
  <c r="AF129" i="9"/>
  <c r="AF3" i="15"/>
  <c r="X129" i="9"/>
  <c r="X3" i="15"/>
  <c r="P129" i="9"/>
  <c r="P3" i="15"/>
  <c r="H129" i="9"/>
  <c r="H3" i="15"/>
  <c r="AU130" i="9"/>
  <c r="AU4" i="15"/>
  <c r="AM130" i="9"/>
  <c r="AM4" i="15"/>
  <c r="O130" i="9"/>
  <c r="O4" i="15"/>
  <c r="G130" i="9"/>
  <c r="G4" i="15"/>
  <c r="BC129" i="9"/>
  <c r="BC3" i="15"/>
  <c r="AU129" i="9"/>
  <c r="AU3" i="15"/>
  <c r="AM129" i="9"/>
  <c r="AM3" i="15"/>
  <c r="AE129" i="9"/>
  <c r="AE3" i="15"/>
  <c r="W129" i="9"/>
  <c r="W3" i="15"/>
  <c r="O129" i="9"/>
  <c r="O3" i="15"/>
  <c r="G129" i="9"/>
  <c r="G3" i="15"/>
  <c r="BB130" i="9"/>
  <c r="BB4" i="15"/>
  <c r="AT130" i="9"/>
  <c r="AT4" i="15"/>
  <c r="AL130" i="9"/>
  <c r="AL4" i="15"/>
  <c r="AD130" i="9"/>
  <c r="AD4" i="15"/>
  <c r="F130" i="9"/>
  <c r="F4" i="15"/>
  <c r="BB129" i="9"/>
  <c r="BB3" i="15"/>
  <c r="AT129" i="9"/>
  <c r="AT3" i="15"/>
  <c r="AL129" i="9"/>
  <c r="AL3" i="15"/>
  <c r="AD129" i="9"/>
  <c r="AD3" i="15"/>
  <c r="V129" i="9"/>
  <c r="V3" i="15"/>
  <c r="N129" i="9"/>
  <c r="N3" i="15"/>
  <c r="F129" i="9"/>
  <c r="F3" i="15"/>
  <c r="BA130" i="9"/>
  <c r="BA4" i="15"/>
  <c r="AS130" i="9"/>
  <c r="AS4" i="15"/>
  <c r="AK130" i="9"/>
  <c r="AK4" i="15"/>
  <c r="AC130" i="9"/>
  <c r="AC4" i="15"/>
  <c r="U130" i="9"/>
  <c r="U4" i="15"/>
  <c r="BA129" i="9"/>
  <c r="BA3" i="15"/>
  <c r="AS129" i="9"/>
  <c r="AS3" i="15"/>
  <c r="AK129" i="9"/>
  <c r="AK3" i="15"/>
  <c r="AC129" i="9"/>
  <c r="AC3" i="15"/>
  <c r="U129" i="9"/>
  <c r="U3" i="15"/>
  <c r="M129" i="9"/>
  <c r="M3" i="15"/>
  <c r="E129" i="9"/>
  <c r="E3" i="15"/>
  <c r="AZ130" i="9"/>
  <c r="AZ4" i="15"/>
  <c r="AR130" i="9"/>
  <c r="AR4" i="15"/>
  <c r="AJ130" i="9"/>
  <c r="AJ4" i="15"/>
  <c r="AB130" i="9"/>
  <c r="AB4" i="15"/>
  <c r="T130" i="9"/>
  <c r="T4" i="15"/>
  <c r="L130" i="9"/>
  <c r="L4" i="15"/>
  <c r="AZ129" i="9"/>
  <c r="AZ3" i="15"/>
  <c r="AR129" i="9"/>
  <c r="AR3" i="15"/>
  <c r="AJ129" i="9"/>
  <c r="AJ3" i="15"/>
  <c r="AB129" i="9"/>
  <c r="AB3" i="15"/>
  <c r="T129" i="9"/>
  <c r="T3" i="15"/>
  <c r="L129" i="9"/>
  <c r="L3" i="15"/>
  <c r="D129" i="9"/>
  <c r="D3" i="15"/>
  <c r="AY130" i="9"/>
  <c r="AY4" i="15"/>
  <c r="AY129" i="9"/>
  <c r="AY3" i="15"/>
  <c r="AQ129" i="9"/>
  <c r="AQ3" i="15"/>
  <c r="AI129" i="9"/>
  <c r="AI3" i="15"/>
  <c r="AA129" i="9"/>
  <c r="AA3" i="15"/>
  <c r="S129" i="9"/>
  <c r="S3" i="15"/>
  <c r="K129" i="9"/>
  <c r="K3" i="15"/>
  <c r="C129" i="9"/>
  <c r="C3" i="15"/>
  <c r="AP130" i="9"/>
  <c r="AP4" i="15"/>
  <c r="AH130" i="9"/>
  <c r="AH4" i="15"/>
  <c r="Z130" i="9"/>
  <c r="Z4" i="15"/>
  <c r="R130" i="9"/>
  <c r="R4" i="15"/>
  <c r="J130" i="9"/>
  <c r="J4" i="15"/>
  <c r="AX129" i="9"/>
  <c r="AX3" i="15"/>
  <c r="AP129" i="9"/>
  <c r="AP3" i="15"/>
  <c r="AH129" i="9"/>
  <c r="AH3" i="15"/>
  <c r="Z129" i="9"/>
  <c r="Z3" i="15"/>
  <c r="R129" i="9"/>
  <c r="R3" i="15"/>
  <c r="J129" i="9"/>
  <c r="J3" i="15"/>
  <c r="B129" i="9"/>
  <c r="B3" i="15"/>
  <c r="R54" i="9"/>
  <c r="R95" i="9"/>
  <c r="Y54" i="9"/>
  <c r="Y95" i="9"/>
  <c r="Q54" i="9"/>
  <c r="Q95" i="9"/>
  <c r="D54" i="9"/>
  <c r="D95" i="9"/>
  <c r="AX51" i="9"/>
  <c r="AX92" i="9"/>
  <c r="AP51" i="9"/>
  <c r="AP92" i="9"/>
  <c r="AH51" i="9"/>
  <c r="AH92" i="9"/>
  <c r="Z51" i="9"/>
  <c r="Z92" i="9"/>
  <c r="R51" i="9"/>
  <c r="R92" i="9"/>
  <c r="J51" i="9"/>
  <c r="J92" i="9"/>
  <c r="B51" i="9"/>
  <c r="B92" i="9"/>
  <c r="AX49" i="9"/>
  <c r="AX90" i="9"/>
  <c r="AP49" i="9"/>
  <c r="AP90" i="9"/>
  <c r="AH49" i="9"/>
  <c r="AH90" i="9"/>
  <c r="Z49" i="9"/>
  <c r="Z90" i="9"/>
  <c r="R49" i="9"/>
  <c r="R90" i="9"/>
  <c r="J49" i="9"/>
  <c r="J90" i="9"/>
  <c r="B49" i="9"/>
  <c r="B90" i="9"/>
  <c r="AX53" i="9"/>
  <c r="AX94" i="9"/>
  <c r="AP53" i="9"/>
  <c r="AP94" i="9"/>
  <c r="AH53" i="9"/>
  <c r="AH94" i="9"/>
  <c r="Z53" i="9"/>
  <c r="Z94" i="9"/>
  <c r="R53" i="9"/>
  <c r="R94" i="9"/>
  <c r="J53" i="9"/>
  <c r="J94" i="9"/>
  <c r="B53" i="9"/>
  <c r="B94" i="9"/>
  <c r="AX54" i="9"/>
  <c r="AX95" i="9"/>
  <c r="Z54" i="9"/>
  <c r="Z95" i="9"/>
  <c r="BE51" i="9"/>
  <c r="BE92" i="9"/>
  <c r="AW51" i="9"/>
  <c r="AW92" i="9"/>
  <c r="AO51" i="9"/>
  <c r="AO92" i="9"/>
  <c r="AG51" i="9"/>
  <c r="AG92" i="9"/>
  <c r="Y51" i="9"/>
  <c r="Y92" i="9"/>
  <c r="Q51" i="9"/>
  <c r="Q92" i="9"/>
  <c r="I51" i="9"/>
  <c r="I92" i="9"/>
  <c r="BE49" i="9"/>
  <c r="BE90" i="9"/>
  <c r="AW49" i="9"/>
  <c r="AW90" i="9"/>
  <c r="AO49" i="9"/>
  <c r="AO90" i="9"/>
  <c r="AG49" i="9"/>
  <c r="AG90" i="9"/>
  <c r="Y49" i="9"/>
  <c r="Y90" i="9"/>
  <c r="Q49" i="9"/>
  <c r="Q90" i="9"/>
  <c r="I49" i="9"/>
  <c r="I90" i="9"/>
  <c r="BE53" i="9"/>
  <c r="BE94" i="9"/>
  <c r="AW53" i="9"/>
  <c r="AW94" i="9"/>
  <c r="AO53" i="9"/>
  <c r="AO94" i="9"/>
  <c r="AG53" i="9"/>
  <c r="AG94" i="9"/>
  <c r="Y53" i="9"/>
  <c r="Y94" i="9"/>
  <c r="Y109" i="9"/>
  <c r="Q53" i="9"/>
  <c r="Q94" i="9"/>
  <c r="Q109" i="9"/>
  <c r="I53" i="9"/>
  <c r="I94" i="9"/>
  <c r="BE54" i="9"/>
  <c r="BE95" i="9"/>
  <c r="AW54" i="9"/>
  <c r="AW95" i="9"/>
  <c r="AG54" i="9"/>
  <c r="AG95" i="9"/>
  <c r="BD51" i="9"/>
  <c r="BD92" i="9"/>
  <c r="AV51" i="9"/>
  <c r="AV92" i="9"/>
  <c r="AN51" i="9"/>
  <c r="AN92" i="9"/>
  <c r="AF51" i="9"/>
  <c r="AF92" i="9"/>
  <c r="X51" i="9"/>
  <c r="X92" i="9"/>
  <c r="P51" i="9"/>
  <c r="P92" i="9"/>
  <c r="H51" i="9"/>
  <c r="H92" i="9"/>
  <c r="BD49" i="9"/>
  <c r="BD90" i="9"/>
  <c r="AV49" i="9"/>
  <c r="AV90" i="9"/>
  <c r="AN49" i="9"/>
  <c r="AN90" i="9"/>
  <c r="AF49" i="9"/>
  <c r="AF90" i="9"/>
  <c r="X49" i="9"/>
  <c r="X90" i="9"/>
  <c r="P49" i="9"/>
  <c r="P90" i="9"/>
  <c r="H49" i="9"/>
  <c r="H90" i="9"/>
  <c r="BD53" i="9"/>
  <c r="BD94" i="9"/>
  <c r="AV53" i="9"/>
  <c r="AV94" i="9"/>
  <c r="AN53" i="9"/>
  <c r="AN94" i="9"/>
  <c r="AF53" i="9"/>
  <c r="AF94" i="9"/>
  <c r="X53" i="9"/>
  <c r="X94" i="9"/>
  <c r="P53" i="9"/>
  <c r="P94" i="9"/>
  <c r="H53" i="9"/>
  <c r="H94" i="9"/>
  <c r="BC51" i="9"/>
  <c r="BC92" i="9"/>
  <c r="AU51" i="9"/>
  <c r="AU92" i="9"/>
  <c r="AM51" i="9"/>
  <c r="AM92" i="9"/>
  <c r="AE51" i="9"/>
  <c r="AE92" i="9"/>
  <c r="W51" i="9"/>
  <c r="W92" i="9"/>
  <c r="O51" i="9"/>
  <c r="O92" i="9"/>
  <c r="G51" i="9"/>
  <c r="G92" i="9"/>
  <c r="BC49" i="9"/>
  <c r="BC90" i="9"/>
  <c r="AU49" i="9"/>
  <c r="AU90" i="9"/>
  <c r="AM49" i="9"/>
  <c r="AM90" i="9"/>
  <c r="AE49" i="9"/>
  <c r="AE90" i="9"/>
  <c r="W49" i="9"/>
  <c r="W90" i="9"/>
  <c r="O49" i="9"/>
  <c r="O90" i="9"/>
  <c r="G49" i="9"/>
  <c r="G90" i="9"/>
  <c r="BC53" i="9"/>
  <c r="BC94" i="9"/>
  <c r="AU53" i="9"/>
  <c r="AU94" i="9"/>
  <c r="AM53" i="9"/>
  <c r="AM94" i="9"/>
  <c r="AE53" i="9"/>
  <c r="AE94" i="9"/>
  <c r="W53" i="9"/>
  <c r="W94" i="9"/>
  <c r="O53" i="9"/>
  <c r="O94" i="9"/>
  <c r="G53" i="9"/>
  <c r="G94" i="9"/>
  <c r="BC54" i="9"/>
  <c r="BC95" i="9"/>
  <c r="AU54" i="9"/>
  <c r="AU95" i="9"/>
  <c r="AM54" i="9"/>
  <c r="AM95" i="9"/>
  <c r="AE54" i="9"/>
  <c r="AE95" i="9"/>
  <c r="W54" i="9"/>
  <c r="W95" i="9"/>
  <c r="O54" i="9"/>
  <c r="O95" i="9"/>
  <c r="G54" i="9"/>
  <c r="G95" i="9"/>
  <c r="BB51" i="9"/>
  <c r="BB92" i="9"/>
  <c r="AT51" i="9"/>
  <c r="AT92" i="9"/>
  <c r="AL51" i="9"/>
  <c r="AL92" i="9"/>
  <c r="AD51" i="9"/>
  <c r="AD92" i="9"/>
  <c r="V51" i="9"/>
  <c r="V92" i="9"/>
  <c r="N51" i="9"/>
  <c r="N92" i="9"/>
  <c r="F51" i="9"/>
  <c r="F92" i="9"/>
  <c r="BB49" i="9"/>
  <c r="BB90" i="9"/>
  <c r="AT49" i="9"/>
  <c r="AT90" i="9"/>
  <c r="AL49" i="9"/>
  <c r="AL90" i="9"/>
  <c r="AD49" i="9"/>
  <c r="AD90" i="9"/>
  <c r="V49" i="9"/>
  <c r="V90" i="9"/>
  <c r="N49" i="9"/>
  <c r="N90" i="9"/>
  <c r="F49" i="9"/>
  <c r="F90" i="9"/>
  <c r="BB53" i="9"/>
  <c r="BB94" i="9"/>
  <c r="AT53" i="9"/>
  <c r="AT94" i="9"/>
  <c r="AL53" i="9"/>
  <c r="AL94" i="9"/>
  <c r="AD53" i="9"/>
  <c r="AD94" i="9"/>
  <c r="V53" i="9"/>
  <c r="V94" i="9"/>
  <c r="N53" i="9"/>
  <c r="N94" i="9"/>
  <c r="F53" i="9"/>
  <c r="F94" i="9"/>
  <c r="BB54" i="9"/>
  <c r="BB95" i="9"/>
  <c r="AT54" i="9"/>
  <c r="AT95" i="9"/>
  <c r="AL54" i="9"/>
  <c r="AL95" i="9"/>
  <c r="AD54" i="9"/>
  <c r="AD95" i="9"/>
  <c r="V54" i="9"/>
  <c r="V95" i="9"/>
  <c r="N54" i="9"/>
  <c r="N95" i="9"/>
  <c r="F54" i="9"/>
  <c r="F95" i="9"/>
  <c r="BA51" i="9"/>
  <c r="BA92" i="9"/>
  <c r="AS51" i="9"/>
  <c r="AS92" i="9"/>
  <c r="AK51" i="9"/>
  <c r="AK92" i="9"/>
  <c r="AC51" i="9"/>
  <c r="AC92" i="9"/>
  <c r="U51" i="9"/>
  <c r="U92" i="9"/>
  <c r="M51" i="9"/>
  <c r="M92" i="9"/>
  <c r="E51" i="9"/>
  <c r="E92" i="9"/>
  <c r="BA49" i="9"/>
  <c r="BA90" i="9"/>
  <c r="AS49" i="9"/>
  <c r="AS90" i="9"/>
  <c r="AK49" i="9"/>
  <c r="AK90" i="9"/>
  <c r="AC49" i="9"/>
  <c r="AC90" i="9"/>
  <c r="U49" i="9"/>
  <c r="U90" i="9"/>
  <c r="M49" i="9"/>
  <c r="M90" i="9"/>
  <c r="E49" i="9"/>
  <c r="E90" i="9"/>
  <c r="BA53" i="9"/>
  <c r="BA94" i="9"/>
  <c r="AS53" i="9"/>
  <c r="AS94" i="9"/>
  <c r="AK53" i="9"/>
  <c r="AK94" i="9"/>
  <c r="AC53" i="9"/>
  <c r="AC94" i="9"/>
  <c r="U53" i="9"/>
  <c r="U94" i="9"/>
  <c r="M53" i="9"/>
  <c r="M94" i="9"/>
  <c r="E53" i="9"/>
  <c r="E94" i="9"/>
  <c r="BA54" i="9"/>
  <c r="BA95" i="9"/>
  <c r="AS54" i="9"/>
  <c r="AS95" i="9"/>
  <c r="AK54" i="9"/>
  <c r="AK95" i="9"/>
  <c r="AC54" i="9"/>
  <c r="AC95" i="9"/>
  <c r="U54" i="9"/>
  <c r="U95" i="9"/>
  <c r="M54" i="9"/>
  <c r="M95" i="9"/>
  <c r="E54" i="9"/>
  <c r="E95" i="9"/>
  <c r="AZ51" i="9"/>
  <c r="AZ92" i="9"/>
  <c r="AR51" i="9"/>
  <c r="AR92" i="9"/>
  <c r="AJ51" i="9"/>
  <c r="AJ92" i="9"/>
  <c r="AB51" i="9"/>
  <c r="AB92" i="9"/>
  <c r="T51" i="9"/>
  <c r="T92" i="9"/>
  <c r="L51" i="9"/>
  <c r="L92" i="9"/>
  <c r="D51" i="9"/>
  <c r="D92" i="9"/>
  <c r="AZ49" i="9"/>
  <c r="AZ90" i="9"/>
  <c r="AR49" i="9"/>
  <c r="AR90" i="9"/>
  <c r="AJ49" i="9"/>
  <c r="AJ90" i="9"/>
  <c r="AB49" i="9"/>
  <c r="AB90" i="9"/>
  <c r="T49" i="9"/>
  <c r="T90" i="9"/>
  <c r="L49" i="9"/>
  <c r="L90" i="9"/>
  <c r="D49" i="9"/>
  <c r="D90" i="9"/>
  <c r="AZ53" i="9"/>
  <c r="AZ94" i="9"/>
  <c r="AR53" i="9"/>
  <c r="AR94" i="9"/>
  <c r="AJ53" i="9"/>
  <c r="AJ94" i="9"/>
  <c r="AB53" i="9"/>
  <c r="AB94" i="9"/>
  <c r="T53" i="9"/>
  <c r="T94" i="9"/>
  <c r="L53" i="9"/>
  <c r="L94" i="9"/>
  <c r="D53" i="9"/>
  <c r="D94" i="9"/>
  <c r="AJ54" i="9"/>
  <c r="AJ95" i="9"/>
  <c r="AB54" i="9"/>
  <c r="AB95" i="9"/>
  <c r="AY51" i="9"/>
  <c r="AY92" i="9"/>
  <c r="AQ51" i="9"/>
  <c r="AQ92" i="9"/>
  <c r="AI51" i="9"/>
  <c r="AI92" i="9"/>
  <c r="AA51" i="9"/>
  <c r="AA92" i="9"/>
  <c r="S51" i="9"/>
  <c r="S92" i="9"/>
  <c r="K51" i="9"/>
  <c r="K92" i="9"/>
  <c r="C51" i="9"/>
  <c r="C92" i="9"/>
  <c r="AY49" i="9"/>
  <c r="AY90" i="9"/>
  <c r="AQ49" i="9"/>
  <c r="AQ90" i="9"/>
  <c r="AI49" i="9"/>
  <c r="AI90" i="9"/>
  <c r="AA49" i="9"/>
  <c r="AA90" i="9"/>
  <c r="S49" i="9"/>
  <c r="S90" i="9"/>
  <c r="K49" i="9"/>
  <c r="K90" i="9"/>
  <c r="C49" i="9"/>
  <c r="C90" i="9"/>
  <c r="AY53" i="9"/>
  <c r="AY94" i="9"/>
  <c r="AQ53" i="9"/>
  <c r="AQ94" i="9"/>
  <c r="AI53" i="9"/>
  <c r="AI94" i="9"/>
  <c r="AA53" i="9"/>
  <c r="AA94" i="9"/>
  <c r="S53" i="9"/>
  <c r="S94" i="9"/>
  <c r="K53" i="9"/>
  <c r="K94" i="9"/>
  <c r="C53" i="9"/>
  <c r="C94" i="9"/>
  <c r="AY54" i="9"/>
  <c r="AY95" i="9"/>
  <c r="AQ54" i="9"/>
  <c r="AQ95" i="9"/>
  <c r="AI54" i="9"/>
  <c r="AI95" i="9"/>
  <c r="AA54" i="9"/>
  <c r="AA95" i="9"/>
  <c r="K54" i="9"/>
  <c r="K95" i="9"/>
  <c r="C54" i="9"/>
  <c r="C95" i="9"/>
  <c r="S54" i="9"/>
  <c r="S95" i="9"/>
  <c r="AQ75" i="9"/>
  <c r="AQ115" i="9"/>
  <c r="AQ130" i="9"/>
  <c r="AQ4" i="15"/>
  <c r="AQ65" i="9"/>
  <c r="AQ106" i="9"/>
  <c r="AI75" i="9"/>
  <c r="AI115" i="9"/>
  <c r="AI130" i="9"/>
  <c r="AI4" i="15"/>
  <c r="AI65" i="9"/>
  <c r="AI106" i="9"/>
  <c r="AA75" i="9"/>
  <c r="AA115" i="9"/>
  <c r="AA130" i="9"/>
  <c r="AA4" i="15"/>
  <c r="AA65" i="9"/>
  <c r="AA106" i="9"/>
  <c r="S75" i="9"/>
  <c r="S115" i="9"/>
  <c r="S130" i="9"/>
  <c r="S4" i="15"/>
  <c r="S65" i="9"/>
  <c r="S106" i="9"/>
  <c r="K75" i="9"/>
  <c r="K115" i="9"/>
  <c r="K130" i="9"/>
  <c r="K4" i="15"/>
  <c r="K65" i="9"/>
  <c r="K106" i="9"/>
  <c r="C75" i="9"/>
  <c r="C115" i="9"/>
  <c r="C130" i="9"/>
  <c r="C4" i="15"/>
  <c r="C65" i="9"/>
  <c r="C106" i="9"/>
  <c r="AZ65" i="9"/>
  <c r="AZ106" i="9"/>
  <c r="AM65" i="9"/>
  <c r="AM106" i="9"/>
  <c r="AB65" i="9"/>
  <c r="AB106" i="9"/>
  <c r="P65" i="9"/>
  <c r="P106" i="9"/>
  <c r="V75" i="9"/>
  <c r="V115" i="9"/>
  <c r="V130" i="9"/>
  <c r="V4" i="15"/>
  <c r="AP54" i="9"/>
  <c r="AP95" i="9"/>
  <c r="AH54" i="9"/>
  <c r="AH95" i="9"/>
  <c r="J54" i="9"/>
  <c r="J95" i="9"/>
  <c r="B54" i="9"/>
  <c r="B95" i="9"/>
  <c r="AX75" i="9"/>
  <c r="AX115" i="9"/>
  <c r="AX130" i="9"/>
  <c r="AX4" i="15"/>
  <c r="AX65" i="9"/>
  <c r="AX106" i="9"/>
  <c r="B65" i="9"/>
  <c r="B106" i="9"/>
  <c r="B75" i="9"/>
  <c r="B115" i="9"/>
  <c r="B130" i="9"/>
  <c r="B4" i="15"/>
  <c r="AY65" i="9"/>
  <c r="AY106" i="9"/>
  <c r="AL65" i="9"/>
  <c r="AL106" i="9"/>
  <c r="Z65" i="9"/>
  <c r="Z106" i="9"/>
  <c r="O65" i="9"/>
  <c r="O106" i="9"/>
  <c r="N75" i="9"/>
  <c r="N115" i="9"/>
  <c r="N130" i="9"/>
  <c r="N4" i="15"/>
  <c r="AO54" i="9"/>
  <c r="AO95" i="9"/>
  <c r="I54" i="9"/>
  <c r="I95" i="9"/>
  <c r="BE75" i="9"/>
  <c r="BE115" i="9"/>
  <c r="BE130" i="9"/>
  <c r="BE4" i="15"/>
  <c r="BE65" i="9"/>
  <c r="BE106" i="9"/>
  <c r="AW75" i="9"/>
  <c r="AW115" i="9"/>
  <c r="AW130" i="9"/>
  <c r="AW4" i="15"/>
  <c r="AW65" i="9"/>
  <c r="AW106" i="9"/>
  <c r="AO75" i="9"/>
  <c r="AO115" i="9"/>
  <c r="AO130" i="9"/>
  <c r="AO4" i="15"/>
  <c r="AO65" i="9"/>
  <c r="AO106" i="9"/>
  <c r="AV65" i="9"/>
  <c r="AV106" i="9"/>
  <c r="AK65" i="9"/>
  <c r="AK106" i="9"/>
  <c r="Y65" i="9"/>
  <c r="Y106" i="9"/>
  <c r="L65" i="9"/>
  <c r="L106" i="9"/>
  <c r="BD54" i="9"/>
  <c r="BD95" i="9"/>
  <c r="AV54" i="9"/>
  <c r="AV95" i="9"/>
  <c r="AN54" i="9"/>
  <c r="AN95" i="9"/>
  <c r="AF54" i="9"/>
  <c r="AF95" i="9"/>
  <c r="X54" i="9"/>
  <c r="X95" i="9"/>
  <c r="P54" i="9"/>
  <c r="P95" i="9"/>
  <c r="H54" i="9"/>
  <c r="H95" i="9"/>
  <c r="AN75" i="9"/>
  <c r="AN115" i="9"/>
  <c r="AN130" i="9"/>
  <c r="AN4" i="15"/>
  <c r="AN65" i="9"/>
  <c r="AN106" i="9"/>
  <c r="AF75" i="9"/>
  <c r="AF115" i="9"/>
  <c r="AF130" i="9"/>
  <c r="AF4" i="15"/>
  <c r="AF65" i="9"/>
  <c r="AF106" i="9"/>
  <c r="AU65" i="9"/>
  <c r="AU106" i="9"/>
  <c r="AJ65" i="9"/>
  <c r="AJ106" i="9"/>
  <c r="X65" i="9"/>
  <c r="X106" i="9"/>
  <c r="J65" i="9"/>
  <c r="J106" i="9"/>
  <c r="AE75" i="9"/>
  <c r="AE115" i="9"/>
  <c r="AE130" i="9"/>
  <c r="AE4" i="15"/>
  <c r="AE65" i="9"/>
  <c r="AE106" i="9"/>
  <c r="BD65" i="9"/>
  <c r="BD106" i="9"/>
  <c r="AT65" i="9"/>
  <c r="AT106" i="9"/>
  <c r="AH65" i="9"/>
  <c r="AH106" i="9"/>
  <c r="U65" i="9"/>
  <c r="U106" i="9"/>
  <c r="I65" i="9"/>
  <c r="I106" i="9"/>
  <c r="BC75" i="9"/>
  <c r="BC115" i="9"/>
  <c r="BC130" i="9"/>
  <c r="BC4" i="15"/>
  <c r="AS65" i="9"/>
  <c r="AS106" i="9"/>
  <c r="AG65" i="9"/>
  <c r="AG106" i="9"/>
  <c r="T65" i="9"/>
  <c r="T106" i="9"/>
  <c r="H65" i="9"/>
  <c r="H106" i="9"/>
  <c r="M75" i="9"/>
  <c r="M115" i="9"/>
  <c r="M130" i="9"/>
  <c r="M4" i="15"/>
  <c r="M65" i="9"/>
  <c r="M106" i="9"/>
  <c r="E75" i="9"/>
  <c r="E115" i="9"/>
  <c r="E130" i="9"/>
  <c r="E4" i="15"/>
  <c r="E65" i="9"/>
  <c r="E106" i="9"/>
  <c r="BB65" i="9"/>
  <c r="BB106" i="9"/>
  <c r="AR65" i="9"/>
  <c r="AR106" i="9"/>
  <c r="AD65" i="9"/>
  <c r="AD106" i="9"/>
  <c r="R65" i="9"/>
  <c r="R106" i="9"/>
  <c r="G65" i="9"/>
  <c r="G106" i="9"/>
  <c r="AZ54" i="9"/>
  <c r="AZ95" i="9"/>
  <c r="AR54" i="9"/>
  <c r="AR95" i="9"/>
  <c r="T54" i="9"/>
  <c r="T95" i="9"/>
  <c r="L54" i="9"/>
  <c r="L95" i="9"/>
  <c r="D75" i="9"/>
  <c r="D115" i="9"/>
  <c r="D130" i="9"/>
  <c r="D4" i="15"/>
  <c r="D65" i="9"/>
  <c r="D106" i="9"/>
  <c r="BA65" i="9"/>
  <c r="BA106" i="9"/>
  <c r="AP65" i="9"/>
  <c r="AP106" i="9"/>
  <c r="AC65" i="9"/>
  <c r="AC106" i="9"/>
  <c r="Q65" i="9"/>
  <c r="Q106" i="9"/>
  <c r="F65" i="9"/>
  <c r="F106" i="9"/>
  <c r="W75" i="9"/>
  <c r="W115" i="9"/>
  <c r="W130" i="9"/>
  <c r="W4" i="15"/>
  <c r="BE52" i="8"/>
  <c r="BA52" i="8"/>
  <c r="AW52" i="8"/>
  <c r="AS52" i="8"/>
  <c r="AO52" i="8"/>
  <c r="AK52" i="8"/>
  <c r="AG52" i="8"/>
  <c r="AC52" i="8"/>
  <c r="Y52" i="8"/>
  <c r="U52" i="8"/>
  <c r="Q52" i="8"/>
  <c r="M52" i="8"/>
  <c r="I52" i="8"/>
  <c r="E52" i="8"/>
  <c r="BC50" i="8"/>
  <c r="AY50" i="8"/>
  <c r="AU50" i="8"/>
  <c r="AQ50" i="8"/>
  <c r="AM50" i="8"/>
  <c r="AI50" i="8"/>
  <c r="AE50" i="8"/>
  <c r="AA50" i="8"/>
  <c r="W50" i="8"/>
  <c r="S50" i="8"/>
  <c r="O50" i="8"/>
  <c r="K50" i="8"/>
  <c r="G50" i="8"/>
  <c r="C50" i="8"/>
  <c r="BC54" i="8"/>
  <c r="AY54" i="8"/>
  <c r="AU54" i="8"/>
  <c r="AQ54" i="8"/>
  <c r="AM54" i="8"/>
  <c r="AI54" i="8"/>
  <c r="AE54" i="8"/>
  <c r="AA54" i="8"/>
  <c r="W54" i="8"/>
  <c r="S54" i="8"/>
  <c r="O54" i="8"/>
  <c r="K54" i="8"/>
  <c r="G54" i="8"/>
  <c r="C54" i="8"/>
  <c r="BC55" i="8"/>
  <c r="AY55" i="8"/>
  <c r="AU55" i="8"/>
  <c r="AQ55" i="8"/>
  <c r="AM55" i="8"/>
  <c r="AI55" i="8"/>
  <c r="AE55" i="8"/>
  <c r="AA55" i="8"/>
  <c r="W55" i="8"/>
  <c r="S55" i="8"/>
  <c r="O55" i="8"/>
  <c r="K55" i="8"/>
  <c r="G55" i="8"/>
  <c r="C55" i="8"/>
  <c r="BB52" i="8"/>
  <c r="AX52" i="8"/>
  <c r="AT52" i="8"/>
  <c r="AP52" i="8"/>
  <c r="AL52" i="8"/>
  <c r="AH52" i="8"/>
  <c r="AD52" i="8"/>
  <c r="Z52" i="8"/>
  <c r="V52" i="8"/>
  <c r="R52" i="8"/>
  <c r="N52" i="8"/>
  <c r="J52" i="8"/>
  <c r="F52" i="8"/>
  <c r="BD50" i="8"/>
  <c r="AZ50" i="8"/>
  <c r="AV50" i="8"/>
  <c r="AR50" i="8"/>
  <c r="AN50" i="8"/>
  <c r="AJ50" i="8"/>
  <c r="AF50" i="8"/>
  <c r="AB50" i="8"/>
  <c r="X50" i="8"/>
  <c r="T50" i="8"/>
  <c r="P50" i="8"/>
  <c r="L50" i="8"/>
  <c r="H50" i="8"/>
  <c r="D50" i="8"/>
  <c r="BD54" i="8"/>
  <c r="AZ54" i="8"/>
  <c r="AV54" i="8"/>
  <c r="AR54" i="8"/>
  <c r="AN54" i="8"/>
  <c r="AJ54" i="8"/>
  <c r="AF54" i="8"/>
  <c r="AB54" i="8"/>
  <c r="X54" i="8"/>
  <c r="T54" i="8"/>
  <c r="P54" i="8"/>
  <c r="L54" i="8"/>
  <c r="H54" i="8"/>
  <c r="D54" i="8"/>
  <c r="BD55" i="8"/>
  <c r="AZ55" i="8"/>
  <c r="AV55" i="8"/>
  <c r="AR55" i="8"/>
  <c r="AN55" i="8"/>
  <c r="AJ55" i="8"/>
  <c r="AF55" i="8"/>
  <c r="AB55" i="8"/>
  <c r="X55" i="8"/>
  <c r="T55" i="8"/>
  <c r="P55" i="8"/>
  <c r="L55" i="8"/>
  <c r="H55" i="8"/>
  <c r="D55" i="8"/>
  <c r="BC52" i="8"/>
  <c r="AY52" i="8"/>
  <c r="AU52" i="8"/>
  <c r="AQ52" i="8"/>
  <c r="AM52" i="8"/>
  <c r="AI52" i="8"/>
  <c r="AE52" i="8"/>
  <c r="AA52" i="8"/>
  <c r="W52" i="8"/>
  <c r="S52" i="8"/>
  <c r="O52" i="8"/>
  <c r="K52" i="8"/>
  <c r="G52" i="8"/>
  <c r="C52" i="8"/>
  <c r="BE50" i="8"/>
  <c r="BA50" i="8"/>
  <c r="AW50" i="8"/>
  <c r="AS50" i="8"/>
  <c r="AO50" i="8"/>
  <c r="AK50" i="8"/>
  <c r="AG50" i="8"/>
  <c r="AC50" i="8"/>
  <c r="Y50" i="8"/>
  <c r="U50" i="8"/>
  <c r="Q50" i="8"/>
  <c r="M50" i="8"/>
  <c r="I50" i="8"/>
  <c r="E50" i="8"/>
  <c r="BE54" i="8"/>
  <c r="BA54" i="8"/>
  <c r="AW54" i="8"/>
  <c r="AS54" i="8"/>
  <c r="AO54" i="8"/>
  <c r="AK54" i="8"/>
  <c r="AG54" i="8"/>
  <c r="AC54" i="8"/>
  <c r="Y54" i="8"/>
  <c r="U54" i="8"/>
  <c r="Q54" i="8"/>
  <c r="M54" i="8"/>
  <c r="I54" i="8"/>
  <c r="E54" i="8"/>
  <c r="BE55" i="8"/>
  <c r="BA55" i="8"/>
  <c r="AW55" i="8"/>
  <c r="AS55" i="8"/>
  <c r="AO55" i="8"/>
  <c r="AK55" i="8"/>
  <c r="AG55" i="8"/>
  <c r="AC55" i="8"/>
  <c r="Y55" i="8"/>
  <c r="U55" i="8"/>
  <c r="Q55" i="8"/>
  <c r="M55" i="8"/>
  <c r="I55" i="8"/>
  <c r="E55" i="8"/>
  <c r="B55" i="8"/>
  <c r="BD52" i="8"/>
  <c r="AZ52" i="8"/>
  <c r="AV52" i="8"/>
  <c r="AR52" i="8"/>
  <c r="AN52" i="8"/>
  <c r="AJ52" i="8"/>
  <c r="AF52" i="8"/>
  <c r="AB52" i="8"/>
  <c r="X52" i="8"/>
  <c r="T52" i="8"/>
  <c r="P52" i="8"/>
  <c r="L52" i="8"/>
  <c r="H52" i="8"/>
  <c r="D52" i="8"/>
  <c r="BB50" i="8"/>
  <c r="AX50" i="8"/>
  <c r="AT50" i="8"/>
  <c r="AP50" i="8"/>
  <c r="AL50" i="8"/>
  <c r="AH50" i="8"/>
  <c r="AD50" i="8"/>
  <c r="Z50" i="8"/>
  <c r="V50" i="8"/>
  <c r="R50" i="8"/>
  <c r="N50" i="8"/>
  <c r="J50" i="8"/>
  <c r="F50" i="8"/>
  <c r="BB54" i="8"/>
  <c r="AX54" i="8"/>
  <c r="AT54" i="8"/>
  <c r="AP54" i="8"/>
  <c r="AL54" i="8"/>
  <c r="AH54" i="8"/>
  <c r="AD54" i="8"/>
  <c r="Z54" i="8"/>
  <c r="V54" i="8"/>
  <c r="R54" i="8"/>
  <c r="N54" i="8"/>
  <c r="J54" i="8"/>
  <c r="F54" i="8"/>
  <c r="BB55" i="8"/>
  <c r="AX55" i="8"/>
  <c r="AT55" i="8"/>
  <c r="AP55" i="8"/>
  <c r="AL55" i="8"/>
  <c r="AH55" i="8"/>
  <c r="AD55" i="8"/>
  <c r="Z55" i="8"/>
  <c r="V55" i="8"/>
  <c r="R55" i="8"/>
  <c r="N55" i="8"/>
  <c r="J55" i="8"/>
  <c r="F55" i="8"/>
  <c r="BD49" i="8"/>
  <c r="AZ49" i="8"/>
  <c r="AV49" i="8"/>
  <c r="AR49" i="8"/>
  <c r="AN49" i="8"/>
  <c r="AJ49" i="8"/>
  <c r="B49" i="8"/>
  <c r="B52" i="8"/>
  <c r="BB49" i="8"/>
  <c r="AX49" i="8"/>
  <c r="AT49" i="8"/>
  <c r="B54" i="8"/>
  <c r="AF49" i="8"/>
  <c r="AB49" i="8"/>
  <c r="X49" i="8"/>
  <c r="AP49" i="8"/>
  <c r="AL49" i="8"/>
  <c r="AH49" i="8"/>
  <c r="AD49" i="8"/>
  <c r="Z49" i="8"/>
  <c r="BE49" i="8"/>
  <c r="BA49" i="8"/>
  <c r="AW49" i="8"/>
  <c r="AS49" i="8"/>
  <c r="AO49" i="8"/>
  <c r="AK49" i="8"/>
  <c r="AG49" i="8"/>
  <c r="AC49" i="8"/>
  <c r="Y49" i="8"/>
  <c r="U49" i="8"/>
  <c r="Q49" i="8"/>
  <c r="M49" i="8"/>
  <c r="I49" i="8"/>
  <c r="E49" i="8"/>
  <c r="V49" i="8"/>
  <c r="R49" i="8"/>
  <c r="N49" i="8"/>
  <c r="J49" i="8"/>
  <c r="F49" i="8"/>
  <c r="BC49" i="8"/>
  <c r="AY49" i="8"/>
  <c r="AU49" i="8"/>
  <c r="AQ49" i="8"/>
  <c r="AM49" i="8"/>
  <c r="AI49" i="8"/>
  <c r="AE49" i="8"/>
  <c r="AA49" i="8"/>
  <c r="W49" i="8"/>
  <c r="S49" i="8"/>
  <c r="O49" i="8"/>
  <c r="K49" i="8"/>
  <c r="G49" i="8"/>
  <c r="C49" i="8"/>
  <c r="B50" i="8"/>
  <c r="T49" i="8"/>
  <c r="P49" i="8"/>
  <c r="L49" i="8"/>
  <c r="H49" i="8"/>
  <c r="D49" i="8"/>
  <c r="K109" i="9"/>
  <c r="AQ109" i="9"/>
  <c r="U109" i="9"/>
  <c r="BA109" i="9"/>
  <c r="V109" i="9"/>
  <c r="BB109" i="9"/>
  <c r="W109" i="9"/>
  <c r="BC109" i="9"/>
  <c r="AW109" i="9"/>
  <c r="AI109" i="9"/>
  <c r="AQ108" i="9"/>
  <c r="M109" i="9"/>
  <c r="U108" i="9"/>
  <c r="AT109" i="9"/>
  <c r="BB108" i="9"/>
  <c r="O109" i="9"/>
  <c r="AW108" i="9"/>
  <c r="T72" i="8"/>
  <c r="O72" i="8"/>
  <c r="AU72" i="8"/>
  <c r="U72" i="8"/>
  <c r="W108" i="9"/>
  <c r="C109" i="9"/>
  <c r="AO72" i="8"/>
  <c r="AG72" i="8"/>
  <c r="I72" i="8"/>
  <c r="AA72" i="8"/>
  <c r="X72" i="8"/>
  <c r="AD109" i="9"/>
  <c r="K72" i="8"/>
  <c r="AQ72" i="8"/>
  <c r="D109" i="9"/>
  <c r="H72" i="8"/>
  <c r="AZ72" i="8"/>
  <c r="K108" i="9"/>
  <c r="L109" i="9"/>
  <c r="AS109" i="9"/>
  <c r="BA108" i="9"/>
  <c r="N109" i="9"/>
  <c r="V108" i="9"/>
  <c r="V110" i="9"/>
  <c r="AU109" i="9"/>
  <c r="BC108" i="9"/>
  <c r="Q108" i="9"/>
  <c r="S109" i="9"/>
  <c r="AA108" i="9"/>
  <c r="AB109" i="9"/>
  <c r="AJ108" i="9"/>
  <c r="E108" i="9"/>
  <c r="AL108" i="9"/>
  <c r="G108" i="9"/>
  <c r="X109" i="9"/>
  <c r="AF108" i="9"/>
  <c r="AG108" i="9"/>
  <c r="AA109" i="9"/>
  <c r="AI108" i="9"/>
  <c r="AJ109" i="9"/>
  <c r="AR108" i="9"/>
  <c r="E109" i="9"/>
  <c r="M108" i="9"/>
  <c r="AL109" i="9"/>
  <c r="AT108" i="9"/>
  <c r="G109" i="9"/>
  <c r="AF109" i="9"/>
  <c r="AN108" i="9"/>
  <c r="AG109" i="9"/>
  <c r="AO108" i="9"/>
  <c r="AR109" i="9"/>
  <c r="AZ108" i="9"/>
  <c r="AZ109" i="9"/>
  <c r="AZ110" i="9"/>
  <c r="AN109" i="9"/>
  <c r="AV108" i="9"/>
  <c r="AO109" i="9"/>
  <c r="AY108" i="9"/>
  <c r="AC108" i="9"/>
  <c r="AE108" i="9"/>
  <c r="AV109" i="9"/>
  <c r="AV110" i="9"/>
  <c r="BD108" i="9"/>
  <c r="BE108" i="9"/>
  <c r="AY109" i="9"/>
  <c r="D108" i="9"/>
  <c r="D110" i="9"/>
  <c r="AC109" i="9"/>
  <c r="AK108" i="9"/>
  <c r="F108" i="9"/>
  <c r="AE109" i="9"/>
  <c r="AM108" i="9"/>
  <c r="BD109" i="9"/>
  <c r="BE109" i="9"/>
  <c r="BE110" i="9"/>
  <c r="C108" i="9"/>
  <c r="C110" i="9"/>
  <c r="L108" i="9"/>
  <c r="AK109" i="9"/>
  <c r="AK110" i="9"/>
  <c r="AS108" i="9"/>
  <c r="AS110" i="9"/>
  <c r="F109" i="9"/>
  <c r="F110" i="9"/>
  <c r="N108" i="9"/>
  <c r="N110" i="9"/>
  <c r="AM109" i="9"/>
  <c r="AU108" i="9"/>
  <c r="AU110" i="9"/>
  <c r="H108" i="9"/>
  <c r="I108" i="9"/>
  <c r="T108" i="9"/>
  <c r="H109" i="9"/>
  <c r="P108" i="9"/>
  <c r="I109" i="9"/>
  <c r="I110" i="9"/>
  <c r="S108" i="9"/>
  <c r="T109" i="9"/>
  <c r="AB128" i="9"/>
  <c r="AB2" i="15"/>
  <c r="AD108" i="9"/>
  <c r="AD110" i="9"/>
  <c r="P109" i="9"/>
  <c r="X108" i="9"/>
  <c r="Q110" i="9"/>
  <c r="Y108" i="9"/>
  <c r="Y110" i="9"/>
  <c r="AI110" i="9"/>
  <c r="AR110" i="9"/>
  <c r="AT110" i="9"/>
  <c r="AQ110" i="9"/>
  <c r="U110" i="9"/>
  <c r="BB110" i="9"/>
  <c r="W110" i="9"/>
  <c r="AW110" i="9"/>
  <c r="AM110" i="9"/>
  <c r="K110" i="9"/>
  <c r="R109" i="9"/>
  <c r="R108" i="9"/>
  <c r="Z109" i="9"/>
  <c r="Z108" i="9"/>
  <c r="AH109" i="9"/>
  <c r="AH108" i="9"/>
  <c r="AP109" i="9"/>
  <c r="AP108" i="9"/>
  <c r="AX109" i="9"/>
  <c r="AX108" i="9"/>
  <c r="Y128" i="9"/>
  <c r="Y2" i="15"/>
  <c r="AB108" i="9"/>
  <c r="AB110" i="9"/>
  <c r="B109" i="9"/>
  <c r="B108" i="9"/>
  <c r="AI128" i="9"/>
  <c r="AI2" i="15"/>
  <c r="M128" i="9"/>
  <c r="M2" i="15"/>
  <c r="AT128" i="9"/>
  <c r="AT2" i="15"/>
  <c r="O128" i="9"/>
  <c r="O2" i="15"/>
  <c r="O108" i="9"/>
  <c r="J109" i="9"/>
  <c r="J108" i="9"/>
  <c r="BA72" i="8"/>
  <c r="R72" i="8"/>
  <c r="AX72" i="8"/>
  <c r="Q71" i="8"/>
  <c r="Q72" i="8"/>
  <c r="AE71" i="8"/>
  <c r="AE72" i="8"/>
  <c r="J72" i="8"/>
  <c r="AB71" i="8"/>
  <c r="AB72" i="8"/>
  <c r="AJ71" i="8"/>
  <c r="AJ72" i="8"/>
  <c r="C71" i="8"/>
  <c r="C72" i="8"/>
  <c r="AI71" i="8"/>
  <c r="AI72" i="8"/>
  <c r="AI73" i="8"/>
  <c r="N71" i="8"/>
  <c r="N72" i="8"/>
  <c r="Y71" i="8"/>
  <c r="Y72" i="8"/>
  <c r="BE71" i="8"/>
  <c r="BE72" i="8"/>
  <c r="AF71" i="8"/>
  <c r="AF72" i="8"/>
  <c r="AF73" i="8"/>
  <c r="AN71" i="8"/>
  <c r="AN72" i="8"/>
  <c r="G71" i="8"/>
  <c r="G72" i="8"/>
  <c r="AM71" i="8"/>
  <c r="AM72" i="8"/>
  <c r="AC71" i="8"/>
  <c r="AC72" i="8"/>
  <c r="Z71" i="8"/>
  <c r="Z72" i="8"/>
  <c r="AR71" i="8"/>
  <c r="AR72" i="8"/>
  <c r="F71" i="8"/>
  <c r="F72" i="8"/>
  <c r="D71" i="8"/>
  <c r="D72" i="8"/>
  <c r="V71" i="8"/>
  <c r="V72" i="8"/>
  <c r="AD72" i="8"/>
  <c r="AT71" i="8"/>
  <c r="AT72" i="8"/>
  <c r="AV71" i="8"/>
  <c r="AV72" i="8"/>
  <c r="E71" i="8"/>
  <c r="E72" i="8"/>
  <c r="AK71" i="8"/>
  <c r="AK72" i="8"/>
  <c r="AH71" i="8"/>
  <c r="AH72" i="8"/>
  <c r="L71" i="8"/>
  <c r="L72" i="8"/>
  <c r="S71" i="8"/>
  <c r="S72" i="8"/>
  <c r="AY71" i="8"/>
  <c r="AY72" i="8"/>
  <c r="AL71" i="8"/>
  <c r="AL72" i="8"/>
  <c r="BB71" i="8"/>
  <c r="BB72" i="8"/>
  <c r="BD72" i="8"/>
  <c r="AW71" i="8"/>
  <c r="AW72" i="8"/>
  <c r="P71" i="8"/>
  <c r="P72" i="8"/>
  <c r="W71" i="8"/>
  <c r="W72" i="8"/>
  <c r="BC71" i="8"/>
  <c r="BC72" i="8"/>
  <c r="BC73" i="8"/>
  <c r="M71" i="8"/>
  <c r="M72" i="8"/>
  <c r="M73" i="8"/>
  <c r="AS71" i="8"/>
  <c r="AS72" i="8"/>
  <c r="AP72" i="8"/>
  <c r="AR128" i="9"/>
  <c r="AR2" i="15"/>
  <c r="AN128" i="9"/>
  <c r="AN2" i="15"/>
  <c r="AO128" i="9"/>
  <c r="AO2" i="15"/>
  <c r="AP128" i="9"/>
  <c r="AP2" i="15"/>
  <c r="C128" i="9"/>
  <c r="C2" i="15"/>
  <c r="Z128" i="9"/>
  <c r="Z2" i="15"/>
  <c r="AQ128" i="9"/>
  <c r="AQ2" i="15"/>
  <c r="AZ128" i="9"/>
  <c r="AZ2" i="15"/>
  <c r="U128" i="9"/>
  <c r="U2" i="15"/>
  <c r="BB128" i="9"/>
  <c r="BB2" i="15"/>
  <c r="W128" i="9"/>
  <c r="W2" i="15"/>
  <c r="AV128" i="9"/>
  <c r="AV2" i="15"/>
  <c r="AW128" i="9"/>
  <c r="AW2" i="15"/>
  <c r="AX128" i="9"/>
  <c r="AX2" i="15"/>
  <c r="AY128" i="9"/>
  <c r="AY2" i="15"/>
  <c r="AC128" i="9"/>
  <c r="AC2" i="15"/>
  <c r="AE128" i="9"/>
  <c r="AE2" i="15"/>
  <c r="BD128" i="9"/>
  <c r="BD2" i="15"/>
  <c r="BE128" i="9"/>
  <c r="BE2" i="15"/>
  <c r="D128" i="9"/>
  <c r="D2" i="15"/>
  <c r="AK128" i="9"/>
  <c r="AK2" i="15"/>
  <c r="F128" i="9"/>
  <c r="F2" i="15"/>
  <c r="AM128" i="9"/>
  <c r="AM2" i="15"/>
  <c r="B128" i="9"/>
  <c r="B2" i="15"/>
  <c r="L128" i="9"/>
  <c r="L2" i="15"/>
  <c r="AS128" i="9"/>
  <c r="AS2" i="15"/>
  <c r="N128" i="9"/>
  <c r="N2" i="15"/>
  <c r="AU128" i="9"/>
  <c r="AU2" i="15"/>
  <c r="H128" i="9"/>
  <c r="H2" i="15"/>
  <c r="I128" i="9"/>
  <c r="I2" i="15"/>
  <c r="J128" i="9"/>
  <c r="J2" i="15"/>
  <c r="K128" i="9"/>
  <c r="K2" i="15"/>
  <c r="T128" i="9"/>
  <c r="T2" i="15"/>
  <c r="BA128" i="9"/>
  <c r="BA2" i="15"/>
  <c r="V128" i="9"/>
  <c r="V2" i="15"/>
  <c r="BC128" i="9"/>
  <c r="BC2" i="15"/>
  <c r="P128" i="9"/>
  <c r="P2" i="15"/>
  <c r="Q128" i="9"/>
  <c r="Q2" i="15"/>
  <c r="R128" i="9"/>
  <c r="R2" i="15"/>
  <c r="S128" i="9"/>
  <c r="S2" i="15"/>
  <c r="AD128" i="9"/>
  <c r="AD2" i="15"/>
  <c r="X128" i="9"/>
  <c r="X2" i="15"/>
  <c r="AA128" i="9"/>
  <c r="AA2" i="15"/>
  <c r="AJ128" i="9"/>
  <c r="AJ2" i="15"/>
  <c r="E128" i="9"/>
  <c r="E2" i="15"/>
  <c r="AL128" i="9"/>
  <c r="AL2" i="15"/>
  <c r="G128" i="9"/>
  <c r="G2" i="15"/>
  <c r="AF128" i="9"/>
  <c r="AF2" i="15"/>
  <c r="AG128" i="9"/>
  <c r="AG2" i="15"/>
  <c r="AH128" i="9"/>
  <c r="AH2" i="15"/>
  <c r="T71" i="8"/>
  <c r="T73" i="8"/>
  <c r="AA71" i="8"/>
  <c r="X71" i="8"/>
  <c r="X73" i="8"/>
  <c r="B72" i="8"/>
  <c r="B71" i="8"/>
  <c r="J71" i="8"/>
  <c r="U71" i="8"/>
  <c r="U73" i="8"/>
  <c r="BA71" i="8"/>
  <c r="R71" i="8"/>
  <c r="R73" i="8"/>
  <c r="AQ71" i="8"/>
  <c r="AG71" i="8"/>
  <c r="AD71" i="8"/>
  <c r="K71" i="8"/>
  <c r="K73" i="8"/>
  <c r="O71" i="8"/>
  <c r="O73" i="8"/>
  <c r="AU71" i="8"/>
  <c r="AU73" i="8"/>
  <c r="AX71" i="8"/>
  <c r="AZ71" i="8"/>
  <c r="AZ73" i="8"/>
  <c r="H71" i="8"/>
  <c r="I71" i="8"/>
  <c r="I73" i="8"/>
  <c r="AO71" i="8"/>
  <c r="AO73" i="8"/>
  <c r="BD71" i="8"/>
  <c r="AP71" i="8"/>
  <c r="M110" i="9"/>
  <c r="BA110" i="9"/>
  <c r="O110" i="9"/>
  <c r="P110" i="9"/>
  <c r="H110" i="9"/>
  <c r="AY110" i="9"/>
  <c r="T110" i="9"/>
  <c r="E110" i="9"/>
  <c r="BC110" i="9"/>
  <c r="AN110" i="9"/>
  <c r="BA73" i="8"/>
  <c r="AY73" i="8"/>
  <c r="AK73" i="8"/>
  <c r="AB73" i="8"/>
  <c r="L110" i="9"/>
  <c r="AJ110" i="9"/>
  <c r="AF110" i="9"/>
  <c r="AG73" i="8"/>
  <c r="H73" i="8"/>
  <c r="AQ73" i="8"/>
  <c r="AA73" i="8"/>
  <c r="AX73" i="8"/>
  <c r="AH73" i="8"/>
  <c r="Q73" i="8"/>
  <c r="AE110" i="9"/>
  <c r="AC110" i="9"/>
  <c r="AG110" i="9"/>
  <c r="F73" i="8"/>
  <c r="AO110" i="9"/>
  <c r="G73" i="8"/>
  <c r="AJ73" i="8"/>
  <c r="BD110" i="9"/>
  <c r="G110" i="9"/>
  <c r="AA110" i="9"/>
  <c r="B110" i="9"/>
  <c r="AH110" i="9"/>
  <c r="AL110" i="9"/>
  <c r="X110" i="9"/>
  <c r="S110" i="9"/>
  <c r="AX110" i="9"/>
  <c r="R110" i="9"/>
  <c r="AP110" i="9"/>
  <c r="J110" i="9"/>
  <c r="Z110" i="9"/>
  <c r="AE73" i="8"/>
  <c r="B73" i="8"/>
  <c r="BD73" i="8"/>
  <c r="E73" i="8"/>
  <c r="AD73" i="8"/>
  <c r="AW73" i="8"/>
  <c r="AM73" i="8"/>
  <c r="V73" i="8"/>
  <c r="AR73" i="8"/>
  <c r="BE73" i="8"/>
  <c r="C73" i="8"/>
  <c r="J73" i="8"/>
  <c r="W73" i="8"/>
  <c r="BB73" i="8"/>
  <c r="S73" i="8"/>
  <c r="AV73" i="8"/>
  <c r="Z73" i="8"/>
  <c r="Y73" i="8"/>
  <c r="AP73" i="8"/>
  <c r="AS73" i="8"/>
  <c r="P73" i="8"/>
  <c r="AL73" i="8"/>
  <c r="L73" i="8"/>
  <c r="AT73" i="8"/>
  <c r="D73" i="8"/>
  <c r="AC73" i="8"/>
  <c r="AN73" i="8"/>
  <c r="N73" i="8"/>
</calcChain>
</file>

<file path=xl/sharedStrings.xml><?xml version="1.0" encoding="utf-8"?>
<sst xmlns="http://schemas.openxmlformats.org/spreadsheetml/2006/main" count="8512" uniqueCount="193">
  <si>
    <t>GW</t>
  </si>
  <si>
    <t>PJ</t>
  </si>
  <si>
    <t>Million USD</t>
  </si>
  <si>
    <t>Kton</t>
  </si>
  <si>
    <t>REGION</t>
  </si>
  <si>
    <t>TECHNOLOGY</t>
  </si>
  <si>
    <t>DJELETBP00</t>
  </si>
  <si>
    <t>ETBACKSTOP</t>
  </si>
  <si>
    <t>ETBM00I00X</t>
  </si>
  <si>
    <t>ETBM00P00X</t>
  </si>
  <si>
    <t>ETBM00X00X</t>
  </si>
  <si>
    <t>ETBMCHC04N</t>
  </si>
  <si>
    <t>ETBMCHP04N</t>
  </si>
  <si>
    <t>ETBMCHP04O</t>
  </si>
  <si>
    <t>ETCO00I00X</t>
  </si>
  <si>
    <t>ETCO00P00X</t>
  </si>
  <si>
    <t>ETCO00X00X</t>
  </si>
  <si>
    <t>ETCOSCC01N</t>
  </si>
  <si>
    <t>ETCOSCP01N</t>
  </si>
  <si>
    <t>ETCR00I00X</t>
  </si>
  <si>
    <t>ETCR00P00X</t>
  </si>
  <si>
    <t>ETCR00X00X</t>
  </si>
  <si>
    <t>ETCRUDPROX</t>
  </si>
  <si>
    <t>ETCRUDRE1X</t>
  </si>
  <si>
    <t>ETCRUDRE2X</t>
  </si>
  <si>
    <t>ETDSLMGRID</t>
  </si>
  <si>
    <t>ETDSLMGRIDR</t>
  </si>
  <si>
    <t>ETDSLSALON</t>
  </si>
  <si>
    <t>ETDSLSALONR</t>
  </si>
  <si>
    <t>ETEL00MGTR</t>
  </si>
  <si>
    <t>ETEL00MGTU</t>
  </si>
  <si>
    <t>ETEL00T00X</t>
  </si>
  <si>
    <t>ETEL00TDTR</t>
  </si>
  <si>
    <t>ETEL00TDTU</t>
  </si>
  <si>
    <t>ETEL00TDTX</t>
  </si>
  <si>
    <t>ETELDJBP00</t>
  </si>
  <si>
    <t>ETELKEBP00</t>
  </si>
  <si>
    <t>ETELSDBP00</t>
  </si>
  <si>
    <t>ETELTZBP00</t>
  </si>
  <si>
    <t>ETGOCVP02N</t>
  </si>
  <si>
    <t>ETGOCVP02O</t>
  </si>
  <si>
    <t>ETHF00I00X</t>
  </si>
  <si>
    <t>ETHF00P00X</t>
  </si>
  <si>
    <t>ETHFGCP02N</t>
  </si>
  <si>
    <t>ETHYDMGRID</t>
  </si>
  <si>
    <t>ETHYDMGRIDR</t>
  </si>
  <si>
    <t>ETHYDMS01X</t>
  </si>
  <si>
    <t>ETHYDMS02X</t>
  </si>
  <si>
    <t>ETHYDMS03X</t>
  </si>
  <si>
    <t>ETLF00I00X</t>
  </si>
  <si>
    <t>ETLF00P00X</t>
  </si>
  <si>
    <t>ETLFRCFURX</t>
  </si>
  <si>
    <t>ETLFRCP02N</t>
  </si>
  <si>
    <t>ETLFRCP02O</t>
  </si>
  <si>
    <t>ETNG00P00X</t>
  </si>
  <si>
    <t>ETNG00X00X</t>
  </si>
  <si>
    <t>ETNGCCC02N</t>
  </si>
  <si>
    <t>ETNGCCP02N</t>
  </si>
  <si>
    <t>ETNGDJBP00</t>
  </si>
  <si>
    <t>ETNGGCP01N</t>
  </si>
  <si>
    <t>ETNULWP04N</t>
  </si>
  <si>
    <t>ETSOC1P00X</t>
  </si>
  <si>
    <t>ETSOC2P00X</t>
  </si>
  <si>
    <t>ETSOLAR00X</t>
  </si>
  <si>
    <t>ETSOU1P03X</t>
  </si>
  <si>
    <t>ETSOV1F01X</t>
  </si>
  <si>
    <t>ETSOV2F01X</t>
  </si>
  <si>
    <t>ETSOVMGRID</t>
  </si>
  <si>
    <t>ETSOVMGRIDR</t>
  </si>
  <si>
    <t>ETSOVSAL01R</t>
  </si>
  <si>
    <t>ETSOVSAL02R</t>
  </si>
  <si>
    <t>ETSOVSAL03R</t>
  </si>
  <si>
    <t>ETSOVSAL04R</t>
  </si>
  <si>
    <t>ETSOVSAL05R</t>
  </si>
  <si>
    <t>ETSOVSALO1</t>
  </si>
  <si>
    <t>ETSOVSALO2</t>
  </si>
  <si>
    <t>ETSOVSALO3</t>
  </si>
  <si>
    <t>ETSOVSALO4</t>
  </si>
  <si>
    <t>ETSOVSALO5</t>
  </si>
  <si>
    <t>ETUR00I00X</t>
  </si>
  <si>
    <t>ETUR00X00X</t>
  </si>
  <si>
    <t>ETWIND000X</t>
  </si>
  <si>
    <t>ETWINDP00X</t>
  </si>
  <si>
    <t>ETWINMGRID</t>
  </si>
  <si>
    <t>ETWINMGRIDR</t>
  </si>
  <si>
    <t>KEELETBP00</t>
  </si>
  <si>
    <t>SDELETBP00</t>
  </si>
  <si>
    <t>TZELETBP00</t>
  </si>
  <si>
    <t>FUEL</t>
  </si>
  <si>
    <t>DJEL01</t>
  </si>
  <si>
    <t>DJGASP</t>
  </si>
  <si>
    <t>ETBIOM</t>
  </si>
  <si>
    <t>ETBM3X</t>
  </si>
  <si>
    <t>ETCO3X</t>
  </si>
  <si>
    <t>ETCOAL</t>
  </si>
  <si>
    <t>ETCR3X</t>
  </si>
  <si>
    <t>ETCRU1</t>
  </si>
  <si>
    <t>ETCRU2</t>
  </si>
  <si>
    <t>ETEL01</t>
  </si>
  <si>
    <t>ETEL02</t>
  </si>
  <si>
    <t>ETEL02MGR</t>
  </si>
  <si>
    <t>ETEL02MGU</t>
  </si>
  <si>
    <t>ETEL03</t>
  </si>
  <si>
    <t>ETEL03R</t>
  </si>
  <si>
    <t>ETEL03U</t>
  </si>
  <si>
    <t>ETGA3X</t>
  </si>
  <si>
    <t>ETGASF</t>
  </si>
  <si>
    <t>ETHF3X</t>
  </si>
  <si>
    <t>ETHFOI</t>
  </si>
  <si>
    <t>ETLF3X</t>
  </si>
  <si>
    <t>ETLFOI</t>
  </si>
  <si>
    <t>ETSOLA</t>
  </si>
  <si>
    <t>ETURAN</t>
  </si>
  <si>
    <t>ETWIND</t>
  </si>
  <si>
    <t>KEEL01</t>
  </si>
  <si>
    <t>SDEL01</t>
  </si>
  <si>
    <t>TZEL01</t>
  </si>
  <si>
    <t>TIMESLICE</t>
  </si>
  <si>
    <t>S1D1</t>
  </si>
  <si>
    <t>S1D2</t>
  </si>
  <si>
    <t>S2D1</t>
  </si>
  <si>
    <t>S2D2</t>
  </si>
  <si>
    <t>S3D1</t>
  </si>
  <si>
    <t>S3D2</t>
  </si>
  <si>
    <t>S4D1</t>
  </si>
  <si>
    <t>S4D2</t>
  </si>
  <si>
    <t>EMISSION</t>
  </si>
  <si>
    <t>ETCO2</t>
  </si>
  <si>
    <t>Djibouti exports</t>
  </si>
  <si>
    <t>Sudan exports</t>
  </si>
  <si>
    <t>Kenya exports</t>
  </si>
  <si>
    <t>Tanzania exports</t>
  </si>
  <si>
    <t>Wind</t>
  </si>
  <si>
    <t>CSP</t>
  </si>
  <si>
    <t xml:space="preserve">Nuclear </t>
  </si>
  <si>
    <t>Diesel</t>
  </si>
  <si>
    <t>Hydro</t>
  </si>
  <si>
    <t>Geothermal</t>
  </si>
  <si>
    <t>Biomass</t>
  </si>
  <si>
    <t>Diesel stand-alone</t>
  </si>
  <si>
    <t>Off-grid</t>
  </si>
  <si>
    <t>Transmission</t>
  </si>
  <si>
    <t>Distribution</t>
  </si>
  <si>
    <t>Diesel Micro Grid</t>
  </si>
  <si>
    <t>Diesel Stand Alone</t>
  </si>
  <si>
    <t>Distribution Mini-Grid</t>
  </si>
  <si>
    <t>Solar PV Micro Grid</t>
  </si>
  <si>
    <t>Solar PV Stand Alone (0.02 kW)</t>
  </si>
  <si>
    <t>Solar PV Stand Alone (0.05 kW)</t>
  </si>
  <si>
    <t>Solar PV Stand Alone (0.1 kW)</t>
  </si>
  <si>
    <t>Solar PV Stand Alone (0.2 kW)</t>
  </si>
  <si>
    <t>Solar PV Stand Alone (&gt;0.2 kW)</t>
  </si>
  <si>
    <t>Wind Micro Grid</t>
  </si>
  <si>
    <t>Crude Oil (refinery)</t>
  </si>
  <si>
    <t>Djibouti imports</t>
  </si>
  <si>
    <t>Kenya imports</t>
  </si>
  <si>
    <t>Sudan imports</t>
  </si>
  <si>
    <t>Tanzania imports</t>
  </si>
  <si>
    <t>Residential (newly electrified)</t>
  </si>
  <si>
    <t>Electrified (total)</t>
  </si>
  <si>
    <t>Total (MUSD)</t>
  </si>
  <si>
    <t>EMISSION (Mton)</t>
  </si>
  <si>
    <t>Capital Investment</t>
  </si>
  <si>
    <t>Fixed Cost</t>
  </si>
  <si>
    <t>Variable Cost</t>
  </si>
  <si>
    <t>CO2</t>
  </si>
  <si>
    <t>HFO</t>
  </si>
  <si>
    <t>Gas</t>
  </si>
  <si>
    <t>PV utility</t>
  </si>
  <si>
    <t>PV with storage</t>
  </si>
  <si>
    <t>PV rooftop</t>
  </si>
  <si>
    <t>CSP with storage</t>
  </si>
  <si>
    <t>PJ to GWh</t>
  </si>
  <si>
    <t>GWh</t>
  </si>
  <si>
    <t>2015-2025</t>
  </si>
  <si>
    <t>Grid</t>
  </si>
  <si>
    <t>Mini Grid</t>
  </si>
  <si>
    <t>Stand Alone</t>
  </si>
  <si>
    <t>Technology Split (GWh)</t>
  </si>
  <si>
    <t>TOTAL</t>
  </si>
  <si>
    <t>RET</t>
  </si>
  <si>
    <t>RET (%)</t>
  </si>
  <si>
    <t>Overall Investment Costs (including Trades, grid extension, extraction/imports)</t>
  </si>
  <si>
    <t>Grid (Capital cost-power generation)</t>
  </si>
  <si>
    <t>Mini Grid (Capital cost-power generation)</t>
  </si>
  <si>
    <t>Stand Alone (Capital cost-power generation)</t>
  </si>
  <si>
    <t>Revenues</t>
  </si>
  <si>
    <t>Revenues (ECL exports)</t>
  </si>
  <si>
    <t>2026-2035</t>
  </si>
  <si>
    <t>2036-2045</t>
  </si>
  <si>
    <t>2046-2055</t>
  </si>
  <si>
    <t>2056-2065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</si>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</sst>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/>
    <xf numFmtId="0" fontId="4" fillId="0" borderId="0" xfId="0" applyFont="1"/>
    <xf numFmtId="1" fontId="0" fillId="0" borderId="0" xfId="0" applyNumberForma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0" borderId="1" xfId="0" applyFont="1" applyBorder="1"/>
    <xf numFmtId="2" fontId="4" fillId="0" borderId="1" xfId="0" applyNumberFormat="1" applyFont="1" applyBorder="1"/>
    <xf numFmtId="0" fontId="5" fillId="0" borderId="0" xfId="0" applyFont="1" applyFill="1" applyBorder="1"/>
    <xf numFmtId="9" fontId="0" fillId="0" borderId="0" xfId="0" applyNumberFormat="1"/>
    <xf numFmtId="0" fontId="1" fillId="4" borderId="0" xfId="0" applyFont="1" applyFill="1" applyAlignment="1">
      <alignment horizontal="center"/>
    </xf>
    <xf numFmtId="1" fontId="0" fillId="0" borderId="0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5" xfId="0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Fill="1" applyBorder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FF"/>
      <color rgb="FF660066"/>
      <color rgb="FFCCFFCC"/>
      <color rgb="FFCCFF99"/>
      <color rgb="FFCCFF33"/>
      <color rgb="FFCCCC00"/>
      <color rgb="FFFFFFCC"/>
      <color rgb="FFFFFF99"/>
      <color rgb="FFFF33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602464140940671E-2"/>
          <c:y val="2.4132280054690786E-2"/>
          <c:w val="0.78855533397395694"/>
          <c:h val="0.8042213379620096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Results_Capacity!$A$50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rgbClr val="B7423F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Results_Capacity!$B$50:$AZ$50</c:f>
              <c:numCache>
                <c:formatCode>0.00</c:formatCode>
                <c:ptCount val="51"/>
                <c:pt idx="0">
                  <c:v>0.14163400000000001</c:v>
                </c:pt>
                <c:pt idx="1">
                  <c:v>0.14163400000000001</c:v>
                </c:pt>
                <c:pt idx="2">
                  <c:v>0.14163400000000001</c:v>
                </c:pt>
                <c:pt idx="3">
                  <c:v>0.14163400000000001</c:v>
                </c:pt>
                <c:pt idx="4">
                  <c:v>0.14163400000000001</c:v>
                </c:pt>
                <c:pt idx="5">
                  <c:v>0.14163400000000001</c:v>
                </c:pt>
                <c:pt idx="6">
                  <c:v>0.13455230000000001</c:v>
                </c:pt>
                <c:pt idx="7">
                  <c:v>0.12747059999999999</c:v>
                </c:pt>
                <c:pt idx="8">
                  <c:v>0.12038889999999999</c:v>
                </c:pt>
                <c:pt idx="9">
                  <c:v>0.1133072</c:v>
                </c:pt>
                <c:pt idx="10">
                  <c:v>0.1062255</c:v>
                </c:pt>
                <c:pt idx="11">
                  <c:v>9.9143800000000004E-2</c:v>
                </c:pt>
                <c:pt idx="12">
                  <c:v>9.2062099999999994E-2</c:v>
                </c:pt>
                <c:pt idx="13">
                  <c:v>8.4980399999999998E-2</c:v>
                </c:pt>
                <c:pt idx="14">
                  <c:v>7.7898700000000001E-2</c:v>
                </c:pt>
                <c:pt idx="15">
                  <c:v>7.0817000000000005E-2</c:v>
                </c:pt>
                <c:pt idx="16">
                  <c:v>6.3735299999999995E-2</c:v>
                </c:pt>
                <c:pt idx="17">
                  <c:v>5.6653599999999998E-2</c:v>
                </c:pt>
                <c:pt idx="18">
                  <c:v>4.9571900000000002E-2</c:v>
                </c:pt>
                <c:pt idx="19">
                  <c:v>4.2490199999999999E-2</c:v>
                </c:pt>
                <c:pt idx="20">
                  <c:v>3.5408500000000002E-2</c:v>
                </c:pt>
                <c:pt idx="21">
                  <c:v>2.8326799999999999E-2</c:v>
                </c:pt>
                <c:pt idx="22">
                  <c:v>2.1245099999999999E-2</c:v>
                </c:pt>
                <c:pt idx="23">
                  <c:v>1.41634E-2</c:v>
                </c:pt>
                <c:pt idx="24">
                  <c:v>7.0816999999999998E-3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0.34264585584859603</c:v>
                </c:pt>
                <c:pt idx="47">
                  <c:v>0.34264585584859603</c:v>
                </c:pt>
                <c:pt idx="48">
                  <c:v>0.34264585584859603</c:v>
                </c:pt>
                <c:pt idx="49">
                  <c:v>1.43284975702922</c:v>
                </c:pt>
                <c:pt idx="50">
                  <c:v>2.7955982309358198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28-47AD-969E-2F62BCDB90E7}"/>
            </c:ext>
          </c:extLst>
        </c:ser>
        <c:ser>
          <c:idx val="2"/>
          <c:order val="1"/>
          <c:tx>
            <c:strRef>
              <c:f>Results_Capacity!$A$51</c:f>
              <c:strCache>
                <c:ptCount val="1"/>
                <c:pt idx="0">
                  <c:v>HFO</c:v>
                </c:pt>
              </c:strCache>
            </c:strRef>
          </c:tx>
          <c:spPr>
            <a:solidFill>
              <a:srgbClr val="792B29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Results_Capacity!$B$51:$AZ$51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0.61324007252651802</c:v>
                </c:pt>
                <c:pt idx="25">
                  <c:v>1.4205410916246199</c:v>
                </c:pt>
                <c:pt idx="26">
                  <c:v>1.81183842617973</c:v>
                </c:pt>
                <c:pt idx="27">
                  <c:v>3.2045555983318899</c:v>
                </c:pt>
                <c:pt idx="28">
                  <c:v>4.7045555983318899</c:v>
                </c:pt>
                <c:pt idx="29">
                  <c:v>5.6095912926012099</c:v>
                </c:pt>
                <c:pt idx="30">
                  <c:v>5.9235465662473201</c:v>
                </c:pt>
                <c:pt idx="31">
                  <c:v>6.4470086353331499</c:v>
                </c:pt>
                <c:pt idx="32">
                  <c:v>6.8913864642740101</c:v>
                </c:pt>
                <c:pt idx="33">
                  <c:v>7.6798613846794996</c:v>
                </c:pt>
                <c:pt idx="34">
                  <c:v>8.09772473902113</c:v>
                </c:pt>
                <c:pt idx="35">
                  <c:v>8.85787882980744</c:v>
                </c:pt>
                <c:pt idx="36">
                  <c:v>9.9092122209934796</c:v>
                </c:pt>
                <c:pt idx="37">
                  <c:v>10.6873133431471</c:v>
                </c:pt>
                <c:pt idx="38">
                  <c:v>11.4829946652996</c:v>
                </c:pt>
                <c:pt idx="39">
                  <c:v>12.6001886090799</c:v>
                </c:pt>
                <c:pt idx="40">
                  <c:v>14.1001886090799</c:v>
                </c:pt>
                <c:pt idx="41">
                  <c:v>15.6001886090799</c:v>
                </c:pt>
                <c:pt idx="42">
                  <c:v>16.974324430012899</c:v>
                </c:pt>
                <c:pt idx="43">
                  <c:v>18.474324430012899</c:v>
                </c:pt>
                <c:pt idx="44">
                  <c:v>19.974324430012899</c:v>
                </c:pt>
                <c:pt idx="45">
                  <c:v>21.474324430012899</c:v>
                </c:pt>
                <c:pt idx="46">
                  <c:v>22.974324430012899</c:v>
                </c:pt>
                <c:pt idx="47">
                  <c:v>24.474324430012899</c:v>
                </c:pt>
                <c:pt idx="48">
                  <c:v>25.974324430012899</c:v>
                </c:pt>
                <c:pt idx="49">
                  <c:v>26.861084357486401</c:v>
                </c:pt>
                <c:pt idx="50">
                  <c:v>27.5537833383883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28-47AD-969E-2F62BCDB90E7}"/>
            </c:ext>
          </c:extLst>
        </c:ser>
        <c:ser>
          <c:idx val="3"/>
          <c:order val="2"/>
          <c:tx>
            <c:strRef>
              <c:f>Results_Capacity!$A$52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566C8C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Results_Capacity!$B$52:$AZ$52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0.57437156059634564</c:v>
                </c:pt>
                <c:pt idx="6">
                  <c:v>0.57437156059634564</c:v>
                </c:pt>
                <c:pt idx="7">
                  <c:v>0.57437156059634564</c:v>
                </c:pt>
                <c:pt idx="8">
                  <c:v>0.57437156059634564</c:v>
                </c:pt>
                <c:pt idx="9">
                  <c:v>0.57437156059634564</c:v>
                </c:pt>
                <c:pt idx="10">
                  <c:v>0.57437156059634564</c:v>
                </c:pt>
                <c:pt idx="11">
                  <c:v>0.57437156059634564</c:v>
                </c:pt>
                <c:pt idx="12">
                  <c:v>0.57437156059634564</c:v>
                </c:pt>
                <c:pt idx="13">
                  <c:v>0.57437156059634564</c:v>
                </c:pt>
                <c:pt idx="14">
                  <c:v>0.57437156059634564</c:v>
                </c:pt>
                <c:pt idx="15">
                  <c:v>0.57437156059634564</c:v>
                </c:pt>
                <c:pt idx="16">
                  <c:v>0.57437156059634564</c:v>
                </c:pt>
                <c:pt idx="17">
                  <c:v>0.57437156059634564</c:v>
                </c:pt>
                <c:pt idx="18">
                  <c:v>0.57437156059634564</c:v>
                </c:pt>
                <c:pt idx="19">
                  <c:v>0.57437156059634564</c:v>
                </c:pt>
                <c:pt idx="20">
                  <c:v>1.8068654633232455</c:v>
                </c:pt>
                <c:pt idx="21">
                  <c:v>3.1437561472224456</c:v>
                </c:pt>
                <c:pt idx="22">
                  <c:v>3.8671259666289557</c:v>
                </c:pt>
                <c:pt idx="23">
                  <c:v>4.3310709928733653</c:v>
                </c:pt>
                <c:pt idx="24">
                  <c:v>4.3310709928733653</c:v>
                </c:pt>
                <c:pt idx="25">
                  <c:v>4.3310709928733653</c:v>
                </c:pt>
                <c:pt idx="26">
                  <c:v>4.3310709928733653</c:v>
                </c:pt>
                <c:pt idx="27">
                  <c:v>4.3310709928733653</c:v>
                </c:pt>
                <c:pt idx="28">
                  <c:v>4.3310709928733653</c:v>
                </c:pt>
                <c:pt idx="29">
                  <c:v>4.9950241520639453</c:v>
                </c:pt>
                <c:pt idx="30">
                  <c:v>5.9950241520639453</c:v>
                </c:pt>
                <c:pt idx="31">
                  <c:v>7.4941423804970659</c:v>
                </c:pt>
                <c:pt idx="32">
                  <c:v>8.994142380497065</c:v>
                </c:pt>
                <c:pt idx="33">
                  <c:v>10.494142380497046</c:v>
                </c:pt>
                <c:pt idx="34">
                  <c:v>11.994142380497046</c:v>
                </c:pt>
                <c:pt idx="35">
                  <c:v>13.4197708199007</c:v>
                </c:pt>
                <c:pt idx="36">
                  <c:v>14.9197708199007</c:v>
                </c:pt>
                <c:pt idx="37">
                  <c:v>16.419770819900702</c:v>
                </c:pt>
                <c:pt idx="38">
                  <c:v>17.919770819900702</c:v>
                </c:pt>
                <c:pt idx="39">
                  <c:v>19.537145262962746</c:v>
                </c:pt>
                <c:pt idx="40">
                  <c:v>21.149274742744176</c:v>
                </c:pt>
                <c:pt idx="41">
                  <c:v>22.71479200382533</c:v>
                </c:pt>
                <c:pt idx="42">
                  <c:v>24.21479200382533</c:v>
                </c:pt>
                <c:pt idx="43">
                  <c:v>25.71479200382533</c:v>
                </c:pt>
                <c:pt idx="44">
                  <c:v>27.21479200382533</c:v>
                </c:pt>
                <c:pt idx="45">
                  <c:v>28.35469621701467</c:v>
                </c:pt>
                <c:pt idx="46">
                  <c:v>29.956365267785902</c:v>
                </c:pt>
                <c:pt idx="47">
                  <c:v>31.01978410236287</c:v>
                </c:pt>
                <c:pt idx="48">
                  <c:v>32.691702471980527</c:v>
                </c:pt>
                <c:pt idx="49">
                  <c:v>34.191702471980527</c:v>
                </c:pt>
                <c:pt idx="50">
                  <c:v>35.691702471980534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28-47AD-969E-2F62BCDB90E7}"/>
            </c:ext>
          </c:extLst>
        </c:ser>
        <c:ser>
          <c:idx val="7"/>
          <c:order val="3"/>
          <c:tx>
            <c:strRef>
              <c:f>Results_Capacity!$A$56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F77AD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Results_Capacity!$B$56:$AZ$56</c:f>
              <c:numCache>
                <c:formatCode>0.00</c:formatCode>
                <c:ptCount val="51"/>
                <c:pt idx="0">
                  <c:v>0.32218000000000002</c:v>
                </c:pt>
                <c:pt idx="1">
                  <c:v>0.32218000000000002</c:v>
                </c:pt>
                <c:pt idx="2">
                  <c:v>0.32218000000000002</c:v>
                </c:pt>
                <c:pt idx="3">
                  <c:v>0.32218000000000002</c:v>
                </c:pt>
                <c:pt idx="4">
                  <c:v>0.32218000000000002</c:v>
                </c:pt>
                <c:pt idx="5">
                  <c:v>0.44218000000000002</c:v>
                </c:pt>
                <c:pt idx="6">
                  <c:v>0.53362100000000001</c:v>
                </c:pt>
                <c:pt idx="7">
                  <c:v>0.77612952910884503</c:v>
                </c:pt>
                <c:pt idx="8">
                  <c:v>0.76757052910884505</c:v>
                </c:pt>
                <c:pt idx="9">
                  <c:v>0.75901152910884495</c:v>
                </c:pt>
                <c:pt idx="10">
                  <c:v>0.75045252910884497</c:v>
                </c:pt>
                <c:pt idx="11">
                  <c:v>0.74189352910884498</c:v>
                </c:pt>
                <c:pt idx="12">
                  <c:v>0.733334529108845</c:v>
                </c:pt>
                <c:pt idx="13">
                  <c:v>0.72477552910884502</c:v>
                </c:pt>
                <c:pt idx="14">
                  <c:v>0.71621652910884503</c:v>
                </c:pt>
                <c:pt idx="15">
                  <c:v>0.70765752910884505</c:v>
                </c:pt>
                <c:pt idx="16">
                  <c:v>0.69909852910884496</c:v>
                </c:pt>
                <c:pt idx="17">
                  <c:v>2.1905395291088401</c:v>
                </c:pt>
                <c:pt idx="18">
                  <c:v>3.6819805291088401</c:v>
                </c:pt>
                <c:pt idx="19">
                  <c:v>5.1734215291088503</c:v>
                </c:pt>
                <c:pt idx="20">
                  <c:v>6.6648625291088504</c:v>
                </c:pt>
                <c:pt idx="21">
                  <c:v>8.1563035291088504</c:v>
                </c:pt>
                <c:pt idx="22">
                  <c:v>9.6477445291088504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28-47AD-969E-2F62BCDB90E7}"/>
            </c:ext>
          </c:extLst>
        </c:ser>
        <c:ser>
          <c:idx val="11"/>
          <c:order val="4"/>
          <c:tx>
            <c:strRef>
              <c:f>Results_Capacity!$A$60</c:f>
              <c:strCache>
                <c:ptCount val="1"/>
                <c:pt idx="0">
                  <c:v>CSP</c:v>
                </c:pt>
              </c:strCache>
            </c:strRef>
          </c:tx>
          <c:spPr>
            <a:solidFill>
              <a:srgbClr val="EA4300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Results_Capacity!$B$60:$AZ$60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3.88694281005071E-2</c:v>
                </c:pt>
                <c:pt idx="29">
                  <c:v>1.0986781167239801</c:v>
                </c:pt>
                <c:pt idx="30">
                  <c:v>2.5986781167239799</c:v>
                </c:pt>
                <c:pt idx="31">
                  <c:v>4.0986781167239803</c:v>
                </c:pt>
                <c:pt idx="32">
                  <c:v>5.5986781167239803</c:v>
                </c:pt>
                <c:pt idx="33">
                  <c:v>7.0986781167239803</c:v>
                </c:pt>
                <c:pt idx="34">
                  <c:v>8.5986781167239794</c:v>
                </c:pt>
                <c:pt idx="35">
                  <c:v>10.098678116724001</c:v>
                </c:pt>
                <c:pt idx="36">
                  <c:v>11.598678116724001</c:v>
                </c:pt>
                <c:pt idx="37">
                  <c:v>13.098678116724001</c:v>
                </c:pt>
                <c:pt idx="38">
                  <c:v>14.598678116724001</c:v>
                </c:pt>
                <c:pt idx="39">
                  <c:v>16.098678116723999</c:v>
                </c:pt>
                <c:pt idx="40">
                  <c:v>17.598678116723999</c:v>
                </c:pt>
                <c:pt idx="41">
                  <c:v>19.098678116723999</c:v>
                </c:pt>
                <c:pt idx="42">
                  <c:v>20.598678116723999</c:v>
                </c:pt>
                <c:pt idx="43">
                  <c:v>22.098678116723999</c:v>
                </c:pt>
                <c:pt idx="44">
                  <c:v>23.598678116723999</c:v>
                </c:pt>
                <c:pt idx="45">
                  <c:v>25.098678116723999</c:v>
                </c:pt>
                <c:pt idx="46">
                  <c:v>26.598678116723999</c:v>
                </c:pt>
                <c:pt idx="47">
                  <c:v>28.098678116723999</c:v>
                </c:pt>
                <c:pt idx="48">
                  <c:v>29.598678116723999</c:v>
                </c:pt>
                <c:pt idx="49">
                  <c:v>31.098678116723999</c:v>
                </c:pt>
                <c:pt idx="50">
                  <c:v>32.598678116724003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028-47AD-969E-2F62BCDB90E7}"/>
            </c:ext>
          </c:extLst>
        </c:ser>
        <c:ser>
          <c:idx val="12"/>
          <c:order val="5"/>
          <c:tx>
            <c:strRef>
              <c:f>Results_Capacity!$A$61</c:f>
              <c:strCache>
                <c:ptCount val="1"/>
                <c:pt idx="0">
                  <c:v>CSP with storage</c:v>
                </c:pt>
              </c:strCache>
            </c:strRef>
          </c:tx>
          <c:spPr>
            <a:solidFill>
              <a:srgbClr val="D6A300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Results_Capacity!$B$61:$AZ$61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1.41877049686264</c:v>
                </c:pt>
                <c:pt idx="27">
                  <c:v>1.41877049686264</c:v>
                </c:pt>
                <c:pt idx="28">
                  <c:v>2.9187704968626398</c:v>
                </c:pt>
                <c:pt idx="29">
                  <c:v>4.4187704968626402</c:v>
                </c:pt>
                <c:pt idx="30">
                  <c:v>5.9187704968626402</c:v>
                </c:pt>
                <c:pt idx="31">
                  <c:v>7.4187704968626402</c:v>
                </c:pt>
                <c:pt idx="32">
                  <c:v>8.9187704968626509</c:v>
                </c:pt>
                <c:pt idx="33">
                  <c:v>10.418770496862599</c:v>
                </c:pt>
                <c:pt idx="34">
                  <c:v>11.918770496862599</c:v>
                </c:pt>
                <c:pt idx="35">
                  <c:v>13.418770496862599</c:v>
                </c:pt>
                <c:pt idx="36">
                  <c:v>14.918770496862599</c:v>
                </c:pt>
                <c:pt idx="37">
                  <c:v>16.418770496862599</c:v>
                </c:pt>
                <c:pt idx="38">
                  <c:v>17.918770496862599</c:v>
                </c:pt>
                <c:pt idx="39">
                  <c:v>19.418770496862599</c:v>
                </c:pt>
                <c:pt idx="40">
                  <c:v>20.918770496862599</c:v>
                </c:pt>
                <c:pt idx="41">
                  <c:v>22.418770496862599</c:v>
                </c:pt>
                <c:pt idx="42">
                  <c:v>23.918770496862599</c:v>
                </c:pt>
                <c:pt idx="43">
                  <c:v>25.418770496862599</c:v>
                </c:pt>
                <c:pt idx="44">
                  <c:v>26.918770496862599</c:v>
                </c:pt>
                <c:pt idx="45">
                  <c:v>28.418770496862599</c:v>
                </c:pt>
                <c:pt idx="46">
                  <c:v>29.918770496862599</c:v>
                </c:pt>
                <c:pt idx="47">
                  <c:v>31.418770496862599</c:v>
                </c:pt>
                <c:pt idx="48">
                  <c:v>32.918770496862599</c:v>
                </c:pt>
                <c:pt idx="49">
                  <c:v>34.418770496862599</c:v>
                </c:pt>
                <c:pt idx="50">
                  <c:v>35.918770496862599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028-47AD-969E-2F62BCDB90E7}"/>
            </c:ext>
          </c:extLst>
        </c:ser>
        <c:ser>
          <c:idx val="9"/>
          <c:order val="6"/>
          <c:tx>
            <c:strRef>
              <c:f>Results_Capacity!$A$58</c:f>
              <c:strCache>
                <c:ptCount val="1"/>
                <c:pt idx="0">
                  <c:v>PV rooftop</c:v>
                </c:pt>
              </c:strCache>
            </c:strRef>
          </c:tx>
          <c:spPr>
            <a:solidFill>
              <a:srgbClr val="E6AF00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Results_Capacity!$B$58:$AZ$58</c:f>
              <c:numCache>
                <c:formatCode>0.00</c:formatCode>
                <c:ptCount val="51"/>
                <c:pt idx="0">
                  <c:v>1E-3</c:v>
                </c:pt>
                <c:pt idx="1">
                  <c:v>3.0000000000000001E-3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0.254</c:v>
                </c:pt>
                <c:pt idx="6">
                  <c:v>0.254</c:v>
                </c:pt>
                <c:pt idx="7">
                  <c:v>0.254</c:v>
                </c:pt>
                <c:pt idx="8">
                  <c:v>0.254</c:v>
                </c:pt>
                <c:pt idx="9">
                  <c:v>0.254</c:v>
                </c:pt>
                <c:pt idx="10">
                  <c:v>0.504</c:v>
                </c:pt>
                <c:pt idx="11">
                  <c:v>0.754</c:v>
                </c:pt>
                <c:pt idx="12">
                  <c:v>1.004</c:v>
                </c:pt>
                <c:pt idx="13">
                  <c:v>1.254</c:v>
                </c:pt>
                <c:pt idx="14">
                  <c:v>1.504</c:v>
                </c:pt>
                <c:pt idx="15">
                  <c:v>1.754</c:v>
                </c:pt>
                <c:pt idx="16">
                  <c:v>2.254</c:v>
                </c:pt>
                <c:pt idx="17">
                  <c:v>2.754</c:v>
                </c:pt>
                <c:pt idx="18">
                  <c:v>3.254</c:v>
                </c:pt>
                <c:pt idx="19">
                  <c:v>3.754</c:v>
                </c:pt>
                <c:pt idx="20">
                  <c:v>4.2530000000000001</c:v>
                </c:pt>
                <c:pt idx="21">
                  <c:v>4.7510000000000003</c:v>
                </c:pt>
                <c:pt idx="22">
                  <c:v>5.25</c:v>
                </c:pt>
                <c:pt idx="23">
                  <c:v>5.75</c:v>
                </c:pt>
                <c:pt idx="24">
                  <c:v>6.25</c:v>
                </c:pt>
                <c:pt idx="25">
                  <c:v>6.5</c:v>
                </c:pt>
                <c:pt idx="26">
                  <c:v>7</c:v>
                </c:pt>
                <c:pt idx="27">
                  <c:v>7.5</c:v>
                </c:pt>
                <c:pt idx="28">
                  <c:v>8</c:v>
                </c:pt>
                <c:pt idx="29">
                  <c:v>8.5</c:v>
                </c:pt>
                <c:pt idx="30">
                  <c:v>8.75</c:v>
                </c:pt>
                <c:pt idx="31">
                  <c:v>9</c:v>
                </c:pt>
                <c:pt idx="32">
                  <c:v>9.25</c:v>
                </c:pt>
                <c:pt idx="33">
                  <c:v>9.5</c:v>
                </c:pt>
                <c:pt idx="34">
                  <c:v>9.75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028-47AD-969E-2F62BCDB90E7}"/>
            </c:ext>
          </c:extLst>
        </c:ser>
        <c:ser>
          <c:idx val="8"/>
          <c:order val="7"/>
          <c:tx>
            <c:strRef>
              <c:f>Results_Capacity!$A$57</c:f>
              <c:strCache>
                <c:ptCount val="1"/>
                <c:pt idx="0">
                  <c:v>PV utility</c:v>
                </c:pt>
              </c:strCache>
            </c:strRef>
          </c:tx>
          <c:spPr>
            <a:solidFill>
              <a:srgbClr val="C17003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Results_Capacity!$B$57:$AZ$57</c:f>
              <c:numCache>
                <c:formatCode>0.00</c:formatCode>
                <c:ptCount val="51"/>
                <c:pt idx="0">
                  <c:v>9.1599999999999997E-3</c:v>
                </c:pt>
                <c:pt idx="1">
                  <c:v>9.1599999999999997E-3</c:v>
                </c:pt>
                <c:pt idx="2">
                  <c:v>9.1599999999999997E-3</c:v>
                </c:pt>
                <c:pt idx="3">
                  <c:v>9.1599999999999997E-3</c:v>
                </c:pt>
                <c:pt idx="4">
                  <c:v>9.1599999999999997E-3</c:v>
                </c:pt>
                <c:pt idx="5">
                  <c:v>0.35870200000000002</c:v>
                </c:pt>
                <c:pt idx="6">
                  <c:v>0.35824400000000001</c:v>
                </c:pt>
                <c:pt idx="7">
                  <c:v>0.35778599999999999</c:v>
                </c:pt>
                <c:pt idx="8">
                  <c:v>0.35732799999999998</c:v>
                </c:pt>
                <c:pt idx="9">
                  <c:v>0.35687000000000002</c:v>
                </c:pt>
                <c:pt idx="10">
                  <c:v>0.35641200000000001</c:v>
                </c:pt>
                <c:pt idx="11">
                  <c:v>0.35595399999999999</c:v>
                </c:pt>
                <c:pt idx="12">
                  <c:v>0.85549600000000003</c:v>
                </c:pt>
                <c:pt idx="13">
                  <c:v>1.355038</c:v>
                </c:pt>
                <c:pt idx="14">
                  <c:v>1.8545799999999999</c:v>
                </c:pt>
                <c:pt idx="15">
                  <c:v>2.3541219999999998</c:v>
                </c:pt>
                <c:pt idx="16">
                  <c:v>3.8536640000000002</c:v>
                </c:pt>
                <c:pt idx="17">
                  <c:v>5.3532060000000001</c:v>
                </c:pt>
                <c:pt idx="18">
                  <c:v>6.8527480000000001</c:v>
                </c:pt>
                <c:pt idx="19">
                  <c:v>8.35229</c:v>
                </c:pt>
                <c:pt idx="20">
                  <c:v>9.8518319999999999</c:v>
                </c:pt>
                <c:pt idx="21">
                  <c:v>11.351374</c:v>
                </c:pt>
                <c:pt idx="22">
                  <c:v>12.850916</c:v>
                </c:pt>
                <c:pt idx="23">
                  <c:v>14.350458</c:v>
                </c:pt>
                <c:pt idx="24">
                  <c:v>15.85</c:v>
                </c:pt>
                <c:pt idx="25">
                  <c:v>17.350000000000001</c:v>
                </c:pt>
                <c:pt idx="26">
                  <c:v>18.850000000000001</c:v>
                </c:pt>
                <c:pt idx="27">
                  <c:v>20.350000000000001</c:v>
                </c:pt>
                <c:pt idx="28">
                  <c:v>21.85</c:v>
                </c:pt>
                <c:pt idx="29">
                  <c:v>23.35</c:v>
                </c:pt>
                <c:pt idx="30">
                  <c:v>24.5</c:v>
                </c:pt>
                <c:pt idx="31">
                  <c:v>26</c:v>
                </c:pt>
                <c:pt idx="32">
                  <c:v>27.5</c:v>
                </c:pt>
                <c:pt idx="33">
                  <c:v>29</c:v>
                </c:pt>
                <c:pt idx="34">
                  <c:v>30.5</c:v>
                </c:pt>
                <c:pt idx="35">
                  <c:v>32</c:v>
                </c:pt>
                <c:pt idx="36">
                  <c:v>33.5</c:v>
                </c:pt>
                <c:pt idx="37">
                  <c:v>34.5</c:v>
                </c:pt>
                <c:pt idx="38">
                  <c:v>35.5</c:v>
                </c:pt>
                <c:pt idx="39">
                  <c:v>36.5</c:v>
                </c:pt>
                <c:pt idx="40">
                  <c:v>37.5</c:v>
                </c:pt>
                <c:pt idx="41">
                  <c:v>37.5</c:v>
                </c:pt>
                <c:pt idx="42">
                  <c:v>37.5</c:v>
                </c:pt>
                <c:pt idx="43">
                  <c:v>37.5</c:v>
                </c:pt>
                <c:pt idx="44">
                  <c:v>37.5</c:v>
                </c:pt>
                <c:pt idx="45">
                  <c:v>37.5</c:v>
                </c:pt>
                <c:pt idx="46">
                  <c:v>37.5</c:v>
                </c:pt>
                <c:pt idx="47">
                  <c:v>37.5</c:v>
                </c:pt>
                <c:pt idx="48">
                  <c:v>37.5</c:v>
                </c:pt>
                <c:pt idx="49">
                  <c:v>37.5</c:v>
                </c:pt>
                <c:pt idx="50">
                  <c:v>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028-47AD-969E-2F62BCDB90E7}"/>
            </c:ext>
          </c:extLst>
        </c:ser>
        <c:ser>
          <c:idx val="10"/>
          <c:order val="8"/>
          <c:tx>
            <c:strRef>
              <c:f>Results_Capacity!$A$59</c:f>
              <c:strCache>
                <c:ptCount val="1"/>
                <c:pt idx="0">
                  <c:v>PV with storage</c:v>
                </c:pt>
              </c:strCache>
            </c:strRef>
          </c:tx>
          <c:spPr>
            <a:solidFill>
              <a:srgbClr val="F26200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Results_Capacity!$B$59:$AZ$59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0.25</c:v>
                </c:pt>
                <c:pt idx="12">
                  <c:v>0.5</c:v>
                </c:pt>
                <c:pt idx="13">
                  <c:v>0.75</c:v>
                </c:pt>
                <c:pt idx="14">
                  <c:v>1</c:v>
                </c:pt>
                <c:pt idx="15">
                  <c:v>1.25</c:v>
                </c:pt>
                <c:pt idx="16">
                  <c:v>1.75</c:v>
                </c:pt>
                <c:pt idx="17">
                  <c:v>2.25</c:v>
                </c:pt>
                <c:pt idx="18">
                  <c:v>2.75</c:v>
                </c:pt>
                <c:pt idx="19">
                  <c:v>3.25</c:v>
                </c:pt>
                <c:pt idx="20">
                  <c:v>3.75</c:v>
                </c:pt>
                <c:pt idx="21">
                  <c:v>4.25</c:v>
                </c:pt>
                <c:pt idx="22">
                  <c:v>4.75</c:v>
                </c:pt>
                <c:pt idx="23">
                  <c:v>5.25</c:v>
                </c:pt>
                <c:pt idx="24">
                  <c:v>5.75</c:v>
                </c:pt>
                <c:pt idx="25">
                  <c:v>6.25</c:v>
                </c:pt>
                <c:pt idx="26">
                  <c:v>6.75</c:v>
                </c:pt>
                <c:pt idx="27">
                  <c:v>7.25</c:v>
                </c:pt>
                <c:pt idx="28">
                  <c:v>7.75</c:v>
                </c:pt>
                <c:pt idx="29">
                  <c:v>8.25</c:v>
                </c:pt>
                <c:pt idx="30">
                  <c:v>8.75</c:v>
                </c:pt>
                <c:pt idx="31">
                  <c:v>9</c:v>
                </c:pt>
                <c:pt idx="32">
                  <c:v>9.25</c:v>
                </c:pt>
                <c:pt idx="33">
                  <c:v>9.5</c:v>
                </c:pt>
                <c:pt idx="34">
                  <c:v>9.75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028-47AD-969E-2F62BCDB90E7}"/>
            </c:ext>
          </c:extLst>
        </c:ser>
        <c:ser>
          <c:idx val="5"/>
          <c:order val="9"/>
          <c:tx>
            <c:strRef>
              <c:f>Results_Capacity!$A$54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008BBC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Results_Capacity!$B$54:$AZ$54</c:f>
              <c:numCache>
                <c:formatCode>0.00</c:formatCode>
                <c:ptCount val="51"/>
                <c:pt idx="0">
                  <c:v>2.3649280000000004</c:v>
                </c:pt>
                <c:pt idx="1">
                  <c:v>2.3715280000000001</c:v>
                </c:pt>
                <c:pt idx="2">
                  <c:v>4.2415280000000006</c:v>
                </c:pt>
                <c:pt idx="3">
                  <c:v>4.2415280000000006</c:v>
                </c:pt>
                <c:pt idx="4">
                  <c:v>4.2415280000000006</c:v>
                </c:pt>
                <c:pt idx="5">
                  <c:v>4.495628</c:v>
                </c:pt>
                <c:pt idx="6">
                  <c:v>6.325628</c:v>
                </c:pt>
                <c:pt idx="7">
                  <c:v>7.4056280000000001</c:v>
                </c:pt>
                <c:pt idx="8">
                  <c:v>11.929763738962059</c:v>
                </c:pt>
                <c:pt idx="9">
                  <c:v>14.054763738962059</c:v>
                </c:pt>
                <c:pt idx="10">
                  <c:v>18.614494813169319</c:v>
                </c:pt>
                <c:pt idx="11">
                  <c:v>20.770303420536301</c:v>
                </c:pt>
                <c:pt idx="12">
                  <c:v>23.513891693037799</c:v>
                </c:pt>
                <c:pt idx="13">
                  <c:v>26.532445896286401</c:v>
                </c:pt>
                <c:pt idx="14">
                  <c:v>30.123675124869401</c:v>
                </c:pt>
                <c:pt idx="15">
                  <c:v>34.482339084027799</c:v>
                </c:pt>
                <c:pt idx="16">
                  <c:v>37.100157331736902</c:v>
                </c:pt>
                <c:pt idx="17">
                  <c:v>39.006342846521001</c:v>
                </c:pt>
                <c:pt idx="18">
                  <c:v>41.364287830254803</c:v>
                </c:pt>
                <c:pt idx="19">
                  <c:v>43.770817555243497</c:v>
                </c:pt>
                <c:pt idx="20">
                  <c:v>44.009608</c:v>
                </c:pt>
                <c:pt idx="21">
                  <c:v>44.009608</c:v>
                </c:pt>
                <c:pt idx="22">
                  <c:v>44.009608</c:v>
                </c:pt>
                <c:pt idx="23">
                  <c:v>44.009608</c:v>
                </c:pt>
                <c:pt idx="24">
                  <c:v>44.009608</c:v>
                </c:pt>
                <c:pt idx="25">
                  <c:v>44.009608</c:v>
                </c:pt>
                <c:pt idx="26">
                  <c:v>44.009608</c:v>
                </c:pt>
                <c:pt idx="27">
                  <c:v>44.009608</c:v>
                </c:pt>
                <c:pt idx="28">
                  <c:v>44.009608</c:v>
                </c:pt>
                <c:pt idx="29">
                  <c:v>44.009608</c:v>
                </c:pt>
                <c:pt idx="30">
                  <c:v>44.009608</c:v>
                </c:pt>
                <c:pt idx="31">
                  <c:v>44.009608</c:v>
                </c:pt>
                <c:pt idx="32">
                  <c:v>44.009608</c:v>
                </c:pt>
                <c:pt idx="33">
                  <c:v>44.009608</c:v>
                </c:pt>
                <c:pt idx="34">
                  <c:v>44.009608</c:v>
                </c:pt>
                <c:pt idx="35">
                  <c:v>44.009608</c:v>
                </c:pt>
                <c:pt idx="36">
                  <c:v>44.009608</c:v>
                </c:pt>
                <c:pt idx="37">
                  <c:v>44.009608</c:v>
                </c:pt>
                <c:pt idx="38">
                  <c:v>44.009608</c:v>
                </c:pt>
                <c:pt idx="39">
                  <c:v>44.009608</c:v>
                </c:pt>
                <c:pt idx="40">
                  <c:v>44.009608</c:v>
                </c:pt>
                <c:pt idx="41">
                  <c:v>44.009608</c:v>
                </c:pt>
                <c:pt idx="42">
                  <c:v>44.009608</c:v>
                </c:pt>
                <c:pt idx="43">
                  <c:v>44.009608</c:v>
                </c:pt>
                <c:pt idx="44">
                  <c:v>44.009608</c:v>
                </c:pt>
                <c:pt idx="45">
                  <c:v>44.009608</c:v>
                </c:pt>
                <c:pt idx="46">
                  <c:v>44.009608</c:v>
                </c:pt>
                <c:pt idx="47">
                  <c:v>44.009608</c:v>
                </c:pt>
                <c:pt idx="48">
                  <c:v>44.009608</c:v>
                </c:pt>
                <c:pt idx="49">
                  <c:v>44.009608</c:v>
                </c:pt>
                <c:pt idx="50">
                  <c:v>44.009608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28-47AD-969E-2F62BCDB90E7}"/>
            </c:ext>
          </c:extLst>
        </c:ser>
        <c:ser>
          <c:idx val="6"/>
          <c:order val="10"/>
          <c:tx>
            <c:strRef>
              <c:f>Results_Capacity!$A$55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Results_Capacity!$B$55:$AZ$55</c:f>
              <c:numCache>
                <c:formatCode>0.00</c:formatCode>
                <c:ptCount val="51"/>
                <c:pt idx="0">
                  <c:v>8.5000000000000006E-3</c:v>
                </c:pt>
                <c:pt idx="1">
                  <c:v>8.5000000000000006E-3</c:v>
                </c:pt>
                <c:pt idx="2">
                  <c:v>8.5000000000000006E-3</c:v>
                </c:pt>
                <c:pt idx="3">
                  <c:v>8.5000000000000006E-3</c:v>
                </c:pt>
                <c:pt idx="4">
                  <c:v>8.5000000000000006E-3</c:v>
                </c:pt>
                <c:pt idx="5">
                  <c:v>2.8500000000000001E-2</c:v>
                </c:pt>
                <c:pt idx="6">
                  <c:v>7.8500000000000014E-2</c:v>
                </c:pt>
                <c:pt idx="7">
                  <c:v>0.22850000000000001</c:v>
                </c:pt>
                <c:pt idx="8">
                  <c:v>0.39850000000000002</c:v>
                </c:pt>
                <c:pt idx="9">
                  <c:v>0.59849999999999992</c:v>
                </c:pt>
                <c:pt idx="10">
                  <c:v>0.84849999999999992</c:v>
                </c:pt>
                <c:pt idx="11">
                  <c:v>1.0480750000000001</c:v>
                </c:pt>
                <c:pt idx="12">
                  <c:v>1.29765</c:v>
                </c:pt>
                <c:pt idx="13">
                  <c:v>1.5472250000000001</c:v>
                </c:pt>
                <c:pt idx="14">
                  <c:v>1.7968</c:v>
                </c:pt>
                <c:pt idx="15">
                  <c:v>2.0463749999999998</c:v>
                </c:pt>
                <c:pt idx="16">
                  <c:v>2.2959499999999999</c:v>
                </c:pt>
                <c:pt idx="17">
                  <c:v>2.545525</c:v>
                </c:pt>
                <c:pt idx="18">
                  <c:v>2.7951000000000001</c:v>
                </c:pt>
                <c:pt idx="19">
                  <c:v>3.0446750000000002</c:v>
                </c:pt>
                <c:pt idx="20">
                  <c:v>3.2942499999999999</c:v>
                </c:pt>
                <c:pt idx="21">
                  <c:v>3.543825</c:v>
                </c:pt>
                <c:pt idx="22">
                  <c:v>3.7934000000000001</c:v>
                </c:pt>
                <c:pt idx="23">
                  <c:v>4.0429750000000002</c:v>
                </c:pt>
                <c:pt idx="24">
                  <c:v>4.2925500000000003</c:v>
                </c:pt>
                <c:pt idx="25">
                  <c:v>4.5421250000000004</c:v>
                </c:pt>
                <c:pt idx="26">
                  <c:v>4.7916999999999996</c:v>
                </c:pt>
                <c:pt idx="27">
                  <c:v>5.0012749999999997</c:v>
                </c:pt>
                <c:pt idx="28">
                  <c:v>5.0008499999999998</c:v>
                </c:pt>
                <c:pt idx="29">
                  <c:v>5.0004249999999999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28-47AD-969E-2F62BCDB90E7}"/>
            </c:ext>
          </c:extLst>
        </c:ser>
        <c:ser>
          <c:idx val="0"/>
          <c:order val="11"/>
          <c:tx>
            <c:strRef>
              <c:f>Results_Capacity!$A$49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rgbClr val="ACC777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Results_Capacity!$B$49:$AZ$49</c:f>
              <c:numCache>
                <c:formatCode>0.00</c:formatCode>
                <c:ptCount val="51"/>
                <c:pt idx="0">
                  <c:v>0.19620000000000001</c:v>
                </c:pt>
                <c:pt idx="1">
                  <c:v>0.19620000000000001</c:v>
                </c:pt>
                <c:pt idx="2">
                  <c:v>0.19620000000000001</c:v>
                </c:pt>
                <c:pt idx="3">
                  <c:v>0.19620000000000001</c:v>
                </c:pt>
                <c:pt idx="4">
                  <c:v>0.19620000000000001</c:v>
                </c:pt>
                <c:pt idx="5">
                  <c:v>0.47220000000000006</c:v>
                </c:pt>
                <c:pt idx="6">
                  <c:v>0.46239000000000002</c:v>
                </c:pt>
                <c:pt idx="7">
                  <c:v>0.45257999999999998</c:v>
                </c:pt>
                <c:pt idx="8">
                  <c:v>0.44277</c:v>
                </c:pt>
                <c:pt idx="9">
                  <c:v>0.43296000000000001</c:v>
                </c:pt>
                <c:pt idx="10">
                  <c:v>0.37410000000000004</c:v>
                </c:pt>
                <c:pt idx="11">
                  <c:v>0.36429</c:v>
                </c:pt>
                <c:pt idx="12">
                  <c:v>0.35448000000000002</c:v>
                </c:pt>
                <c:pt idx="13">
                  <c:v>0.34467000000000003</c:v>
                </c:pt>
                <c:pt idx="14">
                  <c:v>0.33486000000000005</c:v>
                </c:pt>
                <c:pt idx="15">
                  <c:v>0.32505000000000001</c:v>
                </c:pt>
                <c:pt idx="16">
                  <c:v>0.31524000000000002</c:v>
                </c:pt>
                <c:pt idx="17">
                  <c:v>0.30543000000000003</c:v>
                </c:pt>
                <c:pt idx="18">
                  <c:v>0.29561999999999999</c:v>
                </c:pt>
                <c:pt idx="19">
                  <c:v>0.28581000000000001</c:v>
                </c:pt>
                <c:pt idx="20">
                  <c:v>0.27600000000000002</c:v>
                </c:pt>
                <c:pt idx="21">
                  <c:v>0.27600000000000002</c:v>
                </c:pt>
                <c:pt idx="22">
                  <c:v>0.27600000000000002</c:v>
                </c:pt>
                <c:pt idx="23">
                  <c:v>0.99293636640287697</c:v>
                </c:pt>
                <c:pt idx="24">
                  <c:v>2.4929363664028799</c:v>
                </c:pt>
                <c:pt idx="25">
                  <c:v>3.9929363664028799</c:v>
                </c:pt>
                <c:pt idx="26">
                  <c:v>5.4929363664028799</c:v>
                </c:pt>
                <c:pt idx="27">
                  <c:v>6.9929363664028799</c:v>
                </c:pt>
                <c:pt idx="28">
                  <c:v>8.4929363664028799</c:v>
                </c:pt>
                <c:pt idx="29">
                  <c:v>9.9929363664028799</c:v>
                </c:pt>
                <c:pt idx="30">
                  <c:v>11.492936366402899</c:v>
                </c:pt>
                <c:pt idx="31">
                  <c:v>12.992936366402899</c:v>
                </c:pt>
                <c:pt idx="32">
                  <c:v>14.492936366402899</c:v>
                </c:pt>
                <c:pt idx="33">
                  <c:v>15.992936366402899</c:v>
                </c:pt>
                <c:pt idx="34">
                  <c:v>17.492936366402901</c:v>
                </c:pt>
                <c:pt idx="35">
                  <c:v>18.992936366402901</c:v>
                </c:pt>
                <c:pt idx="36">
                  <c:v>20.492936366402901</c:v>
                </c:pt>
                <c:pt idx="37">
                  <c:v>21.992936366402901</c:v>
                </c:pt>
                <c:pt idx="38">
                  <c:v>23.492936366402901</c:v>
                </c:pt>
                <c:pt idx="39">
                  <c:v>24.992936366402901</c:v>
                </c:pt>
                <c:pt idx="40">
                  <c:v>26.492936366402901</c:v>
                </c:pt>
                <c:pt idx="41">
                  <c:v>27.992936366402901</c:v>
                </c:pt>
                <c:pt idx="42">
                  <c:v>29.492936366402901</c:v>
                </c:pt>
                <c:pt idx="43">
                  <c:v>30.992936366402901</c:v>
                </c:pt>
                <c:pt idx="44">
                  <c:v>32.492936366402901</c:v>
                </c:pt>
                <c:pt idx="45">
                  <c:v>33.716936366402898</c:v>
                </c:pt>
                <c:pt idx="46">
                  <c:v>35.216936366402898</c:v>
                </c:pt>
                <c:pt idx="47">
                  <c:v>36.716936366402898</c:v>
                </c:pt>
                <c:pt idx="48">
                  <c:v>38.216936366402898</c:v>
                </c:pt>
                <c:pt idx="49">
                  <c:v>39.716936366402898</c:v>
                </c:pt>
                <c:pt idx="50">
                  <c:v>41.216936366402898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8-47AD-969E-2F62BCDB90E7}"/>
            </c:ext>
          </c:extLst>
        </c:ser>
        <c:ser>
          <c:idx val="17"/>
          <c:order val="12"/>
          <c:tx>
            <c:strRef>
              <c:f>Results_Capacity!$A$66</c:f>
              <c:strCache>
                <c:ptCount val="1"/>
                <c:pt idx="0">
                  <c:v>Diesel stand-alone</c:v>
                </c:pt>
              </c:strCache>
            </c:strRef>
          </c:tx>
          <c:spPr>
            <a:solidFill>
              <a:srgbClr val="D13A36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Results_Capacity!$B$66:$AZ$66</c:f>
              <c:numCache>
                <c:formatCode>0.00</c:formatCode>
                <c:ptCount val="51"/>
                <c:pt idx="0">
                  <c:v>8.6615963774226104E-2</c:v>
                </c:pt>
                <c:pt idx="1">
                  <c:v>0.13373181019198699</c:v>
                </c:pt>
                <c:pt idx="2">
                  <c:v>0.13373181019198699</c:v>
                </c:pt>
                <c:pt idx="3">
                  <c:v>0.13373181019198699</c:v>
                </c:pt>
                <c:pt idx="4">
                  <c:v>0.460460453070553</c:v>
                </c:pt>
                <c:pt idx="5">
                  <c:v>0.460460453070553</c:v>
                </c:pt>
                <c:pt idx="6">
                  <c:v>0.460460453070553</c:v>
                </c:pt>
                <c:pt idx="7">
                  <c:v>0.460460453070553</c:v>
                </c:pt>
                <c:pt idx="8">
                  <c:v>0.460460453070553</c:v>
                </c:pt>
                <c:pt idx="9">
                  <c:v>0.460460453070553</c:v>
                </c:pt>
                <c:pt idx="10">
                  <c:v>0.37384448929632702</c:v>
                </c:pt>
                <c:pt idx="11">
                  <c:v>0.32672864287856601</c:v>
                </c:pt>
                <c:pt idx="12">
                  <c:v>0.32672864287856601</c:v>
                </c:pt>
                <c:pt idx="13">
                  <c:v>0.32672864287856601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028-47AD-969E-2F62BCDB90E7}"/>
            </c:ext>
          </c:extLst>
        </c:ser>
        <c:ser>
          <c:idx val="13"/>
          <c:order val="13"/>
          <c:tx>
            <c:strRef>
              <c:f>Results_Capacity!$A$62</c:f>
              <c:strCache>
                <c:ptCount val="1"/>
                <c:pt idx="0">
                  <c:v>Djibouti exports</c:v>
                </c:pt>
              </c:strCache>
            </c:strRef>
          </c:tx>
          <c:spPr>
            <a:solidFill>
              <a:srgbClr val="FFFFCC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Results_Capacity!$B$62:$AZ$62</c:f>
              <c:numCache>
                <c:formatCode>0.00</c:formatCode>
                <c:ptCount val="5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028-47AD-969E-2F62BCDB90E7}"/>
            </c:ext>
          </c:extLst>
        </c:ser>
        <c:ser>
          <c:idx val="14"/>
          <c:order val="14"/>
          <c:tx>
            <c:strRef>
              <c:f>Results_Capacity!$A$63</c:f>
              <c:strCache>
                <c:ptCount val="1"/>
                <c:pt idx="0">
                  <c:v>Kenya exports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Results_Capacity!$B$63:$AZ$63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</c:v>
                </c:pt>
                <c:pt idx="6">
                  <c:v>0.4</c:v>
                </c:pt>
                <c:pt idx="7">
                  <c:v>0.6</c:v>
                </c:pt>
                <c:pt idx="8">
                  <c:v>0.6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1.2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028-47AD-969E-2F62BCDB90E7}"/>
            </c:ext>
          </c:extLst>
        </c:ser>
        <c:ser>
          <c:idx val="15"/>
          <c:order val="15"/>
          <c:tx>
            <c:strRef>
              <c:f>Results_Capacity!$A$64</c:f>
              <c:strCache>
                <c:ptCount val="1"/>
                <c:pt idx="0">
                  <c:v>Sudan exports</c:v>
                </c:pt>
              </c:strCache>
            </c:strRef>
          </c:tx>
          <c:spPr>
            <a:solidFill>
              <a:srgbClr val="FFFF66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Results_Capacity!$B$64:$AZ$64</c:f>
              <c:numCache>
                <c:formatCode>0.00</c:formatCode>
                <c:ptCount val="5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1.6</c:v>
                </c:pt>
                <c:pt idx="9">
                  <c:v>1.6</c:v>
                </c:pt>
                <c:pt idx="10">
                  <c:v>3.1</c:v>
                </c:pt>
                <c:pt idx="11">
                  <c:v>3.1</c:v>
                </c:pt>
                <c:pt idx="12">
                  <c:v>3.1</c:v>
                </c:pt>
                <c:pt idx="13">
                  <c:v>3.1</c:v>
                </c:pt>
                <c:pt idx="14">
                  <c:v>3.1</c:v>
                </c:pt>
                <c:pt idx="15">
                  <c:v>3.1</c:v>
                </c:pt>
                <c:pt idx="16">
                  <c:v>3.1</c:v>
                </c:pt>
                <c:pt idx="17">
                  <c:v>3.1</c:v>
                </c:pt>
                <c:pt idx="18">
                  <c:v>3.1</c:v>
                </c:pt>
                <c:pt idx="19">
                  <c:v>3.1</c:v>
                </c:pt>
                <c:pt idx="20">
                  <c:v>3.1</c:v>
                </c:pt>
                <c:pt idx="21">
                  <c:v>3.1</c:v>
                </c:pt>
                <c:pt idx="22">
                  <c:v>3.1</c:v>
                </c:pt>
                <c:pt idx="23">
                  <c:v>3.1</c:v>
                </c:pt>
                <c:pt idx="24">
                  <c:v>3.1</c:v>
                </c:pt>
                <c:pt idx="25">
                  <c:v>3.1</c:v>
                </c:pt>
                <c:pt idx="26">
                  <c:v>3.1</c:v>
                </c:pt>
                <c:pt idx="27">
                  <c:v>3.1</c:v>
                </c:pt>
                <c:pt idx="28">
                  <c:v>3.1</c:v>
                </c:pt>
                <c:pt idx="29">
                  <c:v>3.1</c:v>
                </c:pt>
                <c:pt idx="30">
                  <c:v>3.1</c:v>
                </c:pt>
                <c:pt idx="31">
                  <c:v>3.1</c:v>
                </c:pt>
                <c:pt idx="32">
                  <c:v>3.1</c:v>
                </c:pt>
                <c:pt idx="33">
                  <c:v>3.1</c:v>
                </c:pt>
                <c:pt idx="34">
                  <c:v>3.1</c:v>
                </c:pt>
                <c:pt idx="35">
                  <c:v>3.1</c:v>
                </c:pt>
                <c:pt idx="36">
                  <c:v>3.1</c:v>
                </c:pt>
                <c:pt idx="37">
                  <c:v>3.1</c:v>
                </c:pt>
                <c:pt idx="38">
                  <c:v>3.1</c:v>
                </c:pt>
                <c:pt idx="39">
                  <c:v>3.1</c:v>
                </c:pt>
                <c:pt idx="40">
                  <c:v>3.1</c:v>
                </c:pt>
                <c:pt idx="41">
                  <c:v>3.1</c:v>
                </c:pt>
                <c:pt idx="42">
                  <c:v>3.1</c:v>
                </c:pt>
                <c:pt idx="43">
                  <c:v>3.1</c:v>
                </c:pt>
                <c:pt idx="44">
                  <c:v>3.1</c:v>
                </c:pt>
                <c:pt idx="45">
                  <c:v>3.1</c:v>
                </c:pt>
                <c:pt idx="46">
                  <c:v>3.1</c:v>
                </c:pt>
                <c:pt idx="47">
                  <c:v>3.1</c:v>
                </c:pt>
                <c:pt idx="48">
                  <c:v>3.1</c:v>
                </c:pt>
                <c:pt idx="49">
                  <c:v>3.1</c:v>
                </c:pt>
                <c:pt idx="50">
                  <c:v>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028-47AD-969E-2F62BCDB90E7}"/>
            </c:ext>
          </c:extLst>
        </c:ser>
        <c:ser>
          <c:idx val="16"/>
          <c:order val="16"/>
          <c:tx>
            <c:strRef>
              <c:f>Results_Capacity!$A$65</c:f>
              <c:strCache>
                <c:ptCount val="1"/>
                <c:pt idx="0">
                  <c:v>Tanzania exports</c:v>
                </c:pt>
              </c:strCache>
            </c:strRef>
          </c:tx>
          <c:spPr>
            <a:solidFill>
              <a:srgbClr val="CC9900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Results_Capacity!$B$65:$AZ$65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0.41199999999999998</c:v>
                </c:pt>
                <c:pt idx="7">
                  <c:v>0.41199999999999998</c:v>
                </c:pt>
                <c:pt idx="8">
                  <c:v>0.41199999999999998</c:v>
                </c:pt>
                <c:pt idx="9">
                  <c:v>0.41199999999999998</c:v>
                </c:pt>
                <c:pt idx="10">
                  <c:v>0.41199999999999998</c:v>
                </c:pt>
                <c:pt idx="11">
                  <c:v>0.41199999999999998</c:v>
                </c:pt>
                <c:pt idx="12">
                  <c:v>0.41199999999999998</c:v>
                </c:pt>
                <c:pt idx="13">
                  <c:v>0.41199999999999998</c:v>
                </c:pt>
                <c:pt idx="14">
                  <c:v>0.41199999999999998</c:v>
                </c:pt>
                <c:pt idx="15">
                  <c:v>0.41199999999999998</c:v>
                </c:pt>
                <c:pt idx="16">
                  <c:v>0.41199999999999998</c:v>
                </c:pt>
                <c:pt idx="17">
                  <c:v>0.41199999999999998</c:v>
                </c:pt>
                <c:pt idx="18">
                  <c:v>0.41199999999999998</c:v>
                </c:pt>
                <c:pt idx="19">
                  <c:v>0.41199999999999998</c:v>
                </c:pt>
                <c:pt idx="20">
                  <c:v>0.41199999999999998</c:v>
                </c:pt>
                <c:pt idx="21">
                  <c:v>0.41199999999999998</c:v>
                </c:pt>
                <c:pt idx="22">
                  <c:v>0.41199999999999998</c:v>
                </c:pt>
                <c:pt idx="23">
                  <c:v>0.41199999999999998</c:v>
                </c:pt>
                <c:pt idx="24">
                  <c:v>0.41199999999999998</c:v>
                </c:pt>
                <c:pt idx="25">
                  <c:v>0.41199999999999998</c:v>
                </c:pt>
                <c:pt idx="26">
                  <c:v>0.41199999999999998</c:v>
                </c:pt>
                <c:pt idx="27">
                  <c:v>0.41199999999999998</c:v>
                </c:pt>
                <c:pt idx="28">
                  <c:v>0.41199999999999998</c:v>
                </c:pt>
                <c:pt idx="29">
                  <c:v>0.41199999999999998</c:v>
                </c:pt>
                <c:pt idx="30">
                  <c:v>0.41199999999999998</c:v>
                </c:pt>
                <c:pt idx="31">
                  <c:v>0.41199999999999998</c:v>
                </c:pt>
                <c:pt idx="32">
                  <c:v>0.41199999999999998</c:v>
                </c:pt>
                <c:pt idx="33">
                  <c:v>0.41199999999999998</c:v>
                </c:pt>
                <c:pt idx="34">
                  <c:v>0.41199999999999998</c:v>
                </c:pt>
                <c:pt idx="35">
                  <c:v>0.41199999999999998</c:v>
                </c:pt>
                <c:pt idx="36">
                  <c:v>0.41199999999999998</c:v>
                </c:pt>
                <c:pt idx="37">
                  <c:v>0.41199999999999998</c:v>
                </c:pt>
                <c:pt idx="38">
                  <c:v>0.41199999999999998</c:v>
                </c:pt>
                <c:pt idx="39">
                  <c:v>0.41199999999999998</c:v>
                </c:pt>
                <c:pt idx="40">
                  <c:v>0.41199999999999998</c:v>
                </c:pt>
                <c:pt idx="41">
                  <c:v>0.41199999999999998</c:v>
                </c:pt>
                <c:pt idx="42">
                  <c:v>0.41199999999999998</c:v>
                </c:pt>
                <c:pt idx="43">
                  <c:v>0.41199999999999998</c:v>
                </c:pt>
                <c:pt idx="44">
                  <c:v>0.41199999999999998</c:v>
                </c:pt>
                <c:pt idx="45">
                  <c:v>0.41199999999999998</c:v>
                </c:pt>
                <c:pt idx="46">
                  <c:v>0.41199999999999998</c:v>
                </c:pt>
                <c:pt idx="47">
                  <c:v>0.41199999999999998</c:v>
                </c:pt>
                <c:pt idx="48">
                  <c:v>0.41199999999999998</c:v>
                </c:pt>
                <c:pt idx="49">
                  <c:v>0.41199999999999998</c:v>
                </c:pt>
                <c:pt idx="50">
                  <c:v>0.41199999999999998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028-47AD-969E-2F62BCDB90E7}"/>
            </c:ext>
          </c:extLst>
        </c:ser>
        <c:ser>
          <c:idx val="4"/>
          <c:order val="18"/>
          <c:tx>
            <c:strRef>
              <c:f>Results_Capacity!$A$53</c:f>
              <c:strCache>
                <c:ptCount val="1"/>
                <c:pt idx="0">
                  <c:v>Nuclear </c:v>
                </c:pt>
              </c:strCache>
            </c:strRef>
          </c:tx>
          <c:spPr>
            <a:solidFill>
              <a:srgbClr val="D862A8"/>
            </a:solidFill>
            <a:ln>
              <a:noFill/>
            </a:ln>
            <a:effectLst/>
          </c:spPr>
          <c:invertIfNegative val="0"/>
          <c:cat>
            <c:numRef>
              <c:f>Results_Capacity!$B$48:$AZ$48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Results_Capacity!$B$53:$AZ$53</c:f>
              <c:numCache>
                <c:formatCode>0.00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7.6127766273757003E-2</c:v>
                </c:pt>
                <c:pt idx="22">
                  <c:v>0.80654993689552801</c:v>
                </c:pt>
                <c:pt idx="23">
                  <c:v>1.7716647671705601</c:v>
                </c:pt>
                <c:pt idx="24">
                  <c:v>2.19387704825709</c:v>
                </c:pt>
                <c:pt idx="25">
                  <c:v>2.5</c:v>
                </c:pt>
                <c:pt idx="26">
                  <c:v>2.5</c:v>
                </c:pt>
                <c:pt idx="27">
                  <c:v>3.2753611962367701</c:v>
                </c:pt>
                <c:pt idx="28">
                  <c:v>3.5</c:v>
                </c:pt>
                <c:pt idx="29">
                  <c:v>3.5</c:v>
                </c:pt>
                <c:pt idx="30">
                  <c:v>3.5</c:v>
                </c:pt>
                <c:pt idx="31">
                  <c:v>3.5</c:v>
                </c:pt>
                <c:pt idx="32">
                  <c:v>3.5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3.7313202276380402</c:v>
                </c:pt>
                <c:pt idx="37">
                  <c:v>4.4344429540457098</c:v>
                </c:pt>
                <c:pt idx="38">
                  <c:v>5.1816135299046904</c:v>
                </c:pt>
                <c:pt idx="39">
                  <c:v>5.5</c:v>
                </c:pt>
                <c:pt idx="40">
                  <c:v>5.5</c:v>
                </c:pt>
                <c:pt idx="41">
                  <c:v>5.5</c:v>
                </c:pt>
                <c:pt idx="42">
                  <c:v>6.5</c:v>
                </c:pt>
                <c:pt idx="43">
                  <c:v>6.5</c:v>
                </c:pt>
                <c:pt idx="44">
                  <c:v>6.5</c:v>
                </c:pt>
                <c:pt idx="45">
                  <c:v>6.5</c:v>
                </c:pt>
                <c:pt idx="46">
                  <c:v>6.5</c:v>
                </c:pt>
                <c:pt idx="47">
                  <c:v>7.26957782937823</c:v>
                </c:pt>
                <c:pt idx="48">
                  <c:v>7.5</c:v>
                </c:pt>
                <c:pt idx="49">
                  <c:v>7.5</c:v>
                </c:pt>
                <c:pt idx="50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28-47AD-969E-2F62BCDB9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460032"/>
        <c:axId val="101023744"/>
        <c:extLst>
          <c:ext xmlns:c15="http://schemas.microsoft.com/office/drawing/2012/chart" uri="{02D57815-91ED-43cb-92C2-25804820EDAC}">
            <c15:filteredBarSeries>
              <c15:ser>
                <c:idx val="18"/>
                <c:order val="17"/>
                <c:tx>
                  <c:strRef>
                    <c:extLst>
                      <c:ext uri="{02D57815-91ED-43cb-92C2-25804820EDAC}">
                        <c15:formulaRef>
                          <c15:sqref>Results_Capacity!$A$67</c15:sqref>
                        </c15:formulaRef>
                      </c:ext>
                    </c:extLst>
                    <c:strCache>
                      <c:ptCount val="1"/>
                      <c:pt idx="0">
                        <c:v>Crude Oil (refinery)</c:v>
                      </c:pt>
                    </c:strCache>
                  </c:strRef>
                </c:tx>
                <c:spPr>
                  <a:solidFill>
                    <a:srgbClr val="E5096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Results_Capacity!$B$48:$AZ$48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  <c:pt idx="6">
                        <c:v>2021</c:v>
                      </c:pt>
                      <c:pt idx="7">
                        <c:v>2022</c:v>
                      </c:pt>
                      <c:pt idx="8">
                        <c:v>2023</c:v>
                      </c:pt>
                      <c:pt idx="9">
                        <c:v>2024</c:v>
                      </c:pt>
                      <c:pt idx="10">
                        <c:v>2025</c:v>
                      </c:pt>
                      <c:pt idx="11">
                        <c:v>2026</c:v>
                      </c:pt>
                      <c:pt idx="12">
                        <c:v>2027</c:v>
                      </c:pt>
                      <c:pt idx="13">
                        <c:v>2028</c:v>
                      </c:pt>
                      <c:pt idx="14">
                        <c:v>2029</c:v>
                      </c:pt>
                      <c:pt idx="15">
                        <c:v>2030</c:v>
                      </c:pt>
                      <c:pt idx="16">
                        <c:v>2031</c:v>
                      </c:pt>
                      <c:pt idx="17">
                        <c:v>2032</c:v>
                      </c:pt>
                      <c:pt idx="18">
                        <c:v>2033</c:v>
                      </c:pt>
                      <c:pt idx="19">
                        <c:v>2034</c:v>
                      </c:pt>
                      <c:pt idx="20">
                        <c:v>2035</c:v>
                      </c:pt>
                      <c:pt idx="21">
                        <c:v>2036</c:v>
                      </c:pt>
                      <c:pt idx="22">
                        <c:v>2037</c:v>
                      </c:pt>
                      <c:pt idx="23">
                        <c:v>2038</c:v>
                      </c:pt>
                      <c:pt idx="24">
                        <c:v>2039</c:v>
                      </c:pt>
                      <c:pt idx="25">
                        <c:v>2040</c:v>
                      </c:pt>
                      <c:pt idx="26">
                        <c:v>2041</c:v>
                      </c:pt>
                      <c:pt idx="27">
                        <c:v>2042</c:v>
                      </c:pt>
                      <c:pt idx="28">
                        <c:v>2043</c:v>
                      </c:pt>
                      <c:pt idx="29">
                        <c:v>2044</c:v>
                      </c:pt>
                      <c:pt idx="30">
                        <c:v>2045</c:v>
                      </c:pt>
                      <c:pt idx="31">
                        <c:v>2046</c:v>
                      </c:pt>
                      <c:pt idx="32">
                        <c:v>2047</c:v>
                      </c:pt>
                      <c:pt idx="33">
                        <c:v>2048</c:v>
                      </c:pt>
                      <c:pt idx="34">
                        <c:v>2049</c:v>
                      </c:pt>
                      <c:pt idx="35">
                        <c:v>2050</c:v>
                      </c:pt>
                      <c:pt idx="36">
                        <c:v>2051</c:v>
                      </c:pt>
                      <c:pt idx="37">
                        <c:v>2052</c:v>
                      </c:pt>
                      <c:pt idx="38">
                        <c:v>2053</c:v>
                      </c:pt>
                      <c:pt idx="39">
                        <c:v>2054</c:v>
                      </c:pt>
                      <c:pt idx="40">
                        <c:v>2055</c:v>
                      </c:pt>
                      <c:pt idx="41">
                        <c:v>2056</c:v>
                      </c:pt>
                      <c:pt idx="42">
                        <c:v>2057</c:v>
                      </c:pt>
                      <c:pt idx="43">
                        <c:v>2058</c:v>
                      </c:pt>
                      <c:pt idx="44">
                        <c:v>2059</c:v>
                      </c:pt>
                      <c:pt idx="45">
                        <c:v>2060</c:v>
                      </c:pt>
                      <c:pt idx="46">
                        <c:v>2061</c:v>
                      </c:pt>
                      <c:pt idx="47">
                        <c:v>2062</c:v>
                      </c:pt>
                      <c:pt idx="48">
                        <c:v>2063</c:v>
                      </c:pt>
                      <c:pt idx="49">
                        <c:v>2064</c:v>
                      </c:pt>
                      <c:pt idx="50">
                        <c:v>2065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Results_Capacity!$B$67:$AZ$67</c15:sqref>
                        </c15:formulaRef>
                      </c:ext>
                    </c:extLst>
                    <c:numCache>
                      <c:formatCode>0.00</c:formatCode>
                      <c:ptCount val="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2-4028-47AD-969E-2F62BCDB90E7}"/>
                  </c:ext>
                </c:extLst>
              </c15:ser>
            </c15:filteredBarSeries>
          </c:ext>
        </c:extLst>
      </c:barChart>
      <c:catAx>
        <c:axId val="10046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1023744"/>
        <c:crosses val="autoZero"/>
        <c:auto val="1"/>
        <c:lblAlgn val="ctr"/>
        <c:lblOffset val="100"/>
        <c:tickLblSkip val="5"/>
        <c:noMultiLvlLbl val="0"/>
      </c:catAx>
      <c:valAx>
        <c:axId val="10102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GW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046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5722139065741287"/>
          <c:y val="9.494423969941744E-2"/>
          <c:w val="0.14156904653561264"/>
          <c:h val="0.776158656892904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413869115547158E-2"/>
          <c:y val="4.2374358704947435E-2"/>
          <c:w val="0.75127438770322164"/>
          <c:h val="0.74692347460906472"/>
        </c:manualLayout>
      </c:layout>
      <c:areaChart>
        <c:grouping val="stacked"/>
        <c:varyColors val="0"/>
        <c:ser>
          <c:idx val="1"/>
          <c:order val="0"/>
          <c:tx>
            <c:strRef>
              <c:f>Results_Production!$A$90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rgbClr val="B7423F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2"/>
                <c:pt idx="0">
                  <c:v>2015</c:v>
                </c:pt>
                <c:pt idx="1">
                  <c:v>2065</c:v>
                </c:pt>
              </c:numCache>
            </c:numRef>
          </c:cat>
          <c:val>
            <c:numRef>
              <c:f>Results_Production!$B$90:$AZ$90</c:f>
              <c:numCache>
                <c:formatCode>0</c:formatCode>
                <c:ptCount val="2"/>
                <c:pt idx="0">
                  <c:v>531.29185262499186</c:v>
                </c:pt>
                <c:pt idx="1">
                  <c:v>3687.7426706499168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CF-4611-A281-9A237F3E4F38}"/>
            </c:ext>
          </c:extLst>
        </c:ser>
        <c:ser>
          <c:idx val="2"/>
          <c:order val="1"/>
          <c:tx>
            <c:strRef>
              <c:f>Results_Production!$A$91</c:f>
              <c:strCache>
                <c:ptCount val="1"/>
                <c:pt idx="0">
                  <c:v>HFO</c:v>
                </c:pt>
              </c:strCache>
            </c:strRef>
          </c:tx>
          <c:spPr>
            <a:solidFill>
              <a:srgbClr val="792B29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2"/>
                <c:pt idx="0">
                  <c:v>2015</c:v>
                </c:pt>
                <c:pt idx="1">
                  <c:v>2065</c:v>
                </c:pt>
              </c:numCache>
            </c:numRef>
          </c:cat>
          <c:val>
            <c:numRef>
              <c:f>Results_Production!$B$91:$AZ$91</c:f>
              <c:numCache>
                <c:formatCode>0</c:formatCode>
                <c:ptCount val="2"/>
                <c:pt idx="0">
                  <c:v>0</c:v>
                </c:pt>
                <c:pt idx="1">
                  <c:v>113888.91027462474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CF-4611-A281-9A237F3E4F38}"/>
            </c:ext>
          </c:extLst>
        </c:ser>
        <c:ser>
          <c:idx val="3"/>
          <c:order val="2"/>
          <c:tx>
            <c:strRef>
              <c:f>Results_Production!$A$92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566C8C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2"/>
                <c:pt idx="0">
                  <c:v>2015</c:v>
                </c:pt>
                <c:pt idx="1">
                  <c:v>2065</c:v>
                </c:pt>
              </c:numCache>
            </c:numRef>
          </c:cat>
          <c:val>
            <c:numRef>
              <c:f>Results_Production!$B$92:$AZ$92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CF-4611-A281-9A237F3E4F38}"/>
            </c:ext>
          </c:extLst>
        </c:ser>
        <c:ser>
          <c:idx val="7"/>
          <c:order val="3"/>
          <c:tx>
            <c:strRef>
              <c:f>Results_Production!$A$96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F77AD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2"/>
                <c:pt idx="0">
                  <c:v>2015</c:v>
                </c:pt>
                <c:pt idx="1">
                  <c:v>2065</c:v>
                </c:pt>
              </c:numCache>
            </c:numRef>
          </c:cat>
          <c:val>
            <c:numRef>
              <c:f>Results_Production!$B$96:$AZ$96</c:f>
              <c:numCache>
                <c:formatCode>0</c:formatCode>
                <c:ptCount val="2"/>
                <c:pt idx="0">
                  <c:v>924.64532533306908</c:v>
                </c:pt>
                <c:pt idx="1">
                  <c:v>28699.650050688055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CF-4611-A281-9A237F3E4F38}"/>
            </c:ext>
          </c:extLst>
        </c:ser>
        <c:ser>
          <c:idx val="11"/>
          <c:order val="4"/>
          <c:tx>
            <c:strRef>
              <c:f>Results_Production!$A$100</c:f>
              <c:strCache>
                <c:ptCount val="1"/>
                <c:pt idx="0">
                  <c:v>CSP</c:v>
                </c:pt>
              </c:strCache>
            </c:strRef>
          </c:tx>
          <c:spPr>
            <a:solidFill>
              <a:srgbClr val="EA4300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2"/>
                <c:pt idx="0">
                  <c:v>2015</c:v>
                </c:pt>
                <c:pt idx="1">
                  <c:v>2065</c:v>
                </c:pt>
              </c:numCache>
            </c:numRef>
          </c:cat>
          <c:val>
            <c:numRef>
              <c:f>Results_Production!$B$100:$AZ$100</c:f>
              <c:numCache>
                <c:formatCode>0</c:formatCode>
                <c:ptCount val="2"/>
                <c:pt idx="0">
                  <c:v>0</c:v>
                </c:pt>
                <c:pt idx="1">
                  <c:v>114844.81720192864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CF-4611-A281-9A237F3E4F38}"/>
            </c:ext>
          </c:extLst>
        </c:ser>
        <c:ser>
          <c:idx val="12"/>
          <c:order val="5"/>
          <c:tx>
            <c:strRef>
              <c:f>Results_Production!$A$101</c:f>
              <c:strCache>
                <c:ptCount val="1"/>
                <c:pt idx="0">
                  <c:v>CSP with storage</c:v>
                </c:pt>
              </c:strCache>
            </c:strRef>
          </c:tx>
          <c:spPr>
            <a:solidFill>
              <a:srgbClr val="D6A300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2"/>
                <c:pt idx="0">
                  <c:v>2015</c:v>
                </c:pt>
                <c:pt idx="1">
                  <c:v>2065</c:v>
                </c:pt>
              </c:numCache>
            </c:numRef>
          </c:cat>
          <c:val>
            <c:numRef>
              <c:f>Results_Production!$B$101:$AZ$101</c:f>
              <c:numCache>
                <c:formatCode>0</c:formatCode>
                <c:ptCount val="2"/>
                <c:pt idx="0">
                  <c:v>0</c:v>
                </c:pt>
                <c:pt idx="1">
                  <c:v>159972.86515735387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2CF-4611-A281-9A237F3E4F38}"/>
            </c:ext>
          </c:extLst>
        </c:ser>
        <c:ser>
          <c:idx val="9"/>
          <c:order val="6"/>
          <c:tx>
            <c:strRef>
              <c:f>Results_Production!$A$98</c:f>
              <c:strCache>
                <c:ptCount val="1"/>
                <c:pt idx="0">
                  <c:v>PV rooftop</c:v>
                </c:pt>
              </c:strCache>
            </c:strRef>
          </c:tx>
          <c:spPr>
            <a:solidFill>
              <a:srgbClr val="E6AF00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2"/>
                <c:pt idx="0">
                  <c:v>2015</c:v>
                </c:pt>
                <c:pt idx="1">
                  <c:v>2065</c:v>
                </c:pt>
              </c:numCache>
            </c:numRef>
          </c:cat>
          <c:val>
            <c:numRef>
              <c:f>Results_Production!$B$98:$AZ$98</c:f>
              <c:numCache>
                <c:formatCode>0</c:formatCode>
                <c:ptCount val="2"/>
                <c:pt idx="0">
                  <c:v>1.7709900024751919</c:v>
                </c:pt>
                <c:pt idx="1">
                  <c:v>17709.900024751922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CF-4611-A281-9A237F3E4F38}"/>
            </c:ext>
          </c:extLst>
        </c:ser>
        <c:ser>
          <c:idx val="8"/>
          <c:order val="7"/>
          <c:tx>
            <c:strRef>
              <c:f>Results_Production!$A$97</c:f>
              <c:strCache>
                <c:ptCount val="1"/>
                <c:pt idx="0">
                  <c:v>PV utility</c:v>
                </c:pt>
              </c:strCache>
            </c:strRef>
          </c:tx>
          <c:spPr>
            <a:solidFill>
              <a:srgbClr val="C17003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2"/>
                <c:pt idx="0">
                  <c:v>2015</c:v>
                </c:pt>
                <c:pt idx="1">
                  <c:v>2065</c:v>
                </c:pt>
              </c:numCache>
            </c:numRef>
          </c:cat>
          <c:val>
            <c:numRef>
              <c:f>Results_Production!$B$97:$AZ$97</c:f>
              <c:numCache>
                <c:formatCode>0</c:formatCode>
                <c:ptCount val="2"/>
                <c:pt idx="0">
                  <c:v>16.222268422672759</c:v>
                </c:pt>
                <c:pt idx="1">
                  <c:v>66412.125092819711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CF-4611-A281-9A237F3E4F38}"/>
            </c:ext>
          </c:extLst>
        </c:ser>
        <c:ser>
          <c:idx val="10"/>
          <c:order val="8"/>
          <c:tx>
            <c:strRef>
              <c:f>Results_Production!$A$99</c:f>
              <c:strCache>
                <c:ptCount val="1"/>
                <c:pt idx="0">
                  <c:v>PV with storage</c:v>
                </c:pt>
              </c:strCache>
            </c:strRef>
          </c:tx>
          <c:spPr>
            <a:solidFill>
              <a:srgbClr val="F26200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2"/>
                <c:pt idx="0">
                  <c:v>2015</c:v>
                </c:pt>
                <c:pt idx="1">
                  <c:v>2065</c:v>
                </c:pt>
              </c:numCache>
            </c:numRef>
          </c:cat>
          <c:val>
            <c:numRef>
              <c:f>Results_Production!$B$99:$AZ$99</c:f>
              <c:numCache>
                <c:formatCode>0</c:formatCode>
                <c:ptCount val="2"/>
                <c:pt idx="0">
                  <c:v>0</c:v>
                </c:pt>
                <c:pt idx="1">
                  <c:v>26469.900040519922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CF-4611-A281-9A237F3E4F38}"/>
            </c:ext>
          </c:extLst>
        </c:ser>
        <c:ser>
          <c:idx val="5"/>
          <c:order val="9"/>
          <c:tx>
            <c:strRef>
              <c:f>Results_Production!$A$94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008BBC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2"/>
                <c:pt idx="0">
                  <c:v>2015</c:v>
                </c:pt>
                <c:pt idx="1">
                  <c:v>2065</c:v>
                </c:pt>
              </c:numCache>
            </c:numRef>
          </c:cat>
          <c:val>
            <c:numRef>
              <c:f>Results_Production!$B$94:$AZ$94</c:f>
              <c:numCache>
                <c:formatCode>0</c:formatCode>
                <c:ptCount val="2"/>
                <c:pt idx="0">
                  <c:v>9834.2072817015633</c:v>
                </c:pt>
                <c:pt idx="1">
                  <c:v>183103.98977358709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CF-4611-A281-9A237F3E4F38}"/>
            </c:ext>
          </c:extLst>
        </c:ser>
        <c:ser>
          <c:idx val="6"/>
          <c:order val="10"/>
          <c:tx>
            <c:strRef>
              <c:f>Results_Production!$A$95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2"/>
                <c:pt idx="0">
                  <c:v>2015</c:v>
                </c:pt>
                <c:pt idx="1">
                  <c:v>2065</c:v>
                </c:pt>
              </c:numCache>
            </c:numRef>
          </c:cat>
          <c:val>
            <c:numRef>
              <c:f>Results_Production!$B$95:$AZ$95</c:f>
              <c:numCache>
                <c:formatCode>0</c:formatCode>
                <c:ptCount val="2"/>
                <c:pt idx="0">
                  <c:v>59.56800010722246</c:v>
                </c:pt>
                <c:pt idx="1">
                  <c:v>35040.000063072002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CF-4611-A281-9A237F3E4F38}"/>
            </c:ext>
          </c:extLst>
        </c:ser>
        <c:ser>
          <c:idx val="0"/>
          <c:order val="11"/>
          <c:tx>
            <c:strRef>
              <c:f>Results_Production!$A$89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rgbClr val="ACC777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2"/>
                <c:pt idx="0">
                  <c:v>2015</c:v>
                </c:pt>
                <c:pt idx="1">
                  <c:v>2065</c:v>
                </c:pt>
              </c:numCache>
            </c:numRef>
          </c:cat>
          <c:val>
            <c:numRef>
              <c:f>Results_Production!$B$89:$AZ$89</c:f>
              <c:numCache>
                <c:formatCode>0</c:formatCode>
                <c:ptCount val="2"/>
                <c:pt idx="0">
                  <c:v>783.21705980979038</c:v>
                </c:pt>
                <c:pt idx="1">
                  <c:v>181324.51440888183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CF-4611-A281-9A237F3E4F38}"/>
            </c:ext>
          </c:extLst>
        </c:ser>
        <c:ser>
          <c:idx val="17"/>
          <c:order val="12"/>
          <c:tx>
            <c:strRef>
              <c:f>Results_Production!$A$106</c:f>
              <c:strCache>
                <c:ptCount val="1"/>
                <c:pt idx="0">
                  <c:v>Diesel stand-alone</c:v>
                </c:pt>
              </c:strCache>
            </c:strRef>
          </c:tx>
          <c:spPr>
            <a:solidFill>
              <a:srgbClr val="D13A36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2"/>
                <c:pt idx="0">
                  <c:v>2015</c:v>
                </c:pt>
                <c:pt idx="1">
                  <c:v>2065</c:v>
                </c:pt>
              </c:numCache>
            </c:numRef>
          </c:cat>
          <c:val>
            <c:numRef>
              <c:f>Results_Production!$B$106:$AZ$106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2CF-4611-A281-9A237F3E4F38}"/>
            </c:ext>
          </c:extLst>
        </c:ser>
        <c:ser>
          <c:idx val="4"/>
          <c:order val="17"/>
          <c:tx>
            <c:strRef>
              <c:f>Results_Production!$A$93</c:f>
              <c:strCache>
                <c:ptCount val="1"/>
                <c:pt idx="0">
                  <c:v>Nuclear </c:v>
                </c:pt>
              </c:strCache>
            </c:strRef>
          </c:tx>
          <c:spPr>
            <a:solidFill>
              <a:srgbClr val="D862A8"/>
            </a:solidFill>
            <a:ln>
              <a:noFill/>
            </a:ln>
            <a:effectLst/>
          </c:spPr>
          <c:cat>
            <c:numRef>
              <c:f>Results_Production!$B$88:$AZ$88</c:f>
              <c:numCache>
                <c:formatCode>General</c:formatCode>
                <c:ptCount val="2"/>
                <c:pt idx="0">
                  <c:v>2015</c:v>
                </c:pt>
                <c:pt idx="1">
                  <c:v>2065</c:v>
                </c:pt>
              </c:numCache>
            </c:numRef>
          </c:cat>
          <c:val>
            <c:numRef>
              <c:f>Results_Production!$B$93:$AZ$93</c:f>
              <c:numCache>
                <c:formatCode>0</c:formatCode>
                <c:ptCount val="2"/>
                <c:pt idx="0">
                  <c:v>0</c:v>
                </c:pt>
                <c:pt idx="1">
                  <c:v>55845.000100521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CF-4611-A281-9A237F3E4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06688"/>
        <c:axId val="134708608"/>
        <c:extLst>
          <c:ext xmlns:c15="http://schemas.microsoft.com/office/drawing/2012/chart" uri="{02D57815-91ED-43cb-92C2-25804820EDAC}">
            <c15:filteredArea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Results_Production!$A$102</c15:sqref>
                        </c15:formulaRef>
                      </c:ext>
                    </c:extLst>
                    <c:strCache>
                      <c:ptCount val="1"/>
                      <c:pt idx="0">
                        <c:v>Djibouti exports</c:v>
                      </c:pt>
                    </c:strCache>
                  </c:strRef>
                </c:tx>
                <c:spPr>
                  <a:solidFill>
                    <a:srgbClr val="FFFFCC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Results_Production!$B$88:$AZ$88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2015</c:v>
                      </c:pt>
                      <c:pt idx="1">
                        <c:v>2065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Results_Production!$B$102:$AZ$102</c15:sqref>
                        </c15:formulaRef>
                      </c:ext>
                    </c:extLst>
                    <c:numCache>
                      <c:formatCode>0</c:formatCode>
                      <c:ptCount val="2"/>
                      <c:pt idx="0">
                        <c:v>582.5400004660321</c:v>
                      </c:pt>
                      <c:pt idx="1">
                        <c:v>582.5400004660321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72CF-4611-A281-9A237F3E4F38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Results_Production!$A$103</c15:sqref>
                        </c15:formulaRef>
                      </c:ext>
                    </c:extLst>
                    <c:strCache>
                      <c:ptCount val="1"/>
                      <c:pt idx="0">
                        <c:v>Kenya exports</c:v>
                      </c:pt>
                    </c:strCache>
                  </c:strRef>
                </c:tx>
                <c:spPr>
                  <a:solidFill>
                    <a:srgbClr val="FFFF99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Results_Production!$B$88:$AZ$88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2015</c:v>
                      </c:pt>
                      <c:pt idx="1">
                        <c:v>2065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Results_Production!$B$103:$AZ$103</c15:sqref>
                        </c15:formulaRef>
                      </c:ext>
                    </c:extLst>
                    <c:numCache>
                      <c:formatCode>0</c:formatCode>
                      <c:ptCount val="2"/>
                      <c:pt idx="0">
                        <c:v>0</c:v>
                      </c:pt>
                      <c:pt idx="1">
                        <c:v>8155.5600065244489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2CF-4611-A281-9A237F3E4F38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Results_Production!$A$104</c15:sqref>
                        </c15:formulaRef>
                      </c:ext>
                    </c:extLst>
                    <c:strCache>
                      <c:ptCount val="1"/>
                      <c:pt idx="0">
                        <c:v>Sudan exports</c:v>
                      </c:pt>
                    </c:strCache>
                  </c:strRef>
                </c:tx>
                <c:spPr>
                  <a:solidFill>
                    <a:srgbClr val="FFFF66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Results_Production!$B$88:$AZ$88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2015</c:v>
                      </c:pt>
                      <c:pt idx="1">
                        <c:v>2065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Results_Production!$B$104:$AZ$104</c15:sqref>
                        </c15:formulaRef>
                      </c:ext>
                    </c:extLst>
                    <c:numCache>
                      <c:formatCode>0</c:formatCode>
                      <c:ptCount val="2"/>
                      <c:pt idx="0">
                        <c:v>582.5400004660321</c:v>
                      </c:pt>
                      <c:pt idx="1">
                        <c:v>18058.740014446994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2CF-4611-A281-9A237F3E4F38}"/>
                  </c:ext>
                </c:extLst>
              </c15:ser>
            </c15:filteredAreaSeries>
            <c15:filteredArea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Results_Production!$A$105</c15:sqref>
                        </c15:formulaRef>
                      </c:ext>
                    </c:extLst>
                    <c:strCache>
                      <c:ptCount val="1"/>
                      <c:pt idx="0">
                        <c:v>Tanzania exports</c:v>
                      </c:pt>
                    </c:strCache>
                  </c:strRef>
                </c:tx>
                <c:spPr>
                  <a:solidFill>
                    <a:srgbClr val="CC9900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Results_Production!$B$88:$AZ$88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2015</c:v>
                      </c:pt>
                      <c:pt idx="1">
                        <c:v>2065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Results_Production!$B$105:$AZ$105</c15:sqref>
                        </c15:formulaRef>
                      </c:ext>
                    </c:extLst>
                    <c:numCache>
                      <c:formatCode>0</c:formatCode>
                      <c:ptCount val="2"/>
                      <c:pt idx="0">
                        <c:v>0</c:v>
                      </c:pt>
                      <c:pt idx="1">
                        <c:v>2400.0588908089362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2CF-4611-A281-9A237F3E4F38}"/>
                  </c:ext>
                </c:extLst>
              </c15:ser>
            </c15:filteredAreaSeries>
          </c:ext>
        </c:extLst>
      </c:areaChart>
      <c:catAx>
        <c:axId val="134706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34708608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470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GWh</a:t>
                </a:r>
              </a:p>
            </c:rich>
          </c:tx>
          <c:layout>
            <c:manualLayout>
              <c:xMode val="edge"/>
              <c:yMode val="edge"/>
              <c:x val="5.9271798814153325E-3"/>
              <c:y val="0.31057086600309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3470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5924117259889887"/>
          <c:y val="0.12197561990035273"/>
          <c:w val="0.1066630270023875"/>
          <c:h val="0.753340387116160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Results_Production!$A$128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Results_Production!$B$127:$AZ$127</c:f>
              <c:numCache>
                <c:formatCode>General</c:formatCode>
                <c:ptCount val="2"/>
                <c:pt idx="0">
                  <c:v>2015</c:v>
                </c:pt>
                <c:pt idx="1">
                  <c:v>2065</c:v>
                </c:pt>
              </c:numCache>
            </c:numRef>
          </c:cat>
          <c:val>
            <c:numRef>
              <c:f>Results_Production!$B$128:$AZ$128</c:f>
              <c:numCache>
                <c:formatCode>0</c:formatCode>
                <c:ptCount val="2"/>
                <c:pt idx="0">
                  <c:v>12149.15178799931</c:v>
                </c:pt>
                <c:pt idx="1">
                  <c:v>942819.61479412683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0D-4EBB-A482-E4AF24104EA1}"/>
            </c:ext>
          </c:extLst>
        </c:ser>
        <c:ser>
          <c:idx val="1"/>
          <c:order val="1"/>
          <c:tx>
            <c:strRef>
              <c:f>Results_Production!$A$129</c:f>
              <c:strCache>
                <c:ptCount val="1"/>
                <c:pt idx="0">
                  <c:v>Mini Grid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Results_Production!$B$127:$AZ$127</c:f>
              <c:numCache>
                <c:formatCode>General</c:formatCode>
                <c:ptCount val="2"/>
                <c:pt idx="0">
                  <c:v>2015</c:v>
                </c:pt>
                <c:pt idx="1">
                  <c:v>2065</c:v>
                </c:pt>
              </c:numCache>
            </c:numRef>
          </c:cat>
          <c:val>
            <c:numRef>
              <c:f>Results_Production!$B$129:$AZ$129</c:f>
              <c:numCache>
                <c:formatCode>0</c:formatCode>
                <c:ptCount val="2"/>
                <c:pt idx="0">
                  <c:v>0</c:v>
                </c:pt>
                <c:pt idx="1">
                  <c:v>3180.5555580999999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0D-4EBB-A482-E4AF24104EA1}"/>
            </c:ext>
          </c:extLst>
        </c:ser>
        <c:ser>
          <c:idx val="2"/>
          <c:order val="2"/>
          <c:tx>
            <c:strRef>
              <c:f>Results_Production!$A$130</c:f>
              <c:strCache>
                <c:ptCount val="1"/>
                <c:pt idx="0">
                  <c:v>Stand Alone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Results_Production!$B$127:$AZ$127</c:f>
              <c:numCache>
                <c:formatCode>General</c:formatCode>
                <c:ptCount val="2"/>
                <c:pt idx="0">
                  <c:v>2015</c:v>
                </c:pt>
                <c:pt idx="1">
                  <c:v>2065</c:v>
                </c:pt>
              </c:numCache>
            </c:numRef>
          </c:cat>
          <c:val>
            <c:numRef>
              <c:f>Results_Production!$B$130:$AZ$130</c:f>
              <c:numCache>
                <c:formatCode>0</c:formatCode>
                <c:ptCount val="2"/>
                <c:pt idx="0">
                  <c:v>1.7709900024751919</c:v>
                </c:pt>
                <c:pt idx="1">
                  <c:v>44224.24450975185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0D-4EBB-A482-E4AF24104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506304"/>
        <c:axId val="150970368"/>
      </c:barChart>
      <c:catAx>
        <c:axId val="14950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0970368"/>
        <c:crosses val="autoZero"/>
        <c:auto val="1"/>
        <c:lblAlgn val="ctr"/>
        <c:lblOffset val="100"/>
        <c:tickLblSkip val="5"/>
        <c:noMultiLvlLbl val="0"/>
      </c:catAx>
      <c:valAx>
        <c:axId val="150970368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950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51196007576465"/>
          <c:y val="4.4519684073353154E-2"/>
          <c:w val="0.85836515362398291"/>
          <c:h val="0.75707461141291743"/>
        </c:manualLayout>
      </c:layout>
      <c:lineChart>
        <c:grouping val="standard"/>
        <c:varyColors val="0"/>
        <c:ser>
          <c:idx val="1"/>
          <c:order val="0"/>
          <c:tx>
            <c:strRef>
              <c:f>Demand_Results!$A$9</c:f>
              <c:strCache>
                <c:ptCount val="1"/>
                <c:pt idx="0">
                  <c:v>Electrified (total)</c:v>
                </c:pt>
              </c:strCache>
            </c:strRef>
          </c:tx>
          <c:marker>
            <c:symbol val="none"/>
          </c:marker>
          <c:cat>
            <c:numRef>
              <c:f>Demand_Results!$B$8:$AZ$8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Demand_Results!$B$9:$AZ$9</c:f>
              <c:numCache>
                <c:formatCode>0</c:formatCode>
                <c:ptCount val="51"/>
                <c:pt idx="0">
                  <c:v>8886.1111093338877</c:v>
                </c:pt>
                <c:pt idx="1">
                  <c:v>9166.6666648333339</c:v>
                </c:pt>
                <c:pt idx="2">
                  <c:v>9466.6666647733346</c:v>
                </c:pt>
                <c:pt idx="3">
                  <c:v>13869.444441670557</c:v>
                </c:pt>
                <c:pt idx="4">
                  <c:v>16366.666663393335</c:v>
                </c:pt>
                <c:pt idx="5">
                  <c:v>19419.444440560557</c:v>
                </c:pt>
                <c:pt idx="6">
                  <c:v>23191.666662028336</c:v>
                </c:pt>
                <c:pt idx="7">
                  <c:v>27788.888883331114</c:v>
                </c:pt>
                <c:pt idx="8">
                  <c:v>33422.222215537782</c:v>
                </c:pt>
                <c:pt idx="9">
                  <c:v>40727.777769632223</c:v>
                </c:pt>
                <c:pt idx="10">
                  <c:v>49780.555545599454</c:v>
                </c:pt>
                <c:pt idx="11">
                  <c:v>59480.555543659444</c:v>
                </c:pt>
                <c:pt idx="12">
                  <c:v>71427.777763492239</c:v>
                </c:pt>
                <c:pt idx="13">
                  <c:v>84533.333316426666</c:v>
                </c:pt>
                <c:pt idx="14">
                  <c:v>100972.22220202777</c:v>
                </c:pt>
                <c:pt idx="15">
                  <c:v>120449.99997591</c:v>
                </c:pt>
                <c:pt idx="16">
                  <c:v>136930.55552816947</c:v>
                </c:pt>
                <c:pt idx="17">
                  <c:v>153324.99996933501</c:v>
                </c:pt>
                <c:pt idx="18">
                  <c:v>169997.22218822278</c:v>
                </c:pt>
                <c:pt idx="19">
                  <c:v>186449.99996271002</c:v>
                </c:pt>
                <c:pt idx="20">
                  <c:v>203108.3332927117</c:v>
                </c:pt>
                <c:pt idx="21">
                  <c:v>220013.88884488613</c:v>
                </c:pt>
                <c:pt idx="22">
                  <c:v>237152.77773034724</c:v>
                </c:pt>
                <c:pt idx="23">
                  <c:v>254208.33328249166</c:v>
                </c:pt>
                <c:pt idx="24">
                  <c:v>271322.22216795781</c:v>
                </c:pt>
                <c:pt idx="25">
                  <c:v>288411.11105342896</c:v>
                </c:pt>
                <c:pt idx="26">
                  <c:v>306205.55549431447</c:v>
                </c:pt>
                <c:pt idx="27">
                  <c:v>324208.33326849173</c:v>
                </c:pt>
                <c:pt idx="28">
                  <c:v>342374.99993152503</c:v>
                </c:pt>
                <c:pt idx="29">
                  <c:v>361230.55548330944</c:v>
                </c:pt>
                <c:pt idx="30">
                  <c:v>380222.22214617784</c:v>
                </c:pt>
                <c:pt idx="31">
                  <c:v>399430.55547566939</c:v>
                </c:pt>
                <c:pt idx="32">
                  <c:v>418299.99991634005</c:v>
                </c:pt>
                <c:pt idx="33">
                  <c:v>437574.99991248507</c:v>
                </c:pt>
                <c:pt idx="34">
                  <c:v>457111.11101968889</c:v>
                </c:pt>
                <c:pt idx="35">
                  <c:v>477994.44434884557</c:v>
                </c:pt>
                <c:pt idx="36">
                  <c:v>500813.88878872606</c:v>
                </c:pt>
                <c:pt idx="37">
                  <c:v>524730.55545060954</c:v>
                </c:pt>
                <c:pt idx="38">
                  <c:v>548986.1110013139</c:v>
                </c:pt>
                <c:pt idx="39">
                  <c:v>573294.44432978565</c:v>
                </c:pt>
                <c:pt idx="40">
                  <c:v>597930.55543596961</c:v>
                </c:pt>
                <c:pt idx="41">
                  <c:v>622305.55543109449</c:v>
                </c:pt>
                <c:pt idx="42">
                  <c:v>646808.33320397174</c:v>
                </c:pt>
                <c:pt idx="43">
                  <c:v>670983.33319913677</c:v>
                </c:pt>
                <c:pt idx="44">
                  <c:v>695230.55541650939</c:v>
                </c:pt>
                <c:pt idx="45">
                  <c:v>719686.11096717382</c:v>
                </c:pt>
                <c:pt idx="46">
                  <c:v>745994.44429524557</c:v>
                </c:pt>
                <c:pt idx="47">
                  <c:v>771686.11095677386</c:v>
                </c:pt>
                <c:pt idx="48">
                  <c:v>797761.11095155892</c:v>
                </c:pt>
                <c:pt idx="49">
                  <c:v>824244.44427959563</c:v>
                </c:pt>
                <c:pt idx="50">
                  <c:v>851163.88871865615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06-4039-831F-9BD31C9CAE9D}"/>
            </c:ext>
          </c:extLst>
        </c:ser>
        <c:ser>
          <c:idx val="2"/>
          <c:order val="1"/>
          <c:tx>
            <c:strRef>
              <c:f>Demand_Results!$A$10</c:f>
              <c:strCache>
                <c:ptCount val="1"/>
                <c:pt idx="0">
                  <c:v>Residential (newly electrified)</c:v>
                </c:pt>
              </c:strCache>
            </c:strRef>
          </c:tx>
          <c:marker>
            <c:symbol val="none"/>
          </c:marker>
          <c:cat>
            <c:numRef>
              <c:f>Demand_Results!$B$8:$AZ$8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Demand_Results!$B$10:$AZ$10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230.55555550944445</c:v>
                </c:pt>
                <c:pt idx="5">
                  <c:v>461.11111101888889</c:v>
                </c:pt>
                <c:pt idx="6">
                  <c:v>691.66666652833339</c:v>
                </c:pt>
                <c:pt idx="7">
                  <c:v>919.44444426055566</c:v>
                </c:pt>
                <c:pt idx="8">
                  <c:v>1149.9999997700002</c:v>
                </c:pt>
                <c:pt idx="9">
                  <c:v>1380.5555552794447</c:v>
                </c:pt>
                <c:pt idx="10">
                  <c:v>1611.1111107888889</c:v>
                </c:pt>
                <c:pt idx="11">
                  <c:v>2205.5555551144448</c:v>
                </c:pt>
                <c:pt idx="12">
                  <c:v>2797.2222216627774</c:v>
                </c:pt>
                <c:pt idx="13">
                  <c:v>3391.6666659883331</c:v>
                </c:pt>
                <c:pt idx="14">
                  <c:v>3983.3333325366671</c:v>
                </c:pt>
                <c:pt idx="15">
                  <c:v>4577.7777768622218</c:v>
                </c:pt>
                <c:pt idx="16">
                  <c:v>5383.3333322566668</c:v>
                </c:pt>
                <c:pt idx="17">
                  <c:v>6188.888887651111</c:v>
                </c:pt>
                <c:pt idx="18">
                  <c:v>6994.444443045556</c:v>
                </c:pt>
                <c:pt idx="19">
                  <c:v>7799.9999984399992</c:v>
                </c:pt>
                <c:pt idx="20">
                  <c:v>8605.5555538344452</c:v>
                </c:pt>
                <c:pt idx="21">
                  <c:v>9413.888887006111</c:v>
                </c:pt>
                <c:pt idx="22">
                  <c:v>10219.444442400556</c:v>
                </c:pt>
                <c:pt idx="23">
                  <c:v>11024.999997794999</c:v>
                </c:pt>
                <c:pt idx="24">
                  <c:v>11830.555553189448</c:v>
                </c:pt>
                <c:pt idx="25">
                  <c:v>12636.111108583889</c:v>
                </c:pt>
                <c:pt idx="26">
                  <c:v>13769.444441690557</c:v>
                </c:pt>
                <c:pt idx="27">
                  <c:v>14902.777774797223</c:v>
                </c:pt>
                <c:pt idx="28">
                  <c:v>16036.111107903891</c:v>
                </c:pt>
                <c:pt idx="29">
                  <c:v>17172.222218787778</c:v>
                </c:pt>
                <c:pt idx="30">
                  <c:v>18305.555551894442</c:v>
                </c:pt>
                <c:pt idx="31">
                  <c:v>19438.888885001114</c:v>
                </c:pt>
                <c:pt idx="32">
                  <c:v>20572.222218107778</c:v>
                </c:pt>
                <c:pt idx="33">
                  <c:v>21705.555551214446</c:v>
                </c:pt>
                <c:pt idx="34">
                  <c:v>22838.888884321113</c:v>
                </c:pt>
                <c:pt idx="35">
                  <c:v>23972.222217427778</c:v>
                </c:pt>
                <c:pt idx="36">
                  <c:v>24758.333328381665</c:v>
                </c:pt>
                <c:pt idx="37">
                  <c:v>25541.666661558334</c:v>
                </c:pt>
                <c:pt idx="38">
                  <c:v>26324.999994735001</c:v>
                </c:pt>
                <c:pt idx="39">
                  <c:v>27111.111105688891</c:v>
                </c:pt>
                <c:pt idx="40">
                  <c:v>27894.444438865554</c:v>
                </c:pt>
                <c:pt idx="41">
                  <c:v>28680.555549819441</c:v>
                </c:pt>
                <c:pt idx="42">
                  <c:v>29463.888882996114</c:v>
                </c:pt>
                <c:pt idx="43">
                  <c:v>30249.999993949998</c:v>
                </c:pt>
                <c:pt idx="44">
                  <c:v>31033.333327126667</c:v>
                </c:pt>
                <c:pt idx="45">
                  <c:v>31819.444438080554</c:v>
                </c:pt>
                <c:pt idx="46">
                  <c:v>32799.999993440004</c:v>
                </c:pt>
                <c:pt idx="47">
                  <c:v>33780.555548799442</c:v>
                </c:pt>
                <c:pt idx="48">
                  <c:v>34761.111104158888</c:v>
                </c:pt>
                <c:pt idx="49">
                  <c:v>35741.666659518334</c:v>
                </c:pt>
                <c:pt idx="50">
                  <c:v>36722.222214877773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06-4039-831F-9BD31C9CA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90304"/>
        <c:axId val="165914496"/>
      </c:lineChart>
      <c:catAx>
        <c:axId val="16589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914496"/>
        <c:crosses val="autoZero"/>
        <c:auto val="1"/>
        <c:lblAlgn val="ctr"/>
        <c:lblOffset val="100"/>
        <c:tickLblSkip val="5"/>
        <c:noMultiLvlLbl val="0"/>
      </c:catAx>
      <c:valAx>
        <c:axId val="165914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sv-SE"/>
                  <a:t>GWh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658903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100"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53721624784137"/>
          <c:y val="4.6756248161565983E-2"/>
          <c:w val="0.86356010712952069"/>
          <c:h val="0.793603434605920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Costs_Results!$A$9</c:f>
              <c:strCache>
                <c:ptCount val="1"/>
                <c:pt idx="0">
                  <c:v>Capital Investment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Costs_Results!$B$8:$F$8</c:f>
              <c:strCache>
                <c:ptCount val="5"/>
                <c:pt idx="0">
                  <c:v>2015-2025</c:v>
                </c:pt>
                <c:pt idx="1">
                  <c:v>2026-2035</c:v>
                </c:pt>
                <c:pt idx="2">
                  <c:v>2036-2045</c:v>
                </c:pt>
                <c:pt idx="3">
                  <c:v>2046-2055</c:v>
                </c:pt>
                <c:pt idx="4">
                  <c:v>2056-2065</c:v>
                </c:pt>
              </c:strCache>
            </c:strRef>
          </c:cat>
          <c:val>
            <c:numRef>
              <c:f>Costs_Results!$B$9:$F$9</c:f>
              <c:numCache>
                <c:formatCode>0</c:formatCode>
                <c:ptCount val="5"/>
                <c:pt idx="0">
                  <c:v>75.327972027291196</c:v>
                </c:pt>
                <c:pt idx="1">
                  <c:v>179.69794451224783</c:v>
                </c:pt>
                <c:pt idx="2">
                  <c:v>251.83342010750252</c:v>
                </c:pt>
                <c:pt idx="3">
                  <c:v>367.5770791712273</c:v>
                </c:pt>
                <c:pt idx="4">
                  <c:v>413.28316000380443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A9-4CAD-8092-CBF5BB45BB2B}"/>
            </c:ext>
          </c:extLst>
        </c:ser>
        <c:ser>
          <c:idx val="1"/>
          <c:order val="1"/>
          <c:tx>
            <c:strRef>
              <c:f>Costs_Results!$A$10</c:f>
              <c:strCache>
                <c:ptCount val="1"/>
                <c:pt idx="0">
                  <c:v>Fixed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Costs_Results!$B$8:$F$8</c:f>
              <c:strCache>
                <c:ptCount val="5"/>
                <c:pt idx="0">
                  <c:v>2015-2025</c:v>
                </c:pt>
                <c:pt idx="1">
                  <c:v>2026-2035</c:v>
                </c:pt>
                <c:pt idx="2">
                  <c:v>2036-2045</c:v>
                </c:pt>
                <c:pt idx="3">
                  <c:v>2046-2055</c:v>
                </c:pt>
                <c:pt idx="4">
                  <c:v>2056-2065</c:v>
                </c:pt>
              </c:strCache>
            </c:strRef>
          </c:cat>
          <c:val>
            <c:numRef>
              <c:f>Costs_Results!$B$10:$F$10</c:f>
              <c:numCache>
                <c:formatCode>0</c:formatCode>
                <c:ptCount val="5"/>
                <c:pt idx="0">
                  <c:v>5.5594619925351347</c:v>
                </c:pt>
                <c:pt idx="1">
                  <c:v>24.084528643760702</c:v>
                </c:pt>
                <c:pt idx="2">
                  <c:v>57.320216874273918</c:v>
                </c:pt>
                <c:pt idx="3">
                  <c:v>124.05391420503942</c:v>
                </c:pt>
                <c:pt idx="4">
                  <c:v>188.98293070372446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A9-4CAD-8092-CBF5BB45BB2B}"/>
            </c:ext>
          </c:extLst>
        </c:ser>
        <c:ser>
          <c:idx val="2"/>
          <c:order val="2"/>
          <c:tx>
            <c:strRef>
              <c:f>Costs_Results!$A$11</c:f>
              <c:strCache>
                <c:ptCount val="1"/>
                <c:pt idx="0">
                  <c:v>Variable 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Costs_Results!$B$8:$F$8</c:f>
              <c:strCache>
                <c:ptCount val="5"/>
                <c:pt idx="0">
                  <c:v>2015-2025</c:v>
                </c:pt>
                <c:pt idx="1">
                  <c:v>2026-2035</c:v>
                </c:pt>
                <c:pt idx="2">
                  <c:v>2036-2045</c:v>
                </c:pt>
                <c:pt idx="3">
                  <c:v>2046-2055</c:v>
                </c:pt>
                <c:pt idx="4">
                  <c:v>2056-2065</c:v>
                </c:pt>
              </c:strCache>
            </c:strRef>
          </c:cat>
          <c:val>
            <c:numRef>
              <c:f>Costs_Results!$B$11:$F$11</c:f>
              <c:numCache>
                <c:formatCode>0</c:formatCode>
                <c:ptCount val="5"/>
                <c:pt idx="0">
                  <c:v>2.4569059781315987</c:v>
                </c:pt>
                <c:pt idx="1">
                  <c:v>1.1578702383855697</c:v>
                </c:pt>
                <c:pt idx="2">
                  <c:v>21.920411006248241</c:v>
                </c:pt>
                <c:pt idx="3">
                  <c:v>48.236198810457644</c:v>
                </c:pt>
                <c:pt idx="4">
                  <c:v>153.23271334308717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A9-4CAD-8092-CBF5BB45BB2B}"/>
            </c:ext>
          </c:extLst>
        </c:ser>
        <c:ser>
          <c:idx val="3"/>
          <c:order val="3"/>
          <c:tx>
            <c:strRef>
              <c:f>Costs_Results!$A$12</c:f>
              <c:strCache>
                <c:ptCount val="1"/>
                <c:pt idx="0">
                  <c:v>Revenues (ECL exports)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Costs_Results!$B$8:$F$8</c:f>
              <c:strCache>
                <c:ptCount val="5"/>
                <c:pt idx="0">
                  <c:v>2015-2025</c:v>
                </c:pt>
                <c:pt idx="1">
                  <c:v>2026-2035</c:v>
                </c:pt>
                <c:pt idx="2">
                  <c:v>2036-2045</c:v>
                </c:pt>
                <c:pt idx="3">
                  <c:v>2046-2055</c:v>
                </c:pt>
                <c:pt idx="4">
                  <c:v>2056-2065</c:v>
                </c:pt>
              </c:strCache>
            </c:strRef>
          </c:cat>
          <c:val>
            <c:numRef>
              <c:f>Costs_Results!$B$12:$F$12</c:f>
              <c:numCache>
                <c:formatCode>0</c:formatCode>
                <c:ptCount val="5"/>
                <c:pt idx="0">
                  <c:v>-8.8433412367999988</c:v>
                </c:pt>
                <c:pt idx="1">
                  <c:v>-35.358405723200001</c:v>
                </c:pt>
                <c:pt idx="2">
                  <c:v>-38.963292300799999</c:v>
                </c:pt>
                <c:pt idx="3">
                  <c:v>-42.860064094399995</c:v>
                </c:pt>
                <c:pt idx="4">
                  <c:v>-47.146291785600006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B8-4F26-86EB-5FB3CAE77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860352"/>
        <c:axId val="76116736"/>
      </c:barChart>
      <c:catAx>
        <c:axId val="19786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6116736"/>
        <c:crosses val="autoZero"/>
        <c:auto val="1"/>
        <c:lblAlgn val="ctr"/>
        <c:lblOffset val="100"/>
        <c:noMultiLvlLbl val="0"/>
      </c:catAx>
      <c:valAx>
        <c:axId val="76116736"/>
        <c:scaling>
          <c:orientation val="minMax"/>
          <c:max val="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400" b="1"/>
                  <a:t>BUSD</a:t>
                </a:r>
              </a:p>
            </c:rich>
          </c:tx>
          <c:layout>
            <c:manualLayout>
              <c:xMode val="edge"/>
              <c:yMode val="edge"/>
              <c:x val="2.1198809888072951E-2"/>
              <c:y val="0.38603688077502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786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Emissions_Results!$A$2</c:f>
              <c:strCache>
                <c:ptCount val="1"/>
                <c:pt idx="0">
                  <c:v>CO2</c:v>
                </c:pt>
              </c:strCache>
            </c:strRef>
          </c:tx>
          <c:marker>
            <c:symbol val="none"/>
          </c:marker>
          <c:cat>
            <c:numRef>
              <c:f>Emissions_Results!$B$1:$AZ$1</c:f>
              <c:numCache>
                <c:formatCode>General</c:formatCode>
                <c:ptCount val="4"/>
                <c:pt idx="0">
                  <c:v>2015</c:v>
                </c:pt>
                <c:pt idx="1">
                  <c:v>2030</c:v>
                </c:pt>
                <c:pt idx="2">
                  <c:v>2050</c:v>
                </c:pt>
                <c:pt idx="3">
                  <c:v>2065</c:v>
                </c:pt>
              </c:numCache>
            </c:numRef>
          </c:cat>
          <c:val>
            <c:numRef>
              <c:f>Emissions_Results!$B$2:$AZ$2</c:f>
              <c:numCache>
                <c:formatCode>0.00</c:formatCode>
                <c:ptCount val="4"/>
                <c:pt idx="0">
                  <c:v>0.73783967837380204</c:v>
                </c:pt>
                <c:pt idx="1">
                  <c:v>0</c:v>
                </c:pt>
                <c:pt idx="2">
                  <c:v>14.310625759863999</c:v>
                </c:pt>
                <c:pt idx="3">
                  <c:v>84.739845242926506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7-49BB-8E94-AB83478BE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150272"/>
        <c:axId val="76151808"/>
      </c:lineChart>
      <c:catAx>
        <c:axId val="7615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151808"/>
        <c:crosses val="autoZero"/>
        <c:auto val="1"/>
        <c:lblAlgn val="ctr"/>
        <c:lblOffset val="100"/>
        <c:tickLblSkip val="5"/>
        <c:noMultiLvlLbl val="0"/>
      </c:catAx>
      <c:valAx>
        <c:axId val="76151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sv-SE"/>
                  <a:t>Carbon</a:t>
                </a:r>
                <a:r>
                  <a:rPr lang="sv-SE" baseline="0"/>
                  <a:t> Dioxide Emissions (Mton CO2)</a:t>
                </a:r>
                <a:endParaRPr lang="sv-SE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76150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486931519526502E-2"/>
          <c:y val="3.7371400094344691E-2"/>
          <c:w val="0.8112270478680963"/>
          <c:h val="0.786530762417524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TechnologySplitvsCosts!$A$2</c:f>
              <c:strCache>
                <c:ptCount val="1"/>
                <c:pt idx="0">
                  <c:v>Grid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TechnologySplitvsCosts!$B$1:$AZ$1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TechnologySplitvsCosts!$B$2:$AZ$2</c:f>
              <c:numCache>
                <c:formatCode>0</c:formatCode>
                <c:ptCount val="51"/>
                <c:pt idx="0">
                  <c:v>12149.15178799931</c:v>
                </c:pt>
                <c:pt idx="1">
                  <c:v>12343.956865188824</c:v>
                </c:pt>
                <c:pt idx="2">
                  <c:v>13167.022878329644</c:v>
                </c:pt>
                <c:pt idx="3">
                  <c:v>18476.746985182141</c:v>
                </c:pt>
                <c:pt idx="4">
                  <c:v>20287.905555456491</c:v>
                </c:pt>
                <c:pt idx="5">
                  <c:v>27439.883818994844</c:v>
                </c:pt>
                <c:pt idx="6">
                  <c:v>34710.102027994828</c:v>
                </c:pt>
                <c:pt idx="7">
                  <c:v>41432.995835674927</c:v>
                </c:pt>
                <c:pt idx="8">
                  <c:v>57456.98676433105</c:v>
                </c:pt>
                <c:pt idx="9">
                  <c:v>67307.293037805139</c:v>
                </c:pt>
                <c:pt idx="10">
                  <c:v>87771.993813044319</c:v>
                </c:pt>
                <c:pt idx="11">
                  <c:v>98076.399050072388</c:v>
                </c:pt>
                <c:pt idx="12">
                  <c:v>112062.45047999552</c:v>
                </c:pt>
                <c:pt idx="13">
                  <c:v>127192.6351498173</c:v>
                </c:pt>
                <c:pt idx="14">
                  <c:v>144705.72060434456</c:v>
                </c:pt>
                <c:pt idx="15">
                  <c:v>165412.1019785442</c:v>
                </c:pt>
                <c:pt idx="16">
                  <c:v>181669.71021727822</c:v>
                </c:pt>
                <c:pt idx="17">
                  <c:v>197819.67252797273</c:v>
                </c:pt>
                <c:pt idx="18">
                  <c:v>213954.03758153121</c:v>
                </c:pt>
                <c:pt idx="19">
                  <c:v>229868.47106094752</c:v>
                </c:pt>
                <c:pt idx="20">
                  <c:v>245662.30084065141</c:v>
                </c:pt>
                <c:pt idx="21">
                  <c:v>261796.77946199587</c:v>
                </c:pt>
                <c:pt idx="22">
                  <c:v>277795.32289499784</c:v>
                </c:pt>
                <c:pt idx="23">
                  <c:v>293791.66211450542</c:v>
                </c:pt>
                <c:pt idx="24">
                  <c:v>309436.86930445564</c:v>
                </c:pt>
                <c:pt idx="25">
                  <c:v>325668.63496480341</c:v>
                </c:pt>
                <c:pt idx="26">
                  <c:v>343714.28395930637</c:v>
                </c:pt>
                <c:pt idx="27">
                  <c:v>361985.86289890151</c:v>
                </c:pt>
                <c:pt idx="28">
                  <c:v>380441.17005936243</c:v>
                </c:pt>
                <c:pt idx="29">
                  <c:v>399638.3232436605</c:v>
                </c:pt>
                <c:pt idx="30">
                  <c:v>419466.51006940892</c:v>
                </c:pt>
                <c:pt idx="31">
                  <c:v>440247.78998115531</c:v>
                </c:pt>
                <c:pt idx="32">
                  <c:v>460664.47713961749</c:v>
                </c:pt>
                <c:pt idx="33">
                  <c:v>481512.37548746984</c:v>
                </c:pt>
                <c:pt idx="34">
                  <c:v>502652.37005520321</c:v>
                </c:pt>
                <c:pt idx="35">
                  <c:v>525248.47482942871</c:v>
                </c:pt>
                <c:pt idx="36">
                  <c:v>550799.05660516582</c:v>
                </c:pt>
                <c:pt idx="37">
                  <c:v>577534.30106830923</c:v>
                </c:pt>
                <c:pt idx="38">
                  <c:v>604637.3034140591</c:v>
                </c:pt>
                <c:pt idx="39">
                  <c:v>631800.59393728455</c:v>
                </c:pt>
                <c:pt idx="40">
                  <c:v>659316.72101919039</c:v>
                </c:pt>
                <c:pt idx="41">
                  <c:v>686555.22104382119</c:v>
                </c:pt>
                <c:pt idx="42">
                  <c:v>713926.50577934016</c:v>
                </c:pt>
                <c:pt idx="43">
                  <c:v>740945.10467662255</c:v>
                </c:pt>
                <c:pt idx="44">
                  <c:v>768042.07820462761</c:v>
                </c:pt>
                <c:pt idx="45">
                  <c:v>795365.13239816518</c:v>
                </c:pt>
                <c:pt idx="46">
                  <c:v>824869.86501408834</c:v>
                </c:pt>
                <c:pt idx="47">
                  <c:v>853705.39886002429</c:v>
                </c:pt>
                <c:pt idx="48">
                  <c:v>882959.9355394236</c:v>
                </c:pt>
                <c:pt idx="49">
                  <c:v>912654.57591439714</c:v>
                </c:pt>
                <c:pt idx="50">
                  <c:v>942819.61479412683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B-4C7F-9E7C-49E879CDBB54}"/>
            </c:ext>
          </c:extLst>
        </c:ser>
        <c:ser>
          <c:idx val="1"/>
          <c:order val="1"/>
          <c:tx>
            <c:strRef>
              <c:f>TechnologySplitvsCosts!$A$3</c:f>
              <c:strCache>
                <c:ptCount val="1"/>
                <c:pt idx="0">
                  <c:v>Mini Grid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TechnologySplitvsCosts!$B$1:$AZ$1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TechnologySplitvsCosts!$B$3:$AZ$3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27.777777800000003</c:v>
                </c:pt>
                <c:pt idx="5">
                  <c:v>52.777777820000004</c:v>
                </c:pt>
                <c:pt idx="6">
                  <c:v>80.555555619999993</c:v>
                </c:pt>
                <c:pt idx="7">
                  <c:v>108.33333342</c:v>
                </c:pt>
                <c:pt idx="8">
                  <c:v>133.33333343999999</c:v>
                </c:pt>
                <c:pt idx="9">
                  <c:v>161.11111123999999</c:v>
                </c:pt>
                <c:pt idx="10">
                  <c:v>188.88888904000001</c:v>
                </c:pt>
                <c:pt idx="11">
                  <c:v>213.88888906000003</c:v>
                </c:pt>
                <c:pt idx="12">
                  <c:v>241.66666686000002</c:v>
                </c:pt>
                <c:pt idx="13">
                  <c:v>266.66666687999998</c:v>
                </c:pt>
                <c:pt idx="14">
                  <c:v>294.44444468</c:v>
                </c:pt>
                <c:pt idx="15">
                  <c:v>319.44444469999996</c:v>
                </c:pt>
                <c:pt idx="16">
                  <c:v>394.44444476000001</c:v>
                </c:pt>
                <c:pt idx="17">
                  <c:v>466.66666703999999</c:v>
                </c:pt>
                <c:pt idx="18">
                  <c:v>541.66666710000004</c:v>
                </c:pt>
                <c:pt idx="19">
                  <c:v>616.66666716000009</c:v>
                </c:pt>
                <c:pt idx="20">
                  <c:v>688.88888944000007</c:v>
                </c:pt>
                <c:pt idx="21">
                  <c:v>763.8888895</c:v>
                </c:pt>
                <c:pt idx="22">
                  <c:v>836.11111177999999</c:v>
                </c:pt>
                <c:pt idx="23">
                  <c:v>911.11111184000004</c:v>
                </c:pt>
                <c:pt idx="24">
                  <c:v>986.11111189999997</c:v>
                </c:pt>
                <c:pt idx="25">
                  <c:v>1058.3333341800001</c:v>
                </c:pt>
                <c:pt idx="26">
                  <c:v>1144.4444453600001</c:v>
                </c:pt>
                <c:pt idx="27">
                  <c:v>1230.55555654</c:v>
                </c:pt>
                <c:pt idx="28">
                  <c:v>1313.8888899400001</c:v>
                </c:pt>
                <c:pt idx="29">
                  <c:v>1400.00000112</c:v>
                </c:pt>
                <c:pt idx="30">
                  <c:v>1486.1111123000001</c:v>
                </c:pt>
                <c:pt idx="31">
                  <c:v>1569.4444457000002</c:v>
                </c:pt>
                <c:pt idx="32">
                  <c:v>1655.55555688</c:v>
                </c:pt>
                <c:pt idx="33">
                  <c:v>1741.6666680599999</c:v>
                </c:pt>
                <c:pt idx="34">
                  <c:v>1825.0000014600002</c:v>
                </c:pt>
                <c:pt idx="35">
                  <c:v>1911.1111126400001</c:v>
                </c:pt>
                <c:pt idx="36">
                  <c:v>1975.0000015800001</c:v>
                </c:pt>
                <c:pt idx="37">
                  <c:v>2038.8888905200001</c:v>
                </c:pt>
                <c:pt idx="38">
                  <c:v>2102.7777794600001</c:v>
                </c:pt>
                <c:pt idx="39">
                  <c:v>2166.6666684000002</c:v>
                </c:pt>
                <c:pt idx="40">
                  <c:v>2230.5555573399997</c:v>
                </c:pt>
                <c:pt idx="41">
                  <c:v>2291.6666685</c:v>
                </c:pt>
                <c:pt idx="42">
                  <c:v>2355.55555744</c:v>
                </c:pt>
                <c:pt idx="43">
                  <c:v>2419.4444463800005</c:v>
                </c:pt>
                <c:pt idx="44">
                  <c:v>2483.3333353200001</c:v>
                </c:pt>
                <c:pt idx="45">
                  <c:v>2547.2222242600001</c:v>
                </c:pt>
                <c:pt idx="46">
                  <c:v>2675.0000021400001</c:v>
                </c:pt>
                <c:pt idx="47">
                  <c:v>2800.00000224</c:v>
                </c:pt>
                <c:pt idx="48">
                  <c:v>2927.77778012</c:v>
                </c:pt>
                <c:pt idx="49">
                  <c:v>3052.7777802200003</c:v>
                </c:pt>
                <c:pt idx="50">
                  <c:v>3180.5555580999999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FB-4C7F-9E7C-49E879CDBB54}"/>
            </c:ext>
          </c:extLst>
        </c:ser>
        <c:ser>
          <c:idx val="2"/>
          <c:order val="2"/>
          <c:tx>
            <c:strRef>
              <c:f>TechnologySplitvsCosts!$A$4</c:f>
              <c:strCache>
                <c:ptCount val="1"/>
                <c:pt idx="0">
                  <c:v>Stand Alone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TechnologySplitvsCosts!$B$1:$AZ$1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TechnologySplitvsCosts!$B$4:$AZ$4</c:f>
              <c:numCache>
                <c:formatCode>0</c:formatCode>
                <c:ptCount val="51"/>
                <c:pt idx="0">
                  <c:v>1.7709900024751919</c:v>
                </c:pt>
                <c:pt idx="1">
                  <c:v>5.3129700074255712</c:v>
                </c:pt>
                <c:pt idx="2">
                  <c:v>0.76176000105100805</c:v>
                </c:pt>
                <c:pt idx="3">
                  <c:v>3.3123600016754993</c:v>
                </c:pt>
                <c:pt idx="4">
                  <c:v>15.417293349900778</c:v>
                </c:pt>
                <c:pt idx="5">
                  <c:v>466.49812730869854</c:v>
                </c:pt>
                <c:pt idx="6">
                  <c:v>472.05368286869856</c:v>
                </c:pt>
                <c:pt idx="7">
                  <c:v>480.38701620869853</c:v>
                </c:pt>
                <c:pt idx="8">
                  <c:v>488.72034954869855</c:v>
                </c:pt>
                <c:pt idx="9">
                  <c:v>497.05368288869857</c:v>
                </c:pt>
                <c:pt idx="10">
                  <c:v>945.35673906749651</c:v>
                </c:pt>
                <c:pt idx="11">
                  <c:v>2041.5184073592927</c:v>
                </c:pt>
                <c:pt idx="12">
                  <c:v>3137.6800756510888</c:v>
                </c:pt>
                <c:pt idx="13">
                  <c:v>4233.8417439428831</c:v>
                </c:pt>
                <c:pt idx="14">
                  <c:v>5330.0034122346815</c:v>
                </c:pt>
                <c:pt idx="15">
                  <c:v>6426.1650805264881</c:v>
                </c:pt>
                <c:pt idx="16">
                  <c:v>8632.3773060100702</c:v>
                </c:pt>
                <c:pt idx="17">
                  <c:v>10844.14508705365</c:v>
                </c:pt>
                <c:pt idx="18">
                  <c:v>13053.135090317261</c:v>
                </c:pt>
                <c:pt idx="19">
                  <c:v>15264.902871360842</c:v>
                </c:pt>
                <c:pt idx="20">
                  <c:v>17472.121884621978</c:v>
                </c:pt>
                <c:pt idx="21">
                  <c:v>19677.569907880585</c:v>
                </c:pt>
                <c:pt idx="22">
                  <c:v>21884.78892114172</c:v>
                </c:pt>
                <c:pt idx="23">
                  <c:v>24096.556702185328</c:v>
                </c:pt>
                <c:pt idx="24">
                  <c:v>26302.768927668909</c:v>
                </c:pt>
                <c:pt idx="25">
                  <c:v>28071.789208093716</c:v>
                </c:pt>
                <c:pt idx="26">
                  <c:v>30280.779211357283</c:v>
                </c:pt>
                <c:pt idx="27">
                  <c:v>32492.546992400876</c:v>
                </c:pt>
                <c:pt idx="28">
                  <c:v>34701.536995664472</c:v>
                </c:pt>
                <c:pt idx="29">
                  <c:v>36913.304776708057</c:v>
                </c:pt>
                <c:pt idx="30">
                  <c:v>38679.547279352861</c:v>
                </c:pt>
                <c:pt idx="31">
                  <c:v>39786.820058764672</c:v>
                </c:pt>
                <c:pt idx="32">
                  <c:v>40888.537282616446</c:v>
                </c:pt>
                <c:pt idx="33">
                  <c:v>41995.810062028257</c:v>
                </c:pt>
                <c:pt idx="34">
                  <c:v>43100.305063660046</c:v>
                </c:pt>
                <c:pt idx="35">
                  <c:v>44207.577843071849</c:v>
                </c:pt>
                <c:pt idx="36">
                  <c:v>44207.577843071849</c:v>
                </c:pt>
                <c:pt idx="37">
                  <c:v>44210.355620851849</c:v>
                </c:pt>
                <c:pt idx="38">
                  <c:v>44213.13339863185</c:v>
                </c:pt>
                <c:pt idx="39">
                  <c:v>44215.91117641185</c:v>
                </c:pt>
                <c:pt idx="40">
                  <c:v>44215.91117641185</c:v>
                </c:pt>
                <c:pt idx="41">
                  <c:v>44218.68895419185</c:v>
                </c:pt>
                <c:pt idx="42">
                  <c:v>44221.46673197185</c:v>
                </c:pt>
                <c:pt idx="43">
                  <c:v>44224.24450975185</c:v>
                </c:pt>
                <c:pt idx="44">
                  <c:v>44224.24450975185</c:v>
                </c:pt>
                <c:pt idx="45">
                  <c:v>44227.02228753185</c:v>
                </c:pt>
                <c:pt idx="46">
                  <c:v>44227.02228753185</c:v>
                </c:pt>
                <c:pt idx="47">
                  <c:v>44227.02228753185</c:v>
                </c:pt>
                <c:pt idx="48">
                  <c:v>44224.24450975185</c:v>
                </c:pt>
                <c:pt idx="49">
                  <c:v>44224.24450975185</c:v>
                </c:pt>
                <c:pt idx="50">
                  <c:v>44224.24450975185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FB-4C7F-9E7C-49E879CDB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6548736"/>
        <c:axId val="76562816"/>
      </c:barChart>
      <c:lineChart>
        <c:grouping val="standard"/>
        <c:varyColors val="0"/>
        <c:ser>
          <c:idx val="3"/>
          <c:order val="3"/>
          <c:tx>
            <c:strRef>
              <c:f>TechnologySplitvsCosts!$A$5</c:f>
              <c:strCache>
                <c:ptCount val="1"/>
                <c:pt idx="0">
                  <c:v>Grid (Capital cost-power generation)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TechnologySplitvsCosts!$B$1:$AZ$1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TechnologySplitvsCosts!$B$5:$AZ$5</c:f>
              <c:numCache>
                <c:formatCode>0</c:formatCode>
                <c:ptCount val="51"/>
                <c:pt idx="0">
                  <c:v>1.5489793199999999</c:v>
                </c:pt>
                <c:pt idx="1">
                  <c:v>1.5791632979999999</c:v>
                </c:pt>
                <c:pt idx="2">
                  <c:v>7.0214242980000003</c:v>
                </c:pt>
                <c:pt idx="3">
                  <c:v>7.0214242980000003</c:v>
                </c:pt>
                <c:pt idx="4">
                  <c:v>7.0214242980000003</c:v>
                </c:pt>
                <c:pt idx="5">
                  <c:v>10.588309900329193</c:v>
                </c:pt>
                <c:pt idx="6">
                  <c:v>16.326357900329192</c:v>
                </c:pt>
                <c:pt idx="7">
                  <c:v>20.601979735933753</c:v>
                </c:pt>
                <c:pt idx="8">
                  <c:v>34.468291977035044</c:v>
                </c:pt>
                <c:pt idx="9">
                  <c:v>41.473107477035043</c:v>
                </c:pt>
                <c:pt idx="10">
                  <c:v>55.765362822300432</c:v>
                </c:pt>
                <c:pt idx="11">
                  <c:v>62.854296612320553</c:v>
                </c:pt>
                <c:pt idx="12">
                  <c:v>72.672194061781525</c:v>
                </c:pt>
                <c:pt idx="13">
                  <c:v>83.267329859496073</c:v>
                </c:pt>
                <c:pt idx="14">
                  <c:v>95.506126783441076</c:v>
                </c:pt>
                <c:pt idx="15">
                  <c:v>109.95539400377997</c:v>
                </c:pt>
                <c:pt idx="16">
                  <c:v>120.82777295008755</c:v>
                </c:pt>
                <c:pt idx="17">
                  <c:v>132.56967215376378</c:v>
                </c:pt>
                <c:pt idx="18">
                  <c:v>145.59004193992433</c:v>
                </c:pt>
                <c:pt idx="19">
                  <c:v>158.71552539855892</c:v>
                </c:pt>
                <c:pt idx="20">
                  <c:v>166.07632128378879</c:v>
                </c:pt>
                <c:pt idx="21">
                  <c:v>173.29406771597505</c:v>
                </c:pt>
                <c:pt idx="22">
                  <c:v>184.81940563887477</c:v>
                </c:pt>
                <c:pt idx="23">
                  <c:v>199.43815626067737</c:v>
                </c:pt>
                <c:pt idx="24">
                  <c:v>214.48502087140275</c:v>
                </c:pt>
                <c:pt idx="25">
                  <c:v>229.29137838689729</c:v>
                </c:pt>
                <c:pt idx="26">
                  <c:v>248.85776521891273</c:v>
                </c:pt>
                <c:pt idx="27">
                  <c:v>267.43901297328597</c:v>
                </c:pt>
                <c:pt idx="28">
                  <c:v>289.89593527715397</c:v>
                </c:pt>
                <c:pt idx="29">
                  <c:v>314.04599275225473</c:v>
                </c:pt>
                <c:pt idx="30">
                  <c:v>339.43886737028885</c:v>
                </c:pt>
                <c:pt idx="31">
                  <c:v>365.04871041156628</c:v>
                </c:pt>
                <c:pt idx="32">
                  <c:v>390.96926886090722</c:v>
                </c:pt>
                <c:pt idx="33">
                  <c:v>416.85807896369829</c:v>
                </c:pt>
                <c:pt idx="34">
                  <c:v>441.99798079801275</c:v>
                </c:pt>
                <c:pt idx="35">
                  <c:v>467.69412431125977</c:v>
                </c:pt>
                <c:pt idx="36">
                  <c:v>495.12195262871126</c:v>
                </c:pt>
                <c:pt idx="37">
                  <c:v>525.38228016857977</c:v>
                </c:pt>
                <c:pt idx="38">
                  <c:v>555.76217741943367</c:v>
                </c:pt>
                <c:pt idx="39">
                  <c:v>583.54358736650727</c:v>
                </c:pt>
                <c:pt idx="40">
                  <c:v>609.50439483437981</c:v>
                </c:pt>
                <c:pt idx="41">
                  <c:v>635.2008513175125</c:v>
                </c:pt>
                <c:pt idx="42">
                  <c:v>670.27981763890568</c:v>
                </c:pt>
                <c:pt idx="43">
                  <c:v>698.26614013890571</c:v>
                </c:pt>
                <c:pt idx="44">
                  <c:v>726.02303763890575</c:v>
                </c:pt>
                <c:pt idx="45">
                  <c:v>754.33050629434649</c:v>
                </c:pt>
                <c:pt idx="46">
                  <c:v>783.93782383171765</c:v>
                </c:pt>
                <c:pt idx="47">
                  <c:v>821.88364656724423</c:v>
                </c:pt>
                <c:pt idx="48">
                  <c:v>855.66035521320646</c:v>
                </c:pt>
                <c:pt idx="49">
                  <c:v>884.06228406409718</c:v>
                </c:pt>
                <c:pt idx="50">
                  <c:v>912.08102220352737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FB-4C7F-9E7C-49E879CDBB54}"/>
            </c:ext>
          </c:extLst>
        </c:ser>
        <c:ser>
          <c:idx val="4"/>
          <c:order val="4"/>
          <c:tx>
            <c:strRef>
              <c:f>TechnologySplitvsCosts!$A$6</c:f>
              <c:strCache>
                <c:ptCount val="1"/>
                <c:pt idx="0">
                  <c:v>Mini Grid (Capital cost-power generation)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TechnologySplitvsCosts!$B$1:$AZ$1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TechnologySplitvsCosts!$B$6:$AZ$6</c:f>
              <c:numCache>
                <c:formatCode>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5.706182463969222E-2</c:v>
                </c:pt>
                <c:pt idx="5">
                  <c:v>0.10038928552549183</c:v>
                </c:pt>
                <c:pt idx="6">
                  <c:v>0.15282250005596634</c:v>
                </c:pt>
                <c:pt idx="7">
                  <c:v>0.20427540915836195</c:v>
                </c:pt>
                <c:pt idx="8">
                  <c:v>0.24495322210871556</c:v>
                </c:pt>
                <c:pt idx="9">
                  <c:v>0.29444238337758338</c:v>
                </c:pt>
                <c:pt idx="10">
                  <c:v>0.34294967072968741</c:v>
                </c:pt>
                <c:pt idx="11">
                  <c:v>0.39152476622618393</c:v>
                </c:pt>
                <c:pt idx="12">
                  <c:v>0.44861680471503423</c:v>
                </c:pt>
                <c:pt idx="13">
                  <c:v>0.49542452716135554</c:v>
                </c:pt>
                <c:pt idx="14">
                  <c:v>0.55055281781667809</c:v>
                </c:pt>
                <c:pt idx="15">
                  <c:v>0.59559316721282463</c:v>
                </c:pt>
                <c:pt idx="16">
                  <c:v>0.72417874416457817</c:v>
                </c:pt>
                <c:pt idx="17">
                  <c:v>0.85303666018523838</c:v>
                </c:pt>
                <c:pt idx="18">
                  <c:v>0.97909822514520828</c:v>
                </c:pt>
                <c:pt idx="19">
                  <c:v>1.1091712493500814</c:v>
                </c:pt>
                <c:pt idx="20">
                  <c:v>1.2291099050307042</c:v>
                </c:pt>
                <c:pt idx="21">
                  <c:v>1.3566589172437931</c:v>
                </c:pt>
                <c:pt idx="22">
                  <c:v>1.4741670428582543</c:v>
                </c:pt>
                <c:pt idx="23">
                  <c:v>1.5991920430795605</c:v>
                </c:pt>
                <c:pt idx="24">
                  <c:v>1.7518009064273832</c:v>
                </c:pt>
                <c:pt idx="25">
                  <c:v>1.8959499692041868</c:v>
                </c:pt>
                <c:pt idx="26">
                  <c:v>2.0478333076688231</c:v>
                </c:pt>
                <c:pt idx="27">
                  <c:v>2.1925268014174213</c:v>
                </c:pt>
                <c:pt idx="28">
                  <c:v>2.3288536628228864</c:v>
                </c:pt>
                <c:pt idx="29">
                  <c:v>2.7287856759334947</c:v>
                </c:pt>
                <c:pt idx="30">
                  <c:v>2.7393326064150836</c:v>
                </c:pt>
                <c:pt idx="31">
                  <c:v>2.7503386490269519</c:v>
                </c:pt>
                <c:pt idx="32">
                  <c:v>2.885450245399336</c:v>
                </c:pt>
                <c:pt idx="33">
                  <c:v>3.0209275059173795</c:v>
                </c:pt>
                <c:pt idx="34">
                  <c:v>3.154535127922991</c:v>
                </c:pt>
                <c:pt idx="35">
                  <c:v>3.2809996461753759</c:v>
                </c:pt>
                <c:pt idx="36">
                  <c:v>3.4288330479891242</c:v>
                </c:pt>
                <c:pt idx="37">
                  <c:v>3.5715249438936856</c:v>
                </c:pt>
                <c:pt idx="38">
                  <c:v>3.7094107841855597</c:v>
                </c:pt>
                <c:pt idx="39">
                  <c:v>3.8502330415776886</c:v>
                </c:pt>
                <c:pt idx="40">
                  <c:v>3.9913274811898543</c:v>
                </c:pt>
                <c:pt idx="41">
                  <c:v>4.1301316136242914</c:v>
                </c:pt>
                <c:pt idx="42">
                  <c:v>4.2719189041217946</c:v>
                </c:pt>
                <c:pt idx="43">
                  <c:v>4.4086664341925568</c:v>
                </c:pt>
                <c:pt idx="44">
                  <c:v>4.573123091653299</c:v>
                </c:pt>
                <c:pt idx="45">
                  <c:v>4.7246407659722758</c:v>
                </c:pt>
                <c:pt idx="46">
                  <c:v>4.9320304179638166</c:v>
                </c:pt>
                <c:pt idx="47">
                  <c:v>5.1330165580502767</c:v>
                </c:pt>
                <c:pt idx="48">
                  <c:v>5.3276926681572787</c:v>
                </c:pt>
                <c:pt idx="49">
                  <c:v>5.6997907601026583</c:v>
                </c:pt>
                <c:pt idx="50">
                  <c:v>5.8008447216996171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FB-4C7F-9E7C-49E879CDBB54}"/>
            </c:ext>
          </c:extLst>
        </c:ser>
        <c:ser>
          <c:idx val="5"/>
          <c:order val="5"/>
          <c:tx>
            <c:strRef>
              <c:f>TechnologySplitvsCosts!$A$7</c:f>
              <c:strCache>
                <c:ptCount val="1"/>
                <c:pt idx="0">
                  <c:v>Stand Alone (Capital cost-power generation)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TechnologySplitvsCosts!$B$1:$AZ$1</c:f>
              <c:numCache>
                <c:formatCode>General</c:formatCode>
                <c:ptCount val="51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  <c:pt idx="36">
                  <c:v>2051</c:v>
                </c:pt>
                <c:pt idx="37">
                  <c:v>2052</c:v>
                </c:pt>
                <c:pt idx="38">
                  <c:v>2053</c:v>
                </c:pt>
                <c:pt idx="39">
                  <c:v>2054</c:v>
                </c:pt>
                <c:pt idx="40">
                  <c:v>2055</c:v>
                </c:pt>
                <c:pt idx="41">
                  <c:v>2056</c:v>
                </c:pt>
                <c:pt idx="42">
                  <c:v>2057</c:v>
                </c:pt>
                <c:pt idx="43">
                  <c:v>2058</c:v>
                </c:pt>
                <c:pt idx="44">
                  <c:v>2059</c:v>
                </c:pt>
                <c:pt idx="45">
                  <c:v>2060</c:v>
                </c:pt>
                <c:pt idx="46">
                  <c:v>2061</c:v>
                </c:pt>
                <c:pt idx="47">
                  <c:v>2062</c:v>
                </c:pt>
                <c:pt idx="48">
                  <c:v>2063</c:v>
                </c:pt>
                <c:pt idx="49">
                  <c:v>2064</c:v>
                </c:pt>
                <c:pt idx="50">
                  <c:v>2065</c:v>
                </c:pt>
              </c:numCache>
            </c:numRef>
          </c:cat>
          <c:val>
            <c:numRef>
              <c:f>TechnologySplitvsCosts!$B$7:$AZ$7</c:f>
              <c:numCache>
                <c:formatCode>0</c:formatCode>
                <c:ptCount val="51"/>
                <c:pt idx="0">
                  <c:v>3.0813999999999998E-3</c:v>
                </c:pt>
                <c:pt idx="1">
                  <c:v>8.9056799999999992E-3</c:v>
                </c:pt>
                <c:pt idx="2">
                  <c:v>1.1648559999999999E-2</c:v>
                </c:pt>
                <c:pt idx="3">
                  <c:v>1.1648559999999999E-2</c:v>
                </c:pt>
                <c:pt idx="4">
                  <c:v>5.3552611393936703E-2</c:v>
                </c:pt>
                <c:pt idx="5">
                  <c:v>0.65128167712381324</c:v>
                </c:pt>
                <c:pt idx="6">
                  <c:v>0.67672150875204373</c:v>
                </c:pt>
                <c:pt idx="7">
                  <c:v>0.71408693790685862</c:v>
                </c:pt>
                <c:pt idx="8">
                  <c:v>0.7506584447453728</c:v>
                </c:pt>
                <c:pt idx="9">
                  <c:v>0.78643563329635613</c:v>
                </c:pt>
                <c:pt idx="10">
                  <c:v>1.3115700468053246</c:v>
                </c:pt>
                <c:pt idx="11">
                  <c:v>2.5358300468053248</c:v>
                </c:pt>
                <c:pt idx="12">
                  <c:v>3.7261575468053247</c:v>
                </c:pt>
                <c:pt idx="13">
                  <c:v>4.8825500468053242</c:v>
                </c:pt>
                <c:pt idx="14">
                  <c:v>6.0050100468053245</c:v>
                </c:pt>
                <c:pt idx="15">
                  <c:v>7.0935375468053241</c:v>
                </c:pt>
                <c:pt idx="16">
                  <c:v>9.2468675468053245</c:v>
                </c:pt>
                <c:pt idx="17">
                  <c:v>11.383576996105637</c:v>
                </c:pt>
                <c:pt idx="18">
                  <c:v>13.489841996105637</c:v>
                </c:pt>
                <c:pt idx="19">
                  <c:v>15.586253654197339</c:v>
                </c:pt>
                <c:pt idx="20">
                  <c:v>17.645963654197338</c:v>
                </c:pt>
                <c:pt idx="21">
                  <c:v>19.689204393367625</c:v>
                </c:pt>
                <c:pt idx="22">
                  <c:v>21.702849393367625</c:v>
                </c:pt>
                <c:pt idx="23">
                  <c:v>23.70010083914784</c:v>
                </c:pt>
                <c:pt idx="24">
                  <c:v>25.668170839147841</c:v>
                </c:pt>
                <c:pt idx="25">
                  <c:v>27.619907868188101</c:v>
                </c:pt>
                <c:pt idx="26">
                  <c:v>29.537052868188102</c:v>
                </c:pt>
                <c:pt idx="27">
                  <c:v>31.432250480488403</c:v>
                </c:pt>
                <c:pt idx="28">
                  <c:v>33.293550480488406</c:v>
                </c:pt>
                <c:pt idx="29">
                  <c:v>35.13323879939864</c:v>
                </c:pt>
                <c:pt idx="30">
                  <c:v>36.939708799398637</c:v>
                </c:pt>
                <c:pt idx="31">
                  <c:v>38.72488770156891</c:v>
                </c:pt>
                <c:pt idx="32">
                  <c:v>40.483179518719091</c:v>
                </c:pt>
                <c:pt idx="33">
                  <c:v>42.214824127499298</c:v>
                </c:pt>
                <c:pt idx="34">
                  <c:v>43.920056527909523</c:v>
                </c:pt>
                <c:pt idx="35">
                  <c:v>45.599111719949768</c:v>
                </c:pt>
                <c:pt idx="36">
                  <c:v>47.252214703620034</c:v>
                </c:pt>
                <c:pt idx="37">
                  <c:v>48.879590602270213</c:v>
                </c:pt>
                <c:pt idx="38">
                  <c:v>50.486607982830613</c:v>
                </c:pt>
                <c:pt idx="39">
                  <c:v>52.063194464740832</c:v>
                </c:pt>
                <c:pt idx="40">
                  <c:v>53.614708738281074</c:v>
                </c:pt>
                <c:pt idx="41">
                  <c:v>55.141365926801221</c:v>
                </c:pt>
                <c:pt idx="42">
                  <c:v>56.648165887101563</c:v>
                </c:pt>
                <c:pt idx="43">
                  <c:v>58.125728658881755</c:v>
                </c:pt>
                <c:pt idx="44">
                  <c:v>59.579049222291971</c:v>
                </c:pt>
                <c:pt idx="45">
                  <c:v>61.00832757733221</c:v>
                </c:pt>
                <c:pt idx="46">
                  <c:v>62.413763847352357</c:v>
                </c:pt>
                <c:pt idx="47">
                  <c:v>63.795547909002522</c:v>
                </c:pt>
                <c:pt idx="48">
                  <c:v>65.149597909002523</c:v>
                </c:pt>
                <c:pt idx="49">
                  <c:v>66.484647553912737</c:v>
                </c:pt>
                <c:pt idx="50">
                  <c:v>67.796605113802855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FB-4C7F-9E7C-49E879CDB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75104"/>
        <c:axId val="76564736"/>
      </c:lineChart>
      <c:catAx>
        <c:axId val="7654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6562816"/>
        <c:crosses val="autoZero"/>
        <c:auto val="1"/>
        <c:lblAlgn val="ctr"/>
        <c:lblOffset val="100"/>
        <c:tickLblSkip val="5"/>
        <c:noMultiLvlLbl val="0"/>
      </c:catAx>
      <c:valAx>
        <c:axId val="7656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200" b="1"/>
                  <a:t>Technoogy split</a:t>
                </a:r>
              </a:p>
            </c:rich>
          </c:tx>
          <c:layout>
            <c:manualLayout>
              <c:xMode val="edge"/>
              <c:yMode val="edge"/>
              <c:x val="1.5980626493179065E-2"/>
              <c:y val="0.30836799253280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6548736"/>
        <c:crosses val="autoZero"/>
        <c:crossBetween val="between"/>
      </c:valAx>
      <c:valAx>
        <c:axId val="765647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200" b="1"/>
                  <a:t>Total accumulative</a:t>
                </a:r>
                <a:r>
                  <a:rPr lang="sv-SE" sz="1200" b="1" baseline="0"/>
                  <a:t> capital investments (BUSD)</a:t>
                </a:r>
                <a:endParaRPr lang="sv-SE" sz="1200" b="1"/>
              </a:p>
            </c:rich>
          </c:tx>
          <c:layout>
            <c:manualLayout>
              <c:xMode val="edge"/>
              <c:yMode val="edge"/>
              <c:x val="0.95818875556447825"/>
              <c:y val="5.445585250601132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6575104"/>
        <c:crosses val="max"/>
        <c:crossBetween val="between"/>
      </c:valAx>
      <c:catAx>
        <c:axId val="76575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6564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297088</xdr:colOff>
      <xdr:row>86</xdr:row>
      <xdr:rowOff>47324</xdr:rowOff>
    </xdr:from>
    <xdr:to>
      <xdr:col>25</xdr:col>
      <xdr:colOff>217713</xdr:colOff>
      <xdr:row>123</xdr:row>
      <xdr:rowOff>11340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458108</xdr:colOff>
      <xdr:row>133</xdr:row>
      <xdr:rowOff>187552</xdr:rowOff>
    </xdr:from>
    <xdr:to>
      <xdr:col>28</xdr:col>
      <xdr:colOff>91362</xdr:colOff>
      <xdr:row>175</xdr:row>
      <xdr:rowOff>40821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798286</xdr:colOff>
      <xdr:row>123</xdr:row>
      <xdr:rowOff>34471</xdr:rowOff>
    </xdr:from>
    <xdr:to>
      <xdr:col>13</xdr:col>
      <xdr:colOff>712755</xdr:colOff>
      <xdr:row>147</xdr:row>
      <xdr:rowOff>64796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13</xdr:row>
      <xdr:rowOff>9525</xdr:rowOff>
    </xdr:from>
    <xdr:to>
      <xdr:col>15</xdr:col>
      <xdr:colOff>400050</xdr:colOff>
      <xdr:row>31</xdr:row>
      <xdr:rowOff>85725</xdr:rowOff>
    </xdr:to>
    <xdr:graphicFrame macro="">
      <xdr:nvGraphicFramePr>
        <xdr:cNvPr id="2" name="1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327578</xdr:colOff>
      <xdr:row>14</xdr:row>
      <xdr:rowOff>179411</xdr:rowOff>
    </xdr:from>
    <xdr:to>
      <xdr:col>21</xdr:col>
      <xdr:colOff>574785</xdr:colOff>
      <xdr:row>47</xdr:row>
      <xdr:rowOff>65689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7</xdr:row>
      <xdr:rowOff>114300</xdr:rowOff>
    </xdr:from>
    <xdr:to>
      <xdr:col>19</xdr:col>
      <xdr:colOff>66675</xdr:colOff>
      <xdr:row>26</xdr:row>
      <xdr:rowOff>38100</xdr:rowOff>
    </xdr:to>
    <xdr:graphicFrame macro="">
      <xdr:nvGraphicFramePr>
        <xdr:cNvPr id="2" name="1 - Γράφημα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45105</xdr:colOff>
      <xdr:row>14</xdr:row>
      <xdr:rowOff>173817</xdr:rowOff>
    </xdr:from>
    <xdr:to>
      <xdr:col>16</xdr:col>
      <xdr:colOff>267356</xdr:colOff>
      <xdr:row>36</xdr:row>
      <xdr:rowOff>89199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4"/>
  <sheetViews>
    <sheetView workbookViewId="0">
      <selection sqref="A1:BF84"/>
    </sheetView>
  </sheetViews>
  <sheetFormatPr defaultRowHeight="15" x14ac:dyDescent="0.25"/>
  <sheetData>
    <row r="1" spans="1:58" x14ac:dyDescent="0.25">
      <c r="A1" t="s">
        <v>0</v>
      </c>
    </row>
    <row r="2" spans="1:58" x14ac:dyDescent="0.25">
      <c r="A2" t="s">
        <v>4</v>
      </c>
      <c r="B2" t="s">
        <v>5</v>
      </c>
      <c r="C2">
        <v>2015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>
        <v>2022</v>
      </c>
      <c r="K2">
        <v>2023</v>
      </c>
      <c r="L2">
        <v>2024</v>
      </c>
      <c r="M2">
        <v>2025</v>
      </c>
      <c r="N2">
        <v>2026</v>
      </c>
      <c r="O2">
        <v>2027</v>
      </c>
      <c r="P2">
        <v>2028</v>
      </c>
      <c r="Q2">
        <v>2029</v>
      </c>
      <c r="R2">
        <v>2030</v>
      </c>
      <c r="S2">
        <v>2031</v>
      </c>
      <c r="T2">
        <v>2032</v>
      </c>
      <c r="U2">
        <v>2033</v>
      </c>
      <c r="V2">
        <v>2034</v>
      </c>
      <c r="W2">
        <v>2035</v>
      </c>
      <c r="X2">
        <v>2036</v>
      </c>
      <c r="Y2">
        <v>2037</v>
      </c>
      <c r="Z2">
        <v>2038</v>
      </c>
      <c r="AA2">
        <v>2039</v>
      </c>
      <c r="AB2">
        <v>2040</v>
      </c>
      <c r="AC2">
        <v>2041</v>
      </c>
      <c r="AD2">
        <v>2042</v>
      </c>
      <c r="AE2">
        <v>2043</v>
      </c>
      <c r="AF2">
        <v>2044</v>
      </c>
      <c r="AG2">
        <v>2045</v>
      </c>
      <c r="AH2">
        <v>2046</v>
      </c>
      <c r="AI2">
        <v>2047</v>
      </c>
      <c r="AJ2">
        <v>2048</v>
      </c>
      <c r="AK2">
        <v>2049</v>
      </c>
      <c r="AL2">
        <v>2050</v>
      </c>
      <c r="AM2">
        <v>2051</v>
      </c>
      <c r="AN2">
        <v>2052</v>
      </c>
      <c r="AO2">
        <v>2053</v>
      </c>
      <c r="AP2">
        <v>2054</v>
      </c>
      <c r="AQ2">
        <v>2055</v>
      </c>
      <c r="AR2">
        <v>2056</v>
      </c>
      <c r="AS2">
        <v>2057</v>
      </c>
      <c r="AT2">
        <v>2058</v>
      </c>
      <c r="AU2">
        <v>2059</v>
      </c>
      <c r="AV2">
        <v>2060</v>
      </c>
      <c r="AW2">
        <v>2061</v>
      </c>
      <c r="AX2">
        <v>2062</v>
      </c>
      <c r="AY2">
        <v>2063</v>
      </c>
      <c r="AZ2">
        <v>2064</v>
      </c>
      <c r="BA2">
        <v>2065</v>
      </c>
      <c r="BB2">
        <v>2066</v>
      </c>
      <c r="BC2">
        <v>2067</v>
      </c>
      <c r="BD2">
        <v>2068</v>
      </c>
      <c r="BE2">
        <v>2069</v>
      </c>
      <c r="BF2">
        <v>2070</v>
      </c>
    </row>
    <row r="3" spans="1:58" x14ac:dyDescent="0.25">
      <c r="A3" t="s">
        <v>4</v>
      </c>
      <c r="B3" t="s">
        <v>6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</v>
      </c>
    </row>
    <row r="4" spans="1:58" x14ac:dyDescent="0.25">
      <c r="A4" t="s">
        <v>4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 t="s">
        <v>4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 t="s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t="s">
        <v>4</v>
      </c>
      <c r="B7" t="s">
        <v>10</v>
      </c>
      <c r="C7">
        <v>4.6689842707200002</v>
      </c>
      <c r="D7">
        <v>4.6689842707200002</v>
      </c>
      <c r="E7">
        <v>4.6689842707200002</v>
      </c>
      <c r="F7">
        <v>4.6689842707200002</v>
      </c>
      <c r="G7">
        <v>4.6689842707200002</v>
      </c>
      <c r="H7">
        <v>502.76515249495299</v>
      </c>
      <c r="I7">
        <v>502.76515249495299</v>
      </c>
      <c r="J7">
        <v>502.76515249495299</v>
      </c>
      <c r="K7">
        <v>502.76515249495299</v>
      </c>
      <c r="L7">
        <v>502.76515249495299</v>
      </c>
      <c r="M7">
        <v>502.76515249495299</v>
      </c>
      <c r="N7">
        <v>502.76515249495299</v>
      </c>
      <c r="O7">
        <v>502.76515249495299</v>
      </c>
      <c r="P7">
        <v>502.76515249495299</v>
      </c>
      <c r="Q7">
        <v>502.76515249495299</v>
      </c>
      <c r="R7">
        <v>502.76515249495299</v>
      </c>
      <c r="S7">
        <v>502.76515249495299</v>
      </c>
      <c r="T7">
        <v>502.76515249495299</v>
      </c>
      <c r="U7">
        <v>502.76515249495299</v>
      </c>
      <c r="V7">
        <v>502.76515249495299</v>
      </c>
      <c r="W7">
        <v>502.76515249495299</v>
      </c>
      <c r="X7">
        <v>502.76515249495299</v>
      </c>
      <c r="Y7">
        <v>502.76515249495299</v>
      </c>
      <c r="Z7">
        <v>502.76515249495299</v>
      </c>
      <c r="AA7">
        <v>502.76515249495299</v>
      </c>
      <c r="AB7">
        <v>502.76515249495299</v>
      </c>
      <c r="AC7">
        <v>502.76515249495299</v>
      </c>
      <c r="AD7">
        <v>502.76515249495299</v>
      </c>
      <c r="AE7">
        <v>502.76515249495299</v>
      </c>
      <c r="AF7">
        <v>502.76515249495299</v>
      </c>
      <c r="AG7">
        <v>502.76515249495299</v>
      </c>
      <c r="AH7">
        <v>502.76515249495299</v>
      </c>
      <c r="AI7">
        <v>502.76515249495299</v>
      </c>
      <c r="AJ7">
        <v>502.76515249495299</v>
      </c>
      <c r="AK7">
        <v>502.76515249495299</v>
      </c>
      <c r="AL7">
        <v>498.096168224233</v>
      </c>
      <c r="AM7">
        <v>537.43417462423304</v>
      </c>
      <c r="AN7">
        <v>576.77218102423296</v>
      </c>
      <c r="AO7">
        <v>1192.8823684484701</v>
      </c>
      <c r="AP7">
        <v>1192.8823684484701</v>
      </c>
      <c r="AQ7">
        <v>694.78620022423297</v>
      </c>
      <c r="AR7">
        <v>734.12420662423301</v>
      </c>
      <c r="AS7">
        <v>758.71701397562902</v>
      </c>
      <c r="AT7">
        <v>812.80021942423298</v>
      </c>
      <c r="AU7">
        <v>832.13503042256195</v>
      </c>
      <c r="AV7">
        <v>923.57604544663297</v>
      </c>
      <c r="AW7">
        <v>923.57604544663297</v>
      </c>
      <c r="AX7">
        <v>962.91405184663404</v>
      </c>
      <c r="AY7">
        <v>1002.25205824663</v>
      </c>
      <c r="AZ7">
        <v>1041.59006464663</v>
      </c>
      <c r="BA7">
        <v>1080.9280710466301</v>
      </c>
      <c r="BB7">
        <v>1120.2660774466301</v>
      </c>
      <c r="BC7">
        <v>1159.6040838466299</v>
      </c>
      <c r="BD7">
        <v>1198.94209024663</v>
      </c>
      <c r="BE7">
        <v>1238.28009664663</v>
      </c>
      <c r="BF7">
        <v>1277.61810304663</v>
      </c>
    </row>
    <row r="8" spans="1:58" x14ac:dyDescent="0.25">
      <c r="A8" t="s">
        <v>4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A9" t="s">
        <v>4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0.27600000000000002</v>
      </c>
      <c r="I9">
        <v>0.27600000000000002</v>
      </c>
      <c r="J9">
        <v>0.27600000000000002</v>
      </c>
      <c r="K9">
        <v>0.27600000000000002</v>
      </c>
      <c r="L9">
        <v>0.27600000000000002</v>
      </c>
      <c r="M9">
        <v>0.27600000000000002</v>
      </c>
      <c r="N9">
        <v>0.27600000000000002</v>
      </c>
      <c r="O9">
        <v>0.27600000000000002</v>
      </c>
      <c r="P9">
        <v>0.27600000000000002</v>
      </c>
      <c r="Q9">
        <v>0.27600000000000002</v>
      </c>
      <c r="R9">
        <v>0.27600000000000002</v>
      </c>
      <c r="S9">
        <v>0.27600000000000002</v>
      </c>
      <c r="T9">
        <v>0.27600000000000002</v>
      </c>
      <c r="U9">
        <v>0.27600000000000002</v>
      </c>
      <c r="V9">
        <v>0.27600000000000002</v>
      </c>
      <c r="W9">
        <v>0.27600000000000002</v>
      </c>
      <c r="X9">
        <v>0.27600000000000002</v>
      </c>
      <c r="Y9">
        <v>0.27600000000000002</v>
      </c>
      <c r="Z9">
        <v>0.99293636640287697</v>
      </c>
      <c r="AA9">
        <v>2.4929363664028799</v>
      </c>
      <c r="AB9">
        <v>3.9929363664028799</v>
      </c>
      <c r="AC9">
        <v>5.4929363664028799</v>
      </c>
      <c r="AD9">
        <v>6.9929363664028799</v>
      </c>
      <c r="AE9">
        <v>8.4929363664028799</v>
      </c>
      <c r="AF9">
        <v>9.9929363664028799</v>
      </c>
      <c r="AG9">
        <v>11.492936366402899</v>
      </c>
      <c r="AH9">
        <v>12.992936366402899</v>
      </c>
      <c r="AI9">
        <v>14.492936366402899</v>
      </c>
      <c r="AJ9">
        <v>15.992936366402899</v>
      </c>
      <c r="AK9">
        <v>17.492936366402901</v>
      </c>
      <c r="AL9">
        <v>18.992936366402901</v>
      </c>
      <c r="AM9">
        <v>20.492936366402901</v>
      </c>
      <c r="AN9">
        <v>21.992936366402901</v>
      </c>
      <c r="AO9">
        <v>23.492936366402901</v>
      </c>
      <c r="AP9">
        <v>24.992936366402901</v>
      </c>
      <c r="AQ9">
        <v>26.492936366402901</v>
      </c>
      <c r="AR9">
        <v>27.992936366402901</v>
      </c>
      <c r="AS9">
        <v>29.492936366402901</v>
      </c>
      <c r="AT9">
        <v>30.992936366402901</v>
      </c>
      <c r="AU9">
        <v>32.492936366402901</v>
      </c>
      <c r="AV9">
        <v>33.716936366402898</v>
      </c>
      <c r="AW9">
        <v>35.216936366402898</v>
      </c>
      <c r="AX9">
        <v>36.716936366402898</v>
      </c>
      <c r="AY9">
        <v>38.216936366402898</v>
      </c>
      <c r="AZ9">
        <v>39.716936366402898</v>
      </c>
      <c r="BA9">
        <v>41.216936366402898</v>
      </c>
      <c r="BB9">
        <v>42.716936366402898</v>
      </c>
      <c r="BC9">
        <v>44.216936366402898</v>
      </c>
      <c r="BD9">
        <v>45.716936366402898</v>
      </c>
      <c r="BE9">
        <v>47.216936366402898</v>
      </c>
      <c r="BF9">
        <v>48.716936366402898</v>
      </c>
    </row>
    <row r="10" spans="1:58" x14ac:dyDescent="0.25">
      <c r="A10" t="s">
        <v>4</v>
      </c>
      <c r="B10" t="s">
        <v>13</v>
      </c>
      <c r="C10">
        <v>0.19620000000000001</v>
      </c>
      <c r="D10">
        <v>0.19620000000000001</v>
      </c>
      <c r="E10">
        <v>0.19620000000000001</v>
      </c>
      <c r="F10">
        <v>0.19620000000000001</v>
      </c>
      <c r="G10">
        <v>0.19620000000000001</v>
      </c>
      <c r="H10">
        <v>0.19620000000000001</v>
      </c>
      <c r="I10">
        <v>0.18639</v>
      </c>
      <c r="J10">
        <v>0.17657999999999999</v>
      </c>
      <c r="K10">
        <v>0.16677</v>
      </c>
      <c r="L10">
        <v>0.15695999999999999</v>
      </c>
      <c r="M10">
        <v>9.8100000000000007E-2</v>
      </c>
      <c r="N10">
        <v>8.8289999999999993E-2</v>
      </c>
      <c r="O10">
        <v>7.8479999999999994E-2</v>
      </c>
      <c r="P10">
        <v>6.8669999999999995E-2</v>
      </c>
      <c r="Q10">
        <v>5.8860000000000003E-2</v>
      </c>
      <c r="R10">
        <v>4.9050000000000003E-2</v>
      </c>
      <c r="S10">
        <v>3.9239999999999997E-2</v>
      </c>
      <c r="T10">
        <v>2.9430000000000001E-2</v>
      </c>
      <c r="U10">
        <v>1.9619999999999999E-2</v>
      </c>
      <c r="V10">
        <v>9.8099999999999993E-3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 t="s">
        <v>4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t="s">
        <v>4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t="s">
        <v>4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 t="s">
        <v>4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 t="s">
        <v>4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 t="s">
        <v>4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t="s">
        <v>4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t="s">
        <v>4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9.2694320345526204</v>
      </c>
      <c r="BF18">
        <v>9.2694320345526204</v>
      </c>
    </row>
    <row r="19" spans="1:58" x14ac:dyDescent="0.25">
      <c r="A19" t="s">
        <v>4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9.2694320345526098</v>
      </c>
    </row>
    <row r="20" spans="1:58" x14ac:dyDescent="0.25">
      <c r="A20" t="s">
        <v>4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9.1767377142070892</v>
      </c>
      <c r="BF20">
        <v>9.1767377142070892</v>
      </c>
    </row>
    <row r="21" spans="1:58" x14ac:dyDescent="0.25">
      <c r="A21" t="s">
        <v>4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t="s">
        <v>4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t="s">
        <v>4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t="s">
        <v>4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 t="s">
        <v>4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5">
      <c r="A26" t="s">
        <v>4</v>
      </c>
      <c r="B26" t="s">
        <v>29</v>
      </c>
      <c r="C26">
        <v>1.32115800133381</v>
      </c>
      <c r="D26">
        <v>1.32115800133381</v>
      </c>
      <c r="E26">
        <v>1.32115800133381</v>
      </c>
      <c r="F26">
        <v>1.32115800133381</v>
      </c>
      <c r="G26">
        <v>1.32115800133381</v>
      </c>
      <c r="H26">
        <v>1.32115800133381</v>
      </c>
      <c r="I26">
        <v>1.32115800133381</v>
      </c>
      <c r="J26">
        <v>1.32115800133381</v>
      </c>
      <c r="K26">
        <v>1.32115800133381</v>
      </c>
      <c r="L26">
        <v>1.32115800133381</v>
      </c>
      <c r="M26">
        <v>1.32115800133381</v>
      </c>
      <c r="N26">
        <v>1.32115800133381</v>
      </c>
      <c r="O26">
        <v>1.32115800133381</v>
      </c>
      <c r="P26">
        <v>1.32115800133381</v>
      </c>
      <c r="Q26">
        <v>1.32115800133381</v>
      </c>
      <c r="R26">
        <v>1.32115800133381</v>
      </c>
      <c r="S26">
        <v>1.32115800133381</v>
      </c>
      <c r="T26">
        <v>1.32115800133381</v>
      </c>
      <c r="U26">
        <v>1.32115800133381</v>
      </c>
      <c r="V26">
        <v>1.32115800133381</v>
      </c>
      <c r="W26">
        <v>1.32115800133381</v>
      </c>
      <c r="X26">
        <v>1.32115800133381</v>
      </c>
      <c r="Y26">
        <v>1.32115800133381</v>
      </c>
      <c r="Z26">
        <v>1.32115800133381</v>
      </c>
      <c r="AA26">
        <v>1.32115800133381</v>
      </c>
      <c r="AB26">
        <v>1.32115800133381</v>
      </c>
      <c r="AC26">
        <v>1.32115800133381</v>
      </c>
      <c r="AD26">
        <v>1.32115800133381</v>
      </c>
      <c r="AE26">
        <v>1.32115800133381</v>
      </c>
      <c r="AF26">
        <v>1.32115800133381</v>
      </c>
      <c r="AG26">
        <v>1.32115800133381</v>
      </c>
      <c r="AH26">
        <v>1.32115800133381</v>
      </c>
      <c r="AI26">
        <v>1.32115800133381</v>
      </c>
      <c r="AJ26">
        <v>1.32115800133381</v>
      </c>
      <c r="AK26">
        <v>1.32115800133381</v>
      </c>
      <c r="AL26">
        <v>1.32115800133381</v>
      </c>
      <c r="AM26">
        <v>1.32115800133381</v>
      </c>
      <c r="AN26">
        <v>1.32115800133381</v>
      </c>
      <c r="AO26">
        <v>1.32115800133381</v>
      </c>
      <c r="AP26">
        <v>1.32115800133381</v>
      </c>
      <c r="AQ26">
        <v>1.32115800133381</v>
      </c>
      <c r="AR26">
        <v>1.32115800133381</v>
      </c>
      <c r="AS26">
        <v>1.32115800133381</v>
      </c>
      <c r="AT26">
        <v>1.32115800133381</v>
      </c>
      <c r="AU26">
        <v>1.32115800133381</v>
      </c>
      <c r="AV26">
        <v>1.32115800133381</v>
      </c>
      <c r="AW26">
        <v>1.32115800133381</v>
      </c>
      <c r="AX26">
        <v>1.32115800133381</v>
      </c>
      <c r="AY26">
        <v>1.32115800133381</v>
      </c>
      <c r="AZ26">
        <v>1.32115800133381</v>
      </c>
      <c r="BA26">
        <v>1.32115800133381</v>
      </c>
      <c r="BB26">
        <v>1.32115800133381</v>
      </c>
      <c r="BC26">
        <v>1.32115800133381</v>
      </c>
      <c r="BD26">
        <v>1.32115800133381</v>
      </c>
      <c r="BE26">
        <v>1.32115800133381</v>
      </c>
      <c r="BF26">
        <v>1.32115800133381</v>
      </c>
    </row>
    <row r="27" spans="1:58" x14ac:dyDescent="0.25">
      <c r="A27" t="s">
        <v>4</v>
      </c>
      <c r="B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t="s">
        <v>4</v>
      </c>
      <c r="B28" t="s">
        <v>31</v>
      </c>
      <c r="C28">
        <v>1.50734368</v>
      </c>
      <c r="D28">
        <v>1.50734368</v>
      </c>
      <c r="E28">
        <v>90.035931964599101</v>
      </c>
      <c r="F28">
        <v>90.035931964599101</v>
      </c>
      <c r="G28">
        <v>90.035931964599101</v>
      </c>
      <c r="H28">
        <v>90.035931964599101</v>
      </c>
      <c r="I28">
        <v>90.035931964599101</v>
      </c>
      <c r="J28">
        <v>90.035931964599101</v>
      </c>
      <c r="K28">
        <v>90.035931964599101</v>
      </c>
      <c r="L28">
        <v>90.035931964599101</v>
      </c>
      <c r="M28">
        <v>90.035931964599101</v>
      </c>
      <c r="N28">
        <v>90.035931964599101</v>
      </c>
      <c r="O28">
        <v>90.035931964599101</v>
      </c>
      <c r="P28">
        <v>90.035931964599101</v>
      </c>
      <c r="Q28">
        <v>90.035931964599101</v>
      </c>
      <c r="R28">
        <v>90.035931964599101</v>
      </c>
      <c r="S28">
        <v>90.035931964599101</v>
      </c>
      <c r="T28">
        <v>90.035931964599101</v>
      </c>
      <c r="U28">
        <v>90.035931964599101</v>
      </c>
      <c r="V28">
        <v>90.035931964599101</v>
      </c>
      <c r="W28">
        <v>90.035931964599101</v>
      </c>
      <c r="X28">
        <v>90.035931964599101</v>
      </c>
      <c r="Y28">
        <v>90.035931964599101</v>
      </c>
      <c r="Z28">
        <v>90.035931964599101</v>
      </c>
      <c r="AA28">
        <v>90.035931964599101</v>
      </c>
      <c r="AB28">
        <v>90.035931964599101</v>
      </c>
      <c r="AC28">
        <v>90.035931964599101</v>
      </c>
      <c r="AD28">
        <v>90.035931964599101</v>
      </c>
      <c r="AE28">
        <v>90.035931964599101</v>
      </c>
      <c r="AF28">
        <v>90.035931964599101</v>
      </c>
      <c r="AG28">
        <v>90.035931964599101</v>
      </c>
      <c r="AH28">
        <v>90.035931964599101</v>
      </c>
      <c r="AI28">
        <v>90.035931964599101</v>
      </c>
      <c r="AJ28">
        <v>90.035931964599101</v>
      </c>
      <c r="AK28">
        <v>90.035931964599101</v>
      </c>
      <c r="AL28">
        <v>90.035931964599101</v>
      </c>
      <c r="AM28">
        <v>90.035931964599101</v>
      </c>
      <c r="AN28">
        <v>90.035931964599101</v>
      </c>
      <c r="AO28">
        <v>90.035931964599101</v>
      </c>
      <c r="AP28">
        <v>90.035931964599101</v>
      </c>
      <c r="AQ28">
        <v>90.035931964599101</v>
      </c>
      <c r="AR28">
        <v>147.03392213773</v>
      </c>
      <c r="AS28">
        <v>147.03392213773</v>
      </c>
      <c r="AT28">
        <v>147.03392213773</v>
      </c>
      <c r="AU28">
        <v>147.03392213773</v>
      </c>
      <c r="AV28">
        <v>147.03392213773</v>
      </c>
      <c r="AW28">
        <v>147.03392213773</v>
      </c>
      <c r="AX28">
        <v>147.03392213773</v>
      </c>
      <c r="AY28">
        <v>147.03392213773</v>
      </c>
      <c r="AZ28">
        <v>147.03392213773</v>
      </c>
      <c r="BA28">
        <v>147.03392213773</v>
      </c>
      <c r="BB28">
        <v>147.03392213773</v>
      </c>
      <c r="BC28">
        <v>147.03392213773</v>
      </c>
      <c r="BD28">
        <v>147.03392213773</v>
      </c>
      <c r="BE28">
        <v>147.03392213773</v>
      </c>
      <c r="BF28">
        <v>147.03392213773</v>
      </c>
    </row>
    <row r="29" spans="1:58" x14ac:dyDescent="0.25">
      <c r="A29" t="s">
        <v>4</v>
      </c>
      <c r="B29" t="s">
        <v>32</v>
      </c>
      <c r="C29">
        <v>5.4702614769154501</v>
      </c>
      <c r="D29">
        <v>5.4702614769154501</v>
      </c>
      <c r="E29">
        <v>5.4702614769154501</v>
      </c>
      <c r="F29">
        <v>5.4702614769154501</v>
      </c>
      <c r="G29">
        <v>5.4702614769154501</v>
      </c>
      <c r="H29">
        <v>5.4702614769154501</v>
      </c>
      <c r="I29">
        <v>5.4702614769154501</v>
      </c>
      <c r="J29">
        <v>5.4702614769154501</v>
      </c>
      <c r="K29">
        <v>5.4702614769154501</v>
      </c>
      <c r="L29">
        <v>5.4702614769154501</v>
      </c>
      <c r="M29">
        <v>5.4702614769154501</v>
      </c>
      <c r="N29">
        <v>5.4702614769154501</v>
      </c>
      <c r="O29">
        <v>5.4702614769154501</v>
      </c>
      <c r="P29">
        <v>5.4702614769154501</v>
      </c>
      <c r="Q29">
        <v>5.4702614769154501</v>
      </c>
      <c r="R29">
        <v>5.4702614769154501</v>
      </c>
      <c r="S29">
        <v>5.4702614769154501</v>
      </c>
      <c r="T29">
        <v>5.4702614769154501</v>
      </c>
      <c r="U29">
        <v>5.4702614769154501</v>
      </c>
      <c r="V29">
        <v>5.4702614769154501</v>
      </c>
      <c r="W29">
        <v>5.4702614769154501</v>
      </c>
      <c r="X29">
        <v>5.4702614769154501</v>
      </c>
      <c r="Y29">
        <v>5.4702614769154501</v>
      </c>
      <c r="Z29">
        <v>5.4702614769154501</v>
      </c>
      <c r="AA29">
        <v>5.4702614769154501</v>
      </c>
      <c r="AB29">
        <v>5.4702614769154501</v>
      </c>
      <c r="AC29">
        <v>5.4702614769154501</v>
      </c>
      <c r="AD29">
        <v>5.4702614769154501</v>
      </c>
      <c r="AE29">
        <v>5.4702614769154501</v>
      </c>
      <c r="AF29">
        <v>5.4702614769154501</v>
      </c>
      <c r="AG29">
        <v>5.4702614769154501</v>
      </c>
      <c r="AH29">
        <v>5.4702614769154501</v>
      </c>
      <c r="AI29">
        <v>5.4702614769154501</v>
      </c>
      <c r="AJ29">
        <v>5.4702614769154501</v>
      </c>
      <c r="AK29">
        <v>5.4702614769154501</v>
      </c>
      <c r="AL29">
        <v>5.4702614769154501</v>
      </c>
      <c r="AM29">
        <v>5.4702614769154501</v>
      </c>
      <c r="AN29">
        <v>5.4702614769154501</v>
      </c>
      <c r="AO29">
        <v>5.4702614769154501</v>
      </c>
      <c r="AP29">
        <v>5.4702614769154501</v>
      </c>
      <c r="AQ29">
        <v>5.4702614769154501</v>
      </c>
      <c r="AR29">
        <v>5.4702614769154501</v>
      </c>
      <c r="AS29">
        <v>5.4702614769154501</v>
      </c>
      <c r="AT29">
        <v>5.4702614769154501</v>
      </c>
      <c r="AU29">
        <v>5.4702614769154501</v>
      </c>
      <c r="AV29">
        <v>5.4702614769154501</v>
      </c>
      <c r="AW29">
        <v>5.4702614769154501</v>
      </c>
      <c r="AX29">
        <v>5.4702614769154501</v>
      </c>
      <c r="AY29">
        <v>5.4702614769154501</v>
      </c>
      <c r="AZ29">
        <v>5.4702614769154501</v>
      </c>
      <c r="BA29">
        <v>5.4702614769154501</v>
      </c>
      <c r="BB29">
        <v>5.4702614769154501</v>
      </c>
      <c r="BC29">
        <v>5.4702614769154501</v>
      </c>
      <c r="BD29">
        <v>5.4702614769154501</v>
      </c>
      <c r="BE29">
        <v>5.4702614769154501</v>
      </c>
      <c r="BF29">
        <v>5.4702614769154501</v>
      </c>
    </row>
    <row r="30" spans="1:58" x14ac:dyDescent="0.25">
      <c r="A30" t="s">
        <v>4</v>
      </c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5">
      <c r="A31" t="s">
        <v>4</v>
      </c>
      <c r="B31" t="s">
        <v>34</v>
      </c>
      <c r="C31">
        <v>1.4259471210000001</v>
      </c>
      <c r="D31">
        <v>1.4259471210000001</v>
      </c>
      <c r="E31">
        <v>1.60320919587703</v>
      </c>
      <c r="F31">
        <v>2.2591259031657098</v>
      </c>
      <c r="G31">
        <v>2.2591259031657098</v>
      </c>
      <c r="H31">
        <v>3.0644685008133101</v>
      </c>
      <c r="I31">
        <v>3.7617978003207799</v>
      </c>
      <c r="J31">
        <v>4.3976701010884103</v>
      </c>
      <c r="K31">
        <v>5.3823641177697699</v>
      </c>
      <c r="L31">
        <v>6.5285497289552898</v>
      </c>
      <c r="M31">
        <v>7.8839784126131196</v>
      </c>
      <c r="N31">
        <v>9.2243413459063497</v>
      </c>
      <c r="O31">
        <v>10.9159022240704</v>
      </c>
      <c r="P31">
        <v>12.757605165299401</v>
      </c>
      <c r="Q31">
        <v>15.1146647783355</v>
      </c>
      <c r="R31">
        <v>17.900873501604899</v>
      </c>
      <c r="S31">
        <v>20.076895073252501</v>
      </c>
      <c r="T31">
        <v>22.220632061202501</v>
      </c>
      <c r="U31">
        <v>24.388554226995801</v>
      </c>
      <c r="V31">
        <v>26.5040921650053</v>
      </c>
      <c r="W31">
        <v>28.633068471405799</v>
      </c>
      <c r="X31">
        <v>30.7816459235639</v>
      </c>
      <c r="Y31">
        <v>32.946980550005499</v>
      </c>
      <c r="Z31">
        <v>35.081118503438603</v>
      </c>
      <c r="AA31">
        <v>37.205965874045297</v>
      </c>
      <c r="AB31">
        <v>39.369708870279702</v>
      </c>
      <c r="AC31">
        <v>41.735055427965797</v>
      </c>
      <c r="AD31">
        <v>44.131545640816498</v>
      </c>
      <c r="AE31">
        <v>46.552535529063398</v>
      </c>
      <c r="AF31">
        <v>49.076507103721099</v>
      </c>
      <c r="AG31">
        <v>51.681352182209203</v>
      </c>
      <c r="AH31">
        <v>54.4054287673316</v>
      </c>
      <c r="AI31">
        <v>57.078845006719597</v>
      </c>
      <c r="AJ31">
        <v>59.812887561494698</v>
      </c>
      <c r="AK31">
        <v>62.585963497409402</v>
      </c>
      <c r="AL31">
        <v>65.560435070055107</v>
      </c>
      <c r="AM31">
        <v>68.971703432416405</v>
      </c>
      <c r="AN31">
        <v>72.546995045311107</v>
      </c>
      <c r="AO31">
        <v>76.172947003940294</v>
      </c>
      <c r="AP31">
        <v>79.806788688544401</v>
      </c>
      <c r="AQ31">
        <v>83.489629723940894</v>
      </c>
      <c r="AR31">
        <v>87.133437378197698</v>
      </c>
      <c r="AS31">
        <v>90.796346474288796</v>
      </c>
      <c r="AT31">
        <v>94.410256219587595</v>
      </c>
      <c r="AU31">
        <v>98.034962432010204</v>
      </c>
      <c r="AV31">
        <v>101.690812299597</v>
      </c>
      <c r="AW31">
        <v>105.623633073782</v>
      </c>
      <c r="AX31">
        <v>109.46426862867899</v>
      </c>
      <c r="AY31">
        <v>113.362208509078</v>
      </c>
      <c r="AZ31">
        <v>117.32118995360101</v>
      </c>
      <c r="BA31">
        <v>121.345365449601</v>
      </c>
      <c r="BB31">
        <v>124.573093870859</v>
      </c>
      <c r="BC31">
        <v>127.873075572099</v>
      </c>
      <c r="BD31">
        <v>131.24946304067601</v>
      </c>
      <c r="BE31">
        <v>134.02202595057599</v>
      </c>
      <c r="BF31">
        <v>137.533822513122</v>
      </c>
    </row>
    <row r="32" spans="1:58" x14ac:dyDescent="0.25">
      <c r="A32" t="s">
        <v>4</v>
      </c>
      <c r="B32" t="s">
        <v>35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0.1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0.1</v>
      </c>
      <c r="BD32">
        <v>0.1</v>
      </c>
      <c r="BE32">
        <v>0.1</v>
      </c>
      <c r="BF32">
        <v>0.1</v>
      </c>
    </row>
    <row r="33" spans="1:58" x14ac:dyDescent="0.25">
      <c r="A33" t="s">
        <v>4</v>
      </c>
      <c r="B33" t="s">
        <v>36</v>
      </c>
      <c r="C33">
        <v>0</v>
      </c>
      <c r="D33">
        <v>0</v>
      </c>
      <c r="E33">
        <v>0</v>
      </c>
      <c r="F33">
        <v>0</v>
      </c>
      <c r="G33">
        <v>0</v>
      </c>
      <c r="H33">
        <v>0.4</v>
      </c>
      <c r="I33">
        <v>0.4</v>
      </c>
      <c r="J33">
        <v>0.6</v>
      </c>
      <c r="K33">
        <v>0.6</v>
      </c>
      <c r="L33">
        <v>0.8</v>
      </c>
      <c r="M33">
        <v>1</v>
      </c>
      <c r="N33">
        <v>1</v>
      </c>
      <c r="O33">
        <v>1.2</v>
      </c>
      <c r="P33">
        <v>1.4</v>
      </c>
      <c r="Q33">
        <v>1.4</v>
      </c>
      <c r="R33">
        <v>1.4</v>
      </c>
      <c r="S33">
        <v>1.4</v>
      </c>
      <c r="T33">
        <v>1.4</v>
      </c>
      <c r="U33">
        <v>1.4</v>
      </c>
      <c r="V33">
        <v>1.4</v>
      </c>
      <c r="W33">
        <v>1.4</v>
      </c>
      <c r="X33">
        <v>1.4</v>
      </c>
      <c r="Y33">
        <v>1.4</v>
      </c>
      <c r="Z33">
        <v>1.4</v>
      </c>
      <c r="AA33">
        <v>1.4</v>
      </c>
      <c r="AB33">
        <v>1.4</v>
      </c>
      <c r="AC33">
        <v>1.4</v>
      </c>
      <c r="AD33">
        <v>1.4</v>
      </c>
      <c r="AE33">
        <v>1.4</v>
      </c>
      <c r="AF33">
        <v>1.4</v>
      </c>
      <c r="AG33">
        <v>1.4</v>
      </c>
      <c r="AH33">
        <v>1.4</v>
      </c>
      <c r="AI33">
        <v>1.4</v>
      </c>
      <c r="AJ33">
        <v>1.4</v>
      </c>
      <c r="AK33">
        <v>1.4</v>
      </c>
      <c r="AL33">
        <v>1.4</v>
      </c>
      <c r="AM33">
        <v>1.4</v>
      </c>
      <c r="AN33">
        <v>1.4</v>
      </c>
      <c r="AO33">
        <v>1.4</v>
      </c>
      <c r="AP33">
        <v>1.4</v>
      </c>
      <c r="AQ33">
        <v>1.4</v>
      </c>
      <c r="AR33">
        <v>1.4</v>
      </c>
      <c r="AS33">
        <v>1.4</v>
      </c>
      <c r="AT33">
        <v>1.4</v>
      </c>
      <c r="AU33">
        <v>1.4</v>
      </c>
      <c r="AV33">
        <v>1.4</v>
      </c>
      <c r="AW33">
        <v>1.4</v>
      </c>
      <c r="AX33">
        <v>1.4</v>
      </c>
      <c r="AY33">
        <v>1.4</v>
      </c>
      <c r="AZ33">
        <v>1.4</v>
      </c>
      <c r="BA33">
        <v>1.4</v>
      </c>
      <c r="BB33">
        <v>1.4</v>
      </c>
      <c r="BC33">
        <v>1.4</v>
      </c>
      <c r="BD33">
        <v>1.4</v>
      </c>
      <c r="BE33">
        <v>1.4</v>
      </c>
      <c r="BF33">
        <v>1.4</v>
      </c>
    </row>
    <row r="34" spans="1:58" x14ac:dyDescent="0.25">
      <c r="A34" t="s">
        <v>4</v>
      </c>
      <c r="B34" t="s">
        <v>37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1.6</v>
      </c>
      <c r="L34">
        <v>1.6</v>
      </c>
      <c r="M34">
        <v>3.1</v>
      </c>
      <c r="N34">
        <v>3.1</v>
      </c>
      <c r="O34">
        <v>3.1</v>
      </c>
      <c r="P34">
        <v>3.1</v>
      </c>
      <c r="Q34">
        <v>3.1</v>
      </c>
      <c r="R34">
        <v>3.1</v>
      </c>
      <c r="S34">
        <v>3.1</v>
      </c>
      <c r="T34">
        <v>3.1</v>
      </c>
      <c r="U34">
        <v>3.1</v>
      </c>
      <c r="V34">
        <v>3.1</v>
      </c>
      <c r="W34">
        <v>3.1</v>
      </c>
      <c r="X34">
        <v>3.1</v>
      </c>
      <c r="Y34">
        <v>3.1</v>
      </c>
      <c r="Z34">
        <v>3.1</v>
      </c>
      <c r="AA34">
        <v>3.1</v>
      </c>
      <c r="AB34">
        <v>3.1</v>
      </c>
      <c r="AC34">
        <v>3.1</v>
      </c>
      <c r="AD34">
        <v>3.1</v>
      </c>
      <c r="AE34">
        <v>3.1</v>
      </c>
      <c r="AF34">
        <v>3.1</v>
      </c>
      <c r="AG34">
        <v>3.1</v>
      </c>
      <c r="AH34">
        <v>3.1</v>
      </c>
      <c r="AI34">
        <v>3.1</v>
      </c>
      <c r="AJ34">
        <v>3.1</v>
      </c>
      <c r="AK34">
        <v>3.1</v>
      </c>
      <c r="AL34">
        <v>3.1</v>
      </c>
      <c r="AM34">
        <v>3.1</v>
      </c>
      <c r="AN34">
        <v>3.1</v>
      </c>
      <c r="AO34">
        <v>3.1</v>
      </c>
      <c r="AP34">
        <v>3.1</v>
      </c>
      <c r="AQ34">
        <v>3.1</v>
      </c>
      <c r="AR34">
        <v>3.1</v>
      </c>
      <c r="AS34">
        <v>3.1</v>
      </c>
      <c r="AT34">
        <v>3.1</v>
      </c>
      <c r="AU34">
        <v>3.1</v>
      </c>
      <c r="AV34">
        <v>3.1</v>
      </c>
      <c r="AW34">
        <v>3.1</v>
      </c>
      <c r="AX34">
        <v>3.1</v>
      </c>
      <c r="AY34">
        <v>3.1</v>
      </c>
      <c r="AZ34">
        <v>3.1</v>
      </c>
      <c r="BA34">
        <v>3.1</v>
      </c>
      <c r="BB34">
        <v>3.1</v>
      </c>
      <c r="BC34">
        <v>3.1</v>
      </c>
      <c r="BD34">
        <v>3.1</v>
      </c>
      <c r="BE34">
        <v>3.1</v>
      </c>
      <c r="BF34">
        <v>3.1</v>
      </c>
    </row>
    <row r="35" spans="1:58" x14ac:dyDescent="0.25">
      <c r="A35" t="s">
        <v>4</v>
      </c>
      <c r="B35" t="s">
        <v>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0.41199999999999998</v>
      </c>
      <c r="J35">
        <v>0.41199999999999998</v>
      </c>
      <c r="K35">
        <v>0.41199999999999998</v>
      </c>
      <c r="L35">
        <v>0.41199999999999998</v>
      </c>
      <c r="M35">
        <v>0.41199999999999998</v>
      </c>
      <c r="N35">
        <v>0.41199999999999998</v>
      </c>
      <c r="O35">
        <v>0.41199999999999998</v>
      </c>
      <c r="P35">
        <v>0.41199999999999998</v>
      </c>
      <c r="Q35">
        <v>0.41199999999999998</v>
      </c>
      <c r="R35">
        <v>0.41199999999999998</v>
      </c>
      <c r="S35">
        <v>0.41199999999999998</v>
      </c>
      <c r="T35">
        <v>0.41199999999999998</v>
      </c>
      <c r="U35">
        <v>0.41199999999999998</v>
      </c>
      <c r="V35">
        <v>0.41199999999999998</v>
      </c>
      <c r="W35">
        <v>0.41199999999999998</v>
      </c>
      <c r="X35">
        <v>0.41199999999999998</v>
      </c>
      <c r="Y35">
        <v>0.41199999999999998</v>
      </c>
      <c r="Z35">
        <v>0.41199999999999998</v>
      </c>
      <c r="AA35">
        <v>0.41199999999999998</v>
      </c>
      <c r="AB35">
        <v>0.41199999999999998</v>
      </c>
      <c r="AC35">
        <v>0.41199999999999998</v>
      </c>
      <c r="AD35">
        <v>0.41199999999999998</v>
      </c>
      <c r="AE35">
        <v>0.41199999999999998</v>
      </c>
      <c r="AF35">
        <v>0.41199999999999998</v>
      </c>
      <c r="AG35">
        <v>0.41199999999999998</v>
      </c>
      <c r="AH35">
        <v>0.41199999999999998</v>
      </c>
      <c r="AI35">
        <v>0.41199999999999998</v>
      </c>
      <c r="AJ35">
        <v>0.41199999999999998</v>
      </c>
      <c r="AK35">
        <v>0.41199999999999998</v>
      </c>
      <c r="AL35">
        <v>0.41199999999999998</v>
      </c>
      <c r="AM35">
        <v>0.41199999999999998</v>
      </c>
      <c r="AN35">
        <v>0.41199999999999998</v>
      </c>
      <c r="AO35">
        <v>0.41199999999999998</v>
      </c>
      <c r="AP35">
        <v>0.41199999999999998</v>
      </c>
      <c r="AQ35">
        <v>0.41199999999999998</v>
      </c>
      <c r="AR35">
        <v>0.41199999999999998</v>
      </c>
      <c r="AS35">
        <v>0.41199999999999998</v>
      </c>
      <c r="AT35">
        <v>0.41199999999999998</v>
      </c>
      <c r="AU35">
        <v>0.41199999999999998</v>
      </c>
      <c r="AV35">
        <v>0.41199999999999998</v>
      </c>
      <c r="AW35">
        <v>0.41199999999999998</v>
      </c>
      <c r="AX35">
        <v>0.41199999999999998</v>
      </c>
      <c r="AY35">
        <v>0.41199999999999998</v>
      </c>
      <c r="AZ35">
        <v>0.41199999999999998</v>
      </c>
      <c r="BA35">
        <v>0.41199999999999998</v>
      </c>
      <c r="BB35">
        <v>0.41199999999999998</v>
      </c>
      <c r="BC35">
        <v>0.41199999999999998</v>
      </c>
      <c r="BD35">
        <v>0.41199999999999998</v>
      </c>
      <c r="BE35">
        <v>0.41199999999999998</v>
      </c>
      <c r="BF35">
        <v>0.41199999999999998</v>
      </c>
    </row>
    <row r="36" spans="1:58" x14ac:dyDescent="0.25">
      <c r="A36" t="s">
        <v>4</v>
      </c>
      <c r="B36" t="s">
        <v>39</v>
      </c>
      <c r="C36">
        <v>0</v>
      </c>
      <c r="D36">
        <v>0</v>
      </c>
      <c r="E36">
        <v>0</v>
      </c>
      <c r="F36">
        <v>0</v>
      </c>
      <c r="G36">
        <v>0</v>
      </c>
      <c r="H36">
        <v>0.02</v>
      </c>
      <c r="I36">
        <v>7.0000000000000007E-2</v>
      </c>
      <c r="J36">
        <v>0.22</v>
      </c>
      <c r="K36">
        <v>0.39</v>
      </c>
      <c r="L36">
        <v>0.59</v>
      </c>
      <c r="M36">
        <v>0.84</v>
      </c>
      <c r="N36">
        <v>1.04</v>
      </c>
      <c r="O36">
        <v>1.29</v>
      </c>
      <c r="P36">
        <v>1.54</v>
      </c>
      <c r="Q36">
        <v>1.79</v>
      </c>
      <c r="R36">
        <v>2.04</v>
      </c>
      <c r="S36">
        <v>2.29</v>
      </c>
      <c r="T36">
        <v>2.54</v>
      </c>
      <c r="U36">
        <v>2.79</v>
      </c>
      <c r="V36">
        <v>3.04</v>
      </c>
      <c r="W36">
        <v>3.29</v>
      </c>
      <c r="X36">
        <v>3.54</v>
      </c>
      <c r="Y36">
        <v>3.79</v>
      </c>
      <c r="Z36">
        <v>4.04</v>
      </c>
      <c r="AA36">
        <v>4.29</v>
      </c>
      <c r="AB36">
        <v>4.54</v>
      </c>
      <c r="AC36">
        <v>4.79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</row>
    <row r="37" spans="1:58" x14ac:dyDescent="0.25">
      <c r="A37" t="s">
        <v>4</v>
      </c>
      <c r="B37" t="s">
        <v>40</v>
      </c>
      <c r="C37">
        <v>8.5000000000000006E-3</v>
      </c>
      <c r="D37">
        <v>8.5000000000000006E-3</v>
      </c>
      <c r="E37">
        <v>8.5000000000000006E-3</v>
      </c>
      <c r="F37">
        <v>8.5000000000000006E-3</v>
      </c>
      <c r="G37">
        <v>8.5000000000000006E-3</v>
      </c>
      <c r="H37">
        <v>8.5000000000000006E-3</v>
      </c>
      <c r="I37">
        <v>8.5000000000000006E-3</v>
      </c>
      <c r="J37">
        <v>8.5000000000000006E-3</v>
      </c>
      <c r="K37">
        <v>8.5000000000000006E-3</v>
      </c>
      <c r="L37">
        <v>8.5000000000000006E-3</v>
      </c>
      <c r="M37">
        <v>8.5000000000000006E-3</v>
      </c>
      <c r="N37">
        <v>8.0750000000000006E-3</v>
      </c>
      <c r="O37">
        <v>7.6499999999999997E-3</v>
      </c>
      <c r="P37">
        <v>7.2249999999999997E-3</v>
      </c>
      <c r="Q37">
        <v>6.7999999999999996E-3</v>
      </c>
      <c r="R37">
        <v>6.3749999999999996E-3</v>
      </c>
      <c r="S37">
        <v>5.9500000000000004E-3</v>
      </c>
      <c r="T37">
        <v>5.5250000000000004E-3</v>
      </c>
      <c r="U37">
        <v>5.1000000000000004E-3</v>
      </c>
      <c r="V37">
        <v>4.6750000000000003E-3</v>
      </c>
      <c r="W37">
        <v>4.2500000000000003E-3</v>
      </c>
      <c r="X37">
        <v>3.8249999999999998E-3</v>
      </c>
      <c r="Y37">
        <v>3.3999999999999998E-3</v>
      </c>
      <c r="Z37">
        <v>2.9750000000000002E-3</v>
      </c>
      <c r="AA37">
        <v>2.5500000000000002E-3</v>
      </c>
      <c r="AB37">
        <v>2.1250000000000002E-3</v>
      </c>
      <c r="AC37">
        <v>1.6999999999999999E-3</v>
      </c>
      <c r="AD37">
        <v>1.2750000000000001E-3</v>
      </c>
      <c r="AE37">
        <v>8.4999999999999995E-4</v>
      </c>
      <c r="AF37">
        <v>4.2499999999999998E-4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t="s">
        <v>4</v>
      </c>
      <c r="B38" t="s">
        <v>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115.310525269732</v>
      </c>
      <c r="AA38">
        <v>115.310525269732</v>
      </c>
      <c r="AB38">
        <v>115.310525269732</v>
      </c>
      <c r="AC38">
        <v>719.02647988350202</v>
      </c>
      <c r="AD38">
        <v>719.02647988350202</v>
      </c>
      <c r="AE38">
        <v>719.02647988350202</v>
      </c>
      <c r="AF38">
        <v>719.02647988350202</v>
      </c>
      <c r="AG38">
        <v>719.02647988350202</v>
      </c>
      <c r="AH38">
        <v>719.02647988350202</v>
      </c>
      <c r="AI38">
        <v>719.02647988350202</v>
      </c>
      <c r="AJ38">
        <v>719.02647988350202</v>
      </c>
      <c r="AK38">
        <v>719.02647988350202</v>
      </c>
      <c r="AL38">
        <v>719.02647988350202</v>
      </c>
      <c r="AM38">
        <v>932.11675067482099</v>
      </c>
      <c r="AN38">
        <v>932.11675067482099</v>
      </c>
      <c r="AO38">
        <v>932.11675067482099</v>
      </c>
      <c r="AP38">
        <v>2326.6390082798598</v>
      </c>
      <c r="AQ38">
        <v>2326.6390082798598</v>
      </c>
      <c r="AR38">
        <v>2326.6390082798598</v>
      </c>
      <c r="AS38">
        <v>2326.6390082798598</v>
      </c>
      <c r="AT38">
        <v>2326.6390082798598</v>
      </c>
      <c r="AU38">
        <v>2326.6390082798598</v>
      </c>
      <c r="AV38">
        <v>2326.6390082798598</v>
      </c>
      <c r="AW38">
        <v>2326.6390082798598</v>
      </c>
      <c r="AX38">
        <v>2326.6390082798598</v>
      </c>
      <c r="AY38">
        <v>2326.6390082798598</v>
      </c>
      <c r="AZ38">
        <v>2326.6390082798598</v>
      </c>
      <c r="BA38">
        <v>2326.6390082798598</v>
      </c>
      <c r="BB38">
        <v>2326.6390082798598</v>
      </c>
      <c r="BC38">
        <v>2335.3475485005501</v>
      </c>
      <c r="BD38">
        <v>2335.3475485005501</v>
      </c>
      <c r="BE38">
        <v>2479.7350424976598</v>
      </c>
      <c r="BF38">
        <v>2479.7350424976598</v>
      </c>
    </row>
    <row r="39" spans="1:58" x14ac:dyDescent="0.25">
      <c r="A39" t="s">
        <v>4</v>
      </c>
      <c r="B39" t="s">
        <v>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 t="s">
        <v>4</v>
      </c>
      <c r="B40" t="s">
        <v>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0.61324007252651802</v>
      </c>
      <c r="AB40">
        <v>1.4205410916246199</v>
      </c>
      <c r="AC40">
        <v>1.81183842617973</v>
      </c>
      <c r="AD40">
        <v>3.2045555983318899</v>
      </c>
      <c r="AE40">
        <v>4.7045555983318899</v>
      </c>
      <c r="AF40">
        <v>5.6095912926012099</v>
      </c>
      <c r="AG40">
        <v>5.9235465662473201</v>
      </c>
      <c r="AH40">
        <v>6.4470086353331499</v>
      </c>
      <c r="AI40">
        <v>6.8913864642740101</v>
      </c>
      <c r="AJ40">
        <v>7.6798613846794996</v>
      </c>
      <c r="AK40">
        <v>8.09772473902113</v>
      </c>
      <c r="AL40">
        <v>8.85787882980744</v>
      </c>
      <c r="AM40">
        <v>9.9092122209934796</v>
      </c>
      <c r="AN40">
        <v>10.6873133431471</v>
      </c>
      <c r="AO40">
        <v>11.4829946652996</v>
      </c>
      <c r="AP40">
        <v>12.6001886090799</v>
      </c>
      <c r="AQ40">
        <v>14.1001886090799</v>
      </c>
      <c r="AR40">
        <v>15.6001886090799</v>
      </c>
      <c r="AS40">
        <v>16.974324430012899</v>
      </c>
      <c r="AT40">
        <v>18.474324430012899</v>
      </c>
      <c r="AU40">
        <v>19.974324430012899</v>
      </c>
      <c r="AV40">
        <v>21.474324430012899</v>
      </c>
      <c r="AW40">
        <v>22.974324430012899</v>
      </c>
      <c r="AX40">
        <v>24.474324430012899</v>
      </c>
      <c r="AY40">
        <v>25.974324430012899</v>
      </c>
      <c r="AZ40">
        <v>26.861084357486401</v>
      </c>
      <c r="BA40">
        <v>27.5537833383883</v>
      </c>
      <c r="BB40">
        <v>28.662486003833202</v>
      </c>
      <c r="BC40">
        <v>28.769768831680999</v>
      </c>
      <c r="BD40">
        <v>28.769768831680999</v>
      </c>
      <c r="BE40">
        <v>29.364733137411701</v>
      </c>
      <c r="BF40">
        <v>30.5507778637656</v>
      </c>
    </row>
    <row r="41" spans="1:58" x14ac:dyDescent="0.25">
      <c r="A41" t="s">
        <v>4</v>
      </c>
      <c r="B41" t="s">
        <v>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t="s">
        <v>4</v>
      </c>
      <c r="B42" t="s">
        <v>45</v>
      </c>
      <c r="C42">
        <v>0</v>
      </c>
      <c r="D42">
        <v>0</v>
      </c>
      <c r="E42">
        <v>0</v>
      </c>
      <c r="F42">
        <v>0</v>
      </c>
      <c r="G42">
        <v>1.26839167808219E-3</v>
      </c>
      <c r="H42">
        <v>1.26839167808219E-3</v>
      </c>
      <c r="I42">
        <v>2.53678335616438E-3</v>
      </c>
      <c r="J42">
        <v>3.80517503424657E-3</v>
      </c>
      <c r="K42">
        <v>3.80517503424657E-3</v>
      </c>
      <c r="L42">
        <v>5.0735667123287696E-3</v>
      </c>
      <c r="M42">
        <v>6.3419583904109596E-3</v>
      </c>
      <c r="N42">
        <v>8.8787417465753405E-3</v>
      </c>
      <c r="O42">
        <v>1.26839167808219E-2</v>
      </c>
      <c r="P42">
        <v>1.5220700136986299E-2</v>
      </c>
      <c r="Q42">
        <v>1.9025875171232901E-2</v>
      </c>
      <c r="R42">
        <v>2.1562658527397301E-2</v>
      </c>
      <c r="S42">
        <v>2.7904616917808201E-2</v>
      </c>
      <c r="T42">
        <v>3.5514966986301397E-2</v>
      </c>
      <c r="U42">
        <v>4.1856925376712303E-2</v>
      </c>
      <c r="V42">
        <v>4.9467275445205502E-2</v>
      </c>
      <c r="W42">
        <v>5.5809233835616402E-2</v>
      </c>
      <c r="X42">
        <v>6.3419583904109594E-2</v>
      </c>
      <c r="Y42">
        <v>6.9761542294520598E-2</v>
      </c>
      <c r="Z42">
        <v>7.73718923630137E-2</v>
      </c>
      <c r="AA42">
        <v>8.3713850753424704E-2</v>
      </c>
      <c r="AB42">
        <v>9.0055809143835694E-2</v>
      </c>
      <c r="AC42">
        <v>9.3860984178082196E-2</v>
      </c>
      <c r="AD42">
        <v>9.6397767534246601E-2</v>
      </c>
      <c r="AE42">
        <v>9.8934550890411005E-2</v>
      </c>
      <c r="AF42">
        <v>0.10273972592465801</v>
      </c>
      <c r="AG42">
        <v>0.10527650928082199</v>
      </c>
      <c r="AH42">
        <v>0.107813292636986</v>
      </c>
      <c r="AI42">
        <v>0.110350075993151</v>
      </c>
      <c r="AJ42">
        <v>0.114155251027397</v>
      </c>
      <c r="AK42">
        <v>0.116692034383562</v>
      </c>
      <c r="AL42">
        <v>0.119228817739726</v>
      </c>
      <c r="AM42">
        <v>0.119228817739726</v>
      </c>
      <c r="AN42">
        <v>0.119228817739726</v>
      </c>
      <c r="AO42">
        <v>0.119228817739726</v>
      </c>
      <c r="AP42">
        <v>0.119228817739726</v>
      </c>
      <c r="AQ42">
        <v>0.120497209417808</v>
      </c>
      <c r="AR42">
        <v>0.120497209417808</v>
      </c>
      <c r="AS42">
        <v>0.120497209417808</v>
      </c>
      <c r="AT42">
        <v>0.120497209417808</v>
      </c>
      <c r="AU42">
        <v>0.120497209417808</v>
      </c>
      <c r="AV42">
        <v>0.120497209417808</v>
      </c>
      <c r="AW42">
        <v>0.114155251027397</v>
      </c>
      <c r="AX42">
        <v>0.106544900958904</v>
      </c>
      <c r="AY42">
        <v>0.10020294256849301</v>
      </c>
      <c r="AZ42">
        <v>9.2592592500000001E-2</v>
      </c>
      <c r="BA42">
        <v>8.6250634109589094E-2</v>
      </c>
      <c r="BB42">
        <v>7.8640284041095895E-2</v>
      </c>
      <c r="BC42">
        <v>7.2298325650684905E-2</v>
      </c>
      <c r="BD42">
        <v>6.4687975582191706E-2</v>
      </c>
      <c r="BE42">
        <v>5.83460171917808E-2</v>
      </c>
      <c r="BF42">
        <v>5.2004058801369803E-2</v>
      </c>
    </row>
    <row r="43" spans="1:58" x14ac:dyDescent="0.25">
      <c r="A43" t="s">
        <v>4</v>
      </c>
      <c r="B43" t="s">
        <v>46</v>
      </c>
      <c r="C43">
        <v>3.0079999999999998E-3</v>
      </c>
      <c r="D43">
        <v>9.6080000000000002E-3</v>
      </c>
      <c r="E43">
        <v>9.6080000000000002E-3</v>
      </c>
      <c r="F43">
        <v>9.6080000000000002E-3</v>
      </c>
      <c r="G43">
        <v>9.6080000000000002E-3</v>
      </c>
      <c r="H43">
        <v>9.6080000000000002E-3</v>
      </c>
      <c r="I43">
        <v>9.6080000000000002E-3</v>
      </c>
      <c r="J43">
        <v>9.6080000000000002E-3</v>
      </c>
      <c r="K43">
        <v>9.6080000000000002E-3</v>
      </c>
      <c r="L43">
        <v>9.6080000000000002E-3</v>
      </c>
      <c r="M43">
        <v>9.6080000000000002E-3</v>
      </c>
      <c r="N43">
        <v>9.6080000000000002E-3</v>
      </c>
      <c r="O43">
        <v>9.6080000000000002E-3</v>
      </c>
      <c r="P43">
        <v>9.6080000000000002E-3</v>
      </c>
      <c r="Q43">
        <v>9.6080000000000002E-3</v>
      </c>
      <c r="R43">
        <v>9.6080000000000002E-3</v>
      </c>
      <c r="S43">
        <v>9.6080000000000002E-3</v>
      </c>
      <c r="T43">
        <v>9.6080000000000002E-3</v>
      </c>
      <c r="U43">
        <v>9.6080000000000002E-3</v>
      </c>
      <c r="V43">
        <v>9.6080000000000002E-3</v>
      </c>
      <c r="W43">
        <v>9.6080000000000002E-3</v>
      </c>
      <c r="X43">
        <v>9.6080000000000002E-3</v>
      </c>
      <c r="Y43">
        <v>9.6080000000000002E-3</v>
      </c>
      <c r="Z43">
        <v>9.6080000000000002E-3</v>
      </c>
      <c r="AA43">
        <v>9.6080000000000002E-3</v>
      </c>
      <c r="AB43">
        <v>9.6080000000000002E-3</v>
      </c>
      <c r="AC43">
        <v>9.6080000000000002E-3</v>
      </c>
      <c r="AD43">
        <v>9.6080000000000002E-3</v>
      </c>
      <c r="AE43">
        <v>9.6080000000000002E-3</v>
      </c>
      <c r="AF43">
        <v>9.6080000000000002E-3</v>
      </c>
      <c r="AG43">
        <v>9.6080000000000002E-3</v>
      </c>
      <c r="AH43">
        <v>9.6080000000000002E-3</v>
      </c>
      <c r="AI43">
        <v>9.6080000000000002E-3</v>
      </c>
      <c r="AJ43">
        <v>9.6080000000000002E-3</v>
      </c>
      <c r="AK43">
        <v>9.6080000000000002E-3</v>
      </c>
      <c r="AL43">
        <v>9.6080000000000002E-3</v>
      </c>
      <c r="AM43">
        <v>9.6080000000000002E-3</v>
      </c>
      <c r="AN43">
        <v>9.6080000000000002E-3</v>
      </c>
      <c r="AO43">
        <v>9.6080000000000002E-3</v>
      </c>
      <c r="AP43">
        <v>9.6080000000000002E-3</v>
      </c>
      <c r="AQ43">
        <v>9.6080000000000002E-3</v>
      </c>
      <c r="AR43">
        <v>9.6080000000000002E-3</v>
      </c>
      <c r="AS43">
        <v>9.6080000000000002E-3</v>
      </c>
      <c r="AT43">
        <v>9.6080000000000002E-3</v>
      </c>
      <c r="AU43">
        <v>9.6080000000000002E-3</v>
      </c>
      <c r="AV43">
        <v>9.6080000000000002E-3</v>
      </c>
      <c r="AW43">
        <v>9.6080000000000002E-3</v>
      </c>
      <c r="AX43">
        <v>9.6080000000000002E-3</v>
      </c>
      <c r="AY43">
        <v>9.6080000000000002E-3</v>
      </c>
      <c r="AZ43">
        <v>9.6080000000000002E-3</v>
      </c>
      <c r="BA43">
        <v>9.6080000000000002E-3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 x14ac:dyDescent="0.25">
      <c r="A44" t="s">
        <v>4</v>
      </c>
      <c r="B44" t="s">
        <v>47</v>
      </c>
      <c r="C44">
        <v>0.18212</v>
      </c>
      <c r="D44">
        <v>0.18212</v>
      </c>
      <c r="E44">
        <v>0.18212</v>
      </c>
      <c r="F44">
        <v>0.18212</v>
      </c>
      <c r="G44">
        <v>0.18212</v>
      </c>
      <c r="H44">
        <v>0.18212</v>
      </c>
      <c r="I44">
        <v>0.18212</v>
      </c>
      <c r="J44">
        <v>0.18212</v>
      </c>
      <c r="K44">
        <v>2.3012557389620598</v>
      </c>
      <c r="L44">
        <v>2.3012557389620598</v>
      </c>
      <c r="M44">
        <v>2.8441913926330198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</row>
    <row r="45" spans="1:58" x14ac:dyDescent="0.25">
      <c r="A45" t="s">
        <v>4</v>
      </c>
      <c r="B45" t="s">
        <v>48</v>
      </c>
      <c r="C45">
        <v>2.1798000000000002</v>
      </c>
      <c r="D45">
        <v>2.1798000000000002</v>
      </c>
      <c r="E45">
        <v>4.0498000000000003</v>
      </c>
      <c r="F45">
        <v>4.0498000000000003</v>
      </c>
      <c r="G45">
        <v>4.0498000000000003</v>
      </c>
      <c r="H45">
        <v>4.3038999999999996</v>
      </c>
      <c r="I45">
        <v>6.1338999999999997</v>
      </c>
      <c r="J45">
        <v>7.2138999999999998</v>
      </c>
      <c r="K45">
        <v>9.6189</v>
      </c>
      <c r="L45">
        <v>11.7439</v>
      </c>
      <c r="M45">
        <v>15.760695420536299</v>
      </c>
      <c r="N45">
        <v>15.760695420536299</v>
      </c>
      <c r="O45">
        <v>18.504283693037799</v>
      </c>
      <c r="P45">
        <v>21.522837896286401</v>
      </c>
      <c r="Q45">
        <v>25.114067124869401</v>
      </c>
      <c r="R45">
        <v>29.472731084027799</v>
      </c>
      <c r="S45">
        <v>32.090549331736902</v>
      </c>
      <c r="T45">
        <v>33.996734846521001</v>
      </c>
      <c r="U45">
        <v>36.354679830254803</v>
      </c>
      <c r="V45">
        <v>38.761209555243497</v>
      </c>
      <c r="W45">
        <v>39</v>
      </c>
      <c r="X45">
        <v>39</v>
      </c>
      <c r="Y45">
        <v>39</v>
      </c>
      <c r="Z45">
        <v>39</v>
      </c>
      <c r="AA45">
        <v>39</v>
      </c>
      <c r="AB45">
        <v>39</v>
      </c>
      <c r="AC45">
        <v>39</v>
      </c>
      <c r="AD45">
        <v>39</v>
      </c>
      <c r="AE45">
        <v>39</v>
      </c>
      <c r="AF45">
        <v>39</v>
      </c>
      <c r="AG45">
        <v>39</v>
      </c>
      <c r="AH45">
        <v>39</v>
      </c>
      <c r="AI45">
        <v>39</v>
      </c>
      <c r="AJ45">
        <v>39</v>
      </c>
      <c r="AK45">
        <v>39</v>
      </c>
      <c r="AL45">
        <v>39</v>
      </c>
      <c r="AM45">
        <v>39</v>
      </c>
      <c r="AN45">
        <v>39</v>
      </c>
      <c r="AO45">
        <v>39</v>
      </c>
      <c r="AP45">
        <v>39</v>
      </c>
      <c r="AQ45">
        <v>39</v>
      </c>
      <c r="AR45">
        <v>39</v>
      </c>
      <c r="AS45">
        <v>39</v>
      </c>
      <c r="AT45">
        <v>39</v>
      </c>
      <c r="AU45">
        <v>39</v>
      </c>
      <c r="AV45">
        <v>39</v>
      </c>
      <c r="AW45">
        <v>39</v>
      </c>
      <c r="AX45">
        <v>39</v>
      </c>
      <c r="AY45">
        <v>39</v>
      </c>
      <c r="AZ45">
        <v>39</v>
      </c>
      <c r="BA45">
        <v>39</v>
      </c>
      <c r="BB45">
        <v>39</v>
      </c>
      <c r="BC45">
        <v>39</v>
      </c>
      <c r="BD45">
        <v>39</v>
      </c>
      <c r="BE45">
        <v>39</v>
      </c>
      <c r="BF45">
        <v>39</v>
      </c>
    </row>
    <row r="46" spans="1:58" x14ac:dyDescent="0.25">
      <c r="A46" t="s">
        <v>4</v>
      </c>
      <c r="B46" t="s">
        <v>49</v>
      </c>
      <c r="C46">
        <v>24.379260371905801</v>
      </c>
      <c r="D46">
        <v>90.761660729994801</v>
      </c>
      <c r="E46">
        <v>90.761660729994801</v>
      </c>
      <c r="F46">
        <v>90.761660729994801</v>
      </c>
      <c r="G46">
        <v>90.761660729994801</v>
      </c>
      <c r="H46">
        <v>90.761660729994801</v>
      </c>
      <c r="I46">
        <v>90.761660729994801</v>
      </c>
      <c r="J46">
        <v>90.761660729994801</v>
      </c>
      <c r="K46">
        <v>90.761660729994801</v>
      </c>
      <c r="L46">
        <v>90.761660729994801</v>
      </c>
      <c r="M46">
        <v>90.761660729994801</v>
      </c>
      <c r="N46">
        <v>90.761660729994801</v>
      </c>
      <c r="O46">
        <v>90.761660729994801</v>
      </c>
      <c r="P46">
        <v>90.761660729994801</v>
      </c>
      <c r="Q46">
        <v>90.761660729994801</v>
      </c>
      <c r="R46">
        <v>90.761660729994801</v>
      </c>
      <c r="S46">
        <v>90.761660729994801</v>
      </c>
      <c r="T46">
        <v>90.761660729994801</v>
      </c>
      <c r="U46">
        <v>90.761660729994801</v>
      </c>
      <c r="V46">
        <v>90.761660729994801</v>
      </c>
      <c r="W46">
        <v>90.761660729994801</v>
      </c>
      <c r="X46">
        <v>90.761660729994801</v>
      </c>
      <c r="Y46">
        <v>90.761660729994801</v>
      </c>
      <c r="Z46">
        <v>90.761660729994801</v>
      </c>
      <c r="AA46">
        <v>90.761660729994801</v>
      </c>
      <c r="AB46">
        <v>90.761660729994801</v>
      </c>
      <c r="AC46">
        <v>90.761660729994801</v>
      </c>
      <c r="AD46">
        <v>90.761660729994801</v>
      </c>
      <c r="AE46">
        <v>90.761660729994801</v>
      </c>
      <c r="AF46">
        <v>90.761660729994801</v>
      </c>
      <c r="AG46">
        <v>90.761660729994801</v>
      </c>
      <c r="AH46">
        <v>90.761660729994801</v>
      </c>
      <c r="AI46">
        <v>90.761660729994801</v>
      </c>
      <c r="AJ46">
        <v>90.761660729994801</v>
      </c>
      <c r="AK46">
        <v>90.761660729994801</v>
      </c>
      <c r="AL46">
        <v>90.761660729994801</v>
      </c>
      <c r="AM46">
        <v>90.761660729994801</v>
      </c>
      <c r="AN46">
        <v>90.761660729994801</v>
      </c>
      <c r="AO46">
        <v>90.761660729994801</v>
      </c>
      <c r="AP46">
        <v>90.761660729994801</v>
      </c>
      <c r="AQ46">
        <v>90.761660729994801</v>
      </c>
      <c r="AR46">
        <v>90.761660729994801</v>
      </c>
      <c r="AS46">
        <v>90.761660729994801</v>
      </c>
      <c r="AT46">
        <v>90.761660729994801</v>
      </c>
      <c r="AU46">
        <v>90.761660729994801</v>
      </c>
      <c r="AV46">
        <v>90.761660729994801</v>
      </c>
      <c r="AW46">
        <v>90.761660729994801</v>
      </c>
      <c r="AX46">
        <v>90.761660729994801</v>
      </c>
      <c r="AY46">
        <v>90.761660729994801</v>
      </c>
      <c r="AZ46">
        <v>110.78843748045099</v>
      </c>
      <c r="BA46">
        <v>224.50808870551501</v>
      </c>
      <c r="BB46">
        <v>288.71825761142998</v>
      </c>
      <c r="BC46">
        <v>502.471872929992</v>
      </c>
      <c r="BD46">
        <v>502.471872929992</v>
      </c>
      <c r="BE46">
        <v>752.30187556985504</v>
      </c>
      <c r="BF46">
        <v>870.42702635574904</v>
      </c>
    </row>
    <row r="47" spans="1:58" x14ac:dyDescent="0.25">
      <c r="A47" t="s">
        <v>4</v>
      </c>
      <c r="B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t="s">
        <v>4</v>
      </c>
      <c r="B48" t="s">
        <v>51</v>
      </c>
      <c r="C48">
        <v>8.6615963774226104E-2</v>
      </c>
      <c r="D48">
        <v>0.13373181019198699</v>
      </c>
      <c r="E48">
        <v>0.13373181019198699</v>
      </c>
      <c r="F48">
        <v>0.13373181019198699</v>
      </c>
      <c r="G48">
        <v>0.460460453070553</v>
      </c>
      <c r="H48">
        <v>0.460460453070553</v>
      </c>
      <c r="I48">
        <v>0.460460453070553</v>
      </c>
      <c r="J48">
        <v>0.460460453070553</v>
      </c>
      <c r="K48">
        <v>0.460460453070553</v>
      </c>
      <c r="L48">
        <v>0.460460453070553</v>
      </c>
      <c r="M48">
        <v>0.37384448929632702</v>
      </c>
      <c r="N48">
        <v>0.32672864287856601</v>
      </c>
      <c r="O48">
        <v>0.32672864287856601</v>
      </c>
      <c r="P48">
        <v>0.32672864287856601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0.72196576266905399</v>
      </c>
      <c r="BF48">
        <v>0.75216959459766497</v>
      </c>
    </row>
    <row r="49" spans="1:58" x14ac:dyDescent="0.25">
      <c r="A49" t="s">
        <v>4</v>
      </c>
      <c r="B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0.34264585584859603</v>
      </c>
      <c r="AX49">
        <v>0.34264585584859603</v>
      </c>
      <c r="AY49">
        <v>0.34264585584859603</v>
      </c>
      <c r="AZ49">
        <v>1.43284975702922</v>
      </c>
      <c r="BA49">
        <v>2.7955982309358198</v>
      </c>
      <c r="BB49">
        <v>3.5567971603626201</v>
      </c>
      <c r="BC49">
        <v>4.6900849138704901</v>
      </c>
      <c r="BD49">
        <v>6.1900849138704901</v>
      </c>
      <c r="BE49">
        <v>7.6900849138704901</v>
      </c>
      <c r="BF49">
        <v>9.1900849138704892</v>
      </c>
    </row>
    <row r="50" spans="1:58" x14ac:dyDescent="0.25">
      <c r="A50" t="s">
        <v>4</v>
      </c>
      <c r="B50" t="s">
        <v>53</v>
      </c>
      <c r="C50">
        <v>0.14163400000000001</v>
      </c>
      <c r="D50">
        <v>0.14163400000000001</v>
      </c>
      <c r="E50">
        <v>0.14163400000000001</v>
      </c>
      <c r="F50">
        <v>0.14163400000000001</v>
      </c>
      <c r="G50">
        <v>0.14163400000000001</v>
      </c>
      <c r="H50">
        <v>0.14163400000000001</v>
      </c>
      <c r="I50">
        <v>0.13455230000000001</v>
      </c>
      <c r="J50">
        <v>0.12747059999999999</v>
      </c>
      <c r="K50">
        <v>0.12038889999999999</v>
      </c>
      <c r="L50">
        <v>0.1133072</v>
      </c>
      <c r="M50">
        <v>0.1062255</v>
      </c>
      <c r="N50">
        <v>9.9143800000000004E-2</v>
      </c>
      <c r="O50">
        <v>9.2062099999999994E-2</v>
      </c>
      <c r="P50">
        <v>8.4980399999999998E-2</v>
      </c>
      <c r="Q50">
        <v>7.7898700000000001E-2</v>
      </c>
      <c r="R50">
        <v>7.0817000000000005E-2</v>
      </c>
      <c r="S50">
        <v>6.3735299999999995E-2</v>
      </c>
      <c r="T50">
        <v>5.6653599999999998E-2</v>
      </c>
      <c r="U50">
        <v>4.9571900000000002E-2</v>
      </c>
      <c r="V50">
        <v>4.2490199999999999E-2</v>
      </c>
      <c r="W50">
        <v>3.5408500000000002E-2</v>
      </c>
      <c r="X50">
        <v>2.8326799999999999E-2</v>
      </c>
      <c r="Y50">
        <v>2.1245099999999999E-2</v>
      </c>
      <c r="Z50">
        <v>1.41634E-2</v>
      </c>
      <c r="AA50">
        <v>7.0816999999999998E-3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 t="s">
        <v>4</v>
      </c>
      <c r="B51" t="s">
        <v>54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t="s">
        <v>4</v>
      </c>
      <c r="B52" t="s">
        <v>55</v>
      </c>
      <c r="C52">
        <v>0</v>
      </c>
      <c r="D52">
        <v>0</v>
      </c>
      <c r="E52">
        <v>0</v>
      </c>
      <c r="F52">
        <v>0</v>
      </c>
      <c r="G52">
        <v>0</v>
      </c>
      <c r="H52">
        <v>315.83835583179302</v>
      </c>
      <c r="I52">
        <v>315.83835583179302</v>
      </c>
      <c r="J52">
        <v>315.83835583179302</v>
      </c>
      <c r="K52">
        <v>315.83835583179302</v>
      </c>
      <c r="L52">
        <v>315.83835583179302</v>
      </c>
      <c r="M52">
        <v>315.83835583179302</v>
      </c>
      <c r="N52">
        <v>315.83835583179302</v>
      </c>
      <c r="O52">
        <v>315.83835583179302</v>
      </c>
      <c r="P52">
        <v>315.83835583179302</v>
      </c>
      <c r="Q52">
        <v>315.83835583179302</v>
      </c>
      <c r="R52">
        <v>315.83835583179302</v>
      </c>
      <c r="S52">
        <v>315.83835583179302</v>
      </c>
      <c r="T52">
        <v>315.83835583179302</v>
      </c>
      <c r="U52">
        <v>315.83835583179302</v>
      </c>
      <c r="V52">
        <v>315.83835583179302</v>
      </c>
      <c r="W52">
        <v>315.83835583179302</v>
      </c>
      <c r="X52">
        <v>315.83835583179302</v>
      </c>
      <c r="Y52">
        <v>315.83835583179302</v>
      </c>
      <c r="Z52">
        <v>315.83835583179302</v>
      </c>
      <c r="AA52">
        <v>315.83835583179302</v>
      </c>
      <c r="AB52">
        <v>315.83835583179302</v>
      </c>
      <c r="AC52">
        <v>315.83835583179302</v>
      </c>
      <c r="AD52">
        <v>315.83835583179302</v>
      </c>
      <c r="AE52">
        <v>315.83835583179302</v>
      </c>
      <c r="AF52">
        <v>315.83835583179302</v>
      </c>
      <c r="AG52">
        <v>315.83835583179302</v>
      </c>
      <c r="AH52">
        <v>315.83835583179302</v>
      </c>
      <c r="AI52">
        <v>315.83835583179302</v>
      </c>
      <c r="AJ52">
        <v>315.83835583179302</v>
      </c>
      <c r="AK52">
        <v>315.83835583179302</v>
      </c>
      <c r="AL52">
        <v>315.83835583179302</v>
      </c>
      <c r="AM52">
        <v>315.83835583179302</v>
      </c>
      <c r="AN52">
        <v>315.83835583179302</v>
      </c>
      <c r="AO52">
        <v>315.83835583179302</v>
      </c>
      <c r="AP52">
        <v>315.83835583179302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t="s">
        <v>4</v>
      </c>
      <c r="B53" t="s">
        <v>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25">
      <c r="A54" t="s">
        <v>4</v>
      </c>
      <c r="B54" t="s">
        <v>57</v>
      </c>
      <c r="C54">
        <v>0</v>
      </c>
      <c r="D54">
        <v>0</v>
      </c>
      <c r="E54">
        <v>0</v>
      </c>
      <c r="F54">
        <v>0</v>
      </c>
      <c r="G54">
        <v>0</v>
      </c>
      <c r="H54">
        <v>7.4371560596345601E-2</v>
      </c>
      <c r="I54">
        <v>7.4371560596345601E-2</v>
      </c>
      <c r="J54">
        <v>7.4371560596345601E-2</v>
      </c>
      <c r="K54">
        <v>7.4371560596345601E-2</v>
      </c>
      <c r="L54">
        <v>7.4371560596345601E-2</v>
      </c>
      <c r="M54">
        <v>7.4371560596345601E-2</v>
      </c>
      <c r="N54">
        <v>7.4371560596345601E-2</v>
      </c>
      <c r="O54">
        <v>7.4371560596345601E-2</v>
      </c>
      <c r="P54">
        <v>7.4371560596345601E-2</v>
      </c>
      <c r="Q54">
        <v>7.4371560596345601E-2</v>
      </c>
      <c r="R54">
        <v>7.4371560596345601E-2</v>
      </c>
      <c r="S54">
        <v>7.4371560596345601E-2</v>
      </c>
      <c r="T54">
        <v>7.4371560596345601E-2</v>
      </c>
      <c r="U54">
        <v>7.4371560596345601E-2</v>
      </c>
      <c r="V54">
        <v>7.4371560596345601E-2</v>
      </c>
      <c r="W54">
        <v>7.4371560596345601E-2</v>
      </c>
      <c r="X54">
        <v>7.4371560596345601E-2</v>
      </c>
      <c r="Y54">
        <v>7.4371560596345601E-2</v>
      </c>
      <c r="Z54">
        <v>7.4371560596345601E-2</v>
      </c>
      <c r="AA54">
        <v>7.4371560596345601E-2</v>
      </c>
      <c r="AB54">
        <v>7.4371560596345601E-2</v>
      </c>
      <c r="AC54">
        <v>7.4371560596345601E-2</v>
      </c>
      <c r="AD54">
        <v>7.4371560596345601E-2</v>
      </c>
      <c r="AE54">
        <v>7.4371560596345601E-2</v>
      </c>
      <c r="AF54">
        <v>7.4371560596345601E-2</v>
      </c>
      <c r="AG54">
        <v>7.4371560596345601E-2</v>
      </c>
      <c r="AH54">
        <v>7.4371560596345601E-2</v>
      </c>
      <c r="AI54">
        <v>7.4371560596345601E-2</v>
      </c>
      <c r="AJ54">
        <v>7.4371560596345601E-2</v>
      </c>
      <c r="AK54">
        <v>7.4371560596345601E-2</v>
      </c>
      <c r="AL54">
        <v>0</v>
      </c>
      <c r="AM54">
        <v>0</v>
      </c>
      <c r="AN54">
        <v>0</v>
      </c>
      <c r="AO54">
        <v>0</v>
      </c>
      <c r="AP54">
        <v>0.117374443062045</v>
      </c>
      <c r="AQ54">
        <v>0.22950392284347501</v>
      </c>
      <c r="AR54">
        <v>0.29502118392462801</v>
      </c>
      <c r="AS54">
        <v>0.29502118392462801</v>
      </c>
      <c r="AT54">
        <v>0.29502118392462801</v>
      </c>
      <c r="AU54">
        <v>0.29502118392462801</v>
      </c>
      <c r="AV54">
        <v>1.1674192998408699</v>
      </c>
      <c r="AW54">
        <v>2.6059790345113001</v>
      </c>
      <c r="AX54">
        <v>2.8927676884947702</v>
      </c>
      <c r="AY54">
        <v>3.5286310843568298</v>
      </c>
      <c r="AZ54">
        <v>3.5286310843568298</v>
      </c>
      <c r="BA54">
        <v>3.5286310843568298</v>
      </c>
      <c r="BB54">
        <v>3.5286310843568298</v>
      </c>
      <c r="BC54">
        <v>3.5286310843568298</v>
      </c>
      <c r="BD54">
        <v>3.5286310843568298</v>
      </c>
      <c r="BE54">
        <v>3.5286310843568298</v>
      </c>
      <c r="BF54">
        <v>3.5286310843568298</v>
      </c>
    </row>
    <row r="55" spans="1:58" x14ac:dyDescent="0.25">
      <c r="A55" t="s">
        <v>4</v>
      </c>
      <c r="B55" t="s">
        <v>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3.25</v>
      </c>
      <c r="J55">
        <v>3.25</v>
      </c>
      <c r="K55">
        <v>3.25</v>
      </c>
      <c r="L55">
        <v>3.25</v>
      </c>
      <c r="M55">
        <v>3.25</v>
      </c>
      <c r="N55">
        <v>3.25</v>
      </c>
      <c r="O55">
        <v>3.25</v>
      </c>
      <c r="P55">
        <v>3.25</v>
      </c>
      <c r="Q55">
        <v>3.25</v>
      </c>
      <c r="R55">
        <v>3.25</v>
      </c>
      <c r="S55">
        <v>3.25</v>
      </c>
      <c r="T55">
        <v>3.25</v>
      </c>
      <c r="U55">
        <v>3.25</v>
      </c>
      <c r="V55">
        <v>3.25</v>
      </c>
      <c r="W55">
        <v>3.25</v>
      </c>
      <c r="X55">
        <v>3.25</v>
      </c>
      <c r="Y55">
        <v>3.25</v>
      </c>
      <c r="Z55">
        <v>3.25</v>
      </c>
      <c r="AA55">
        <v>3.25</v>
      </c>
      <c r="AB55">
        <v>3.25</v>
      </c>
      <c r="AC55">
        <v>3.25</v>
      </c>
      <c r="AD55">
        <v>3.25</v>
      </c>
      <c r="AE55">
        <v>3.25</v>
      </c>
      <c r="AF55">
        <v>3.25</v>
      </c>
      <c r="AG55">
        <v>3.25</v>
      </c>
      <c r="AH55">
        <v>3.25</v>
      </c>
      <c r="AI55">
        <v>3.25</v>
      </c>
      <c r="AJ55">
        <v>3.25</v>
      </c>
      <c r="AK55">
        <v>3.25</v>
      </c>
      <c r="AL55">
        <v>3.25</v>
      </c>
      <c r="AM55">
        <v>3.25</v>
      </c>
      <c r="AN55">
        <v>3.25</v>
      </c>
      <c r="AO55">
        <v>3.25</v>
      </c>
      <c r="AP55">
        <v>3.25</v>
      </c>
      <c r="AQ55">
        <v>3.25</v>
      </c>
      <c r="AR55">
        <v>3.25</v>
      </c>
      <c r="AS55">
        <v>3.25</v>
      </c>
      <c r="AT55">
        <v>3.25</v>
      </c>
      <c r="AU55">
        <v>3.25</v>
      </c>
      <c r="AV55">
        <v>3.25</v>
      </c>
      <c r="AW55">
        <v>3.25</v>
      </c>
      <c r="AX55">
        <v>3.25</v>
      </c>
      <c r="AY55">
        <v>3.25</v>
      </c>
      <c r="AZ55">
        <v>3.25</v>
      </c>
      <c r="BA55">
        <v>3.25</v>
      </c>
      <c r="BB55">
        <v>3.25</v>
      </c>
      <c r="BC55">
        <v>3.25</v>
      </c>
      <c r="BD55">
        <v>3.25</v>
      </c>
      <c r="BE55">
        <v>3.25</v>
      </c>
      <c r="BF55">
        <v>3.25</v>
      </c>
    </row>
    <row r="56" spans="1:58" x14ac:dyDescent="0.25">
      <c r="A56" t="s">
        <v>4</v>
      </c>
      <c r="B56" t="s">
        <v>59</v>
      </c>
      <c r="C56">
        <v>0</v>
      </c>
      <c r="D56">
        <v>0</v>
      </c>
      <c r="E56">
        <v>0</v>
      </c>
      <c r="F56">
        <v>0</v>
      </c>
      <c r="G56">
        <v>0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1.7324939027269</v>
      </c>
      <c r="X56">
        <v>3.0693845866261</v>
      </c>
      <c r="Y56">
        <v>3.7927544060326102</v>
      </c>
      <c r="Z56">
        <v>4.2566994322770197</v>
      </c>
      <c r="AA56">
        <v>4.2566994322770197</v>
      </c>
      <c r="AB56">
        <v>4.2566994322770197</v>
      </c>
      <c r="AC56">
        <v>4.2566994322770197</v>
      </c>
      <c r="AD56">
        <v>4.2566994322770197</v>
      </c>
      <c r="AE56">
        <v>4.2566994322770197</v>
      </c>
      <c r="AF56">
        <v>4.9206525914675998</v>
      </c>
      <c r="AG56">
        <v>5.9206525914675998</v>
      </c>
      <c r="AH56">
        <v>7.4197708199007204</v>
      </c>
      <c r="AI56">
        <v>8.9197708199007195</v>
      </c>
      <c r="AJ56">
        <v>10.4197708199007</v>
      </c>
      <c r="AK56">
        <v>11.9197708199007</v>
      </c>
      <c r="AL56">
        <v>13.4197708199007</v>
      </c>
      <c r="AM56">
        <v>14.9197708199007</v>
      </c>
      <c r="AN56">
        <v>16.419770819900702</v>
      </c>
      <c r="AO56">
        <v>17.919770819900702</v>
      </c>
      <c r="AP56">
        <v>19.419770819900702</v>
      </c>
      <c r="AQ56">
        <v>20.919770819900702</v>
      </c>
      <c r="AR56">
        <v>22.419770819900702</v>
      </c>
      <c r="AS56">
        <v>23.919770819900702</v>
      </c>
      <c r="AT56">
        <v>25.419770819900702</v>
      </c>
      <c r="AU56">
        <v>26.919770819900702</v>
      </c>
      <c r="AV56">
        <v>27.187276917173801</v>
      </c>
      <c r="AW56">
        <v>27.350386233274602</v>
      </c>
      <c r="AX56">
        <v>28.127016413868098</v>
      </c>
      <c r="AY56">
        <v>29.163071387623699</v>
      </c>
      <c r="AZ56">
        <v>30.663071387623699</v>
      </c>
      <c r="BA56">
        <v>32.163071387623702</v>
      </c>
      <c r="BB56">
        <v>32.880129234518201</v>
      </c>
      <c r="BC56">
        <v>33.589322991325098</v>
      </c>
      <c r="BD56">
        <v>34.582222262744096</v>
      </c>
      <c r="BE56">
        <v>34.391263121091903</v>
      </c>
      <c r="BF56">
        <v>34.013597894125802</v>
      </c>
    </row>
    <row r="57" spans="1:58" x14ac:dyDescent="0.25">
      <c r="A57" t="s">
        <v>4</v>
      </c>
      <c r="B57" t="s">
        <v>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7.6127766273757003E-2</v>
      </c>
      <c r="Y57">
        <v>0.80654993689552801</v>
      </c>
      <c r="Z57">
        <v>1.7716647671705601</v>
      </c>
      <c r="AA57">
        <v>2.19387704825709</v>
      </c>
      <c r="AB57">
        <v>2.5</v>
      </c>
      <c r="AC57">
        <v>2.5</v>
      </c>
      <c r="AD57">
        <v>3.2753611962367701</v>
      </c>
      <c r="AE57">
        <v>3.5</v>
      </c>
      <c r="AF57">
        <v>3.5</v>
      </c>
      <c r="AG57">
        <v>3.5</v>
      </c>
      <c r="AH57">
        <v>3.5</v>
      </c>
      <c r="AI57">
        <v>3.5</v>
      </c>
      <c r="AJ57">
        <v>3.5</v>
      </c>
      <c r="AK57">
        <v>3.5</v>
      </c>
      <c r="AL57">
        <v>3.5</v>
      </c>
      <c r="AM57">
        <v>3.7313202276380402</v>
      </c>
      <c r="AN57">
        <v>4.4344429540457098</v>
      </c>
      <c r="AO57">
        <v>5.1816135299046904</v>
      </c>
      <c r="AP57">
        <v>5.5</v>
      </c>
      <c r="AQ57">
        <v>5.5</v>
      </c>
      <c r="AR57">
        <v>5.5</v>
      </c>
      <c r="AS57">
        <v>6.5</v>
      </c>
      <c r="AT57">
        <v>6.5</v>
      </c>
      <c r="AU57">
        <v>6.5</v>
      </c>
      <c r="AV57">
        <v>6.5</v>
      </c>
      <c r="AW57">
        <v>6.5</v>
      </c>
      <c r="AX57">
        <v>7.26957782937823</v>
      </c>
      <c r="AY57">
        <v>7.5</v>
      </c>
      <c r="AZ57">
        <v>7.5</v>
      </c>
      <c r="BA57">
        <v>7.5</v>
      </c>
      <c r="BB57">
        <v>7.5</v>
      </c>
      <c r="BC57">
        <v>8.2246388037632308</v>
      </c>
      <c r="BD57">
        <v>8.5</v>
      </c>
      <c r="BE57">
        <v>8.5</v>
      </c>
      <c r="BF57">
        <v>8.5</v>
      </c>
    </row>
    <row r="58" spans="1:58" x14ac:dyDescent="0.25">
      <c r="A58" t="s">
        <v>4</v>
      </c>
      <c r="B58" t="s">
        <v>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3.88694281005071E-2</v>
      </c>
      <c r="AF58">
        <v>1.0986781167239801</v>
      </c>
      <c r="AG58">
        <v>2.5986781167239799</v>
      </c>
      <c r="AH58">
        <v>4.0986781167239803</v>
      </c>
      <c r="AI58">
        <v>5.5986781167239803</v>
      </c>
      <c r="AJ58">
        <v>7.0986781167239803</v>
      </c>
      <c r="AK58">
        <v>8.5986781167239794</v>
      </c>
      <c r="AL58">
        <v>10.098678116724001</v>
      </c>
      <c r="AM58">
        <v>11.598678116724001</v>
      </c>
      <c r="AN58">
        <v>13.098678116724001</v>
      </c>
      <c r="AO58">
        <v>14.598678116724001</v>
      </c>
      <c r="AP58">
        <v>16.098678116723999</v>
      </c>
      <c r="AQ58">
        <v>17.598678116723999</v>
      </c>
      <c r="AR58">
        <v>19.098678116723999</v>
      </c>
      <c r="AS58">
        <v>20.598678116723999</v>
      </c>
      <c r="AT58">
        <v>22.098678116723999</v>
      </c>
      <c r="AU58">
        <v>23.598678116723999</v>
      </c>
      <c r="AV58">
        <v>25.098678116723999</v>
      </c>
      <c r="AW58">
        <v>26.598678116723999</v>
      </c>
      <c r="AX58">
        <v>28.098678116723999</v>
      </c>
      <c r="AY58">
        <v>29.598678116723999</v>
      </c>
      <c r="AZ58">
        <v>31.098678116723999</v>
      </c>
      <c r="BA58">
        <v>32.598678116724003</v>
      </c>
      <c r="BB58">
        <v>34.098678116724003</v>
      </c>
      <c r="BC58">
        <v>35.598678116724003</v>
      </c>
      <c r="BD58">
        <v>37.059808688623498</v>
      </c>
      <c r="BE58">
        <v>37.5</v>
      </c>
      <c r="BF58">
        <v>37.5</v>
      </c>
    </row>
    <row r="59" spans="1:58" x14ac:dyDescent="0.25">
      <c r="A59" t="s">
        <v>4</v>
      </c>
      <c r="B59" t="s">
        <v>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1.41877049686264</v>
      </c>
      <c r="AD59">
        <v>1.41877049686264</v>
      </c>
      <c r="AE59">
        <v>2.9187704968626398</v>
      </c>
      <c r="AF59">
        <v>4.4187704968626402</v>
      </c>
      <c r="AG59">
        <v>5.9187704968626402</v>
      </c>
      <c r="AH59">
        <v>7.4187704968626402</v>
      </c>
      <c r="AI59">
        <v>8.9187704968626509</v>
      </c>
      <c r="AJ59">
        <v>10.418770496862599</v>
      </c>
      <c r="AK59">
        <v>11.918770496862599</v>
      </c>
      <c r="AL59">
        <v>13.418770496862599</v>
      </c>
      <c r="AM59">
        <v>14.918770496862599</v>
      </c>
      <c r="AN59">
        <v>16.418770496862599</v>
      </c>
      <c r="AO59">
        <v>17.918770496862599</v>
      </c>
      <c r="AP59">
        <v>19.418770496862599</v>
      </c>
      <c r="AQ59">
        <v>20.918770496862599</v>
      </c>
      <c r="AR59">
        <v>22.418770496862599</v>
      </c>
      <c r="AS59">
        <v>23.918770496862599</v>
      </c>
      <c r="AT59">
        <v>25.418770496862599</v>
      </c>
      <c r="AU59">
        <v>26.918770496862599</v>
      </c>
      <c r="AV59">
        <v>28.418770496862599</v>
      </c>
      <c r="AW59">
        <v>29.918770496862599</v>
      </c>
      <c r="AX59">
        <v>31.418770496862599</v>
      </c>
      <c r="AY59">
        <v>32.918770496862599</v>
      </c>
      <c r="AZ59">
        <v>34.418770496862599</v>
      </c>
      <c r="BA59">
        <v>35.918770496862599</v>
      </c>
      <c r="BB59">
        <v>36</v>
      </c>
      <c r="BC59">
        <v>37.5</v>
      </c>
      <c r="BD59">
        <v>37.5</v>
      </c>
      <c r="BE59">
        <v>37.5</v>
      </c>
      <c r="BF59">
        <v>37.5</v>
      </c>
    </row>
    <row r="60" spans="1:58" x14ac:dyDescent="0.25">
      <c r="A60" t="s">
        <v>4</v>
      </c>
      <c r="B60" t="s">
        <v>63</v>
      </c>
      <c r="C60">
        <v>0.33854067764135198</v>
      </c>
      <c r="D60">
        <v>0.33854067764135198</v>
      </c>
      <c r="E60">
        <v>0.33854067764135198</v>
      </c>
      <c r="F60">
        <v>0.33854067764135198</v>
      </c>
      <c r="G60">
        <v>0.33854067764135198</v>
      </c>
      <c r="H60">
        <v>6.5787386009890003</v>
      </c>
      <c r="I60">
        <v>6.7640356509022599</v>
      </c>
      <c r="J60">
        <v>10.0597273407259</v>
      </c>
      <c r="K60">
        <v>10.0597273407259</v>
      </c>
      <c r="L60">
        <v>10.0597273407259</v>
      </c>
      <c r="M60">
        <v>10.0597273407259</v>
      </c>
      <c r="N60">
        <v>2098.4793982352098</v>
      </c>
      <c r="O60">
        <v>2098.4793982352098</v>
      </c>
      <c r="P60">
        <v>2098.4793982352098</v>
      </c>
      <c r="Q60">
        <v>2098.4793982352098</v>
      </c>
      <c r="R60">
        <v>2098.4793982352098</v>
      </c>
      <c r="S60">
        <v>2098.4793982352098</v>
      </c>
      <c r="T60">
        <v>2098.4793982352098</v>
      </c>
      <c r="U60">
        <v>2098.4793982352098</v>
      </c>
      <c r="V60">
        <v>2098.4793982352098</v>
      </c>
      <c r="W60">
        <v>2098.4793982352098</v>
      </c>
      <c r="X60">
        <v>2098.4793982352098</v>
      </c>
      <c r="Y60">
        <v>2098.4793982352098</v>
      </c>
      <c r="Z60">
        <v>2098.4793982352098</v>
      </c>
      <c r="AA60">
        <v>2098.4793982352098</v>
      </c>
      <c r="AB60">
        <v>2098.4793982352098</v>
      </c>
      <c r="AC60">
        <v>2098.4793982352098</v>
      </c>
      <c r="AD60">
        <v>2098.4793982352098</v>
      </c>
      <c r="AE60">
        <v>2098.4793982352098</v>
      </c>
      <c r="AF60">
        <v>2098.4793982352098</v>
      </c>
      <c r="AG60">
        <v>2098.4793982352098</v>
      </c>
      <c r="AH60">
        <v>2098.4793982352098</v>
      </c>
      <c r="AI60">
        <v>2098.4793982352098</v>
      </c>
      <c r="AJ60">
        <v>2098.4793982352098</v>
      </c>
      <c r="AK60">
        <v>2098.4793982352098</v>
      </c>
      <c r="AL60">
        <v>2098.4793982352098</v>
      </c>
      <c r="AM60">
        <v>2098.4793982352098</v>
      </c>
      <c r="AN60">
        <v>2098.4793982352098</v>
      </c>
      <c r="AO60">
        <v>2098.4793982352098</v>
      </c>
      <c r="AP60">
        <v>2098.4793982352098</v>
      </c>
      <c r="AQ60">
        <v>2098.4793982352098</v>
      </c>
      <c r="AR60">
        <v>2098.4793982352098</v>
      </c>
      <c r="AS60">
        <v>2098.4793982352098</v>
      </c>
      <c r="AT60">
        <v>2098.4793982352098</v>
      </c>
      <c r="AU60">
        <v>2098.4793982352098</v>
      </c>
      <c r="AV60">
        <v>2098.4793982352098</v>
      </c>
      <c r="AW60">
        <v>2098.4793982352098</v>
      </c>
      <c r="AX60">
        <v>2098.4793982352098</v>
      </c>
      <c r="AY60">
        <v>2098.4793982352098</v>
      </c>
      <c r="AZ60">
        <v>2098.4793982352098</v>
      </c>
      <c r="BA60">
        <v>2098.4793982352098</v>
      </c>
      <c r="BB60">
        <v>2098.4793982352098</v>
      </c>
      <c r="BC60">
        <v>2098.4793982352098</v>
      </c>
      <c r="BD60">
        <v>2098.4793982352098</v>
      </c>
      <c r="BE60">
        <v>2098.4793982352098</v>
      </c>
      <c r="BF60">
        <v>2098.4793982352098</v>
      </c>
    </row>
    <row r="61" spans="1:58" x14ac:dyDescent="0.25">
      <c r="A61" t="s">
        <v>4</v>
      </c>
      <c r="B61" t="s">
        <v>64</v>
      </c>
      <c r="C61">
        <v>9.1599999999999997E-3</v>
      </c>
      <c r="D61">
        <v>9.1599999999999997E-3</v>
      </c>
      <c r="E61">
        <v>9.1599999999999997E-3</v>
      </c>
      <c r="F61">
        <v>9.1599999999999997E-3</v>
      </c>
      <c r="G61">
        <v>9.1599999999999997E-3</v>
      </c>
      <c r="H61">
        <v>0.35870200000000002</v>
      </c>
      <c r="I61">
        <v>0.35824400000000001</v>
      </c>
      <c r="J61">
        <v>0.35778599999999999</v>
      </c>
      <c r="K61">
        <v>0.35732799999999998</v>
      </c>
      <c r="L61">
        <v>0.35687000000000002</v>
      </c>
      <c r="M61">
        <v>0.35641200000000001</v>
      </c>
      <c r="N61">
        <v>0.35595399999999999</v>
      </c>
      <c r="O61">
        <v>0.85549600000000003</v>
      </c>
      <c r="P61">
        <v>1.355038</v>
      </c>
      <c r="Q61">
        <v>1.8545799999999999</v>
      </c>
      <c r="R61">
        <v>2.3541219999999998</v>
      </c>
      <c r="S61">
        <v>3.8536640000000002</v>
      </c>
      <c r="T61">
        <v>5.3532060000000001</v>
      </c>
      <c r="U61">
        <v>6.8527480000000001</v>
      </c>
      <c r="V61">
        <v>8.35229</v>
      </c>
      <c r="W61">
        <v>9.8518319999999999</v>
      </c>
      <c r="X61">
        <v>11.351374</v>
      </c>
      <c r="Y61">
        <v>12.850916</v>
      </c>
      <c r="Z61">
        <v>14.350458</v>
      </c>
      <c r="AA61">
        <v>15.85</v>
      </c>
      <c r="AB61">
        <v>17.350000000000001</v>
      </c>
      <c r="AC61">
        <v>18.850000000000001</v>
      </c>
      <c r="AD61">
        <v>20.350000000000001</v>
      </c>
      <c r="AE61">
        <v>21.85</v>
      </c>
      <c r="AF61">
        <v>23.35</v>
      </c>
      <c r="AG61">
        <v>24.5</v>
      </c>
      <c r="AH61">
        <v>26</v>
      </c>
      <c r="AI61">
        <v>27.5</v>
      </c>
      <c r="AJ61">
        <v>29</v>
      </c>
      <c r="AK61">
        <v>30.5</v>
      </c>
      <c r="AL61">
        <v>32</v>
      </c>
      <c r="AM61">
        <v>33.5</v>
      </c>
      <c r="AN61">
        <v>34.5</v>
      </c>
      <c r="AO61">
        <v>35.5</v>
      </c>
      <c r="AP61">
        <v>36.5</v>
      </c>
      <c r="AQ61">
        <v>37.5</v>
      </c>
      <c r="AR61">
        <v>37.5</v>
      </c>
      <c r="AS61">
        <v>37.5</v>
      </c>
      <c r="AT61">
        <v>37.5</v>
      </c>
      <c r="AU61">
        <v>37.5</v>
      </c>
      <c r="AV61">
        <v>37.5</v>
      </c>
      <c r="AW61">
        <v>37.5</v>
      </c>
      <c r="AX61">
        <v>37.5</v>
      </c>
      <c r="AY61">
        <v>37.5</v>
      </c>
      <c r="AZ61">
        <v>37.5</v>
      </c>
      <c r="BA61">
        <v>37.5</v>
      </c>
      <c r="BB61">
        <v>37.5</v>
      </c>
      <c r="BC61">
        <v>37.5</v>
      </c>
      <c r="BD61">
        <v>37.5</v>
      </c>
      <c r="BE61">
        <v>37.5</v>
      </c>
      <c r="BF61">
        <v>37.5</v>
      </c>
    </row>
    <row r="62" spans="1:58" x14ac:dyDescent="0.25">
      <c r="A62" t="s">
        <v>4</v>
      </c>
      <c r="B62" t="s">
        <v>65</v>
      </c>
      <c r="C62">
        <v>1E-3</v>
      </c>
      <c r="D62">
        <v>3.0000000000000001E-3</v>
      </c>
      <c r="E62">
        <v>4.0000000000000001E-3</v>
      </c>
      <c r="F62">
        <v>4.0000000000000001E-3</v>
      </c>
      <c r="G62">
        <v>4.0000000000000001E-3</v>
      </c>
      <c r="H62">
        <v>0.254</v>
      </c>
      <c r="I62">
        <v>0.254</v>
      </c>
      <c r="J62">
        <v>0.254</v>
      </c>
      <c r="K62">
        <v>0.254</v>
      </c>
      <c r="L62">
        <v>0.254</v>
      </c>
      <c r="M62">
        <v>0.504</v>
      </c>
      <c r="N62">
        <v>0.754</v>
      </c>
      <c r="O62">
        <v>1.004</v>
      </c>
      <c r="P62">
        <v>1.254</v>
      </c>
      <c r="Q62">
        <v>1.504</v>
      </c>
      <c r="R62">
        <v>1.754</v>
      </c>
      <c r="S62">
        <v>2.254</v>
      </c>
      <c r="T62">
        <v>2.754</v>
      </c>
      <c r="U62">
        <v>3.254</v>
      </c>
      <c r="V62">
        <v>3.754</v>
      </c>
      <c r="W62">
        <v>4.2530000000000001</v>
      </c>
      <c r="X62">
        <v>4.7510000000000003</v>
      </c>
      <c r="Y62">
        <v>5.25</v>
      </c>
      <c r="Z62">
        <v>5.75</v>
      </c>
      <c r="AA62">
        <v>6.25</v>
      </c>
      <c r="AB62">
        <v>6.5</v>
      </c>
      <c r="AC62">
        <v>7</v>
      </c>
      <c r="AD62">
        <v>7.5</v>
      </c>
      <c r="AE62">
        <v>8</v>
      </c>
      <c r="AF62">
        <v>8.5</v>
      </c>
      <c r="AG62">
        <v>8.75</v>
      </c>
      <c r="AH62">
        <v>9</v>
      </c>
      <c r="AI62">
        <v>9.25</v>
      </c>
      <c r="AJ62">
        <v>9.5</v>
      </c>
      <c r="AK62">
        <v>9.75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</row>
    <row r="63" spans="1:58" x14ac:dyDescent="0.25">
      <c r="A63" t="s">
        <v>4</v>
      </c>
      <c r="B63" t="s">
        <v>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0.25</v>
      </c>
      <c r="O63">
        <v>0.5</v>
      </c>
      <c r="P63">
        <v>0.75</v>
      </c>
      <c r="Q63">
        <v>1</v>
      </c>
      <c r="R63">
        <v>1.25</v>
      </c>
      <c r="S63">
        <v>1.75</v>
      </c>
      <c r="T63">
        <v>2.25</v>
      </c>
      <c r="U63">
        <v>2.75</v>
      </c>
      <c r="V63">
        <v>3.25</v>
      </c>
      <c r="W63">
        <v>3.75</v>
      </c>
      <c r="X63">
        <v>4.25</v>
      </c>
      <c r="Y63">
        <v>4.75</v>
      </c>
      <c r="Z63">
        <v>5.25</v>
      </c>
      <c r="AA63">
        <v>5.75</v>
      </c>
      <c r="AB63">
        <v>6.25</v>
      </c>
      <c r="AC63">
        <v>6.75</v>
      </c>
      <c r="AD63">
        <v>7.25</v>
      </c>
      <c r="AE63">
        <v>7.75</v>
      </c>
      <c r="AF63">
        <v>8.25</v>
      </c>
      <c r="AG63">
        <v>8.75</v>
      </c>
      <c r="AH63">
        <v>9</v>
      </c>
      <c r="AI63">
        <v>9.25</v>
      </c>
      <c r="AJ63">
        <v>9.5</v>
      </c>
      <c r="AK63">
        <v>9.75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</row>
    <row r="64" spans="1:58" x14ac:dyDescent="0.25">
      <c r="A64" t="s">
        <v>4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5">
      <c r="A65" t="s">
        <v>4</v>
      </c>
      <c r="B65" t="s">
        <v>68</v>
      </c>
      <c r="C65">
        <v>0</v>
      </c>
      <c r="D65">
        <v>0</v>
      </c>
      <c r="E65">
        <v>0</v>
      </c>
      <c r="F65">
        <v>0</v>
      </c>
      <c r="G65">
        <v>1.5684886849263301E-2</v>
      </c>
      <c r="H65">
        <v>2.9801285013600399E-2</v>
      </c>
      <c r="I65">
        <v>4.5486171862863703E-2</v>
      </c>
      <c r="J65">
        <v>6.1171058712126997E-2</v>
      </c>
      <c r="K65">
        <v>7.5287456876464098E-2</v>
      </c>
      <c r="L65">
        <v>9.0972343725727406E-2</v>
      </c>
      <c r="M65">
        <v>0.106657230574991</v>
      </c>
      <c r="N65">
        <v>0.120773628739328</v>
      </c>
      <c r="O65">
        <v>0.13645851558859101</v>
      </c>
      <c r="P65">
        <v>0.150574913752928</v>
      </c>
      <c r="Q65">
        <v>0.166259800602191</v>
      </c>
      <c r="R65">
        <v>0.180376198766528</v>
      </c>
      <c r="S65">
        <v>0.222725393259539</v>
      </c>
      <c r="T65">
        <v>0.26350609906762401</v>
      </c>
      <c r="U65">
        <v>0.30585529356063501</v>
      </c>
      <c r="V65">
        <v>0.34820448805364601</v>
      </c>
      <c r="W65">
        <v>0.38898519386173103</v>
      </c>
      <c r="X65">
        <v>0.43133438835474203</v>
      </c>
      <c r="Y65">
        <v>0.47211509416282699</v>
      </c>
      <c r="Z65">
        <v>0.51446428865583804</v>
      </c>
      <c r="AA65">
        <v>0.55681348314884904</v>
      </c>
      <c r="AB65">
        <v>0.59759418895693395</v>
      </c>
      <c r="AC65">
        <v>0.64621733818964999</v>
      </c>
      <c r="AD65">
        <v>0.69484048742236604</v>
      </c>
      <c r="AE65">
        <v>0.74189514797015699</v>
      </c>
      <c r="AF65">
        <v>0.91576396097690604</v>
      </c>
      <c r="AG65">
        <v>0.90007907412764299</v>
      </c>
      <c r="AH65">
        <v>0.88619610698337903</v>
      </c>
      <c r="AI65">
        <v>0.93481925621609596</v>
      </c>
      <c r="AJ65">
        <v>0.98344240544881201</v>
      </c>
      <c r="AK65">
        <v>1.0304970659966</v>
      </c>
      <c r="AL65">
        <v>1.07912021522932</v>
      </c>
      <c r="AM65">
        <v>1.11519545498262</v>
      </c>
      <c r="AN65">
        <v>1.1512706947359299</v>
      </c>
      <c r="AO65">
        <v>1.1873459344892401</v>
      </c>
      <c r="AP65">
        <v>1.22342117424254</v>
      </c>
      <c r="AQ65">
        <v>1.25949641399585</v>
      </c>
      <c r="AR65">
        <v>1.2940031650642301</v>
      </c>
      <c r="AS65">
        <v>1.33007840481753</v>
      </c>
      <c r="AT65">
        <v>1.36615364457084</v>
      </c>
      <c r="AU65">
        <v>1.4022288843241399</v>
      </c>
      <c r="AV65">
        <v>1.4383041240774499</v>
      </c>
      <c r="AW65">
        <v>1.51045460358406</v>
      </c>
      <c r="AX65">
        <v>1.5810365944057501</v>
      </c>
      <c r="AY65">
        <v>1.65318707391236</v>
      </c>
      <c r="AZ65">
        <v>1.72376906473404</v>
      </c>
      <c r="BA65">
        <v>1.7959195442406499</v>
      </c>
      <c r="BB65">
        <v>1.8680700237472601</v>
      </c>
      <c r="BC65">
        <v>1.9386520145689501</v>
      </c>
      <c r="BD65">
        <v>2.01080249407556</v>
      </c>
      <c r="BE65">
        <v>2.5435136604269899</v>
      </c>
      <c r="BF65">
        <v>4.8450258764202303</v>
      </c>
    </row>
    <row r="66" spans="1:58" x14ac:dyDescent="0.25">
      <c r="A66" t="s">
        <v>4</v>
      </c>
      <c r="B66" t="s">
        <v>69</v>
      </c>
      <c r="C66">
        <v>0</v>
      </c>
      <c r="D66">
        <v>0</v>
      </c>
      <c r="E66">
        <v>0</v>
      </c>
      <c r="F66">
        <v>0</v>
      </c>
      <c r="G66">
        <v>3.9597123007518702E-3</v>
      </c>
      <c r="H66">
        <v>7.9194246015037405E-3</v>
      </c>
      <c r="I66">
        <v>1.0559232802005001E-2</v>
      </c>
      <c r="J66">
        <v>1.45189451027569E-2</v>
      </c>
      <c r="K66">
        <v>1.8478657403508701E-2</v>
      </c>
      <c r="L66">
        <v>2.2438369704260601E-2</v>
      </c>
      <c r="M66">
        <v>2.50781779047618E-2</v>
      </c>
      <c r="N66">
        <v>2.50781779047618E-2</v>
      </c>
      <c r="O66">
        <v>2.50781779047618E-2</v>
      </c>
      <c r="P66">
        <v>2.50781779047618E-2</v>
      </c>
      <c r="Q66">
        <v>2.50781779047618E-2</v>
      </c>
      <c r="R66">
        <v>2.50781779047618E-2</v>
      </c>
      <c r="S66">
        <v>2.50781779047618E-2</v>
      </c>
      <c r="T66">
        <v>2.50781779047618E-2</v>
      </c>
      <c r="U66">
        <v>2.50781779047618E-2</v>
      </c>
      <c r="V66">
        <v>2.1118465604010001E-2</v>
      </c>
      <c r="W66">
        <v>1.7158753303258101E-2</v>
      </c>
      <c r="X66">
        <v>1.45189451027569E-2</v>
      </c>
      <c r="Y66">
        <v>1.0559232802005001E-2</v>
      </c>
      <c r="Z66">
        <v>6.5995205012531104E-3</v>
      </c>
      <c r="AA66">
        <v>2.6398082005012402E-3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 t="s">
        <v>4</v>
      </c>
      <c r="B67" t="s">
        <v>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5">
      <c r="A68" t="s">
        <v>4</v>
      </c>
      <c r="B68" t="s">
        <v>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1.3199041002506201E-3</v>
      </c>
      <c r="W68">
        <v>1.3199041002506201E-3</v>
      </c>
      <c r="X68">
        <v>1.3199041002506201E-3</v>
      </c>
      <c r="Y68">
        <v>1.3199041002506201E-3</v>
      </c>
      <c r="Z68">
        <v>1.3199041002506201E-3</v>
      </c>
      <c r="AA68">
        <v>1.3199041002506201E-3</v>
      </c>
      <c r="AB68">
        <v>1.3199041002506201E-3</v>
      </c>
      <c r="AC68">
        <v>1.3199041002506201E-3</v>
      </c>
      <c r="AD68">
        <v>1.3199041002506201E-3</v>
      </c>
      <c r="AE68">
        <v>1.3199041002506201E-3</v>
      </c>
      <c r="AF68">
        <v>1.3199041002506201E-3</v>
      </c>
      <c r="AG68">
        <v>1.3199041002506201E-3</v>
      </c>
      <c r="AH68">
        <v>1.3199041002506201E-3</v>
      </c>
      <c r="AI68">
        <v>1.3199041002506201E-3</v>
      </c>
      <c r="AJ68">
        <v>1.3199041002506201E-3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 t="s">
        <v>4</v>
      </c>
      <c r="B69" t="s">
        <v>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25">
      <c r="A70" t="s">
        <v>4</v>
      </c>
      <c r="B70" t="s">
        <v>73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1.23349886815325E-3</v>
      </c>
      <c r="U70">
        <v>1.23349886815325E-3</v>
      </c>
      <c r="V70">
        <v>2.46699773630651E-3</v>
      </c>
      <c r="W70">
        <v>2.46699773630651E-3</v>
      </c>
      <c r="X70">
        <v>3.7004966044597602E-3</v>
      </c>
      <c r="Y70">
        <v>3.7004966044596201E-3</v>
      </c>
      <c r="Z70">
        <v>4.9339954726130104E-3</v>
      </c>
      <c r="AA70">
        <v>4.9339954726130104E-3</v>
      </c>
      <c r="AB70">
        <v>6.1674943407662598E-3</v>
      </c>
      <c r="AC70">
        <v>6.1674943407662598E-3</v>
      </c>
      <c r="AD70">
        <v>7.4009932089195204E-3</v>
      </c>
      <c r="AE70">
        <v>7.4009932089195204E-3</v>
      </c>
      <c r="AF70">
        <v>8.6344920770727706E-3</v>
      </c>
      <c r="AG70">
        <v>8.6344920770727706E-3</v>
      </c>
      <c r="AH70">
        <v>9.8679909452260295E-3</v>
      </c>
      <c r="AI70">
        <v>9.8679909452260208E-3</v>
      </c>
      <c r="AJ70">
        <v>1.1101489813379301E-2</v>
      </c>
      <c r="AK70">
        <v>1.1101489813379301E-2</v>
      </c>
      <c r="AL70">
        <v>1.23349886815325E-2</v>
      </c>
      <c r="AM70">
        <v>1.23349886815325E-2</v>
      </c>
      <c r="AN70">
        <v>1.3568487549685799E-2</v>
      </c>
      <c r="AO70">
        <v>1.4801986417839001E-2</v>
      </c>
      <c r="AP70">
        <v>1.6035485285992301E-2</v>
      </c>
      <c r="AQ70">
        <v>1.6035485285992301E-2</v>
      </c>
      <c r="AR70">
        <v>1.72689841541455E-2</v>
      </c>
      <c r="AS70">
        <v>1.8502483022298798E-2</v>
      </c>
      <c r="AT70">
        <v>1.9735981890452E-2</v>
      </c>
      <c r="AU70">
        <v>1.9735981890452E-2</v>
      </c>
      <c r="AV70">
        <v>2.0969480758605299E-2</v>
      </c>
      <c r="AW70">
        <v>2.0969480758605299E-2</v>
      </c>
      <c r="AX70">
        <v>2.0969480758605299E-2</v>
      </c>
      <c r="AY70">
        <v>1.9735981890452E-2</v>
      </c>
      <c r="AZ70">
        <v>1.9735981890452E-2</v>
      </c>
      <c r="BA70">
        <v>1.9735981890452E-2</v>
      </c>
      <c r="BB70">
        <v>1.9735981890452E-2</v>
      </c>
      <c r="BC70">
        <v>1.9735981890452E-2</v>
      </c>
      <c r="BD70">
        <v>1.8502483022298798E-2</v>
      </c>
      <c r="BE70">
        <v>1.8502483022298798E-2</v>
      </c>
      <c r="BF70">
        <v>1.8502483022298798E-2</v>
      </c>
    </row>
    <row r="71" spans="1:58" x14ac:dyDescent="0.25">
      <c r="A71" t="s">
        <v>4</v>
      </c>
      <c r="B71" t="s">
        <v>74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5">
      <c r="A72" t="s">
        <v>4</v>
      </c>
      <c r="B72" t="s">
        <v>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5">
      <c r="A73" t="s">
        <v>4</v>
      </c>
      <c r="B73" t="s">
        <v>76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5">
      <c r="A74" t="s">
        <v>4</v>
      </c>
      <c r="B74" t="s">
        <v>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5">
      <c r="A75" t="s">
        <v>4</v>
      </c>
      <c r="B75" t="s">
        <v>78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5">
      <c r="A76" t="s">
        <v>4</v>
      </c>
      <c r="B76" t="s">
        <v>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6.1831708684322999</v>
      </c>
      <c r="Y76">
        <v>65.508766614993704</v>
      </c>
      <c r="Z76">
        <v>143.896327361088</v>
      </c>
      <c r="AA76">
        <v>178.188817532423</v>
      </c>
      <c r="AB76">
        <v>203.05242000000001</v>
      </c>
      <c r="AC76">
        <v>203.05242000000001</v>
      </c>
      <c r="AD76">
        <v>266.02800690798801</v>
      </c>
      <c r="AE76">
        <v>284.27338800000001</v>
      </c>
      <c r="AF76">
        <v>284.27338800000001</v>
      </c>
      <c r="AG76">
        <v>284.27338800000001</v>
      </c>
      <c r="AH76">
        <v>284.27338800000001</v>
      </c>
      <c r="AI76">
        <v>284.27338800000001</v>
      </c>
      <c r="AJ76">
        <v>284.27338800000001</v>
      </c>
      <c r="AK76">
        <v>284.27338800000001</v>
      </c>
      <c r="AL76">
        <v>284.27338800000001</v>
      </c>
      <c r="AM76">
        <v>303.06144080674198</v>
      </c>
      <c r="AN76">
        <v>360.16974926837202</v>
      </c>
      <c r="AO76">
        <v>420.85566670075599</v>
      </c>
      <c r="AP76">
        <v>446.71532400000001</v>
      </c>
      <c r="AQ76">
        <v>446.71532400000001</v>
      </c>
      <c r="AR76">
        <v>446.71532400000001</v>
      </c>
      <c r="AS76">
        <v>527.93629199999998</v>
      </c>
      <c r="AT76">
        <v>527.93629199999998</v>
      </c>
      <c r="AU76">
        <v>527.93629199999998</v>
      </c>
      <c r="AV76">
        <v>527.93629199999998</v>
      </c>
      <c r="AW76">
        <v>527.93629199999998</v>
      </c>
      <c r="AX76">
        <v>590.44214825343897</v>
      </c>
      <c r="AY76">
        <v>609.15725999999995</v>
      </c>
      <c r="AZ76">
        <v>609.15725999999995</v>
      </c>
      <c r="BA76">
        <v>609.15725999999995</v>
      </c>
      <c r="BB76">
        <v>609.15725999999995</v>
      </c>
      <c r="BC76">
        <v>668.01312509201205</v>
      </c>
      <c r="BD76">
        <v>690.37822800000004</v>
      </c>
      <c r="BE76">
        <v>690.37822800000004</v>
      </c>
      <c r="BF76">
        <v>690.37822800000004</v>
      </c>
    </row>
    <row r="77" spans="1:58" x14ac:dyDescent="0.25">
      <c r="A77" t="s">
        <v>4</v>
      </c>
      <c r="B77" t="s">
        <v>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t="s">
        <v>4</v>
      </c>
      <c r="B78" t="s">
        <v>81</v>
      </c>
      <c r="C78">
        <v>151.37280000000001</v>
      </c>
      <c r="D78">
        <v>151.37280000000001</v>
      </c>
      <c r="E78">
        <v>151.37280000000001</v>
      </c>
      <c r="F78">
        <v>151.37280000000001</v>
      </c>
      <c r="G78">
        <v>151.37280000000001</v>
      </c>
      <c r="H78">
        <v>151.37280000000001</v>
      </c>
      <c r="I78">
        <v>151.37280000000001</v>
      </c>
      <c r="J78">
        <v>151.37280000000001</v>
      </c>
      <c r="K78">
        <v>151.37280000000001</v>
      </c>
      <c r="L78">
        <v>151.37280000000001</v>
      </c>
      <c r="M78">
        <v>151.37280000000001</v>
      </c>
      <c r="N78">
        <v>151.37280000000001</v>
      </c>
      <c r="O78">
        <v>151.37280000000001</v>
      </c>
      <c r="P78">
        <v>151.37280000000001</v>
      </c>
      <c r="Q78">
        <v>151.37280000000001</v>
      </c>
      <c r="R78">
        <v>151.37280000000001</v>
      </c>
      <c r="S78">
        <v>151.37280000000001</v>
      </c>
      <c r="T78">
        <v>151.37280000000001</v>
      </c>
      <c r="U78">
        <v>151.37280000000001</v>
      </c>
      <c r="V78">
        <v>151.37280000000001</v>
      </c>
      <c r="W78">
        <v>151.37280000000001</v>
      </c>
      <c r="X78">
        <v>151.37280000000001</v>
      </c>
      <c r="Y78">
        <v>151.37280000000001</v>
      </c>
      <c r="Z78">
        <v>151.37280000000001</v>
      </c>
      <c r="AA78">
        <v>151.37280000000001</v>
      </c>
      <c r="AB78">
        <v>151.37280000000001</v>
      </c>
      <c r="AC78">
        <v>151.37280000000001</v>
      </c>
      <c r="AD78">
        <v>151.37280000000001</v>
      </c>
      <c r="AE78">
        <v>151.37280000000001</v>
      </c>
      <c r="AF78">
        <v>151.37280000000001</v>
      </c>
      <c r="AG78">
        <v>151.37280000000001</v>
      </c>
      <c r="AH78">
        <v>151.37280000000001</v>
      </c>
      <c r="AI78">
        <v>151.37280000000001</v>
      </c>
      <c r="AJ78">
        <v>151.37280000000001</v>
      </c>
      <c r="AK78">
        <v>151.37280000000001</v>
      </c>
      <c r="AL78">
        <v>151.37280000000001</v>
      </c>
      <c r="AM78">
        <v>151.37280000000001</v>
      </c>
      <c r="AN78">
        <v>151.37280000000001</v>
      </c>
      <c r="AO78">
        <v>151.37280000000001</v>
      </c>
      <c r="AP78">
        <v>151.37280000000001</v>
      </c>
      <c r="AQ78">
        <v>151.37280000000001</v>
      </c>
      <c r="AR78">
        <v>151.37280000000001</v>
      </c>
      <c r="AS78">
        <v>151.37280000000001</v>
      </c>
      <c r="AT78">
        <v>151.37280000000001</v>
      </c>
      <c r="AU78">
        <v>151.37280000000001</v>
      </c>
      <c r="AV78">
        <v>151.37280000000001</v>
      </c>
      <c r="AW78">
        <v>151.37280000000001</v>
      </c>
      <c r="AX78">
        <v>151.37280000000001</v>
      </c>
      <c r="AY78">
        <v>151.37280000000001</v>
      </c>
      <c r="AZ78">
        <v>151.37280000000001</v>
      </c>
      <c r="BA78">
        <v>151.37280000000001</v>
      </c>
      <c r="BB78">
        <v>151.37280000000001</v>
      </c>
      <c r="BC78">
        <v>151.37280000000001</v>
      </c>
      <c r="BD78">
        <v>151.37280000000001</v>
      </c>
      <c r="BE78">
        <v>151.37280000000001</v>
      </c>
      <c r="BF78">
        <v>151.37280000000001</v>
      </c>
    </row>
    <row r="79" spans="1:58" x14ac:dyDescent="0.25">
      <c r="A79" t="s">
        <v>4</v>
      </c>
      <c r="B79" t="s">
        <v>82</v>
      </c>
      <c r="C79">
        <v>0.32218000000000002</v>
      </c>
      <c r="D79">
        <v>0.32218000000000002</v>
      </c>
      <c r="E79">
        <v>0.32218000000000002</v>
      </c>
      <c r="F79">
        <v>0.32218000000000002</v>
      </c>
      <c r="G79">
        <v>0.32218000000000002</v>
      </c>
      <c r="H79">
        <v>0.44218000000000002</v>
      </c>
      <c r="I79">
        <v>0.53362100000000001</v>
      </c>
      <c r="J79">
        <v>0.77612952910884503</v>
      </c>
      <c r="K79">
        <v>0.76757052910884505</v>
      </c>
      <c r="L79">
        <v>0.75901152910884495</v>
      </c>
      <c r="M79">
        <v>0.75045252910884497</v>
      </c>
      <c r="N79">
        <v>0.74189352910884498</v>
      </c>
      <c r="O79">
        <v>0.733334529108845</v>
      </c>
      <c r="P79">
        <v>0.72477552910884502</v>
      </c>
      <c r="Q79">
        <v>0.71621652910884503</v>
      </c>
      <c r="R79">
        <v>0.70765752910884505</v>
      </c>
      <c r="S79">
        <v>0.69909852910884496</v>
      </c>
      <c r="T79">
        <v>2.1905395291088401</v>
      </c>
      <c r="U79">
        <v>3.6819805291088401</v>
      </c>
      <c r="V79">
        <v>5.1734215291088503</v>
      </c>
      <c r="W79">
        <v>6.6648625291088504</v>
      </c>
      <c r="X79">
        <v>8.1563035291088504</v>
      </c>
      <c r="Y79">
        <v>9.6477445291088504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10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10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</row>
    <row r="80" spans="1:58" x14ac:dyDescent="0.25">
      <c r="A80" t="s">
        <v>4</v>
      </c>
      <c r="B80" t="s">
        <v>83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 t="s">
        <v>4</v>
      </c>
      <c r="B81" t="s">
        <v>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5">
      <c r="A82" t="s">
        <v>4</v>
      </c>
      <c r="B82" t="s">
        <v>85</v>
      </c>
      <c r="C82">
        <v>0</v>
      </c>
      <c r="D82">
        <v>0</v>
      </c>
      <c r="E82">
        <v>0</v>
      </c>
      <c r="F82">
        <v>0</v>
      </c>
      <c r="G82">
        <v>0</v>
      </c>
      <c r="H82">
        <v>0.4</v>
      </c>
      <c r="I82">
        <v>0.4</v>
      </c>
      <c r="J82">
        <v>0.6</v>
      </c>
      <c r="K82">
        <v>0.6</v>
      </c>
      <c r="L82">
        <v>0.8</v>
      </c>
      <c r="M82">
        <v>1</v>
      </c>
      <c r="N82">
        <v>1</v>
      </c>
      <c r="O82">
        <v>1.2</v>
      </c>
      <c r="P82">
        <v>1.4</v>
      </c>
      <c r="Q82">
        <v>1.4</v>
      </c>
      <c r="R82">
        <v>1.4</v>
      </c>
      <c r="S82">
        <v>1.4</v>
      </c>
      <c r="T82">
        <v>1.4</v>
      </c>
      <c r="U82">
        <v>1.4</v>
      </c>
      <c r="V82">
        <v>1.4</v>
      </c>
      <c r="W82">
        <v>1.4</v>
      </c>
      <c r="X82">
        <v>1.4</v>
      </c>
      <c r="Y82">
        <v>1.4</v>
      </c>
      <c r="Z82">
        <v>1.4</v>
      </c>
      <c r="AA82">
        <v>1.4</v>
      </c>
      <c r="AB82">
        <v>1.4</v>
      </c>
      <c r="AC82">
        <v>1.4</v>
      </c>
      <c r="AD82">
        <v>1.4</v>
      </c>
      <c r="AE82">
        <v>1.4</v>
      </c>
      <c r="AF82">
        <v>1.4</v>
      </c>
      <c r="AG82">
        <v>1.4</v>
      </c>
      <c r="AH82">
        <v>1.4</v>
      </c>
      <c r="AI82">
        <v>1.4</v>
      </c>
      <c r="AJ82">
        <v>1.4</v>
      </c>
      <c r="AK82">
        <v>1.4</v>
      </c>
      <c r="AL82">
        <v>1.4</v>
      </c>
      <c r="AM82">
        <v>1.4</v>
      </c>
      <c r="AN82">
        <v>1.4</v>
      </c>
      <c r="AO82">
        <v>1.4</v>
      </c>
      <c r="AP82">
        <v>1.4</v>
      </c>
      <c r="AQ82">
        <v>1.4</v>
      </c>
      <c r="AR82">
        <v>1.4</v>
      </c>
      <c r="AS82">
        <v>1.4</v>
      </c>
      <c r="AT82">
        <v>1.4</v>
      </c>
      <c r="AU82">
        <v>1.4</v>
      </c>
      <c r="AV82">
        <v>1.4</v>
      </c>
      <c r="AW82">
        <v>1.4</v>
      </c>
      <c r="AX82">
        <v>1.4</v>
      </c>
      <c r="AY82">
        <v>1.4</v>
      </c>
      <c r="AZ82">
        <v>1.4</v>
      </c>
      <c r="BA82">
        <v>1.4</v>
      </c>
      <c r="BB82">
        <v>1.4</v>
      </c>
      <c r="BC82">
        <v>1.4</v>
      </c>
      <c r="BD82">
        <v>1.4</v>
      </c>
      <c r="BE82">
        <v>1.4</v>
      </c>
      <c r="BF82">
        <v>1.4</v>
      </c>
    </row>
    <row r="83" spans="1:58" x14ac:dyDescent="0.25">
      <c r="A83" t="s">
        <v>4</v>
      </c>
      <c r="B83" t="s">
        <v>86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1.6</v>
      </c>
      <c r="L83">
        <v>1.6</v>
      </c>
      <c r="M83">
        <v>3.1</v>
      </c>
      <c r="N83">
        <v>3.1</v>
      </c>
      <c r="O83">
        <v>3.1</v>
      </c>
      <c r="P83">
        <v>3.1</v>
      </c>
      <c r="Q83">
        <v>3.1</v>
      </c>
      <c r="R83">
        <v>3.1</v>
      </c>
      <c r="S83">
        <v>3.1</v>
      </c>
      <c r="T83">
        <v>3.1</v>
      </c>
      <c r="U83">
        <v>3.1</v>
      </c>
      <c r="V83">
        <v>3.1</v>
      </c>
      <c r="W83">
        <v>3.1</v>
      </c>
      <c r="X83">
        <v>3.1</v>
      </c>
      <c r="Y83">
        <v>3.1</v>
      </c>
      <c r="Z83">
        <v>3.1</v>
      </c>
      <c r="AA83">
        <v>3.1</v>
      </c>
      <c r="AB83">
        <v>3.1</v>
      </c>
      <c r="AC83">
        <v>3.1</v>
      </c>
      <c r="AD83">
        <v>3.1</v>
      </c>
      <c r="AE83">
        <v>3.1</v>
      </c>
      <c r="AF83">
        <v>3.1</v>
      </c>
      <c r="AG83">
        <v>3.1</v>
      </c>
      <c r="AH83">
        <v>3.1</v>
      </c>
      <c r="AI83">
        <v>3.1</v>
      </c>
      <c r="AJ83">
        <v>3.1</v>
      </c>
      <c r="AK83">
        <v>3.1</v>
      </c>
      <c r="AL83">
        <v>3.1</v>
      </c>
      <c r="AM83">
        <v>3.1</v>
      </c>
      <c r="AN83">
        <v>3.1</v>
      </c>
      <c r="AO83">
        <v>3.1</v>
      </c>
      <c r="AP83">
        <v>3.1</v>
      </c>
      <c r="AQ83">
        <v>3.1</v>
      </c>
      <c r="AR83">
        <v>3.1</v>
      </c>
      <c r="AS83">
        <v>3.1</v>
      </c>
      <c r="AT83">
        <v>3.1</v>
      </c>
      <c r="AU83">
        <v>3.1</v>
      </c>
      <c r="AV83">
        <v>3.1</v>
      </c>
      <c r="AW83">
        <v>3.1</v>
      </c>
      <c r="AX83">
        <v>3.1</v>
      </c>
      <c r="AY83">
        <v>3.1</v>
      </c>
      <c r="AZ83">
        <v>3.1</v>
      </c>
      <c r="BA83">
        <v>3.1</v>
      </c>
      <c r="BB83">
        <v>3.1</v>
      </c>
      <c r="BC83">
        <v>3.1</v>
      </c>
      <c r="BD83">
        <v>3.1</v>
      </c>
      <c r="BE83">
        <v>3.1</v>
      </c>
      <c r="BF83">
        <v>3.1</v>
      </c>
    </row>
    <row r="84" spans="1:58" x14ac:dyDescent="0.25">
      <c r="A84" t="s">
        <v>4</v>
      </c>
      <c r="B84" t="s">
        <v>87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0.41199999999999998</v>
      </c>
      <c r="J84">
        <v>0.41199999999999998</v>
      </c>
      <c r="K84">
        <v>0.41199999999999998</v>
      </c>
      <c r="L84">
        <v>0.41199999999999998</v>
      </c>
      <c r="M84">
        <v>0.41199999999999998</v>
      </c>
      <c r="N84">
        <v>0.41199999999999998</v>
      </c>
      <c r="O84">
        <v>0.41199999999999998</v>
      </c>
      <c r="P84">
        <v>0.41199999999999998</v>
      </c>
      <c r="Q84">
        <v>0.41199999999999998</v>
      </c>
      <c r="R84">
        <v>0.41199999999999998</v>
      </c>
      <c r="S84">
        <v>0.41199999999999998</v>
      </c>
      <c r="T84">
        <v>0.41199999999999998</v>
      </c>
      <c r="U84">
        <v>0.41199999999999998</v>
      </c>
      <c r="V84">
        <v>0.41199999999999998</v>
      </c>
      <c r="W84">
        <v>0.41199999999999998</v>
      </c>
      <c r="X84">
        <v>0.41199999999999998</v>
      </c>
      <c r="Y84">
        <v>0.41199999999999998</v>
      </c>
      <c r="Z84">
        <v>0.41199999999999998</v>
      </c>
      <c r="AA84">
        <v>0.41199999999999998</v>
      </c>
      <c r="AB84">
        <v>0.41199999999999998</v>
      </c>
      <c r="AC84">
        <v>0.41199999999999998</v>
      </c>
      <c r="AD84">
        <v>0.41199999999999998</v>
      </c>
      <c r="AE84">
        <v>0.41199999999999998</v>
      </c>
      <c r="AF84">
        <v>0.41199999999999998</v>
      </c>
      <c r="AG84">
        <v>0.41199999999999998</v>
      </c>
      <c r="AH84">
        <v>0.41199999999999998</v>
      </c>
      <c r="AI84">
        <v>0.41199999999999998</v>
      </c>
      <c r="AJ84">
        <v>0.41199999999999998</v>
      </c>
      <c r="AK84">
        <v>0.41199999999999998</v>
      </c>
      <c r="AL84">
        <v>0.41199999999999998</v>
      </c>
      <c r="AM84">
        <v>0.41199999999999998</v>
      </c>
      <c r="AN84">
        <v>0.41199999999999998</v>
      </c>
      <c r="AO84">
        <v>0.41199999999999998</v>
      </c>
      <c r="AP84">
        <v>0.41199999999999998</v>
      </c>
      <c r="AQ84">
        <v>0.41199999999999998</v>
      </c>
      <c r="AR84">
        <v>0.41199999999999998</v>
      </c>
      <c r="AS84">
        <v>0.41199999999999998</v>
      </c>
      <c r="AT84">
        <v>0.41199999999999998</v>
      </c>
      <c r="AU84">
        <v>0.41199999999999998</v>
      </c>
      <c r="AV84">
        <v>0.41199999999999998</v>
      </c>
      <c r="AW84">
        <v>0.41199999999999998</v>
      </c>
      <c r="AX84">
        <v>0.41199999999999998</v>
      </c>
      <c r="AY84">
        <v>0.41199999999999998</v>
      </c>
      <c r="AZ84">
        <v>0.41199999999999998</v>
      </c>
      <c r="BA84">
        <v>0.41199999999999998</v>
      </c>
      <c r="BB84">
        <v>0.41199999999999998</v>
      </c>
      <c r="BC84">
        <v>0.41199999999999998</v>
      </c>
      <c r="BD84">
        <v>0.41199999999999998</v>
      </c>
      <c r="BE84">
        <v>0.41199999999999998</v>
      </c>
      <c r="BF84">
        <v>0.41199999999999998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298"/>
  <sheetViews>
    <sheetView workbookViewId="0">
      <selection sqref="A1:BG2298"/>
    </sheetView>
  </sheetViews>
  <sheetFormatPr defaultRowHeight="15" x14ac:dyDescent="0.25"/>
  <sheetData>
    <row r="1" spans="1:59" x14ac:dyDescent="0.25">
      <c r="A1" t="s">
        <v>1</v>
      </c>
    </row>
    <row r="2" spans="1:59" x14ac:dyDescent="0.25">
      <c r="A2" t="s">
        <v>4</v>
      </c>
      <c r="B2" t="s">
        <v>5</v>
      </c>
      <c r="C2" t="s">
        <v>88</v>
      </c>
      <c r="D2">
        <v>2015</v>
      </c>
      <c r="E2">
        <v>2016</v>
      </c>
      <c r="F2">
        <v>2017</v>
      </c>
      <c r="G2">
        <v>2018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  <c r="N2">
        <v>2025</v>
      </c>
      <c r="O2">
        <v>2026</v>
      </c>
      <c r="P2">
        <v>2027</v>
      </c>
      <c r="Q2">
        <v>2028</v>
      </c>
      <c r="R2">
        <v>2029</v>
      </c>
      <c r="S2">
        <v>2030</v>
      </c>
      <c r="T2">
        <v>2031</v>
      </c>
      <c r="U2">
        <v>2032</v>
      </c>
      <c r="V2">
        <v>2033</v>
      </c>
      <c r="W2">
        <v>2034</v>
      </c>
      <c r="X2">
        <v>2035</v>
      </c>
      <c r="Y2">
        <v>2036</v>
      </c>
      <c r="Z2">
        <v>2037</v>
      </c>
      <c r="AA2">
        <v>2038</v>
      </c>
      <c r="AB2">
        <v>2039</v>
      </c>
      <c r="AC2">
        <v>2040</v>
      </c>
      <c r="AD2">
        <v>2041</v>
      </c>
      <c r="AE2">
        <v>2042</v>
      </c>
      <c r="AF2">
        <v>2043</v>
      </c>
      <c r="AG2">
        <v>2044</v>
      </c>
      <c r="AH2">
        <v>2045</v>
      </c>
      <c r="AI2">
        <v>2046</v>
      </c>
      <c r="AJ2">
        <v>2047</v>
      </c>
      <c r="AK2">
        <v>2048</v>
      </c>
      <c r="AL2">
        <v>2049</v>
      </c>
      <c r="AM2">
        <v>2050</v>
      </c>
      <c r="AN2">
        <v>2051</v>
      </c>
      <c r="AO2">
        <v>2052</v>
      </c>
      <c r="AP2">
        <v>2053</v>
      </c>
      <c r="AQ2">
        <v>2054</v>
      </c>
      <c r="AR2">
        <v>2055</v>
      </c>
      <c r="AS2">
        <v>2056</v>
      </c>
      <c r="AT2">
        <v>2057</v>
      </c>
      <c r="AU2">
        <v>2058</v>
      </c>
      <c r="AV2">
        <v>2059</v>
      </c>
      <c r="AW2">
        <v>2060</v>
      </c>
      <c r="AX2">
        <v>2061</v>
      </c>
      <c r="AY2">
        <v>2062</v>
      </c>
      <c r="AZ2">
        <v>2063</v>
      </c>
      <c r="BA2">
        <v>2064</v>
      </c>
      <c r="BB2">
        <v>2065</v>
      </c>
      <c r="BC2">
        <v>2066</v>
      </c>
      <c r="BD2">
        <v>2067</v>
      </c>
      <c r="BE2">
        <v>2068</v>
      </c>
      <c r="BF2">
        <v>2069</v>
      </c>
      <c r="BG2">
        <v>2070</v>
      </c>
    </row>
    <row r="3" spans="1:59" x14ac:dyDescent="0.25">
      <c r="A3" t="s">
        <v>4</v>
      </c>
      <c r="B3" t="s">
        <v>6</v>
      </c>
      <c r="C3" t="s">
        <v>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 t="s">
        <v>4</v>
      </c>
      <c r="B4" t="s">
        <v>6</v>
      </c>
      <c r="C4" t="s">
        <v>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5">
      <c r="A5" t="s">
        <v>4</v>
      </c>
      <c r="B5" t="s">
        <v>6</v>
      </c>
      <c r="C5" t="s">
        <v>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t="s">
        <v>4</v>
      </c>
      <c r="B6" t="s">
        <v>6</v>
      </c>
      <c r="C6" t="s">
        <v>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t="s">
        <v>4</v>
      </c>
      <c r="B7" t="s">
        <v>6</v>
      </c>
      <c r="C7" t="s">
        <v>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4</v>
      </c>
      <c r="B8" t="s">
        <v>6</v>
      </c>
      <c r="C8" t="s">
        <v>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5">
      <c r="A9" t="s">
        <v>4</v>
      </c>
      <c r="B9" t="s">
        <v>6</v>
      </c>
      <c r="C9" t="s">
        <v>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t="s">
        <v>4</v>
      </c>
      <c r="B10" t="s">
        <v>6</v>
      </c>
      <c r="C10" t="s">
        <v>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t="s">
        <v>4</v>
      </c>
      <c r="B11" t="s">
        <v>6</v>
      </c>
      <c r="C11" t="s">
        <v>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t="s">
        <v>4</v>
      </c>
      <c r="B12" t="s">
        <v>6</v>
      </c>
      <c r="C12" t="s">
        <v>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t="s">
        <v>4</v>
      </c>
      <c r="B13" t="s">
        <v>6</v>
      </c>
      <c r="C13" t="s">
        <v>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5">
      <c r="A14" t="s">
        <v>4</v>
      </c>
      <c r="B14" t="s">
        <v>6</v>
      </c>
      <c r="C14" t="s">
        <v>100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5">
      <c r="A15" t="s">
        <v>4</v>
      </c>
      <c r="B15" t="s">
        <v>6</v>
      </c>
      <c r="C15" t="s">
        <v>101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4</v>
      </c>
      <c r="B16" t="s">
        <v>6</v>
      </c>
      <c r="C16" t="s">
        <v>102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5">
      <c r="A17" t="s">
        <v>4</v>
      </c>
      <c r="B17" t="s">
        <v>6</v>
      </c>
      <c r="C17" t="s">
        <v>103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5">
      <c r="A18" t="s">
        <v>4</v>
      </c>
      <c r="B18" t="s">
        <v>6</v>
      </c>
      <c r="C18" t="s">
        <v>104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 t="s">
        <v>4</v>
      </c>
      <c r="B19" t="s">
        <v>6</v>
      </c>
      <c r="C19" t="s">
        <v>105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4</v>
      </c>
      <c r="B20" t="s">
        <v>6</v>
      </c>
      <c r="C20" t="s">
        <v>106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5">
      <c r="A21" t="s">
        <v>4</v>
      </c>
      <c r="B21" t="s">
        <v>6</v>
      </c>
      <c r="C21" t="s">
        <v>107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5">
      <c r="A22" t="s">
        <v>4</v>
      </c>
      <c r="B22" t="s">
        <v>6</v>
      </c>
      <c r="C22" t="s">
        <v>108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5">
      <c r="A23" t="s">
        <v>4</v>
      </c>
      <c r="B23" t="s">
        <v>6</v>
      </c>
      <c r="C23" t="s">
        <v>109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5">
      <c r="A24" t="s">
        <v>4</v>
      </c>
      <c r="B24" t="s">
        <v>6</v>
      </c>
      <c r="C24" t="s">
        <v>110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5">
      <c r="A25" t="s">
        <v>4</v>
      </c>
      <c r="B25" t="s">
        <v>6</v>
      </c>
      <c r="C25" t="s">
        <v>111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5">
      <c r="A26" t="s">
        <v>4</v>
      </c>
      <c r="B26" t="s">
        <v>6</v>
      </c>
      <c r="C26" t="s">
        <v>112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5">
      <c r="A27" t="s">
        <v>4</v>
      </c>
      <c r="B27" t="s">
        <v>6</v>
      </c>
      <c r="C27" t="s">
        <v>113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t="s">
        <v>4</v>
      </c>
      <c r="B28" t="s">
        <v>6</v>
      </c>
      <c r="C28" t="s">
        <v>114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5">
      <c r="A29" t="s">
        <v>4</v>
      </c>
      <c r="B29" t="s">
        <v>6</v>
      </c>
      <c r="C29" t="s">
        <v>115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 t="s">
        <v>4</v>
      </c>
      <c r="B30" t="s">
        <v>6</v>
      </c>
      <c r="C30" t="s">
        <v>116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5">
      <c r="A31" t="s">
        <v>4</v>
      </c>
      <c r="B31" t="s">
        <v>7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 t="s">
        <v>4</v>
      </c>
      <c r="B32" t="s">
        <v>7</v>
      </c>
      <c r="C32" t="s">
        <v>90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5">
      <c r="A33" t="s">
        <v>4</v>
      </c>
      <c r="B33" t="s">
        <v>7</v>
      </c>
      <c r="C33" t="s">
        <v>91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 t="s">
        <v>4</v>
      </c>
      <c r="B34" t="s">
        <v>7</v>
      </c>
      <c r="C34" t="s">
        <v>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5">
      <c r="A35" t="s">
        <v>4</v>
      </c>
      <c r="B35" t="s">
        <v>7</v>
      </c>
      <c r="C35" t="s">
        <v>93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 t="s">
        <v>4</v>
      </c>
      <c r="B36" t="s">
        <v>7</v>
      </c>
      <c r="C36" t="s">
        <v>94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5">
      <c r="A37" t="s">
        <v>4</v>
      </c>
      <c r="B37" t="s">
        <v>7</v>
      </c>
      <c r="C37" t="s">
        <v>95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5">
      <c r="A38" t="s">
        <v>4</v>
      </c>
      <c r="B38" t="s">
        <v>7</v>
      </c>
      <c r="C38" t="s">
        <v>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5">
      <c r="A39" t="s">
        <v>4</v>
      </c>
      <c r="B39" t="s">
        <v>7</v>
      </c>
      <c r="C39" t="s">
        <v>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5">
      <c r="A40" t="s">
        <v>4</v>
      </c>
      <c r="B40" t="s">
        <v>7</v>
      </c>
      <c r="C40" t="s">
        <v>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5">
      <c r="A41" t="s">
        <v>4</v>
      </c>
      <c r="B41" t="s">
        <v>7</v>
      </c>
      <c r="C41" t="s">
        <v>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5">
      <c r="A42" t="s">
        <v>4</v>
      </c>
      <c r="B42" t="s">
        <v>7</v>
      </c>
      <c r="C42" t="s">
        <v>100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5">
      <c r="A43" t="s">
        <v>4</v>
      </c>
      <c r="B43" t="s">
        <v>7</v>
      </c>
      <c r="C43" t="s">
        <v>101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5">
      <c r="A44" t="s">
        <v>4</v>
      </c>
      <c r="B44" t="s">
        <v>7</v>
      </c>
      <c r="C44" t="s">
        <v>102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5">
      <c r="A45" t="s">
        <v>4</v>
      </c>
      <c r="B45" t="s">
        <v>7</v>
      </c>
      <c r="C45" t="s">
        <v>103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5">
      <c r="A46" t="s">
        <v>4</v>
      </c>
      <c r="B46" t="s">
        <v>7</v>
      </c>
      <c r="C46" t="s">
        <v>104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5">
      <c r="A47" t="s">
        <v>4</v>
      </c>
      <c r="B47" t="s">
        <v>7</v>
      </c>
      <c r="C47" t="s">
        <v>105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 t="s">
        <v>4</v>
      </c>
      <c r="B48" t="s">
        <v>7</v>
      </c>
      <c r="C48" t="s">
        <v>106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5">
      <c r="A49" t="s">
        <v>4</v>
      </c>
      <c r="B49" t="s">
        <v>7</v>
      </c>
      <c r="C49" t="s">
        <v>107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 t="s">
        <v>4</v>
      </c>
      <c r="B50" t="s">
        <v>7</v>
      </c>
      <c r="C50" t="s">
        <v>108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5">
      <c r="A51" t="s">
        <v>4</v>
      </c>
      <c r="B51" t="s">
        <v>7</v>
      </c>
      <c r="C51" t="s">
        <v>109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 t="s">
        <v>4</v>
      </c>
      <c r="B52" t="s">
        <v>7</v>
      </c>
      <c r="C52" t="s">
        <v>110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5">
      <c r="A53" t="s">
        <v>4</v>
      </c>
      <c r="B53" t="s">
        <v>7</v>
      </c>
      <c r="C53" t="s">
        <v>111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t="s">
        <v>4</v>
      </c>
      <c r="B54" t="s">
        <v>7</v>
      </c>
      <c r="C54" t="s">
        <v>112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 t="s">
        <v>4</v>
      </c>
      <c r="B55" t="s">
        <v>7</v>
      </c>
      <c r="C55" t="s">
        <v>113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t="s">
        <v>4</v>
      </c>
      <c r="B56" t="s">
        <v>7</v>
      </c>
      <c r="C56" t="s">
        <v>114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5">
      <c r="A57" t="s">
        <v>4</v>
      </c>
      <c r="B57" t="s">
        <v>7</v>
      </c>
      <c r="C57" t="s">
        <v>115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 t="s">
        <v>4</v>
      </c>
      <c r="B58" t="s">
        <v>7</v>
      </c>
      <c r="C58" t="s">
        <v>116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5">
      <c r="A59" t="s">
        <v>4</v>
      </c>
      <c r="B59" t="s">
        <v>8</v>
      </c>
      <c r="C59" t="s">
        <v>89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5">
      <c r="A60" t="s">
        <v>4</v>
      </c>
      <c r="B60" t="s">
        <v>8</v>
      </c>
      <c r="C60" t="s">
        <v>90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5">
      <c r="A61" t="s">
        <v>4</v>
      </c>
      <c r="B61" t="s">
        <v>8</v>
      </c>
      <c r="C61" t="s">
        <v>91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5">
      <c r="A62" t="s">
        <v>4</v>
      </c>
      <c r="B62" t="s">
        <v>8</v>
      </c>
      <c r="C62" t="s">
        <v>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5">
      <c r="A63" t="s">
        <v>4</v>
      </c>
      <c r="B63" t="s">
        <v>8</v>
      </c>
      <c r="C63" t="s">
        <v>93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64" t="s">
        <v>4</v>
      </c>
      <c r="B64" t="s">
        <v>8</v>
      </c>
      <c r="C64" t="s">
        <v>94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5">
      <c r="A65" t="s">
        <v>4</v>
      </c>
      <c r="B65" t="s">
        <v>8</v>
      </c>
      <c r="C65" t="s">
        <v>95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5">
      <c r="A66" t="s">
        <v>4</v>
      </c>
      <c r="B66" t="s">
        <v>8</v>
      </c>
      <c r="C66" t="s">
        <v>96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5">
      <c r="A67" t="s">
        <v>4</v>
      </c>
      <c r="B67" t="s">
        <v>8</v>
      </c>
      <c r="C67" t="s">
        <v>97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5">
      <c r="A68" t="s">
        <v>4</v>
      </c>
      <c r="B68" t="s">
        <v>8</v>
      </c>
      <c r="C68" t="s">
        <v>98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25">
      <c r="A69" t="s">
        <v>4</v>
      </c>
      <c r="B69" t="s">
        <v>8</v>
      </c>
      <c r="C69" t="s">
        <v>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5">
      <c r="A70" t="s">
        <v>4</v>
      </c>
      <c r="B70" t="s">
        <v>8</v>
      </c>
      <c r="C70" t="s">
        <v>100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5">
      <c r="A71" t="s">
        <v>4</v>
      </c>
      <c r="B71" t="s">
        <v>8</v>
      </c>
      <c r="C71" t="s">
        <v>101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5">
      <c r="A72" t="s">
        <v>4</v>
      </c>
      <c r="B72" t="s">
        <v>8</v>
      </c>
      <c r="C72" t="s">
        <v>102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25">
      <c r="A73" t="s">
        <v>4</v>
      </c>
      <c r="B73" t="s">
        <v>8</v>
      </c>
      <c r="C73" t="s">
        <v>103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5">
      <c r="A74" t="s">
        <v>4</v>
      </c>
      <c r="B74" t="s">
        <v>8</v>
      </c>
      <c r="C74" t="s">
        <v>104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5">
      <c r="A75" t="s">
        <v>4</v>
      </c>
      <c r="B75" t="s">
        <v>8</v>
      </c>
      <c r="C75" t="s">
        <v>105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5">
      <c r="A76" t="s">
        <v>4</v>
      </c>
      <c r="B76" t="s">
        <v>8</v>
      </c>
      <c r="C76" t="s">
        <v>106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5">
      <c r="A77" t="s">
        <v>4</v>
      </c>
      <c r="B77" t="s">
        <v>8</v>
      </c>
      <c r="C77" t="s">
        <v>107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t="s">
        <v>4</v>
      </c>
      <c r="B78" t="s">
        <v>8</v>
      </c>
      <c r="C78" t="s">
        <v>108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5">
      <c r="A79" t="s">
        <v>4</v>
      </c>
      <c r="B79" t="s">
        <v>8</v>
      </c>
      <c r="C79" t="s">
        <v>109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5">
      <c r="A80" t="s">
        <v>4</v>
      </c>
      <c r="B80" t="s">
        <v>8</v>
      </c>
      <c r="C80" t="s">
        <v>110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25">
      <c r="A81" t="s">
        <v>4</v>
      </c>
      <c r="B81" t="s">
        <v>8</v>
      </c>
      <c r="C81" t="s">
        <v>111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t="s">
        <v>4</v>
      </c>
      <c r="B82" t="s">
        <v>8</v>
      </c>
      <c r="C82" t="s">
        <v>112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5">
      <c r="A83" t="s">
        <v>4</v>
      </c>
      <c r="B83" t="s">
        <v>8</v>
      </c>
      <c r="C83" t="s">
        <v>113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 t="s">
        <v>4</v>
      </c>
      <c r="B84" t="s">
        <v>8</v>
      </c>
      <c r="C84" t="s">
        <v>114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5">
      <c r="A85" t="s">
        <v>4</v>
      </c>
      <c r="B85" t="s">
        <v>8</v>
      </c>
      <c r="C85" t="s">
        <v>115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t="s">
        <v>4</v>
      </c>
      <c r="B86" t="s">
        <v>8</v>
      </c>
      <c r="C86" t="s">
        <v>116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5">
      <c r="A87" t="s">
        <v>4</v>
      </c>
      <c r="B87" t="s">
        <v>9</v>
      </c>
      <c r="C87" t="s">
        <v>89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5">
      <c r="A88" t="s">
        <v>4</v>
      </c>
      <c r="B88" t="s">
        <v>9</v>
      </c>
      <c r="C88" t="s">
        <v>90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25">
      <c r="A89" t="s">
        <v>4</v>
      </c>
      <c r="B89" t="s">
        <v>9</v>
      </c>
      <c r="C89" t="s">
        <v>91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5">
      <c r="A90" t="s">
        <v>4</v>
      </c>
      <c r="B90" t="s">
        <v>9</v>
      </c>
      <c r="C90" t="s">
        <v>92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25">
      <c r="A91" t="s">
        <v>4</v>
      </c>
      <c r="B91" t="s">
        <v>9</v>
      </c>
      <c r="C91" t="s">
        <v>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5">
      <c r="A92" t="s">
        <v>4</v>
      </c>
      <c r="B92" t="s">
        <v>9</v>
      </c>
      <c r="C92" t="s">
        <v>94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25">
      <c r="A93" t="s">
        <v>4</v>
      </c>
      <c r="B93" t="s">
        <v>9</v>
      </c>
      <c r="C93" t="s">
        <v>95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5">
      <c r="A94" t="s">
        <v>4</v>
      </c>
      <c r="B94" t="s">
        <v>9</v>
      </c>
      <c r="C94" t="s">
        <v>96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5">
      <c r="A95" t="s">
        <v>4</v>
      </c>
      <c r="B95" t="s">
        <v>9</v>
      </c>
      <c r="C95" t="s">
        <v>97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5">
      <c r="A96" t="s">
        <v>4</v>
      </c>
      <c r="B96" t="s">
        <v>9</v>
      </c>
      <c r="C96" t="s">
        <v>98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25">
      <c r="A97" t="s">
        <v>4</v>
      </c>
      <c r="B97" t="s">
        <v>9</v>
      </c>
      <c r="C97" t="s">
        <v>99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5">
      <c r="A98" t="s">
        <v>4</v>
      </c>
      <c r="B98" t="s">
        <v>9</v>
      </c>
      <c r="C98" t="s">
        <v>100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25">
      <c r="A99" t="s">
        <v>4</v>
      </c>
      <c r="B99" t="s">
        <v>9</v>
      </c>
      <c r="C99" t="s">
        <v>101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25">
      <c r="A100" t="s">
        <v>4</v>
      </c>
      <c r="B100" t="s">
        <v>9</v>
      </c>
      <c r="C100" t="s">
        <v>102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 x14ac:dyDescent="0.25">
      <c r="A101" t="s">
        <v>4</v>
      </c>
      <c r="B101" t="s">
        <v>9</v>
      </c>
      <c r="C101" t="s">
        <v>103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25">
      <c r="A102" t="s">
        <v>4</v>
      </c>
      <c r="B102" t="s">
        <v>9</v>
      </c>
      <c r="C102" t="s">
        <v>104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25">
      <c r="A103" t="s">
        <v>4</v>
      </c>
      <c r="B103" t="s">
        <v>9</v>
      </c>
      <c r="C103" t="s">
        <v>105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25">
      <c r="A104" t="s">
        <v>4</v>
      </c>
      <c r="B104" t="s">
        <v>9</v>
      </c>
      <c r="C104" t="s">
        <v>106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25">
      <c r="A105" t="s">
        <v>4</v>
      </c>
      <c r="B105" t="s">
        <v>9</v>
      </c>
      <c r="C105" t="s">
        <v>107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25">
      <c r="A106" t="s">
        <v>4</v>
      </c>
      <c r="B106" t="s">
        <v>9</v>
      </c>
      <c r="C106" t="s">
        <v>108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 x14ac:dyDescent="0.25">
      <c r="A107" t="s">
        <v>4</v>
      </c>
      <c r="B107" t="s">
        <v>9</v>
      </c>
      <c r="C107" t="s">
        <v>109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25">
      <c r="A108" t="s">
        <v>4</v>
      </c>
      <c r="B108" t="s">
        <v>9</v>
      </c>
      <c r="C108" t="s">
        <v>110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 x14ac:dyDescent="0.25">
      <c r="A109" t="s">
        <v>4</v>
      </c>
      <c r="B109" t="s">
        <v>9</v>
      </c>
      <c r="C109" t="s">
        <v>111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25">
      <c r="A110" t="s">
        <v>4</v>
      </c>
      <c r="B110" t="s">
        <v>9</v>
      </c>
      <c r="C110" t="s">
        <v>112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 x14ac:dyDescent="0.25">
      <c r="A111" t="s">
        <v>4</v>
      </c>
      <c r="B111" t="s">
        <v>9</v>
      </c>
      <c r="C111" t="s">
        <v>113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25">
      <c r="A112" t="s">
        <v>4</v>
      </c>
      <c r="B112" t="s">
        <v>9</v>
      </c>
      <c r="C112" t="s">
        <v>114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 x14ac:dyDescent="0.25">
      <c r="A113" t="s">
        <v>4</v>
      </c>
      <c r="B113" t="s">
        <v>9</v>
      </c>
      <c r="C113" t="s">
        <v>115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25">
      <c r="A114" t="s">
        <v>4</v>
      </c>
      <c r="B114" t="s">
        <v>9</v>
      </c>
      <c r="C114" t="s">
        <v>116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25">
      <c r="A115" t="s">
        <v>4</v>
      </c>
      <c r="B115" t="s">
        <v>10</v>
      </c>
      <c r="C115" t="s">
        <v>89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25">
      <c r="A116" t="s">
        <v>4</v>
      </c>
      <c r="B116" t="s">
        <v>10</v>
      </c>
      <c r="C116" t="s">
        <v>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 x14ac:dyDescent="0.25">
      <c r="A117" t="s">
        <v>4</v>
      </c>
      <c r="B117" t="s">
        <v>10</v>
      </c>
      <c r="C117" t="s">
        <v>91</v>
      </c>
      <c r="D117">
        <v>4.3421553761117604</v>
      </c>
      <c r="E117">
        <v>4.3421553761117604</v>
      </c>
      <c r="F117">
        <v>0</v>
      </c>
      <c r="G117">
        <v>1.75086910152</v>
      </c>
      <c r="H117">
        <v>4.3421553761117604</v>
      </c>
      <c r="I117">
        <v>11.0736750380113</v>
      </c>
      <c r="J117">
        <v>10.8565672692057</v>
      </c>
      <c r="K117">
        <v>10.6394595004001</v>
      </c>
      <c r="L117">
        <v>10.4223517315945</v>
      </c>
      <c r="M117">
        <v>10.2052439627889</v>
      </c>
      <c r="N117">
        <v>8.9025973499553999</v>
      </c>
      <c r="O117">
        <v>8.6854895811498096</v>
      </c>
      <c r="P117">
        <v>8.4683818123442194</v>
      </c>
      <c r="Q117">
        <v>8.2512740435386291</v>
      </c>
      <c r="R117">
        <v>8.0341662747330496</v>
      </c>
      <c r="S117">
        <v>7.8170585059274602</v>
      </c>
      <c r="T117">
        <v>7.59995073712187</v>
      </c>
      <c r="U117">
        <v>2.9769528068279998</v>
      </c>
      <c r="V117">
        <v>2.8894093517520001</v>
      </c>
      <c r="W117">
        <v>2.8018658966759999</v>
      </c>
      <c r="X117">
        <v>2.7143224415999998</v>
      </c>
      <c r="Y117">
        <v>6.7315196618995197</v>
      </c>
      <c r="Z117">
        <v>6.7315196618995197</v>
      </c>
      <c r="AA117">
        <v>20.151813044176698</v>
      </c>
      <c r="AB117">
        <v>56.985687750997499</v>
      </c>
      <c r="AC117">
        <v>97.3859770259225</v>
      </c>
      <c r="AD117">
        <v>133.97032301450699</v>
      </c>
      <c r="AE117">
        <v>170.55466900309099</v>
      </c>
      <c r="AF117">
        <v>207.13901499167599</v>
      </c>
      <c r="AG117">
        <v>241.73574154739899</v>
      </c>
      <c r="AH117">
        <v>274.25868933583001</v>
      </c>
      <c r="AI117">
        <v>307.080548766547</v>
      </c>
      <c r="AJ117">
        <v>339.09543191349798</v>
      </c>
      <c r="AK117">
        <v>372.40465847636199</v>
      </c>
      <c r="AL117">
        <v>406.59239286013099</v>
      </c>
      <c r="AM117">
        <v>445.15462222039099</v>
      </c>
      <c r="AN117">
        <v>486.68463560735898</v>
      </c>
      <c r="AO117">
        <v>522.21458509049</v>
      </c>
      <c r="AP117">
        <v>557.71284241835303</v>
      </c>
      <c r="AQ117">
        <v>601.61961526401501</v>
      </c>
      <c r="AR117">
        <v>646.15116685468695</v>
      </c>
      <c r="AS117">
        <v>682.73551284327198</v>
      </c>
      <c r="AT117">
        <v>719.31985883185598</v>
      </c>
      <c r="AU117">
        <v>755.90420482044101</v>
      </c>
      <c r="AV117">
        <v>792.48855080902501</v>
      </c>
      <c r="AW117">
        <v>822.34137713570999</v>
      </c>
      <c r="AX117">
        <v>858.925723124294</v>
      </c>
      <c r="AY117">
        <v>895.510069112878</v>
      </c>
      <c r="AZ117">
        <v>932.094415101462</v>
      </c>
      <c r="BA117">
        <v>968.67876109004703</v>
      </c>
      <c r="BB117">
        <v>1005.26310707863</v>
      </c>
      <c r="BC117">
        <v>1041.8474530672199</v>
      </c>
      <c r="BD117">
        <v>1078.4317990558</v>
      </c>
      <c r="BE117">
        <v>1115.01614504438</v>
      </c>
      <c r="BF117">
        <v>1151.60049103297</v>
      </c>
      <c r="BG117">
        <v>1188.18483702155</v>
      </c>
    </row>
    <row r="118" spans="1:59" x14ac:dyDescent="0.25">
      <c r="A118" t="s">
        <v>4</v>
      </c>
      <c r="B118" t="s">
        <v>10</v>
      </c>
      <c r="C118" t="s">
        <v>92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25">
      <c r="A119" t="s">
        <v>4</v>
      </c>
      <c r="B119" t="s">
        <v>10</v>
      </c>
      <c r="C119" t="s">
        <v>93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25">
      <c r="A120" t="s">
        <v>4</v>
      </c>
      <c r="B120" t="s">
        <v>10</v>
      </c>
      <c r="C120" t="s">
        <v>94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25">
      <c r="A121" t="s">
        <v>4</v>
      </c>
      <c r="B121" t="s">
        <v>10</v>
      </c>
      <c r="C121" t="s">
        <v>95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25">
      <c r="A122" t="s">
        <v>4</v>
      </c>
      <c r="B122" t="s">
        <v>10</v>
      </c>
      <c r="C122" t="s">
        <v>96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25">
      <c r="A123" t="s">
        <v>4</v>
      </c>
      <c r="B123" t="s">
        <v>10</v>
      </c>
      <c r="C123" t="s">
        <v>97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25">
      <c r="A124" t="s">
        <v>4</v>
      </c>
      <c r="B124" t="s">
        <v>10</v>
      </c>
      <c r="C124" t="s">
        <v>98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 x14ac:dyDescent="0.25">
      <c r="A125" t="s">
        <v>4</v>
      </c>
      <c r="B125" t="s">
        <v>10</v>
      </c>
      <c r="C125" t="s">
        <v>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25">
      <c r="A126" t="s">
        <v>4</v>
      </c>
      <c r="B126" t="s">
        <v>10</v>
      </c>
      <c r="C126" t="s">
        <v>100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25">
      <c r="A127" t="s">
        <v>4</v>
      </c>
      <c r="B127" t="s">
        <v>10</v>
      </c>
      <c r="C127" t="s">
        <v>101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 x14ac:dyDescent="0.25">
      <c r="A128" t="s">
        <v>4</v>
      </c>
      <c r="B128" t="s">
        <v>10</v>
      </c>
      <c r="C128" t="s">
        <v>102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 x14ac:dyDescent="0.25">
      <c r="A129" t="s">
        <v>4</v>
      </c>
      <c r="B129" t="s">
        <v>10</v>
      </c>
      <c r="C129" t="s">
        <v>103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 x14ac:dyDescent="0.25">
      <c r="A130" t="s">
        <v>4</v>
      </c>
      <c r="B130" t="s">
        <v>10</v>
      </c>
      <c r="C130" t="s">
        <v>104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25">
      <c r="A131" t="s">
        <v>4</v>
      </c>
      <c r="B131" t="s">
        <v>10</v>
      </c>
      <c r="C131" t="s">
        <v>105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 x14ac:dyDescent="0.25">
      <c r="A132" t="s">
        <v>4</v>
      </c>
      <c r="B132" t="s">
        <v>10</v>
      </c>
      <c r="C132" t="s">
        <v>106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 x14ac:dyDescent="0.25">
      <c r="A133" t="s">
        <v>4</v>
      </c>
      <c r="B133" t="s">
        <v>10</v>
      </c>
      <c r="C133" t="s">
        <v>107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25">
      <c r="A134" t="s">
        <v>4</v>
      </c>
      <c r="B134" t="s">
        <v>10</v>
      </c>
      <c r="C134" t="s">
        <v>108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 x14ac:dyDescent="0.25">
      <c r="A135" t="s">
        <v>4</v>
      </c>
      <c r="B135" t="s">
        <v>10</v>
      </c>
      <c r="C135" t="s">
        <v>109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 x14ac:dyDescent="0.25">
      <c r="A136" t="s">
        <v>4</v>
      </c>
      <c r="B136" t="s">
        <v>10</v>
      </c>
      <c r="C136" t="s">
        <v>110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 x14ac:dyDescent="0.25">
      <c r="A137" t="s">
        <v>4</v>
      </c>
      <c r="B137" t="s">
        <v>10</v>
      </c>
      <c r="C137" t="s">
        <v>111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 x14ac:dyDescent="0.25">
      <c r="A138" t="s">
        <v>4</v>
      </c>
      <c r="B138" t="s">
        <v>10</v>
      </c>
      <c r="C138" t="s">
        <v>112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 x14ac:dyDescent="0.25">
      <c r="A139" t="s">
        <v>4</v>
      </c>
      <c r="B139" t="s">
        <v>10</v>
      </c>
      <c r="C139" t="s">
        <v>113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 x14ac:dyDescent="0.25">
      <c r="A140" t="s">
        <v>4</v>
      </c>
      <c r="B140" t="s">
        <v>10</v>
      </c>
      <c r="C140" t="s">
        <v>114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 x14ac:dyDescent="0.25">
      <c r="A141" t="s">
        <v>4</v>
      </c>
      <c r="B141" t="s">
        <v>10</v>
      </c>
      <c r="C141" t="s">
        <v>115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 x14ac:dyDescent="0.25">
      <c r="A142" t="s">
        <v>4</v>
      </c>
      <c r="B142" t="s">
        <v>10</v>
      </c>
      <c r="C142" t="s">
        <v>116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 x14ac:dyDescent="0.25">
      <c r="A143" t="s">
        <v>4</v>
      </c>
      <c r="B143" t="s">
        <v>11</v>
      </c>
      <c r="C143" t="s">
        <v>89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 x14ac:dyDescent="0.25">
      <c r="A144" t="s">
        <v>4</v>
      </c>
      <c r="B144" t="s">
        <v>11</v>
      </c>
      <c r="C144" t="s">
        <v>90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 x14ac:dyDescent="0.25">
      <c r="A145" t="s">
        <v>4</v>
      </c>
      <c r="B145" t="s">
        <v>11</v>
      </c>
      <c r="C145" t="s">
        <v>91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 x14ac:dyDescent="0.25">
      <c r="A146" t="s">
        <v>4</v>
      </c>
      <c r="B146" t="s">
        <v>11</v>
      </c>
      <c r="C146" t="s">
        <v>92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25">
      <c r="A147" t="s">
        <v>4</v>
      </c>
      <c r="B147" t="s">
        <v>11</v>
      </c>
      <c r="C147" t="s">
        <v>93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25">
      <c r="A148" t="s">
        <v>4</v>
      </c>
      <c r="B148" t="s">
        <v>11</v>
      </c>
      <c r="C148" t="s">
        <v>94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 x14ac:dyDescent="0.25">
      <c r="A149" t="s">
        <v>4</v>
      </c>
      <c r="B149" t="s">
        <v>11</v>
      </c>
      <c r="C149" t="s">
        <v>95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 x14ac:dyDescent="0.25">
      <c r="A150" t="s">
        <v>4</v>
      </c>
      <c r="B150" t="s">
        <v>11</v>
      </c>
      <c r="C150" t="s">
        <v>96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 x14ac:dyDescent="0.25">
      <c r="A151" t="s">
        <v>4</v>
      </c>
      <c r="B151" t="s">
        <v>11</v>
      </c>
      <c r="C151" t="s">
        <v>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 x14ac:dyDescent="0.25">
      <c r="A152" t="s">
        <v>4</v>
      </c>
      <c r="B152" t="s">
        <v>11</v>
      </c>
      <c r="C152" t="s">
        <v>98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 x14ac:dyDescent="0.25">
      <c r="A153" t="s">
        <v>4</v>
      </c>
      <c r="B153" t="s">
        <v>11</v>
      </c>
      <c r="C153" t="s">
        <v>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 x14ac:dyDescent="0.25">
      <c r="A154" t="s">
        <v>4</v>
      </c>
      <c r="B154" t="s">
        <v>11</v>
      </c>
      <c r="C154" t="s">
        <v>100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 x14ac:dyDescent="0.25">
      <c r="A155" t="s">
        <v>4</v>
      </c>
      <c r="B155" t="s">
        <v>11</v>
      </c>
      <c r="C155" t="s">
        <v>101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 x14ac:dyDescent="0.25">
      <c r="A156" t="s">
        <v>4</v>
      </c>
      <c r="B156" t="s">
        <v>11</v>
      </c>
      <c r="C156" t="s">
        <v>102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25">
      <c r="A157" t="s">
        <v>4</v>
      </c>
      <c r="B157" t="s">
        <v>11</v>
      </c>
      <c r="C157" t="s">
        <v>103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25">
      <c r="A158" t="s">
        <v>4</v>
      </c>
      <c r="B158" t="s">
        <v>11</v>
      </c>
      <c r="C158" t="s">
        <v>104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25">
      <c r="A159" t="s">
        <v>4</v>
      </c>
      <c r="B159" t="s">
        <v>11</v>
      </c>
      <c r="C159" t="s">
        <v>105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25">
      <c r="A160" t="s">
        <v>4</v>
      </c>
      <c r="B160" t="s">
        <v>11</v>
      </c>
      <c r="C160" t="s">
        <v>106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25">
      <c r="A161" t="s">
        <v>4</v>
      </c>
      <c r="B161" t="s">
        <v>11</v>
      </c>
      <c r="C161" t="s">
        <v>107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25">
      <c r="A162" t="s">
        <v>4</v>
      </c>
      <c r="B162" t="s">
        <v>11</v>
      </c>
      <c r="C162" t="s">
        <v>108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 x14ac:dyDescent="0.25">
      <c r="A163" t="s">
        <v>4</v>
      </c>
      <c r="B163" t="s">
        <v>11</v>
      </c>
      <c r="C163" t="s">
        <v>109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 x14ac:dyDescent="0.25">
      <c r="A164" t="s">
        <v>4</v>
      </c>
      <c r="B164" t="s">
        <v>11</v>
      </c>
      <c r="C164" t="s">
        <v>110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 x14ac:dyDescent="0.25">
      <c r="A165" t="s">
        <v>4</v>
      </c>
      <c r="B165" t="s">
        <v>11</v>
      </c>
      <c r="C165" t="s">
        <v>111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 x14ac:dyDescent="0.25">
      <c r="A166" t="s">
        <v>4</v>
      </c>
      <c r="B166" t="s">
        <v>11</v>
      </c>
      <c r="C166" t="s">
        <v>112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 x14ac:dyDescent="0.25">
      <c r="A167" t="s">
        <v>4</v>
      </c>
      <c r="B167" t="s">
        <v>11</v>
      </c>
      <c r="C167" t="s">
        <v>113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25">
      <c r="A168" t="s">
        <v>4</v>
      </c>
      <c r="B168" t="s">
        <v>11</v>
      </c>
      <c r="C168" t="s">
        <v>114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25">
      <c r="A169" t="s">
        <v>4</v>
      </c>
      <c r="B169" t="s">
        <v>11</v>
      </c>
      <c r="C169" t="s">
        <v>115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 x14ac:dyDescent="0.25">
      <c r="A170" t="s">
        <v>4</v>
      </c>
      <c r="B170" t="s">
        <v>11</v>
      </c>
      <c r="C170" t="s">
        <v>116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 x14ac:dyDescent="0.25">
      <c r="A171" t="s">
        <v>4</v>
      </c>
      <c r="B171" t="s">
        <v>12</v>
      </c>
      <c r="C171" t="s">
        <v>89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 x14ac:dyDescent="0.25">
      <c r="A172" t="s">
        <v>4</v>
      </c>
      <c r="B172" t="s">
        <v>12</v>
      </c>
      <c r="C172" t="s">
        <v>90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 x14ac:dyDescent="0.25">
      <c r="A173" t="s">
        <v>4</v>
      </c>
      <c r="B173" t="s">
        <v>12</v>
      </c>
      <c r="C173" t="s">
        <v>91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 x14ac:dyDescent="0.25">
      <c r="A174" t="s">
        <v>4</v>
      </c>
      <c r="B174" t="s">
        <v>12</v>
      </c>
      <c r="C174" t="s">
        <v>92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 x14ac:dyDescent="0.25">
      <c r="A175" t="s">
        <v>4</v>
      </c>
      <c r="B175" t="s">
        <v>12</v>
      </c>
      <c r="C175" t="s">
        <v>93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 x14ac:dyDescent="0.25">
      <c r="A176" t="s">
        <v>4</v>
      </c>
      <c r="B176" t="s">
        <v>12</v>
      </c>
      <c r="C176" t="s">
        <v>94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 x14ac:dyDescent="0.25">
      <c r="A177" t="s">
        <v>4</v>
      </c>
      <c r="B177" t="s">
        <v>12</v>
      </c>
      <c r="C177" t="s">
        <v>95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 x14ac:dyDescent="0.25">
      <c r="A178" t="s">
        <v>4</v>
      </c>
      <c r="B178" t="s">
        <v>12</v>
      </c>
      <c r="C178" t="s">
        <v>96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 x14ac:dyDescent="0.25">
      <c r="A179" t="s">
        <v>4</v>
      </c>
      <c r="B179" t="s">
        <v>12</v>
      </c>
      <c r="C179" t="s">
        <v>97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 x14ac:dyDescent="0.25">
      <c r="A180" t="s">
        <v>4</v>
      </c>
      <c r="B180" t="s">
        <v>12</v>
      </c>
      <c r="C180" t="s">
        <v>98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4.3711166635711196</v>
      </c>
      <c r="J180">
        <v>4.3711166635711196</v>
      </c>
      <c r="K180">
        <v>4.3711166635711196</v>
      </c>
      <c r="L180">
        <v>4.3711166635711196</v>
      </c>
      <c r="M180">
        <v>4.3711166635711196</v>
      </c>
      <c r="N180">
        <v>4.3711166635711196</v>
      </c>
      <c r="O180">
        <v>4.3711166635711196</v>
      </c>
      <c r="P180">
        <v>4.3711166635711196</v>
      </c>
      <c r="Q180">
        <v>4.3711166635711196</v>
      </c>
      <c r="R180">
        <v>4.3711166635711196</v>
      </c>
      <c r="S180">
        <v>4.3711166635711196</v>
      </c>
      <c r="T180">
        <v>4.3711166635711196</v>
      </c>
      <c r="U180">
        <v>1.7625470400000001</v>
      </c>
      <c r="V180">
        <v>1.7625470400000001</v>
      </c>
      <c r="W180">
        <v>1.7625470400000001</v>
      </c>
      <c r="X180">
        <v>1.7625470400000001</v>
      </c>
      <c r="Y180">
        <v>4.3711166635711196</v>
      </c>
      <c r="Z180">
        <v>4.3711166635711196</v>
      </c>
      <c r="AA180">
        <v>13.085592885829</v>
      </c>
      <c r="AB180">
        <v>37.003693344803601</v>
      </c>
      <c r="AC180">
        <v>63.237647419430203</v>
      </c>
      <c r="AD180">
        <v>86.993716243186199</v>
      </c>
      <c r="AE180">
        <v>110.749785066942</v>
      </c>
      <c r="AF180">
        <v>134.50585389069801</v>
      </c>
      <c r="AG180">
        <v>156.971260745064</v>
      </c>
      <c r="AH180">
        <v>178.09005801027899</v>
      </c>
      <c r="AI180">
        <v>199.402953744511</v>
      </c>
      <c r="AJ180">
        <v>220.191838904869</v>
      </c>
      <c r="AK180">
        <v>241.82120680283299</v>
      </c>
      <c r="AL180">
        <v>264.02103432476002</v>
      </c>
      <c r="AM180">
        <v>289.06144300025397</v>
      </c>
      <c r="AN180">
        <v>316.028984160623</v>
      </c>
      <c r="AO180">
        <v>339.10037992888999</v>
      </c>
      <c r="AP180">
        <v>362.15119637555398</v>
      </c>
      <c r="AQ180">
        <v>390.66208783377601</v>
      </c>
      <c r="AR180">
        <v>419.57867977577098</v>
      </c>
      <c r="AS180">
        <v>443.33474859952702</v>
      </c>
      <c r="AT180">
        <v>467.090817423283</v>
      </c>
      <c r="AU180">
        <v>490.84688624703898</v>
      </c>
      <c r="AV180">
        <v>514.60295507079502</v>
      </c>
      <c r="AW180">
        <v>533.98790723098</v>
      </c>
      <c r="AX180">
        <v>557.74397605473598</v>
      </c>
      <c r="AY180">
        <v>581.50004487849299</v>
      </c>
      <c r="AZ180">
        <v>605.25611370224897</v>
      </c>
      <c r="BA180">
        <v>629.01218252600404</v>
      </c>
      <c r="BB180">
        <v>652.76825134976002</v>
      </c>
      <c r="BC180">
        <v>676.52432017351703</v>
      </c>
      <c r="BD180">
        <v>700.28038899727301</v>
      </c>
      <c r="BE180">
        <v>724.03645782102899</v>
      </c>
      <c r="BF180">
        <v>747.79252664478497</v>
      </c>
      <c r="BG180">
        <v>771.54859546854095</v>
      </c>
    </row>
    <row r="181" spans="1:59" x14ac:dyDescent="0.25">
      <c r="A181" t="s">
        <v>4</v>
      </c>
      <c r="B181" t="s">
        <v>12</v>
      </c>
      <c r="C181" t="s">
        <v>99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 x14ac:dyDescent="0.25">
      <c r="A182" t="s">
        <v>4</v>
      </c>
      <c r="B182" t="s">
        <v>12</v>
      </c>
      <c r="C182" t="s">
        <v>100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 x14ac:dyDescent="0.25">
      <c r="A183" t="s">
        <v>4</v>
      </c>
      <c r="B183" t="s">
        <v>12</v>
      </c>
      <c r="C183" t="s">
        <v>101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 x14ac:dyDescent="0.25">
      <c r="A184" t="s">
        <v>4</v>
      </c>
      <c r="B184" t="s">
        <v>12</v>
      </c>
      <c r="C184" t="s">
        <v>102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 x14ac:dyDescent="0.25">
      <c r="A185" t="s">
        <v>4</v>
      </c>
      <c r="B185" t="s">
        <v>12</v>
      </c>
      <c r="C185" t="s">
        <v>103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 x14ac:dyDescent="0.25">
      <c r="A186" t="s">
        <v>4</v>
      </c>
      <c r="B186" t="s">
        <v>12</v>
      </c>
      <c r="C186" t="s">
        <v>104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 x14ac:dyDescent="0.25">
      <c r="A187" t="s">
        <v>4</v>
      </c>
      <c r="B187" t="s">
        <v>12</v>
      </c>
      <c r="C187" t="s">
        <v>105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 x14ac:dyDescent="0.25">
      <c r="A188" t="s">
        <v>4</v>
      </c>
      <c r="B188" t="s">
        <v>12</v>
      </c>
      <c r="C188" t="s">
        <v>106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 x14ac:dyDescent="0.25">
      <c r="A189" t="s">
        <v>4</v>
      </c>
      <c r="B189" t="s">
        <v>12</v>
      </c>
      <c r="C189" t="s">
        <v>107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 x14ac:dyDescent="0.25">
      <c r="A190" t="s">
        <v>4</v>
      </c>
      <c r="B190" t="s">
        <v>12</v>
      </c>
      <c r="C190" t="s">
        <v>108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 x14ac:dyDescent="0.25">
      <c r="A191" t="s">
        <v>4</v>
      </c>
      <c r="B191" t="s">
        <v>12</v>
      </c>
      <c r="C191" t="s">
        <v>109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 x14ac:dyDescent="0.25">
      <c r="A192" t="s">
        <v>4</v>
      </c>
      <c r="B192" t="s">
        <v>12</v>
      </c>
      <c r="C192" t="s">
        <v>110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 x14ac:dyDescent="0.25">
      <c r="A193" t="s">
        <v>4</v>
      </c>
      <c r="B193" t="s">
        <v>12</v>
      </c>
      <c r="C193" t="s">
        <v>111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 x14ac:dyDescent="0.25">
      <c r="A194" t="s">
        <v>4</v>
      </c>
      <c r="B194" t="s">
        <v>12</v>
      </c>
      <c r="C194" t="s">
        <v>112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 x14ac:dyDescent="0.25">
      <c r="A195" t="s">
        <v>4</v>
      </c>
      <c r="B195" t="s">
        <v>12</v>
      </c>
      <c r="C195" t="s">
        <v>113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 x14ac:dyDescent="0.25">
      <c r="A196" t="s">
        <v>4</v>
      </c>
      <c r="B196" t="s">
        <v>12</v>
      </c>
      <c r="C196" t="s">
        <v>114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 x14ac:dyDescent="0.25">
      <c r="A197" t="s">
        <v>4</v>
      </c>
      <c r="B197" t="s">
        <v>12</v>
      </c>
      <c r="C197" t="s">
        <v>115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 x14ac:dyDescent="0.25">
      <c r="A198" t="s">
        <v>4</v>
      </c>
      <c r="B198" t="s">
        <v>12</v>
      </c>
      <c r="C198" t="s">
        <v>116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 x14ac:dyDescent="0.25">
      <c r="A199" t="s">
        <v>4</v>
      </c>
      <c r="B199" t="s">
        <v>13</v>
      </c>
      <c r="C199" t="s">
        <v>89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 x14ac:dyDescent="0.25">
      <c r="A200" t="s">
        <v>4</v>
      </c>
      <c r="B200" t="s">
        <v>13</v>
      </c>
      <c r="C200" t="s">
        <v>90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 x14ac:dyDescent="0.25">
      <c r="A201" t="s">
        <v>4</v>
      </c>
      <c r="B201" t="s">
        <v>13</v>
      </c>
      <c r="C201" t="s">
        <v>91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 x14ac:dyDescent="0.25">
      <c r="A202" t="s">
        <v>4</v>
      </c>
      <c r="B202" t="s">
        <v>13</v>
      </c>
      <c r="C202" t="s">
        <v>92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 x14ac:dyDescent="0.25">
      <c r="A203" t="s">
        <v>4</v>
      </c>
      <c r="B203" t="s">
        <v>13</v>
      </c>
      <c r="C203" t="s">
        <v>93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 x14ac:dyDescent="0.25">
      <c r="A204" t="s">
        <v>4</v>
      </c>
      <c r="B204" t="s">
        <v>13</v>
      </c>
      <c r="C204" t="s">
        <v>94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 x14ac:dyDescent="0.25">
      <c r="A205" t="s">
        <v>4</v>
      </c>
      <c r="B205" t="s">
        <v>13</v>
      </c>
      <c r="C205" t="s">
        <v>95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 x14ac:dyDescent="0.25">
      <c r="A206" t="s">
        <v>4</v>
      </c>
      <c r="B206" t="s">
        <v>13</v>
      </c>
      <c r="C206" t="s">
        <v>96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 x14ac:dyDescent="0.25">
      <c r="A207" t="s">
        <v>4</v>
      </c>
      <c r="B207" t="s">
        <v>13</v>
      </c>
      <c r="C207" t="s">
        <v>97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 x14ac:dyDescent="0.25">
      <c r="A208" t="s">
        <v>4</v>
      </c>
      <c r="B208" t="s">
        <v>13</v>
      </c>
      <c r="C208" t="s">
        <v>98</v>
      </c>
      <c r="D208">
        <v>2.8195814130595802</v>
      </c>
      <c r="E208">
        <v>2.8195814130595802</v>
      </c>
      <c r="F208">
        <v>0</v>
      </c>
      <c r="G208">
        <v>1.1369279880000001</v>
      </c>
      <c r="H208">
        <v>2.8195814130595802</v>
      </c>
      <c r="I208">
        <v>2.8195814130595802</v>
      </c>
      <c r="J208">
        <v>2.6786023424066001</v>
      </c>
      <c r="K208">
        <v>2.53762327175362</v>
      </c>
      <c r="L208">
        <v>2.3966442011006399</v>
      </c>
      <c r="M208">
        <v>2.25566513044767</v>
      </c>
      <c r="N208">
        <v>1.4097907065297901</v>
      </c>
      <c r="O208">
        <v>1.26881163587681</v>
      </c>
      <c r="P208">
        <v>1.1278325652238299</v>
      </c>
      <c r="Q208">
        <v>0.98685349457085403</v>
      </c>
      <c r="R208">
        <v>0.84587442391787404</v>
      </c>
      <c r="S208">
        <v>0.70489535326489505</v>
      </c>
      <c r="T208">
        <v>0.56391628261191595</v>
      </c>
      <c r="U208">
        <v>0.17053919819999999</v>
      </c>
      <c r="V208">
        <v>0.11369279879999999</v>
      </c>
      <c r="W208">
        <v>5.6846399399999997E-2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 x14ac:dyDescent="0.25">
      <c r="A209" t="s">
        <v>4</v>
      </c>
      <c r="B209" t="s">
        <v>13</v>
      </c>
      <c r="C209" t="s">
        <v>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 x14ac:dyDescent="0.25">
      <c r="A210" t="s">
        <v>4</v>
      </c>
      <c r="B210" t="s">
        <v>13</v>
      </c>
      <c r="C210" t="s">
        <v>100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 x14ac:dyDescent="0.25">
      <c r="A211" t="s">
        <v>4</v>
      </c>
      <c r="B211" t="s">
        <v>13</v>
      </c>
      <c r="C211" t="s">
        <v>101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 x14ac:dyDescent="0.25">
      <c r="A212" t="s">
        <v>4</v>
      </c>
      <c r="B212" t="s">
        <v>13</v>
      </c>
      <c r="C212" t="s">
        <v>102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 x14ac:dyDescent="0.25">
      <c r="A213" t="s">
        <v>4</v>
      </c>
      <c r="B213" t="s">
        <v>13</v>
      </c>
      <c r="C213" t="s">
        <v>103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 x14ac:dyDescent="0.25">
      <c r="A214" t="s">
        <v>4</v>
      </c>
      <c r="B214" t="s">
        <v>13</v>
      </c>
      <c r="C214" t="s">
        <v>104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 x14ac:dyDescent="0.25">
      <c r="A215" t="s">
        <v>4</v>
      </c>
      <c r="B215" t="s">
        <v>13</v>
      </c>
      <c r="C215" t="s">
        <v>105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 x14ac:dyDescent="0.25">
      <c r="A216" t="s">
        <v>4</v>
      </c>
      <c r="B216" t="s">
        <v>13</v>
      </c>
      <c r="C216" t="s">
        <v>106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 x14ac:dyDescent="0.25">
      <c r="A217" t="s">
        <v>4</v>
      </c>
      <c r="B217" t="s">
        <v>13</v>
      </c>
      <c r="C217" t="s">
        <v>107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 x14ac:dyDescent="0.25">
      <c r="A218" t="s">
        <v>4</v>
      </c>
      <c r="B218" t="s">
        <v>13</v>
      </c>
      <c r="C218" t="s">
        <v>108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 x14ac:dyDescent="0.25">
      <c r="A219" t="s">
        <v>4</v>
      </c>
      <c r="B219" t="s">
        <v>13</v>
      </c>
      <c r="C219" t="s">
        <v>109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 x14ac:dyDescent="0.25">
      <c r="A220" t="s">
        <v>4</v>
      </c>
      <c r="B220" t="s">
        <v>13</v>
      </c>
      <c r="C220" t="s">
        <v>110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 x14ac:dyDescent="0.25">
      <c r="A221" t="s">
        <v>4</v>
      </c>
      <c r="B221" t="s">
        <v>13</v>
      </c>
      <c r="C221" t="s">
        <v>111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 x14ac:dyDescent="0.25">
      <c r="A222" t="s">
        <v>4</v>
      </c>
      <c r="B222" t="s">
        <v>13</v>
      </c>
      <c r="C222" t="s">
        <v>112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 x14ac:dyDescent="0.25">
      <c r="A223" t="s">
        <v>4</v>
      </c>
      <c r="B223" t="s">
        <v>13</v>
      </c>
      <c r="C223" t="s">
        <v>113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 x14ac:dyDescent="0.25">
      <c r="A224" t="s">
        <v>4</v>
      </c>
      <c r="B224" t="s">
        <v>13</v>
      </c>
      <c r="C224" t="s">
        <v>114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 x14ac:dyDescent="0.25">
      <c r="A225" t="s">
        <v>4</v>
      </c>
      <c r="B225" t="s">
        <v>13</v>
      </c>
      <c r="C225" t="s">
        <v>115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 x14ac:dyDescent="0.25">
      <c r="A226" t="s">
        <v>4</v>
      </c>
      <c r="B226" t="s">
        <v>13</v>
      </c>
      <c r="C226" t="s">
        <v>116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 x14ac:dyDescent="0.25">
      <c r="A227" t="s">
        <v>4</v>
      </c>
      <c r="B227" t="s">
        <v>14</v>
      </c>
      <c r="C227" t="s">
        <v>89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 x14ac:dyDescent="0.25">
      <c r="A228" t="s">
        <v>4</v>
      </c>
      <c r="B228" t="s">
        <v>14</v>
      </c>
      <c r="C228" t="s">
        <v>90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 x14ac:dyDescent="0.25">
      <c r="A229" t="s">
        <v>4</v>
      </c>
      <c r="B229" t="s">
        <v>14</v>
      </c>
      <c r="C229" t="s">
        <v>91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 x14ac:dyDescent="0.25">
      <c r="A230" t="s">
        <v>4</v>
      </c>
      <c r="B230" t="s">
        <v>14</v>
      </c>
      <c r="C230" t="s">
        <v>92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 x14ac:dyDescent="0.25">
      <c r="A231" t="s">
        <v>4</v>
      </c>
      <c r="B231" t="s">
        <v>14</v>
      </c>
      <c r="C231" t="s">
        <v>93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 x14ac:dyDescent="0.25">
      <c r="A232" t="s">
        <v>4</v>
      </c>
      <c r="B232" t="s">
        <v>14</v>
      </c>
      <c r="C232" t="s">
        <v>94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 x14ac:dyDescent="0.25">
      <c r="A233" t="s">
        <v>4</v>
      </c>
      <c r="B233" t="s">
        <v>14</v>
      </c>
      <c r="C233" t="s">
        <v>95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 x14ac:dyDescent="0.25">
      <c r="A234" t="s">
        <v>4</v>
      </c>
      <c r="B234" t="s">
        <v>14</v>
      </c>
      <c r="C234" t="s">
        <v>96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 x14ac:dyDescent="0.25">
      <c r="A235" t="s">
        <v>4</v>
      </c>
      <c r="B235" t="s">
        <v>14</v>
      </c>
      <c r="C235" t="s">
        <v>97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 x14ac:dyDescent="0.25">
      <c r="A236" t="s">
        <v>4</v>
      </c>
      <c r="B236" t="s">
        <v>14</v>
      </c>
      <c r="C236" t="s">
        <v>98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 x14ac:dyDescent="0.25">
      <c r="A237" t="s">
        <v>4</v>
      </c>
      <c r="B237" t="s">
        <v>14</v>
      </c>
      <c r="C237" t="s">
        <v>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 x14ac:dyDescent="0.25">
      <c r="A238" t="s">
        <v>4</v>
      </c>
      <c r="B238" t="s">
        <v>14</v>
      </c>
      <c r="C238" t="s">
        <v>100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 x14ac:dyDescent="0.25">
      <c r="A239" t="s">
        <v>4</v>
      </c>
      <c r="B239" t="s">
        <v>14</v>
      </c>
      <c r="C239" t="s">
        <v>101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 x14ac:dyDescent="0.25">
      <c r="A240" t="s">
        <v>4</v>
      </c>
      <c r="B240" t="s">
        <v>14</v>
      </c>
      <c r="C240" t="s">
        <v>102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 x14ac:dyDescent="0.25">
      <c r="A241" t="s">
        <v>4</v>
      </c>
      <c r="B241" t="s">
        <v>14</v>
      </c>
      <c r="C241" t="s">
        <v>103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 x14ac:dyDescent="0.25">
      <c r="A242" t="s">
        <v>4</v>
      </c>
      <c r="B242" t="s">
        <v>14</v>
      </c>
      <c r="C242" t="s">
        <v>104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 x14ac:dyDescent="0.25">
      <c r="A243" t="s">
        <v>4</v>
      </c>
      <c r="B243" t="s">
        <v>14</v>
      </c>
      <c r="C243" t="s">
        <v>105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 x14ac:dyDescent="0.25">
      <c r="A244" t="s">
        <v>4</v>
      </c>
      <c r="B244" t="s">
        <v>14</v>
      </c>
      <c r="C244" t="s">
        <v>106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 x14ac:dyDescent="0.25">
      <c r="A245" t="s">
        <v>4</v>
      </c>
      <c r="B245" t="s">
        <v>14</v>
      </c>
      <c r="C245" t="s">
        <v>107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 x14ac:dyDescent="0.25">
      <c r="A246" t="s">
        <v>4</v>
      </c>
      <c r="B246" t="s">
        <v>14</v>
      </c>
      <c r="C246" t="s">
        <v>108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 x14ac:dyDescent="0.25">
      <c r="A247" t="s">
        <v>4</v>
      </c>
      <c r="B247" t="s">
        <v>14</v>
      </c>
      <c r="C247" t="s">
        <v>109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 x14ac:dyDescent="0.25">
      <c r="A248" t="s">
        <v>4</v>
      </c>
      <c r="B248" t="s">
        <v>14</v>
      </c>
      <c r="C248" t="s">
        <v>110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 x14ac:dyDescent="0.25">
      <c r="A249" t="s">
        <v>4</v>
      </c>
      <c r="B249" t="s">
        <v>14</v>
      </c>
      <c r="C249" t="s">
        <v>111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 x14ac:dyDescent="0.25">
      <c r="A250" t="s">
        <v>4</v>
      </c>
      <c r="B250" t="s">
        <v>14</v>
      </c>
      <c r="C250" t="s">
        <v>112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 x14ac:dyDescent="0.25">
      <c r="A251" t="s">
        <v>4</v>
      </c>
      <c r="B251" t="s">
        <v>14</v>
      </c>
      <c r="C251" t="s">
        <v>113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 x14ac:dyDescent="0.25">
      <c r="A252" t="s">
        <v>4</v>
      </c>
      <c r="B252" t="s">
        <v>14</v>
      </c>
      <c r="C252" t="s">
        <v>114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 x14ac:dyDescent="0.25">
      <c r="A253" t="s">
        <v>4</v>
      </c>
      <c r="B253" t="s">
        <v>14</v>
      </c>
      <c r="C253" t="s">
        <v>115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 x14ac:dyDescent="0.25">
      <c r="A254" t="s">
        <v>4</v>
      </c>
      <c r="B254" t="s">
        <v>14</v>
      </c>
      <c r="C254" t="s">
        <v>116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 x14ac:dyDescent="0.25">
      <c r="A255" t="s">
        <v>4</v>
      </c>
      <c r="B255" t="s">
        <v>15</v>
      </c>
      <c r="C255" t="s">
        <v>89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 x14ac:dyDescent="0.25">
      <c r="A256" t="s">
        <v>4</v>
      </c>
      <c r="B256" t="s">
        <v>15</v>
      </c>
      <c r="C256" t="s">
        <v>90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 x14ac:dyDescent="0.25">
      <c r="A257" t="s">
        <v>4</v>
      </c>
      <c r="B257" t="s">
        <v>15</v>
      </c>
      <c r="C257" t="s">
        <v>91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 x14ac:dyDescent="0.25">
      <c r="A258" t="s">
        <v>4</v>
      </c>
      <c r="B258" t="s">
        <v>15</v>
      </c>
      <c r="C258" t="s">
        <v>92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 x14ac:dyDescent="0.25">
      <c r="A259" t="s">
        <v>4</v>
      </c>
      <c r="B259" t="s">
        <v>15</v>
      </c>
      <c r="C259" t="s">
        <v>93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 x14ac:dyDescent="0.25">
      <c r="A260" t="s">
        <v>4</v>
      </c>
      <c r="B260" t="s">
        <v>15</v>
      </c>
      <c r="C260" t="s">
        <v>94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 x14ac:dyDescent="0.25">
      <c r="A261" t="s">
        <v>4</v>
      </c>
      <c r="B261" t="s">
        <v>15</v>
      </c>
      <c r="C261" t="s">
        <v>95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 x14ac:dyDescent="0.25">
      <c r="A262" t="s">
        <v>4</v>
      </c>
      <c r="B262" t="s">
        <v>15</v>
      </c>
      <c r="C262" t="s">
        <v>96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 x14ac:dyDescent="0.25">
      <c r="A263" t="s">
        <v>4</v>
      </c>
      <c r="B263" t="s">
        <v>15</v>
      </c>
      <c r="C263" t="s">
        <v>97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 x14ac:dyDescent="0.25">
      <c r="A264" t="s">
        <v>4</v>
      </c>
      <c r="B264" t="s">
        <v>15</v>
      </c>
      <c r="C264" t="s">
        <v>98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 x14ac:dyDescent="0.25">
      <c r="A265" t="s">
        <v>4</v>
      </c>
      <c r="B265" t="s">
        <v>15</v>
      </c>
      <c r="C265" t="s">
        <v>99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 x14ac:dyDescent="0.25">
      <c r="A266" t="s">
        <v>4</v>
      </c>
      <c r="B266" t="s">
        <v>15</v>
      </c>
      <c r="C266" t="s">
        <v>100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 x14ac:dyDescent="0.25">
      <c r="A267" t="s">
        <v>4</v>
      </c>
      <c r="B267" t="s">
        <v>15</v>
      </c>
      <c r="C267" t="s">
        <v>101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 x14ac:dyDescent="0.25">
      <c r="A268" t="s">
        <v>4</v>
      </c>
      <c r="B268" t="s">
        <v>15</v>
      </c>
      <c r="C268" t="s">
        <v>102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 x14ac:dyDescent="0.25">
      <c r="A269" t="s">
        <v>4</v>
      </c>
      <c r="B269" t="s">
        <v>15</v>
      </c>
      <c r="C269" t="s">
        <v>103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 x14ac:dyDescent="0.25">
      <c r="A270" t="s">
        <v>4</v>
      </c>
      <c r="B270" t="s">
        <v>15</v>
      </c>
      <c r="C270" t="s">
        <v>104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 x14ac:dyDescent="0.25">
      <c r="A271" t="s">
        <v>4</v>
      </c>
      <c r="B271" t="s">
        <v>15</v>
      </c>
      <c r="C271" t="s">
        <v>105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 x14ac:dyDescent="0.25">
      <c r="A272" t="s">
        <v>4</v>
      </c>
      <c r="B272" t="s">
        <v>15</v>
      </c>
      <c r="C272" t="s">
        <v>106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 x14ac:dyDescent="0.25">
      <c r="A273" t="s">
        <v>4</v>
      </c>
      <c r="B273" t="s">
        <v>15</v>
      </c>
      <c r="C273" t="s">
        <v>107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 x14ac:dyDescent="0.25">
      <c r="A274" t="s">
        <v>4</v>
      </c>
      <c r="B274" t="s">
        <v>15</v>
      </c>
      <c r="C274" t="s">
        <v>108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 x14ac:dyDescent="0.25">
      <c r="A275" t="s">
        <v>4</v>
      </c>
      <c r="B275" t="s">
        <v>15</v>
      </c>
      <c r="C275" t="s">
        <v>109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 x14ac:dyDescent="0.25">
      <c r="A276" t="s">
        <v>4</v>
      </c>
      <c r="B276" t="s">
        <v>15</v>
      </c>
      <c r="C276" t="s">
        <v>110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 x14ac:dyDescent="0.25">
      <c r="A277" t="s">
        <v>4</v>
      </c>
      <c r="B277" t="s">
        <v>15</v>
      </c>
      <c r="C277" t="s">
        <v>111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 x14ac:dyDescent="0.25">
      <c r="A278" t="s">
        <v>4</v>
      </c>
      <c r="B278" t="s">
        <v>15</v>
      </c>
      <c r="C278" t="s">
        <v>112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 x14ac:dyDescent="0.25">
      <c r="A279" t="s">
        <v>4</v>
      </c>
      <c r="B279" t="s">
        <v>15</v>
      </c>
      <c r="C279" t="s">
        <v>113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 x14ac:dyDescent="0.25">
      <c r="A280" t="s">
        <v>4</v>
      </c>
      <c r="B280" t="s">
        <v>15</v>
      </c>
      <c r="C280" t="s">
        <v>114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 x14ac:dyDescent="0.25">
      <c r="A281" t="s">
        <v>4</v>
      </c>
      <c r="B281" t="s">
        <v>15</v>
      </c>
      <c r="C281" t="s">
        <v>115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 x14ac:dyDescent="0.25">
      <c r="A282" t="s">
        <v>4</v>
      </c>
      <c r="B282" t="s">
        <v>15</v>
      </c>
      <c r="C282" t="s">
        <v>116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 x14ac:dyDescent="0.25">
      <c r="A283" t="s">
        <v>4</v>
      </c>
      <c r="B283" t="s">
        <v>16</v>
      </c>
      <c r="C283" t="s">
        <v>89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 x14ac:dyDescent="0.25">
      <c r="A284" t="s">
        <v>4</v>
      </c>
      <c r="B284" t="s">
        <v>16</v>
      </c>
      <c r="C284" t="s">
        <v>90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 x14ac:dyDescent="0.25">
      <c r="A285" t="s">
        <v>4</v>
      </c>
      <c r="B285" t="s">
        <v>16</v>
      </c>
      <c r="C285" t="s">
        <v>91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 x14ac:dyDescent="0.25">
      <c r="A286" t="s">
        <v>4</v>
      </c>
      <c r="B286" t="s">
        <v>16</v>
      </c>
      <c r="C286" t="s">
        <v>92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 x14ac:dyDescent="0.25">
      <c r="A287" t="s">
        <v>4</v>
      </c>
      <c r="B287" t="s">
        <v>16</v>
      </c>
      <c r="C287" t="s">
        <v>93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 x14ac:dyDescent="0.25">
      <c r="A288" t="s">
        <v>4</v>
      </c>
      <c r="B288" t="s">
        <v>16</v>
      </c>
      <c r="C288" t="s">
        <v>94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 x14ac:dyDescent="0.25">
      <c r="A289" t="s">
        <v>4</v>
      </c>
      <c r="B289" t="s">
        <v>16</v>
      </c>
      <c r="C289" t="s">
        <v>95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 x14ac:dyDescent="0.25">
      <c r="A290" t="s">
        <v>4</v>
      </c>
      <c r="B290" t="s">
        <v>16</v>
      </c>
      <c r="C290" t="s">
        <v>96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 x14ac:dyDescent="0.25">
      <c r="A291" t="s">
        <v>4</v>
      </c>
      <c r="B291" t="s">
        <v>16</v>
      </c>
      <c r="C291" t="s">
        <v>97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 x14ac:dyDescent="0.25">
      <c r="A292" t="s">
        <v>4</v>
      </c>
      <c r="B292" t="s">
        <v>16</v>
      </c>
      <c r="C292" t="s">
        <v>98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 x14ac:dyDescent="0.25">
      <c r="A293" t="s">
        <v>4</v>
      </c>
      <c r="B293" t="s">
        <v>16</v>
      </c>
      <c r="C293" t="s">
        <v>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 x14ac:dyDescent="0.25">
      <c r="A294" t="s">
        <v>4</v>
      </c>
      <c r="B294" t="s">
        <v>16</v>
      </c>
      <c r="C294" t="s">
        <v>100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 x14ac:dyDescent="0.25">
      <c r="A295" t="s">
        <v>4</v>
      </c>
      <c r="B295" t="s">
        <v>16</v>
      </c>
      <c r="C295" t="s">
        <v>101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 x14ac:dyDescent="0.25">
      <c r="A296" t="s">
        <v>4</v>
      </c>
      <c r="B296" t="s">
        <v>16</v>
      </c>
      <c r="C296" t="s">
        <v>102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 x14ac:dyDescent="0.25">
      <c r="A297" t="s">
        <v>4</v>
      </c>
      <c r="B297" t="s">
        <v>16</v>
      </c>
      <c r="C297" t="s">
        <v>103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 x14ac:dyDescent="0.25">
      <c r="A298" t="s">
        <v>4</v>
      </c>
      <c r="B298" t="s">
        <v>16</v>
      </c>
      <c r="C298" t="s">
        <v>104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 x14ac:dyDescent="0.25">
      <c r="A299" t="s">
        <v>4</v>
      </c>
      <c r="B299" t="s">
        <v>16</v>
      </c>
      <c r="C299" t="s">
        <v>105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 x14ac:dyDescent="0.25">
      <c r="A300" t="s">
        <v>4</v>
      </c>
      <c r="B300" t="s">
        <v>16</v>
      </c>
      <c r="C300" t="s">
        <v>106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 x14ac:dyDescent="0.25">
      <c r="A301" t="s">
        <v>4</v>
      </c>
      <c r="B301" t="s">
        <v>16</v>
      </c>
      <c r="C301" t="s">
        <v>107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 x14ac:dyDescent="0.25">
      <c r="A302" t="s">
        <v>4</v>
      </c>
      <c r="B302" t="s">
        <v>16</v>
      </c>
      <c r="C302" t="s">
        <v>108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 x14ac:dyDescent="0.25">
      <c r="A303" t="s">
        <v>4</v>
      </c>
      <c r="B303" t="s">
        <v>16</v>
      </c>
      <c r="C303" t="s">
        <v>109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 x14ac:dyDescent="0.25">
      <c r="A304" t="s">
        <v>4</v>
      </c>
      <c r="B304" t="s">
        <v>16</v>
      </c>
      <c r="C304" t="s">
        <v>110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 x14ac:dyDescent="0.25">
      <c r="A305" t="s">
        <v>4</v>
      </c>
      <c r="B305" t="s">
        <v>16</v>
      </c>
      <c r="C305" t="s">
        <v>111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 x14ac:dyDescent="0.25">
      <c r="A306" t="s">
        <v>4</v>
      </c>
      <c r="B306" t="s">
        <v>16</v>
      </c>
      <c r="C306" t="s">
        <v>112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 x14ac:dyDescent="0.25">
      <c r="A307" t="s">
        <v>4</v>
      </c>
      <c r="B307" t="s">
        <v>16</v>
      </c>
      <c r="C307" t="s">
        <v>113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 x14ac:dyDescent="0.25">
      <c r="A308" t="s">
        <v>4</v>
      </c>
      <c r="B308" t="s">
        <v>16</v>
      </c>
      <c r="C308" t="s">
        <v>114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 x14ac:dyDescent="0.25">
      <c r="A309" t="s">
        <v>4</v>
      </c>
      <c r="B309" t="s">
        <v>16</v>
      </c>
      <c r="C309" t="s">
        <v>115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 x14ac:dyDescent="0.25">
      <c r="A310" t="s">
        <v>4</v>
      </c>
      <c r="B310" t="s">
        <v>16</v>
      </c>
      <c r="C310" t="s">
        <v>116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 x14ac:dyDescent="0.25">
      <c r="A311" t="s">
        <v>4</v>
      </c>
      <c r="B311" t="s">
        <v>17</v>
      </c>
      <c r="C311" t="s">
        <v>89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 x14ac:dyDescent="0.25">
      <c r="A312" t="s">
        <v>4</v>
      </c>
      <c r="B312" t="s">
        <v>17</v>
      </c>
      <c r="C312" t="s">
        <v>90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 x14ac:dyDescent="0.25">
      <c r="A313" t="s">
        <v>4</v>
      </c>
      <c r="B313" t="s">
        <v>17</v>
      </c>
      <c r="C313" t="s">
        <v>91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 x14ac:dyDescent="0.25">
      <c r="A314" t="s">
        <v>4</v>
      </c>
      <c r="B314" t="s">
        <v>17</v>
      </c>
      <c r="C314" t="s">
        <v>92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 x14ac:dyDescent="0.25">
      <c r="A315" t="s">
        <v>4</v>
      </c>
      <c r="B315" t="s">
        <v>17</v>
      </c>
      <c r="C315" t="s">
        <v>93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 x14ac:dyDescent="0.25">
      <c r="A316" t="s">
        <v>4</v>
      </c>
      <c r="B316" t="s">
        <v>17</v>
      </c>
      <c r="C316" t="s">
        <v>94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 x14ac:dyDescent="0.25">
      <c r="A317" t="s">
        <v>4</v>
      </c>
      <c r="B317" t="s">
        <v>17</v>
      </c>
      <c r="C317" t="s">
        <v>95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 x14ac:dyDescent="0.25">
      <c r="A318" t="s">
        <v>4</v>
      </c>
      <c r="B318" t="s">
        <v>17</v>
      </c>
      <c r="C318" t="s">
        <v>96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 x14ac:dyDescent="0.25">
      <c r="A319" t="s">
        <v>4</v>
      </c>
      <c r="B319" t="s">
        <v>17</v>
      </c>
      <c r="C319" t="s">
        <v>97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 x14ac:dyDescent="0.25">
      <c r="A320" t="s">
        <v>4</v>
      </c>
      <c r="B320" t="s">
        <v>17</v>
      </c>
      <c r="C320" t="s">
        <v>98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 x14ac:dyDescent="0.25">
      <c r="A321" t="s">
        <v>4</v>
      </c>
      <c r="B321" t="s">
        <v>17</v>
      </c>
      <c r="C321" t="s">
        <v>99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 x14ac:dyDescent="0.25">
      <c r="A322" t="s">
        <v>4</v>
      </c>
      <c r="B322" t="s">
        <v>17</v>
      </c>
      <c r="C322" t="s">
        <v>100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 x14ac:dyDescent="0.25">
      <c r="A323" t="s">
        <v>4</v>
      </c>
      <c r="B323" t="s">
        <v>17</v>
      </c>
      <c r="C323" t="s">
        <v>101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 x14ac:dyDescent="0.25">
      <c r="A324" t="s">
        <v>4</v>
      </c>
      <c r="B324" t="s">
        <v>17</v>
      </c>
      <c r="C324" t="s">
        <v>102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 x14ac:dyDescent="0.25">
      <c r="A325" t="s">
        <v>4</v>
      </c>
      <c r="B325" t="s">
        <v>17</v>
      </c>
      <c r="C325" t="s">
        <v>103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 x14ac:dyDescent="0.25">
      <c r="A326" t="s">
        <v>4</v>
      </c>
      <c r="B326" t="s">
        <v>17</v>
      </c>
      <c r="C326" t="s">
        <v>104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 x14ac:dyDescent="0.25">
      <c r="A327" t="s">
        <v>4</v>
      </c>
      <c r="B327" t="s">
        <v>17</v>
      </c>
      <c r="C327" t="s">
        <v>105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 x14ac:dyDescent="0.25">
      <c r="A328" t="s">
        <v>4</v>
      </c>
      <c r="B328" t="s">
        <v>17</v>
      </c>
      <c r="C328" t="s">
        <v>106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 x14ac:dyDescent="0.25">
      <c r="A329" t="s">
        <v>4</v>
      </c>
      <c r="B329" t="s">
        <v>17</v>
      </c>
      <c r="C329" t="s">
        <v>107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 x14ac:dyDescent="0.25">
      <c r="A330" t="s">
        <v>4</v>
      </c>
      <c r="B330" t="s">
        <v>17</v>
      </c>
      <c r="C330" t="s">
        <v>108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 x14ac:dyDescent="0.25">
      <c r="A331" t="s">
        <v>4</v>
      </c>
      <c r="B331" t="s">
        <v>17</v>
      </c>
      <c r="C331" t="s">
        <v>109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 x14ac:dyDescent="0.25">
      <c r="A332" t="s">
        <v>4</v>
      </c>
      <c r="B332" t="s">
        <v>17</v>
      </c>
      <c r="C332" t="s">
        <v>110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 x14ac:dyDescent="0.25">
      <c r="A333" t="s">
        <v>4</v>
      </c>
      <c r="B333" t="s">
        <v>17</v>
      </c>
      <c r="C333" t="s">
        <v>111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 spans="1:59" x14ac:dyDescent="0.25">
      <c r="A334" t="s">
        <v>4</v>
      </c>
      <c r="B334" t="s">
        <v>17</v>
      </c>
      <c r="C334" t="s">
        <v>112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 x14ac:dyDescent="0.25">
      <c r="A335" t="s">
        <v>4</v>
      </c>
      <c r="B335" t="s">
        <v>17</v>
      </c>
      <c r="C335" t="s">
        <v>113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 x14ac:dyDescent="0.25">
      <c r="A336" t="s">
        <v>4</v>
      </c>
      <c r="B336" t="s">
        <v>17</v>
      </c>
      <c r="C336" t="s">
        <v>114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 x14ac:dyDescent="0.25">
      <c r="A337" t="s">
        <v>4</v>
      </c>
      <c r="B337" t="s">
        <v>17</v>
      </c>
      <c r="C337" t="s">
        <v>115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 x14ac:dyDescent="0.25">
      <c r="A338" t="s">
        <v>4</v>
      </c>
      <c r="B338" t="s">
        <v>17</v>
      </c>
      <c r="C338" t="s">
        <v>116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 x14ac:dyDescent="0.25">
      <c r="A339" t="s">
        <v>4</v>
      </c>
      <c r="B339" t="s">
        <v>18</v>
      </c>
      <c r="C339" t="s">
        <v>89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 spans="1:59" x14ac:dyDescent="0.25">
      <c r="A340" t="s">
        <v>4</v>
      </c>
      <c r="B340" t="s">
        <v>18</v>
      </c>
      <c r="C340" t="s">
        <v>90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 spans="1:59" x14ac:dyDescent="0.25">
      <c r="A341" t="s">
        <v>4</v>
      </c>
      <c r="B341" t="s">
        <v>18</v>
      </c>
      <c r="C341" t="s">
        <v>91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 x14ac:dyDescent="0.25">
      <c r="A342" t="s">
        <v>4</v>
      </c>
      <c r="B342" t="s">
        <v>18</v>
      </c>
      <c r="C342" t="s">
        <v>92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 spans="1:59" x14ac:dyDescent="0.25">
      <c r="A343" t="s">
        <v>4</v>
      </c>
      <c r="B343" t="s">
        <v>18</v>
      </c>
      <c r="C343" t="s">
        <v>93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 spans="1:59" x14ac:dyDescent="0.25">
      <c r="A344" t="s">
        <v>4</v>
      </c>
      <c r="B344" t="s">
        <v>18</v>
      </c>
      <c r="C344" t="s">
        <v>94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 x14ac:dyDescent="0.25">
      <c r="A345" t="s">
        <v>4</v>
      </c>
      <c r="B345" t="s">
        <v>18</v>
      </c>
      <c r="C345" t="s">
        <v>95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 x14ac:dyDescent="0.25">
      <c r="A346" t="s">
        <v>4</v>
      </c>
      <c r="B346" t="s">
        <v>18</v>
      </c>
      <c r="C346" t="s">
        <v>96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 x14ac:dyDescent="0.25">
      <c r="A347" t="s">
        <v>4</v>
      </c>
      <c r="B347" t="s">
        <v>18</v>
      </c>
      <c r="C347" t="s">
        <v>97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 x14ac:dyDescent="0.25">
      <c r="A348" t="s">
        <v>4</v>
      </c>
      <c r="B348" t="s">
        <v>18</v>
      </c>
      <c r="C348" t="s">
        <v>98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 x14ac:dyDescent="0.25">
      <c r="A349" t="s">
        <v>4</v>
      </c>
      <c r="B349" t="s">
        <v>18</v>
      </c>
      <c r="C349" t="s">
        <v>99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 x14ac:dyDescent="0.25">
      <c r="A350" t="s">
        <v>4</v>
      </c>
      <c r="B350" t="s">
        <v>18</v>
      </c>
      <c r="C350" t="s">
        <v>100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 x14ac:dyDescent="0.25">
      <c r="A351" t="s">
        <v>4</v>
      </c>
      <c r="B351" t="s">
        <v>18</v>
      </c>
      <c r="C351" t="s">
        <v>101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 x14ac:dyDescent="0.25">
      <c r="A352" t="s">
        <v>4</v>
      </c>
      <c r="B352" t="s">
        <v>18</v>
      </c>
      <c r="C352" t="s">
        <v>102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 x14ac:dyDescent="0.25">
      <c r="A353" t="s">
        <v>4</v>
      </c>
      <c r="B353" t="s">
        <v>18</v>
      </c>
      <c r="C353" t="s">
        <v>103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 x14ac:dyDescent="0.25">
      <c r="A354" t="s">
        <v>4</v>
      </c>
      <c r="B354" t="s">
        <v>18</v>
      </c>
      <c r="C354" t="s">
        <v>104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 x14ac:dyDescent="0.25">
      <c r="A355" t="s">
        <v>4</v>
      </c>
      <c r="B355" t="s">
        <v>18</v>
      </c>
      <c r="C355" t="s">
        <v>105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 x14ac:dyDescent="0.25">
      <c r="A356" t="s">
        <v>4</v>
      </c>
      <c r="B356" t="s">
        <v>18</v>
      </c>
      <c r="C356" t="s">
        <v>106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 x14ac:dyDescent="0.25">
      <c r="A357" t="s">
        <v>4</v>
      </c>
      <c r="B357" t="s">
        <v>18</v>
      </c>
      <c r="C357" t="s">
        <v>107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1:59" x14ac:dyDescent="0.25">
      <c r="A358" t="s">
        <v>4</v>
      </c>
      <c r="B358" t="s">
        <v>18</v>
      </c>
      <c r="C358" t="s">
        <v>108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 spans="1:59" x14ac:dyDescent="0.25">
      <c r="A359" t="s">
        <v>4</v>
      </c>
      <c r="B359" t="s">
        <v>18</v>
      </c>
      <c r="C359" t="s">
        <v>109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1:59" x14ac:dyDescent="0.25">
      <c r="A360" t="s">
        <v>4</v>
      </c>
      <c r="B360" t="s">
        <v>18</v>
      </c>
      <c r="C360" t="s">
        <v>110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1:59" x14ac:dyDescent="0.25">
      <c r="A361" t="s">
        <v>4</v>
      </c>
      <c r="B361" t="s">
        <v>18</v>
      </c>
      <c r="C361" t="s">
        <v>111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 x14ac:dyDescent="0.25">
      <c r="A362" t="s">
        <v>4</v>
      </c>
      <c r="B362" t="s">
        <v>18</v>
      </c>
      <c r="C362" t="s">
        <v>112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 x14ac:dyDescent="0.25">
      <c r="A363" t="s">
        <v>4</v>
      </c>
      <c r="B363" t="s">
        <v>18</v>
      </c>
      <c r="C363" t="s">
        <v>113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1:59" x14ac:dyDescent="0.25">
      <c r="A364" t="s">
        <v>4</v>
      </c>
      <c r="B364" t="s">
        <v>18</v>
      </c>
      <c r="C364" t="s">
        <v>114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 spans="1:59" x14ac:dyDescent="0.25">
      <c r="A365" t="s">
        <v>4</v>
      </c>
      <c r="B365" t="s">
        <v>18</v>
      </c>
      <c r="C365" t="s">
        <v>115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1:59" x14ac:dyDescent="0.25">
      <c r="A366" t="s">
        <v>4</v>
      </c>
      <c r="B366" t="s">
        <v>18</v>
      </c>
      <c r="C366" t="s">
        <v>116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1:59" x14ac:dyDescent="0.25">
      <c r="A367" t="s">
        <v>4</v>
      </c>
      <c r="B367" t="s">
        <v>19</v>
      </c>
      <c r="C367" t="s">
        <v>89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1:59" x14ac:dyDescent="0.25">
      <c r="A368" t="s">
        <v>4</v>
      </c>
      <c r="B368" t="s">
        <v>19</v>
      </c>
      <c r="C368" t="s">
        <v>90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 x14ac:dyDescent="0.25">
      <c r="A369" t="s">
        <v>4</v>
      </c>
      <c r="B369" t="s">
        <v>19</v>
      </c>
      <c r="C369" t="s">
        <v>91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1:59" x14ac:dyDescent="0.25">
      <c r="A370" t="s">
        <v>4</v>
      </c>
      <c r="B370" t="s">
        <v>19</v>
      </c>
      <c r="C370" t="s">
        <v>92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1:59" x14ac:dyDescent="0.25">
      <c r="A371" t="s">
        <v>4</v>
      </c>
      <c r="B371" t="s">
        <v>19</v>
      </c>
      <c r="C371" t="s">
        <v>93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1:59" x14ac:dyDescent="0.25">
      <c r="A372" t="s">
        <v>4</v>
      </c>
      <c r="B372" t="s">
        <v>19</v>
      </c>
      <c r="C372" t="s">
        <v>94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</row>
    <row r="373" spans="1:59" x14ac:dyDescent="0.25">
      <c r="A373" t="s">
        <v>4</v>
      </c>
      <c r="B373" t="s">
        <v>19</v>
      </c>
      <c r="C373" t="s">
        <v>95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</row>
    <row r="374" spans="1:59" x14ac:dyDescent="0.25">
      <c r="A374" t="s">
        <v>4</v>
      </c>
      <c r="B374" t="s">
        <v>19</v>
      </c>
      <c r="C374" t="s">
        <v>96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1:59" x14ac:dyDescent="0.25">
      <c r="A375" t="s">
        <v>4</v>
      </c>
      <c r="B375" t="s">
        <v>19</v>
      </c>
      <c r="C375" t="s">
        <v>97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 x14ac:dyDescent="0.25">
      <c r="A376" t="s">
        <v>4</v>
      </c>
      <c r="B376" t="s">
        <v>19</v>
      </c>
      <c r="C376" t="s">
        <v>98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 spans="1:59" x14ac:dyDescent="0.25">
      <c r="A377" t="s">
        <v>4</v>
      </c>
      <c r="B377" t="s">
        <v>19</v>
      </c>
      <c r="C377" t="s">
        <v>99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 spans="1:59" x14ac:dyDescent="0.25">
      <c r="A378" t="s">
        <v>4</v>
      </c>
      <c r="B378" t="s">
        <v>19</v>
      </c>
      <c r="C378" t="s">
        <v>100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 x14ac:dyDescent="0.25">
      <c r="A379" t="s">
        <v>4</v>
      </c>
      <c r="B379" t="s">
        <v>19</v>
      </c>
      <c r="C379" t="s">
        <v>101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1:59" x14ac:dyDescent="0.25">
      <c r="A380" t="s">
        <v>4</v>
      </c>
      <c r="B380" t="s">
        <v>19</v>
      </c>
      <c r="C380" t="s">
        <v>102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</row>
    <row r="381" spans="1:59" x14ac:dyDescent="0.25">
      <c r="A381" t="s">
        <v>4</v>
      </c>
      <c r="B381" t="s">
        <v>19</v>
      </c>
      <c r="C381" t="s">
        <v>103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1:59" x14ac:dyDescent="0.25">
      <c r="A382" t="s">
        <v>4</v>
      </c>
      <c r="B382" t="s">
        <v>19</v>
      </c>
      <c r="C382" t="s">
        <v>104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 x14ac:dyDescent="0.25">
      <c r="A383" t="s">
        <v>4</v>
      </c>
      <c r="B383" t="s">
        <v>19</v>
      </c>
      <c r="C383" t="s">
        <v>105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 spans="1:59" x14ac:dyDescent="0.25">
      <c r="A384" t="s">
        <v>4</v>
      </c>
      <c r="B384" t="s">
        <v>19</v>
      </c>
      <c r="C384" t="s">
        <v>106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 x14ac:dyDescent="0.25">
      <c r="A385" t="s">
        <v>4</v>
      </c>
      <c r="B385" t="s">
        <v>19</v>
      </c>
      <c r="C385" t="s">
        <v>107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59" x14ac:dyDescent="0.25">
      <c r="A386" t="s">
        <v>4</v>
      </c>
      <c r="B386" t="s">
        <v>19</v>
      </c>
      <c r="C386" t="s">
        <v>108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 x14ac:dyDescent="0.25">
      <c r="A387" t="s">
        <v>4</v>
      </c>
      <c r="B387" t="s">
        <v>19</v>
      </c>
      <c r="C387" t="s">
        <v>109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 x14ac:dyDescent="0.25">
      <c r="A388" t="s">
        <v>4</v>
      </c>
      <c r="B388" t="s">
        <v>19</v>
      </c>
      <c r="C388" t="s">
        <v>110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 x14ac:dyDescent="0.25">
      <c r="A389" t="s">
        <v>4</v>
      </c>
      <c r="B389" t="s">
        <v>19</v>
      </c>
      <c r="C389" t="s">
        <v>111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 x14ac:dyDescent="0.25">
      <c r="A390" t="s">
        <v>4</v>
      </c>
      <c r="B390" t="s">
        <v>19</v>
      </c>
      <c r="C390" t="s">
        <v>112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 spans="1:59" x14ac:dyDescent="0.25">
      <c r="A391" t="s">
        <v>4</v>
      </c>
      <c r="B391" t="s">
        <v>19</v>
      </c>
      <c r="C391" t="s">
        <v>113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 spans="1:59" x14ac:dyDescent="0.25">
      <c r="A392" t="s">
        <v>4</v>
      </c>
      <c r="B392" t="s">
        <v>19</v>
      </c>
      <c r="C392" t="s">
        <v>114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</row>
    <row r="393" spans="1:59" x14ac:dyDescent="0.25">
      <c r="A393" t="s">
        <v>4</v>
      </c>
      <c r="B393" t="s">
        <v>19</v>
      </c>
      <c r="C393" t="s">
        <v>115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</row>
    <row r="394" spans="1:59" x14ac:dyDescent="0.25">
      <c r="A394" t="s">
        <v>4</v>
      </c>
      <c r="B394" t="s">
        <v>19</v>
      </c>
      <c r="C394" t="s">
        <v>116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 x14ac:dyDescent="0.25">
      <c r="A395" t="s">
        <v>4</v>
      </c>
      <c r="B395" t="s">
        <v>20</v>
      </c>
      <c r="C395" t="s">
        <v>89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</row>
    <row r="396" spans="1:59" x14ac:dyDescent="0.25">
      <c r="A396" t="s">
        <v>4</v>
      </c>
      <c r="B396" t="s">
        <v>20</v>
      </c>
      <c r="C396" t="s">
        <v>90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</row>
    <row r="397" spans="1:59" x14ac:dyDescent="0.25">
      <c r="A397" t="s">
        <v>4</v>
      </c>
      <c r="B397" t="s">
        <v>20</v>
      </c>
      <c r="C397" t="s">
        <v>91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</row>
    <row r="398" spans="1:59" x14ac:dyDescent="0.25">
      <c r="A398" t="s">
        <v>4</v>
      </c>
      <c r="B398" t="s">
        <v>20</v>
      </c>
      <c r="C398" t="s">
        <v>92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</row>
    <row r="399" spans="1:59" x14ac:dyDescent="0.25">
      <c r="A399" t="s">
        <v>4</v>
      </c>
      <c r="B399" t="s">
        <v>20</v>
      </c>
      <c r="C399" t="s">
        <v>93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</row>
    <row r="400" spans="1:59" x14ac:dyDescent="0.25">
      <c r="A400" t="s">
        <v>4</v>
      </c>
      <c r="B400" t="s">
        <v>20</v>
      </c>
      <c r="C400" t="s">
        <v>94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</row>
    <row r="401" spans="1:59" x14ac:dyDescent="0.25">
      <c r="A401" t="s">
        <v>4</v>
      </c>
      <c r="B401" t="s">
        <v>20</v>
      </c>
      <c r="C401" t="s">
        <v>95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</row>
    <row r="402" spans="1:59" x14ac:dyDescent="0.25">
      <c r="A402" t="s">
        <v>4</v>
      </c>
      <c r="B402" t="s">
        <v>20</v>
      </c>
      <c r="C402" t="s">
        <v>96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 spans="1:59" x14ac:dyDescent="0.25">
      <c r="A403" t="s">
        <v>4</v>
      </c>
      <c r="B403" t="s">
        <v>20</v>
      </c>
      <c r="C403" t="s">
        <v>97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  <row r="404" spans="1:59" x14ac:dyDescent="0.25">
      <c r="A404" t="s">
        <v>4</v>
      </c>
      <c r="B404" t="s">
        <v>20</v>
      </c>
      <c r="C404" t="s">
        <v>98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</row>
    <row r="405" spans="1:59" x14ac:dyDescent="0.25">
      <c r="A405" t="s">
        <v>4</v>
      </c>
      <c r="B405" t="s">
        <v>20</v>
      </c>
      <c r="C405" t="s">
        <v>99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 x14ac:dyDescent="0.25">
      <c r="A406" t="s">
        <v>4</v>
      </c>
      <c r="B406" t="s">
        <v>20</v>
      </c>
      <c r="C406" t="s">
        <v>100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</row>
    <row r="407" spans="1:59" x14ac:dyDescent="0.25">
      <c r="A407" t="s">
        <v>4</v>
      </c>
      <c r="B407" t="s">
        <v>20</v>
      </c>
      <c r="C407" t="s">
        <v>101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</row>
    <row r="408" spans="1:59" x14ac:dyDescent="0.25">
      <c r="A408" t="s">
        <v>4</v>
      </c>
      <c r="B408" t="s">
        <v>20</v>
      </c>
      <c r="C408" t="s">
        <v>102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</row>
    <row r="409" spans="1:59" x14ac:dyDescent="0.25">
      <c r="A409" t="s">
        <v>4</v>
      </c>
      <c r="B409" t="s">
        <v>20</v>
      </c>
      <c r="C409" t="s">
        <v>103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</row>
    <row r="410" spans="1:59" x14ac:dyDescent="0.25">
      <c r="A410" t="s">
        <v>4</v>
      </c>
      <c r="B410" t="s">
        <v>20</v>
      </c>
      <c r="C410" t="s">
        <v>104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</row>
    <row r="411" spans="1:59" x14ac:dyDescent="0.25">
      <c r="A411" t="s">
        <v>4</v>
      </c>
      <c r="B411" t="s">
        <v>20</v>
      </c>
      <c r="C411" t="s">
        <v>105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</row>
    <row r="412" spans="1:59" x14ac:dyDescent="0.25">
      <c r="A412" t="s">
        <v>4</v>
      </c>
      <c r="B412" t="s">
        <v>20</v>
      </c>
      <c r="C412" t="s">
        <v>106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</row>
    <row r="413" spans="1:59" x14ac:dyDescent="0.25">
      <c r="A413" t="s">
        <v>4</v>
      </c>
      <c r="B413" t="s">
        <v>20</v>
      </c>
      <c r="C413" t="s">
        <v>107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</row>
    <row r="414" spans="1:59" x14ac:dyDescent="0.25">
      <c r="A414" t="s">
        <v>4</v>
      </c>
      <c r="B414" t="s">
        <v>20</v>
      </c>
      <c r="C414" t="s">
        <v>108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</row>
    <row r="415" spans="1:59" x14ac:dyDescent="0.25">
      <c r="A415" t="s">
        <v>4</v>
      </c>
      <c r="B415" t="s">
        <v>20</v>
      </c>
      <c r="C415" t="s">
        <v>109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</row>
    <row r="416" spans="1:59" x14ac:dyDescent="0.25">
      <c r="A416" t="s">
        <v>4</v>
      </c>
      <c r="B416" t="s">
        <v>20</v>
      </c>
      <c r="C416" t="s">
        <v>110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</row>
    <row r="417" spans="1:59" x14ac:dyDescent="0.25">
      <c r="A417" t="s">
        <v>4</v>
      </c>
      <c r="B417" t="s">
        <v>20</v>
      </c>
      <c r="C417" t="s">
        <v>111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</row>
    <row r="418" spans="1:59" x14ac:dyDescent="0.25">
      <c r="A418" t="s">
        <v>4</v>
      </c>
      <c r="B418" t="s">
        <v>20</v>
      </c>
      <c r="C418" t="s">
        <v>112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</row>
    <row r="419" spans="1:59" x14ac:dyDescent="0.25">
      <c r="A419" t="s">
        <v>4</v>
      </c>
      <c r="B419" t="s">
        <v>20</v>
      </c>
      <c r="C419" t="s">
        <v>113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</row>
    <row r="420" spans="1:59" x14ac:dyDescent="0.25">
      <c r="A420" t="s">
        <v>4</v>
      </c>
      <c r="B420" t="s">
        <v>20</v>
      </c>
      <c r="C420" t="s">
        <v>114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</row>
    <row r="421" spans="1:59" x14ac:dyDescent="0.25">
      <c r="A421" t="s">
        <v>4</v>
      </c>
      <c r="B421" t="s">
        <v>20</v>
      </c>
      <c r="C421" t="s">
        <v>115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</row>
    <row r="422" spans="1:59" x14ac:dyDescent="0.25">
      <c r="A422" t="s">
        <v>4</v>
      </c>
      <c r="B422" t="s">
        <v>20</v>
      </c>
      <c r="C422" t="s">
        <v>116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</row>
    <row r="423" spans="1:59" x14ac:dyDescent="0.25">
      <c r="A423" t="s">
        <v>4</v>
      </c>
      <c r="B423" t="s">
        <v>21</v>
      </c>
      <c r="C423" t="s">
        <v>89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</row>
    <row r="424" spans="1:59" x14ac:dyDescent="0.25">
      <c r="A424" t="s">
        <v>4</v>
      </c>
      <c r="B424" t="s">
        <v>21</v>
      </c>
      <c r="C424" t="s">
        <v>90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</row>
    <row r="425" spans="1:59" x14ac:dyDescent="0.25">
      <c r="A425" t="s">
        <v>4</v>
      </c>
      <c r="B425" t="s">
        <v>21</v>
      </c>
      <c r="C425" t="s">
        <v>91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</row>
    <row r="426" spans="1:59" x14ac:dyDescent="0.25">
      <c r="A426" t="s">
        <v>4</v>
      </c>
      <c r="B426" t="s">
        <v>21</v>
      </c>
      <c r="C426" t="s">
        <v>92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</row>
    <row r="427" spans="1:59" x14ac:dyDescent="0.25">
      <c r="A427" t="s">
        <v>4</v>
      </c>
      <c r="B427" t="s">
        <v>21</v>
      </c>
      <c r="C427" t="s">
        <v>93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</row>
    <row r="428" spans="1:59" x14ac:dyDescent="0.25">
      <c r="A428" t="s">
        <v>4</v>
      </c>
      <c r="B428" t="s">
        <v>21</v>
      </c>
      <c r="C428" t="s">
        <v>94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</row>
    <row r="429" spans="1:59" x14ac:dyDescent="0.25">
      <c r="A429" t="s">
        <v>4</v>
      </c>
      <c r="B429" t="s">
        <v>21</v>
      </c>
      <c r="C429" t="s">
        <v>95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</row>
    <row r="430" spans="1:59" x14ac:dyDescent="0.25">
      <c r="A430" t="s">
        <v>4</v>
      </c>
      <c r="B430" t="s">
        <v>21</v>
      </c>
      <c r="C430" t="s">
        <v>96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2.618932</v>
      </c>
    </row>
    <row r="431" spans="1:59" x14ac:dyDescent="0.25">
      <c r="A431" t="s">
        <v>4</v>
      </c>
      <c r="B431" t="s">
        <v>21</v>
      </c>
      <c r="C431" t="s">
        <v>97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</row>
    <row r="432" spans="1:59" x14ac:dyDescent="0.25">
      <c r="A432" t="s">
        <v>4</v>
      </c>
      <c r="B432" t="s">
        <v>21</v>
      </c>
      <c r="C432" t="s">
        <v>98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</row>
    <row r="433" spans="1:59" x14ac:dyDescent="0.25">
      <c r="A433" t="s">
        <v>4</v>
      </c>
      <c r="B433" t="s">
        <v>21</v>
      </c>
      <c r="C433" t="s">
        <v>99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</row>
    <row r="434" spans="1:59" x14ac:dyDescent="0.25">
      <c r="A434" t="s">
        <v>4</v>
      </c>
      <c r="B434" t="s">
        <v>21</v>
      </c>
      <c r="C434" t="s">
        <v>100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</row>
    <row r="435" spans="1:59" x14ac:dyDescent="0.25">
      <c r="A435" t="s">
        <v>4</v>
      </c>
      <c r="B435" t="s">
        <v>21</v>
      </c>
      <c r="C435" t="s">
        <v>101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</row>
    <row r="436" spans="1:59" x14ac:dyDescent="0.25">
      <c r="A436" t="s">
        <v>4</v>
      </c>
      <c r="B436" t="s">
        <v>21</v>
      </c>
      <c r="C436" t="s">
        <v>102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</row>
    <row r="437" spans="1:59" x14ac:dyDescent="0.25">
      <c r="A437" t="s">
        <v>4</v>
      </c>
      <c r="B437" t="s">
        <v>21</v>
      </c>
      <c r="C437" t="s">
        <v>103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</row>
    <row r="438" spans="1:59" x14ac:dyDescent="0.25">
      <c r="A438" t="s">
        <v>4</v>
      </c>
      <c r="B438" t="s">
        <v>21</v>
      </c>
      <c r="C438" t="s">
        <v>104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</row>
    <row r="439" spans="1:59" x14ac:dyDescent="0.25">
      <c r="A439" t="s">
        <v>4</v>
      </c>
      <c r="B439" t="s">
        <v>21</v>
      </c>
      <c r="C439" t="s">
        <v>105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</row>
    <row r="440" spans="1:59" x14ac:dyDescent="0.25">
      <c r="A440" t="s">
        <v>4</v>
      </c>
      <c r="B440" t="s">
        <v>21</v>
      </c>
      <c r="C440" t="s">
        <v>106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</row>
    <row r="441" spans="1:59" x14ac:dyDescent="0.25">
      <c r="A441" t="s">
        <v>4</v>
      </c>
      <c r="B441" t="s">
        <v>21</v>
      </c>
      <c r="C441" t="s">
        <v>107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</row>
    <row r="442" spans="1:59" x14ac:dyDescent="0.25">
      <c r="A442" t="s">
        <v>4</v>
      </c>
      <c r="B442" t="s">
        <v>21</v>
      </c>
      <c r="C442" t="s">
        <v>108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</row>
    <row r="443" spans="1:59" x14ac:dyDescent="0.25">
      <c r="A443" t="s">
        <v>4</v>
      </c>
      <c r="B443" t="s">
        <v>21</v>
      </c>
      <c r="C443" t="s">
        <v>109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</row>
    <row r="444" spans="1:59" x14ac:dyDescent="0.25">
      <c r="A444" t="s">
        <v>4</v>
      </c>
      <c r="B444" t="s">
        <v>21</v>
      </c>
      <c r="C444" t="s">
        <v>110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</row>
    <row r="445" spans="1:59" x14ac:dyDescent="0.25">
      <c r="A445" t="s">
        <v>4</v>
      </c>
      <c r="B445" t="s">
        <v>21</v>
      </c>
      <c r="C445" t="s">
        <v>111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</row>
    <row r="446" spans="1:59" x14ac:dyDescent="0.25">
      <c r="A446" t="s">
        <v>4</v>
      </c>
      <c r="B446" t="s">
        <v>21</v>
      </c>
      <c r="C446" t="s">
        <v>112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</row>
    <row r="447" spans="1:59" x14ac:dyDescent="0.25">
      <c r="A447" t="s">
        <v>4</v>
      </c>
      <c r="B447" t="s">
        <v>21</v>
      </c>
      <c r="C447" t="s">
        <v>113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</row>
    <row r="448" spans="1:59" x14ac:dyDescent="0.25">
      <c r="A448" t="s">
        <v>4</v>
      </c>
      <c r="B448" t="s">
        <v>21</v>
      </c>
      <c r="C448" t="s">
        <v>114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</row>
    <row r="449" spans="1:59" x14ac:dyDescent="0.25">
      <c r="A449" t="s">
        <v>4</v>
      </c>
      <c r="B449" t="s">
        <v>21</v>
      </c>
      <c r="C449" t="s">
        <v>115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</row>
    <row r="450" spans="1:59" x14ac:dyDescent="0.25">
      <c r="A450" t="s">
        <v>4</v>
      </c>
      <c r="B450" t="s">
        <v>21</v>
      </c>
      <c r="C450" t="s">
        <v>116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</row>
    <row r="451" spans="1:59" x14ac:dyDescent="0.25">
      <c r="A451" t="s">
        <v>4</v>
      </c>
      <c r="B451" t="s">
        <v>22</v>
      </c>
      <c r="C451" t="s">
        <v>89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</row>
    <row r="452" spans="1:59" x14ac:dyDescent="0.25">
      <c r="A452" t="s">
        <v>4</v>
      </c>
      <c r="B452" t="s">
        <v>22</v>
      </c>
      <c r="C452" t="s">
        <v>90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</row>
    <row r="453" spans="1:59" x14ac:dyDescent="0.25">
      <c r="A453" t="s">
        <v>4</v>
      </c>
      <c r="B453" t="s">
        <v>22</v>
      </c>
      <c r="C453" t="s">
        <v>91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 spans="1:59" x14ac:dyDescent="0.25">
      <c r="A454" t="s">
        <v>4</v>
      </c>
      <c r="B454" t="s">
        <v>22</v>
      </c>
      <c r="C454" t="s">
        <v>92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</row>
    <row r="455" spans="1:59" x14ac:dyDescent="0.25">
      <c r="A455" t="s">
        <v>4</v>
      </c>
      <c r="B455" t="s">
        <v>22</v>
      </c>
      <c r="C455" t="s">
        <v>93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</row>
    <row r="456" spans="1:59" x14ac:dyDescent="0.25">
      <c r="A456" t="s">
        <v>4</v>
      </c>
      <c r="B456" t="s">
        <v>22</v>
      </c>
      <c r="C456" t="s">
        <v>94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</row>
    <row r="457" spans="1:59" x14ac:dyDescent="0.25">
      <c r="A457" t="s">
        <v>4</v>
      </c>
      <c r="B457" t="s">
        <v>22</v>
      </c>
      <c r="C457" t="s">
        <v>95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</row>
    <row r="458" spans="1:59" x14ac:dyDescent="0.25">
      <c r="A458" t="s">
        <v>4</v>
      </c>
      <c r="B458" t="s">
        <v>22</v>
      </c>
      <c r="C458" t="s">
        <v>96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 x14ac:dyDescent="0.25">
      <c r="A459" t="s">
        <v>4</v>
      </c>
      <c r="B459" t="s">
        <v>22</v>
      </c>
      <c r="C459" t="s">
        <v>97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2.5927426800000002</v>
      </c>
    </row>
    <row r="460" spans="1:59" x14ac:dyDescent="0.25">
      <c r="A460" t="s">
        <v>4</v>
      </c>
      <c r="B460" t="s">
        <v>22</v>
      </c>
      <c r="C460" t="s">
        <v>98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</row>
    <row r="461" spans="1:59" x14ac:dyDescent="0.25">
      <c r="A461" t="s">
        <v>4</v>
      </c>
      <c r="B461" t="s">
        <v>22</v>
      </c>
      <c r="C461" t="s">
        <v>99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</row>
    <row r="462" spans="1:59" x14ac:dyDescent="0.25">
      <c r="A462" t="s">
        <v>4</v>
      </c>
      <c r="B462" t="s">
        <v>22</v>
      </c>
      <c r="C462" t="s">
        <v>100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</row>
    <row r="463" spans="1:59" x14ac:dyDescent="0.25">
      <c r="A463" t="s">
        <v>4</v>
      </c>
      <c r="B463" t="s">
        <v>22</v>
      </c>
      <c r="C463" t="s">
        <v>101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</row>
    <row r="464" spans="1:59" x14ac:dyDescent="0.25">
      <c r="A464" t="s">
        <v>4</v>
      </c>
      <c r="B464" t="s">
        <v>22</v>
      </c>
      <c r="C464" t="s">
        <v>102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</row>
    <row r="465" spans="1:59" x14ac:dyDescent="0.25">
      <c r="A465" t="s">
        <v>4</v>
      </c>
      <c r="B465" t="s">
        <v>22</v>
      </c>
      <c r="C465" t="s">
        <v>103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</row>
    <row r="466" spans="1:59" x14ac:dyDescent="0.25">
      <c r="A466" t="s">
        <v>4</v>
      </c>
      <c r="B466" t="s">
        <v>22</v>
      </c>
      <c r="C466" t="s">
        <v>104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</row>
    <row r="467" spans="1:59" x14ac:dyDescent="0.25">
      <c r="A467" t="s">
        <v>4</v>
      </c>
      <c r="B467" t="s">
        <v>22</v>
      </c>
      <c r="C467" t="s">
        <v>105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</row>
    <row r="468" spans="1:59" x14ac:dyDescent="0.25">
      <c r="A468" t="s">
        <v>4</v>
      </c>
      <c r="B468" t="s">
        <v>22</v>
      </c>
      <c r="C468" t="s">
        <v>106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</row>
    <row r="469" spans="1:59" x14ac:dyDescent="0.25">
      <c r="A469" t="s">
        <v>4</v>
      </c>
      <c r="B469" t="s">
        <v>22</v>
      </c>
      <c r="C469" t="s">
        <v>107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</row>
    <row r="470" spans="1:59" x14ac:dyDescent="0.25">
      <c r="A470" t="s">
        <v>4</v>
      </c>
      <c r="B470" t="s">
        <v>22</v>
      </c>
      <c r="C470" t="s">
        <v>108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</row>
    <row r="471" spans="1:59" x14ac:dyDescent="0.25">
      <c r="A471" t="s">
        <v>4</v>
      </c>
      <c r="B471" t="s">
        <v>22</v>
      </c>
      <c r="C471" t="s">
        <v>109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</row>
    <row r="472" spans="1:59" x14ac:dyDescent="0.25">
      <c r="A472" t="s">
        <v>4</v>
      </c>
      <c r="B472" t="s">
        <v>22</v>
      </c>
      <c r="C472" t="s">
        <v>110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</row>
    <row r="473" spans="1:59" x14ac:dyDescent="0.25">
      <c r="A473" t="s">
        <v>4</v>
      </c>
      <c r="B473" t="s">
        <v>22</v>
      </c>
      <c r="C473" t="s">
        <v>111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</row>
    <row r="474" spans="1:59" x14ac:dyDescent="0.25">
      <c r="A474" t="s">
        <v>4</v>
      </c>
      <c r="B474" t="s">
        <v>22</v>
      </c>
      <c r="C474" t="s">
        <v>112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</row>
    <row r="475" spans="1:59" x14ac:dyDescent="0.25">
      <c r="A475" t="s">
        <v>4</v>
      </c>
      <c r="B475" t="s">
        <v>22</v>
      </c>
      <c r="C475" t="s">
        <v>113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</row>
    <row r="476" spans="1:59" x14ac:dyDescent="0.25">
      <c r="A476" t="s">
        <v>4</v>
      </c>
      <c r="B476" t="s">
        <v>22</v>
      </c>
      <c r="C476" t="s">
        <v>114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</row>
    <row r="477" spans="1:59" x14ac:dyDescent="0.25">
      <c r="A477" t="s">
        <v>4</v>
      </c>
      <c r="B477" t="s">
        <v>22</v>
      </c>
      <c r="C477" t="s">
        <v>115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</row>
    <row r="478" spans="1:59" x14ac:dyDescent="0.25">
      <c r="A478" t="s">
        <v>4</v>
      </c>
      <c r="B478" t="s">
        <v>22</v>
      </c>
      <c r="C478" t="s">
        <v>116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</row>
    <row r="479" spans="1:59" x14ac:dyDescent="0.25">
      <c r="A479" t="s">
        <v>4</v>
      </c>
      <c r="B479" t="s">
        <v>23</v>
      </c>
      <c r="C479" t="s">
        <v>89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</row>
    <row r="480" spans="1:59" x14ac:dyDescent="0.25">
      <c r="A480" t="s">
        <v>4</v>
      </c>
      <c r="B480" t="s">
        <v>23</v>
      </c>
      <c r="C480" t="s">
        <v>90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</row>
    <row r="481" spans="1:59" x14ac:dyDescent="0.25">
      <c r="A481" t="s">
        <v>4</v>
      </c>
      <c r="B481" t="s">
        <v>23</v>
      </c>
      <c r="C481" t="s">
        <v>91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</row>
    <row r="482" spans="1:59" x14ac:dyDescent="0.25">
      <c r="A482" t="s">
        <v>4</v>
      </c>
      <c r="B482" t="s">
        <v>23</v>
      </c>
      <c r="C482" t="s">
        <v>92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 x14ac:dyDescent="0.25">
      <c r="A483" t="s">
        <v>4</v>
      </c>
      <c r="B483" t="s">
        <v>23</v>
      </c>
      <c r="C483" t="s">
        <v>93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</row>
    <row r="484" spans="1:59" x14ac:dyDescent="0.25">
      <c r="A484" t="s">
        <v>4</v>
      </c>
      <c r="B484" t="s">
        <v>23</v>
      </c>
      <c r="C484" t="s">
        <v>94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</row>
    <row r="485" spans="1:59" x14ac:dyDescent="0.25">
      <c r="A485" t="s">
        <v>4</v>
      </c>
      <c r="B485" t="s">
        <v>23</v>
      </c>
      <c r="C485" t="s">
        <v>95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</row>
    <row r="486" spans="1:59" x14ac:dyDescent="0.25">
      <c r="A486" t="s">
        <v>4</v>
      </c>
      <c r="B486" t="s">
        <v>23</v>
      </c>
      <c r="C486" t="s">
        <v>96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</row>
    <row r="487" spans="1:59" x14ac:dyDescent="0.25">
      <c r="A487" t="s">
        <v>4</v>
      </c>
      <c r="B487" t="s">
        <v>23</v>
      </c>
      <c r="C487" t="s">
        <v>97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</row>
    <row r="488" spans="1:59" x14ac:dyDescent="0.25">
      <c r="A488" t="s">
        <v>4</v>
      </c>
      <c r="B488" t="s">
        <v>23</v>
      </c>
      <c r="C488" t="s">
        <v>98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</row>
    <row r="489" spans="1:59" x14ac:dyDescent="0.25">
      <c r="A489" t="s">
        <v>4</v>
      </c>
      <c r="B489" t="s">
        <v>23</v>
      </c>
      <c r="C489" t="s">
        <v>99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</row>
    <row r="490" spans="1:59" x14ac:dyDescent="0.25">
      <c r="A490" t="s">
        <v>4</v>
      </c>
      <c r="B490" t="s">
        <v>23</v>
      </c>
      <c r="C490" t="s">
        <v>100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</row>
    <row r="491" spans="1:59" x14ac:dyDescent="0.25">
      <c r="A491" t="s">
        <v>4</v>
      </c>
      <c r="B491" t="s">
        <v>23</v>
      </c>
      <c r="C491" t="s">
        <v>101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</row>
    <row r="492" spans="1:59" x14ac:dyDescent="0.25">
      <c r="A492" t="s">
        <v>4</v>
      </c>
      <c r="B492" t="s">
        <v>23</v>
      </c>
      <c r="C492" t="s">
        <v>102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</row>
    <row r="493" spans="1:59" x14ac:dyDescent="0.25">
      <c r="A493" t="s">
        <v>4</v>
      </c>
      <c r="B493" t="s">
        <v>23</v>
      </c>
      <c r="C493" t="s">
        <v>103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</row>
    <row r="494" spans="1:59" x14ac:dyDescent="0.25">
      <c r="A494" t="s">
        <v>4</v>
      </c>
      <c r="B494" t="s">
        <v>23</v>
      </c>
      <c r="C494" t="s">
        <v>104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</row>
    <row r="495" spans="1:59" x14ac:dyDescent="0.25">
      <c r="A495" t="s">
        <v>4</v>
      </c>
      <c r="B495" t="s">
        <v>23</v>
      </c>
      <c r="C495" t="s">
        <v>105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</row>
    <row r="496" spans="1:59" x14ac:dyDescent="0.25">
      <c r="A496" t="s">
        <v>4</v>
      </c>
      <c r="B496" t="s">
        <v>23</v>
      </c>
      <c r="C496" t="s">
        <v>106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</row>
    <row r="497" spans="1:59" x14ac:dyDescent="0.25">
      <c r="A497" t="s">
        <v>4</v>
      </c>
      <c r="B497" t="s">
        <v>23</v>
      </c>
      <c r="C497" t="s">
        <v>107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</row>
    <row r="498" spans="1:59" x14ac:dyDescent="0.25">
      <c r="A498" t="s">
        <v>4</v>
      </c>
      <c r="B498" t="s">
        <v>23</v>
      </c>
      <c r="C498" t="s">
        <v>108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5.18548536E-2</v>
      </c>
    </row>
    <row r="499" spans="1:59" x14ac:dyDescent="0.25">
      <c r="A499" t="s">
        <v>4</v>
      </c>
      <c r="B499" t="s">
        <v>23</v>
      </c>
      <c r="C499" t="s">
        <v>109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 x14ac:dyDescent="0.25">
      <c r="A500" t="s">
        <v>4</v>
      </c>
      <c r="B500" t="s">
        <v>23</v>
      </c>
      <c r="C500" t="s">
        <v>110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2.5408878264000001</v>
      </c>
    </row>
    <row r="501" spans="1:59" x14ac:dyDescent="0.25">
      <c r="A501" t="s">
        <v>4</v>
      </c>
      <c r="B501" t="s">
        <v>23</v>
      </c>
      <c r="C501" t="s">
        <v>111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</row>
    <row r="502" spans="1:59" x14ac:dyDescent="0.25">
      <c r="A502" t="s">
        <v>4</v>
      </c>
      <c r="B502" t="s">
        <v>23</v>
      </c>
      <c r="C502" t="s">
        <v>112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</row>
    <row r="503" spans="1:59" x14ac:dyDescent="0.25">
      <c r="A503" t="s">
        <v>4</v>
      </c>
      <c r="B503" t="s">
        <v>23</v>
      </c>
      <c r="C503" t="s">
        <v>113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</row>
    <row r="504" spans="1:59" x14ac:dyDescent="0.25">
      <c r="A504" t="s">
        <v>4</v>
      </c>
      <c r="B504" t="s">
        <v>23</v>
      </c>
      <c r="C504" t="s">
        <v>114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</row>
    <row r="505" spans="1:59" x14ac:dyDescent="0.25">
      <c r="A505" t="s">
        <v>4</v>
      </c>
      <c r="B505" t="s">
        <v>23</v>
      </c>
      <c r="C505" t="s">
        <v>115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</row>
    <row r="506" spans="1:59" x14ac:dyDescent="0.25">
      <c r="A506" t="s">
        <v>4</v>
      </c>
      <c r="B506" t="s">
        <v>23</v>
      </c>
      <c r="C506" t="s">
        <v>116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</row>
    <row r="507" spans="1:59" x14ac:dyDescent="0.25">
      <c r="A507" t="s">
        <v>4</v>
      </c>
      <c r="B507" t="s">
        <v>24</v>
      </c>
      <c r="C507" t="s">
        <v>89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</row>
    <row r="508" spans="1:59" x14ac:dyDescent="0.25">
      <c r="A508" t="s">
        <v>4</v>
      </c>
      <c r="B508" t="s">
        <v>24</v>
      </c>
      <c r="C508" t="s">
        <v>90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</row>
    <row r="509" spans="1:59" x14ac:dyDescent="0.25">
      <c r="A509" t="s">
        <v>4</v>
      </c>
      <c r="B509" t="s">
        <v>24</v>
      </c>
      <c r="C509" t="s">
        <v>91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</row>
    <row r="510" spans="1:59" x14ac:dyDescent="0.25">
      <c r="A510" t="s">
        <v>4</v>
      </c>
      <c r="B510" t="s">
        <v>24</v>
      </c>
      <c r="C510" t="s">
        <v>92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</row>
    <row r="511" spans="1:59" x14ac:dyDescent="0.25">
      <c r="A511" t="s">
        <v>4</v>
      </c>
      <c r="B511" t="s">
        <v>24</v>
      </c>
      <c r="C511" t="s">
        <v>93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</row>
    <row r="512" spans="1:59" x14ac:dyDescent="0.25">
      <c r="A512" t="s">
        <v>4</v>
      </c>
      <c r="B512" t="s">
        <v>24</v>
      </c>
      <c r="C512" t="s">
        <v>94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</row>
    <row r="513" spans="1:59" x14ac:dyDescent="0.25">
      <c r="A513" t="s">
        <v>4</v>
      </c>
      <c r="B513" t="s">
        <v>24</v>
      </c>
      <c r="C513" t="s">
        <v>95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</row>
    <row r="514" spans="1:59" x14ac:dyDescent="0.25">
      <c r="A514" t="s">
        <v>4</v>
      </c>
      <c r="B514" t="s">
        <v>24</v>
      </c>
      <c r="C514" t="s">
        <v>96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</row>
    <row r="515" spans="1:59" x14ac:dyDescent="0.25">
      <c r="A515" t="s">
        <v>4</v>
      </c>
      <c r="B515" t="s">
        <v>24</v>
      </c>
      <c r="C515" t="s">
        <v>97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</row>
    <row r="516" spans="1:59" x14ac:dyDescent="0.25">
      <c r="A516" t="s">
        <v>4</v>
      </c>
      <c r="B516" t="s">
        <v>24</v>
      </c>
      <c r="C516" t="s">
        <v>98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</row>
    <row r="517" spans="1:59" x14ac:dyDescent="0.25">
      <c r="A517" t="s">
        <v>4</v>
      </c>
      <c r="B517" t="s">
        <v>24</v>
      </c>
      <c r="C517" t="s">
        <v>99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</row>
    <row r="518" spans="1:59" x14ac:dyDescent="0.25">
      <c r="A518" t="s">
        <v>4</v>
      </c>
      <c r="B518" t="s">
        <v>24</v>
      </c>
      <c r="C518" t="s">
        <v>100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</row>
    <row r="519" spans="1:59" x14ac:dyDescent="0.25">
      <c r="A519" t="s">
        <v>4</v>
      </c>
      <c r="B519" t="s">
        <v>24</v>
      </c>
      <c r="C519" t="s">
        <v>101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</row>
    <row r="520" spans="1:59" x14ac:dyDescent="0.25">
      <c r="A520" t="s">
        <v>4</v>
      </c>
      <c r="B520" t="s">
        <v>24</v>
      </c>
      <c r="C520" t="s">
        <v>102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</row>
    <row r="521" spans="1:59" x14ac:dyDescent="0.25">
      <c r="A521" t="s">
        <v>4</v>
      </c>
      <c r="B521" t="s">
        <v>24</v>
      </c>
      <c r="C521" t="s">
        <v>103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</row>
    <row r="522" spans="1:59" x14ac:dyDescent="0.25">
      <c r="A522" t="s">
        <v>4</v>
      </c>
      <c r="B522" t="s">
        <v>24</v>
      </c>
      <c r="C522" t="s">
        <v>104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</row>
    <row r="523" spans="1:59" x14ac:dyDescent="0.25">
      <c r="A523" t="s">
        <v>4</v>
      </c>
      <c r="B523" t="s">
        <v>24</v>
      </c>
      <c r="C523" t="s">
        <v>105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</row>
    <row r="524" spans="1:59" x14ac:dyDescent="0.25">
      <c r="A524" t="s">
        <v>4</v>
      </c>
      <c r="B524" t="s">
        <v>24</v>
      </c>
      <c r="C524" t="s">
        <v>106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</row>
    <row r="525" spans="1:59" x14ac:dyDescent="0.25">
      <c r="A525" t="s">
        <v>4</v>
      </c>
      <c r="B525" t="s">
        <v>24</v>
      </c>
      <c r="C525" t="s">
        <v>107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</row>
    <row r="526" spans="1:59" x14ac:dyDescent="0.25">
      <c r="A526" t="s">
        <v>4</v>
      </c>
      <c r="B526" t="s">
        <v>24</v>
      </c>
      <c r="C526" t="s">
        <v>108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</row>
    <row r="527" spans="1:59" x14ac:dyDescent="0.25">
      <c r="A527" t="s">
        <v>4</v>
      </c>
      <c r="B527" t="s">
        <v>24</v>
      </c>
      <c r="C527" t="s">
        <v>109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</row>
    <row r="528" spans="1:59" x14ac:dyDescent="0.25">
      <c r="A528" t="s">
        <v>4</v>
      </c>
      <c r="B528" t="s">
        <v>24</v>
      </c>
      <c r="C528" t="s">
        <v>110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</row>
    <row r="529" spans="1:59" x14ac:dyDescent="0.25">
      <c r="A529" t="s">
        <v>4</v>
      </c>
      <c r="B529" t="s">
        <v>24</v>
      </c>
      <c r="C529" t="s">
        <v>111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</row>
    <row r="530" spans="1:59" x14ac:dyDescent="0.25">
      <c r="A530" t="s">
        <v>4</v>
      </c>
      <c r="B530" t="s">
        <v>24</v>
      </c>
      <c r="C530" t="s">
        <v>112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</row>
    <row r="531" spans="1:59" x14ac:dyDescent="0.25">
      <c r="A531" t="s">
        <v>4</v>
      </c>
      <c r="B531" t="s">
        <v>24</v>
      </c>
      <c r="C531" t="s">
        <v>113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</row>
    <row r="532" spans="1:59" x14ac:dyDescent="0.25">
      <c r="A532" t="s">
        <v>4</v>
      </c>
      <c r="B532" t="s">
        <v>24</v>
      </c>
      <c r="C532" t="s">
        <v>114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</row>
    <row r="533" spans="1:59" x14ac:dyDescent="0.25">
      <c r="A533" t="s">
        <v>4</v>
      </c>
      <c r="B533" t="s">
        <v>24</v>
      </c>
      <c r="C533" t="s">
        <v>115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</row>
    <row r="534" spans="1:59" x14ac:dyDescent="0.25">
      <c r="A534" t="s">
        <v>4</v>
      </c>
      <c r="B534" t="s">
        <v>24</v>
      </c>
      <c r="C534" t="s">
        <v>116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</row>
    <row r="535" spans="1:59" x14ac:dyDescent="0.25">
      <c r="A535" t="s">
        <v>4</v>
      </c>
      <c r="B535" t="s">
        <v>25</v>
      </c>
      <c r="C535" t="s">
        <v>89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</row>
    <row r="536" spans="1:59" x14ac:dyDescent="0.25">
      <c r="A536" t="s">
        <v>4</v>
      </c>
      <c r="B536" t="s">
        <v>25</v>
      </c>
      <c r="C536" t="s">
        <v>90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</row>
    <row r="537" spans="1:59" x14ac:dyDescent="0.25">
      <c r="A537" t="s">
        <v>4</v>
      </c>
      <c r="B537" t="s">
        <v>25</v>
      </c>
      <c r="C537" t="s">
        <v>91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</row>
    <row r="538" spans="1:59" x14ac:dyDescent="0.25">
      <c r="A538" t="s">
        <v>4</v>
      </c>
      <c r="B538" t="s">
        <v>25</v>
      </c>
      <c r="C538" t="s">
        <v>92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</row>
    <row r="539" spans="1:59" x14ac:dyDescent="0.25">
      <c r="A539" t="s">
        <v>4</v>
      </c>
      <c r="B539" t="s">
        <v>25</v>
      </c>
      <c r="C539" t="s">
        <v>93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</row>
    <row r="540" spans="1:59" x14ac:dyDescent="0.25">
      <c r="A540" t="s">
        <v>4</v>
      </c>
      <c r="B540" t="s">
        <v>25</v>
      </c>
      <c r="C540" t="s">
        <v>94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</row>
    <row r="541" spans="1:59" x14ac:dyDescent="0.25">
      <c r="A541" t="s">
        <v>4</v>
      </c>
      <c r="B541" t="s">
        <v>25</v>
      </c>
      <c r="C541" t="s">
        <v>95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</row>
    <row r="542" spans="1:59" x14ac:dyDescent="0.25">
      <c r="A542" t="s">
        <v>4</v>
      </c>
      <c r="B542" t="s">
        <v>25</v>
      </c>
      <c r="C542" t="s">
        <v>96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</row>
    <row r="543" spans="1:59" x14ac:dyDescent="0.25">
      <c r="A543" t="s">
        <v>4</v>
      </c>
      <c r="B543" t="s">
        <v>25</v>
      </c>
      <c r="C543" t="s">
        <v>97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</row>
    <row r="544" spans="1:59" x14ac:dyDescent="0.25">
      <c r="A544" t="s">
        <v>4</v>
      </c>
      <c r="B544" t="s">
        <v>25</v>
      </c>
      <c r="C544" t="s">
        <v>98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</row>
    <row r="545" spans="1:59" x14ac:dyDescent="0.25">
      <c r="A545" t="s">
        <v>4</v>
      </c>
      <c r="B545" t="s">
        <v>25</v>
      </c>
      <c r="C545" t="s">
        <v>99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</row>
    <row r="546" spans="1:59" x14ac:dyDescent="0.25">
      <c r="A546" t="s">
        <v>4</v>
      </c>
      <c r="B546" t="s">
        <v>25</v>
      </c>
      <c r="C546" t="s">
        <v>100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</row>
    <row r="547" spans="1:59" x14ac:dyDescent="0.25">
      <c r="A547" t="s">
        <v>4</v>
      </c>
      <c r="B547" t="s">
        <v>25</v>
      </c>
      <c r="C547" t="s">
        <v>101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</row>
    <row r="548" spans="1:59" x14ac:dyDescent="0.25">
      <c r="A548" t="s">
        <v>4</v>
      </c>
      <c r="B548" t="s">
        <v>25</v>
      </c>
      <c r="C548" t="s">
        <v>102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</row>
    <row r="549" spans="1:59" x14ac:dyDescent="0.25">
      <c r="A549" t="s">
        <v>4</v>
      </c>
      <c r="B549" t="s">
        <v>25</v>
      </c>
      <c r="C549" t="s">
        <v>103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</row>
    <row r="550" spans="1:59" x14ac:dyDescent="0.25">
      <c r="A550" t="s">
        <v>4</v>
      </c>
      <c r="B550" t="s">
        <v>25</v>
      </c>
      <c r="C550" t="s">
        <v>104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</row>
    <row r="551" spans="1:59" x14ac:dyDescent="0.25">
      <c r="A551" t="s">
        <v>4</v>
      </c>
      <c r="B551" t="s">
        <v>25</v>
      </c>
      <c r="C551" t="s">
        <v>105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</row>
    <row r="552" spans="1:59" x14ac:dyDescent="0.25">
      <c r="A552" t="s">
        <v>4</v>
      </c>
      <c r="B552" t="s">
        <v>25</v>
      </c>
      <c r="C552" t="s">
        <v>106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</row>
    <row r="553" spans="1:59" x14ac:dyDescent="0.25">
      <c r="A553" t="s">
        <v>4</v>
      </c>
      <c r="B553" t="s">
        <v>25</v>
      </c>
      <c r="C553" t="s">
        <v>107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</row>
    <row r="554" spans="1:59" x14ac:dyDescent="0.25">
      <c r="A554" t="s">
        <v>4</v>
      </c>
      <c r="B554" t="s">
        <v>25</v>
      </c>
      <c r="C554" t="s">
        <v>108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</row>
    <row r="555" spans="1:59" x14ac:dyDescent="0.25">
      <c r="A555" t="s">
        <v>4</v>
      </c>
      <c r="B555" t="s">
        <v>25</v>
      </c>
      <c r="C555" t="s">
        <v>109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</row>
    <row r="556" spans="1:59" x14ac:dyDescent="0.25">
      <c r="A556" t="s">
        <v>4</v>
      </c>
      <c r="B556" t="s">
        <v>25</v>
      </c>
      <c r="C556" t="s">
        <v>110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</row>
    <row r="557" spans="1:59" x14ac:dyDescent="0.25">
      <c r="A557" t="s">
        <v>4</v>
      </c>
      <c r="B557" t="s">
        <v>25</v>
      </c>
      <c r="C557" t="s">
        <v>111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</row>
    <row r="558" spans="1:59" x14ac:dyDescent="0.25">
      <c r="A558" t="s">
        <v>4</v>
      </c>
      <c r="B558" t="s">
        <v>25</v>
      </c>
      <c r="C558" t="s">
        <v>112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</row>
    <row r="559" spans="1:59" x14ac:dyDescent="0.25">
      <c r="A559" t="s">
        <v>4</v>
      </c>
      <c r="B559" t="s">
        <v>25</v>
      </c>
      <c r="C559" t="s">
        <v>113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</row>
    <row r="560" spans="1:59" x14ac:dyDescent="0.25">
      <c r="A560" t="s">
        <v>4</v>
      </c>
      <c r="B560" t="s">
        <v>25</v>
      </c>
      <c r="C560" t="s">
        <v>114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</row>
    <row r="561" spans="1:59" x14ac:dyDescent="0.25">
      <c r="A561" t="s">
        <v>4</v>
      </c>
      <c r="B561" t="s">
        <v>25</v>
      </c>
      <c r="C561" t="s">
        <v>115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</row>
    <row r="562" spans="1:59" x14ac:dyDescent="0.25">
      <c r="A562" t="s">
        <v>4</v>
      </c>
      <c r="B562" t="s">
        <v>25</v>
      </c>
      <c r="C562" t="s">
        <v>116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</row>
    <row r="563" spans="1:59" x14ac:dyDescent="0.25">
      <c r="A563" t="s">
        <v>4</v>
      </c>
      <c r="B563" t="s">
        <v>26</v>
      </c>
      <c r="C563" t="s">
        <v>89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</row>
    <row r="564" spans="1:59" x14ac:dyDescent="0.25">
      <c r="A564" t="s">
        <v>4</v>
      </c>
      <c r="B564" t="s">
        <v>26</v>
      </c>
      <c r="C564" t="s">
        <v>90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</row>
    <row r="565" spans="1:59" x14ac:dyDescent="0.25">
      <c r="A565" t="s">
        <v>4</v>
      </c>
      <c r="B565" t="s">
        <v>26</v>
      </c>
      <c r="C565" t="s">
        <v>91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</row>
    <row r="566" spans="1:59" x14ac:dyDescent="0.25">
      <c r="A566" t="s">
        <v>4</v>
      </c>
      <c r="B566" t="s">
        <v>26</v>
      </c>
      <c r="C566" t="s">
        <v>92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</row>
    <row r="567" spans="1:59" x14ac:dyDescent="0.25">
      <c r="A567" t="s">
        <v>4</v>
      </c>
      <c r="B567" t="s">
        <v>26</v>
      </c>
      <c r="C567" t="s">
        <v>93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</row>
    <row r="568" spans="1:59" x14ac:dyDescent="0.25">
      <c r="A568" t="s">
        <v>4</v>
      </c>
      <c r="B568" t="s">
        <v>26</v>
      </c>
      <c r="C568" t="s">
        <v>94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</row>
    <row r="569" spans="1:59" x14ac:dyDescent="0.25">
      <c r="A569" t="s">
        <v>4</v>
      </c>
      <c r="B569" t="s">
        <v>26</v>
      </c>
      <c r="C569" t="s">
        <v>95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</row>
    <row r="570" spans="1:59" x14ac:dyDescent="0.25">
      <c r="A570" t="s">
        <v>4</v>
      </c>
      <c r="B570" t="s">
        <v>26</v>
      </c>
      <c r="C570" t="s">
        <v>96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</row>
    <row r="571" spans="1:59" x14ac:dyDescent="0.25">
      <c r="A571" t="s">
        <v>4</v>
      </c>
      <c r="B571" t="s">
        <v>26</v>
      </c>
      <c r="C571" t="s">
        <v>97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</row>
    <row r="572" spans="1:59" x14ac:dyDescent="0.25">
      <c r="A572" t="s">
        <v>4</v>
      </c>
      <c r="B572" t="s">
        <v>26</v>
      </c>
      <c r="C572" t="s">
        <v>98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</row>
    <row r="573" spans="1:59" x14ac:dyDescent="0.25">
      <c r="A573" t="s">
        <v>4</v>
      </c>
      <c r="B573" t="s">
        <v>26</v>
      </c>
      <c r="C573" t="s">
        <v>99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</row>
    <row r="574" spans="1:59" x14ac:dyDescent="0.25">
      <c r="A574" t="s">
        <v>4</v>
      </c>
      <c r="B574" t="s">
        <v>26</v>
      </c>
      <c r="C574" t="s">
        <v>100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</row>
    <row r="575" spans="1:59" x14ac:dyDescent="0.25">
      <c r="A575" t="s">
        <v>4</v>
      </c>
      <c r="B575" t="s">
        <v>26</v>
      </c>
      <c r="C575" t="s">
        <v>101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</row>
    <row r="576" spans="1:59" x14ac:dyDescent="0.25">
      <c r="A576" t="s">
        <v>4</v>
      </c>
      <c r="B576" t="s">
        <v>26</v>
      </c>
      <c r="C576" t="s">
        <v>102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</row>
    <row r="577" spans="1:59" x14ac:dyDescent="0.25">
      <c r="A577" t="s">
        <v>4</v>
      </c>
      <c r="B577" t="s">
        <v>26</v>
      </c>
      <c r="C577" t="s">
        <v>103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</row>
    <row r="578" spans="1:59" x14ac:dyDescent="0.25">
      <c r="A578" t="s">
        <v>4</v>
      </c>
      <c r="B578" t="s">
        <v>26</v>
      </c>
      <c r="C578" t="s">
        <v>104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</row>
    <row r="579" spans="1:59" x14ac:dyDescent="0.25">
      <c r="A579" t="s">
        <v>4</v>
      </c>
      <c r="B579" t="s">
        <v>26</v>
      </c>
      <c r="C579" t="s">
        <v>105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</row>
    <row r="580" spans="1:59" x14ac:dyDescent="0.25">
      <c r="A580" t="s">
        <v>4</v>
      </c>
      <c r="B580" t="s">
        <v>26</v>
      </c>
      <c r="C580" t="s">
        <v>106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</row>
    <row r="581" spans="1:59" x14ac:dyDescent="0.25">
      <c r="A581" t="s">
        <v>4</v>
      </c>
      <c r="B581" t="s">
        <v>26</v>
      </c>
      <c r="C581" t="s">
        <v>107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</row>
    <row r="582" spans="1:59" x14ac:dyDescent="0.25">
      <c r="A582" t="s">
        <v>4</v>
      </c>
      <c r="B582" t="s">
        <v>26</v>
      </c>
      <c r="C582" t="s">
        <v>108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</row>
    <row r="583" spans="1:59" x14ac:dyDescent="0.25">
      <c r="A583" t="s">
        <v>4</v>
      </c>
      <c r="B583" t="s">
        <v>26</v>
      </c>
      <c r="C583" t="s">
        <v>109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</row>
    <row r="584" spans="1:59" x14ac:dyDescent="0.25">
      <c r="A584" t="s">
        <v>4</v>
      </c>
      <c r="B584" t="s">
        <v>26</v>
      </c>
      <c r="C584" t="s">
        <v>110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</row>
    <row r="585" spans="1:59" x14ac:dyDescent="0.25">
      <c r="A585" t="s">
        <v>4</v>
      </c>
      <c r="B585" t="s">
        <v>26</v>
      </c>
      <c r="C585" t="s">
        <v>111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</row>
    <row r="586" spans="1:59" x14ac:dyDescent="0.25">
      <c r="A586" t="s">
        <v>4</v>
      </c>
      <c r="B586" t="s">
        <v>26</v>
      </c>
      <c r="C586" t="s">
        <v>112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</row>
    <row r="587" spans="1:59" x14ac:dyDescent="0.25">
      <c r="A587" t="s">
        <v>4</v>
      </c>
      <c r="B587" t="s">
        <v>26</v>
      </c>
      <c r="C587" t="s">
        <v>113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</row>
    <row r="588" spans="1:59" x14ac:dyDescent="0.25">
      <c r="A588" t="s">
        <v>4</v>
      </c>
      <c r="B588" t="s">
        <v>26</v>
      </c>
      <c r="C588" t="s">
        <v>114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</row>
    <row r="589" spans="1:59" x14ac:dyDescent="0.25">
      <c r="A589" t="s">
        <v>4</v>
      </c>
      <c r="B589" t="s">
        <v>26</v>
      </c>
      <c r="C589" t="s">
        <v>115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</row>
    <row r="590" spans="1:59" x14ac:dyDescent="0.25">
      <c r="A590" t="s">
        <v>4</v>
      </c>
      <c r="B590" t="s">
        <v>26</v>
      </c>
      <c r="C590" t="s">
        <v>116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</row>
    <row r="591" spans="1:59" x14ac:dyDescent="0.25">
      <c r="A591" t="s">
        <v>4</v>
      </c>
      <c r="B591" t="s">
        <v>27</v>
      </c>
      <c r="C591" t="s">
        <v>89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</row>
    <row r="592" spans="1:59" x14ac:dyDescent="0.25">
      <c r="A592" t="s">
        <v>4</v>
      </c>
      <c r="B592" t="s">
        <v>27</v>
      </c>
      <c r="C592" t="s">
        <v>90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</row>
    <row r="593" spans="1:59" x14ac:dyDescent="0.25">
      <c r="A593" t="s">
        <v>4</v>
      </c>
      <c r="B593" t="s">
        <v>27</v>
      </c>
      <c r="C593" t="s">
        <v>91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</row>
    <row r="594" spans="1:59" x14ac:dyDescent="0.25">
      <c r="A594" t="s">
        <v>4</v>
      </c>
      <c r="B594" t="s">
        <v>27</v>
      </c>
      <c r="C594" t="s">
        <v>92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</row>
    <row r="595" spans="1:59" x14ac:dyDescent="0.25">
      <c r="A595" t="s">
        <v>4</v>
      </c>
      <c r="B595" t="s">
        <v>27</v>
      </c>
      <c r="C595" t="s">
        <v>93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</row>
    <row r="596" spans="1:59" x14ac:dyDescent="0.25">
      <c r="A596" t="s">
        <v>4</v>
      </c>
      <c r="B596" t="s">
        <v>27</v>
      </c>
      <c r="C596" t="s">
        <v>94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</row>
    <row r="597" spans="1:59" x14ac:dyDescent="0.25">
      <c r="A597" t="s">
        <v>4</v>
      </c>
      <c r="B597" t="s">
        <v>27</v>
      </c>
      <c r="C597" t="s">
        <v>95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</row>
    <row r="598" spans="1:59" x14ac:dyDescent="0.25">
      <c r="A598" t="s">
        <v>4</v>
      </c>
      <c r="B598" t="s">
        <v>27</v>
      </c>
      <c r="C598" t="s">
        <v>96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</row>
    <row r="599" spans="1:59" x14ac:dyDescent="0.25">
      <c r="A599" t="s">
        <v>4</v>
      </c>
      <c r="B599" t="s">
        <v>27</v>
      </c>
      <c r="C599" t="s">
        <v>97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</row>
    <row r="600" spans="1:59" x14ac:dyDescent="0.25">
      <c r="A600" t="s">
        <v>4</v>
      </c>
      <c r="B600" t="s">
        <v>27</v>
      </c>
      <c r="C600" t="s">
        <v>98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</row>
    <row r="601" spans="1:59" x14ac:dyDescent="0.25">
      <c r="A601" t="s">
        <v>4</v>
      </c>
      <c r="B601" t="s">
        <v>27</v>
      </c>
      <c r="C601" t="s">
        <v>99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</row>
    <row r="602" spans="1:59" x14ac:dyDescent="0.25">
      <c r="A602" t="s">
        <v>4</v>
      </c>
      <c r="B602" t="s">
        <v>27</v>
      </c>
      <c r="C602" t="s">
        <v>100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</row>
    <row r="603" spans="1:59" x14ac:dyDescent="0.25">
      <c r="A603" t="s">
        <v>4</v>
      </c>
      <c r="B603" t="s">
        <v>27</v>
      </c>
      <c r="C603" t="s">
        <v>101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</row>
    <row r="604" spans="1:59" x14ac:dyDescent="0.25">
      <c r="A604" t="s">
        <v>4</v>
      </c>
      <c r="B604" t="s">
        <v>27</v>
      </c>
      <c r="C604" t="s">
        <v>102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</row>
    <row r="605" spans="1:59" x14ac:dyDescent="0.25">
      <c r="A605" t="s">
        <v>4</v>
      </c>
      <c r="B605" t="s">
        <v>27</v>
      </c>
      <c r="C605" t="s">
        <v>103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</row>
    <row r="606" spans="1:59" x14ac:dyDescent="0.25">
      <c r="A606" t="s">
        <v>4</v>
      </c>
      <c r="B606" t="s">
        <v>27</v>
      </c>
      <c r="C606" t="s">
        <v>104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</row>
    <row r="607" spans="1:59" x14ac:dyDescent="0.25">
      <c r="A607" t="s">
        <v>4</v>
      </c>
      <c r="B607" t="s">
        <v>27</v>
      </c>
      <c r="C607" t="s">
        <v>105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</row>
    <row r="608" spans="1:59" x14ac:dyDescent="0.25">
      <c r="A608" t="s">
        <v>4</v>
      </c>
      <c r="B608" t="s">
        <v>27</v>
      </c>
      <c r="C608" t="s">
        <v>106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</row>
    <row r="609" spans="1:59" x14ac:dyDescent="0.25">
      <c r="A609" t="s">
        <v>4</v>
      </c>
      <c r="B609" t="s">
        <v>27</v>
      </c>
      <c r="C609" t="s">
        <v>107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</row>
    <row r="610" spans="1:59" x14ac:dyDescent="0.25">
      <c r="A610" t="s">
        <v>4</v>
      </c>
      <c r="B610" t="s">
        <v>27</v>
      </c>
      <c r="C610" t="s">
        <v>108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</row>
    <row r="611" spans="1:59" x14ac:dyDescent="0.25">
      <c r="A611" t="s">
        <v>4</v>
      </c>
      <c r="B611" t="s">
        <v>27</v>
      </c>
      <c r="C611" t="s">
        <v>109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</row>
    <row r="612" spans="1:59" x14ac:dyDescent="0.25">
      <c r="A612" t="s">
        <v>4</v>
      </c>
      <c r="B612" t="s">
        <v>27</v>
      </c>
      <c r="C612" t="s">
        <v>110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</row>
    <row r="613" spans="1:59" x14ac:dyDescent="0.25">
      <c r="A613" t="s">
        <v>4</v>
      </c>
      <c r="B613" t="s">
        <v>27</v>
      </c>
      <c r="C613" t="s">
        <v>111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</row>
    <row r="614" spans="1:59" x14ac:dyDescent="0.25">
      <c r="A614" t="s">
        <v>4</v>
      </c>
      <c r="B614" t="s">
        <v>27</v>
      </c>
      <c r="C614" t="s">
        <v>112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</row>
    <row r="615" spans="1:59" x14ac:dyDescent="0.25">
      <c r="A615" t="s">
        <v>4</v>
      </c>
      <c r="B615" t="s">
        <v>27</v>
      </c>
      <c r="C615" t="s">
        <v>113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</row>
    <row r="616" spans="1:59" x14ac:dyDescent="0.25">
      <c r="A616" t="s">
        <v>4</v>
      </c>
      <c r="B616" t="s">
        <v>27</v>
      </c>
      <c r="C616" t="s">
        <v>114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</row>
    <row r="617" spans="1:59" x14ac:dyDescent="0.25">
      <c r="A617" t="s">
        <v>4</v>
      </c>
      <c r="B617" t="s">
        <v>27</v>
      </c>
      <c r="C617" t="s">
        <v>115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 spans="1:59" x14ac:dyDescent="0.25">
      <c r="A618" t="s">
        <v>4</v>
      </c>
      <c r="B618" t="s">
        <v>27</v>
      </c>
      <c r="C618" t="s">
        <v>116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</row>
    <row r="619" spans="1:59" x14ac:dyDescent="0.25">
      <c r="A619" t="s">
        <v>4</v>
      </c>
      <c r="B619" t="s">
        <v>28</v>
      </c>
      <c r="C619" t="s">
        <v>89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</row>
    <row r="620" spans="1:59" x14ac:dyDescent="0.25">
      <c r="A620" t="s">
        <v>4</v>
      </c>
      <c r="B620" t="s">
        <v>28</v>
      </c>
      <c r="C620" t="s">
        <v>90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</row>
    <row r="621" spans="1:59" x14ac:dyDescent="0.25">
      <c r="A621" t="s">
        <v>4</v>
      </c>
      <c r="B621" t="s">
        <v>28</v>
      </c>
      <c r="C621" t="s">
        <v>91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</row>
    <row r="622" spans="1:59" x14ac:dyDescent="0.25">
      <c r="A622" t="s">
        <v>4</v>
      </c>
      <c r="B622" t="s">
        <v>28</v>
      </c>
      <c r="C622" t="s">
        <v>92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</row>
    <row r="623" spans="1:59" x14ac:dyDescent="0.25">
      <c r="A623" t="s">
        <v>4</v>
      </c>
      <c r="B623" t="s">
        <v>28</v>
      </c>
      <c r="C623" t="s">
        <v>93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</row>
    <row r="624" spans="1:59" x14ac:dyDescent="0.25">
      <c r="A624" t="s">
        <v>4</v>
      </c>
      <c r="B624" t="s">
        <v>28</v>
      </c>
      <c r="C624" t="s">
        <v>94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</row>
    <row r="625" spans="1:59" x14ac:dyDescent="0.25">
      <c r="A625" t="s">
        <v>4</v>
      </c>
      <c r="B625" t="s">
        <v>28</v>
      </c>
      <c r="C625" t="s">
        <v>95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</row>
    <row r="626" spans="1:59" x14ac:dyDescent="0.25">
      <c r="A626" t="s">
        <v>4</v>
      </c>
      <c r="B626" t="s">
        <v>28</v>
      </c>
      <c r="C626" t="s">
        <v>96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</row>
    <row r="627" spans="1:59" x14ac:dyDescent="0.25">
      <c r="A627" t="s">
        <v>4</v>
      </c>
      <c r="B627" t="s">
        <v>28</v>
      </c>
      <c r="C627" t="s">
        <v>97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</row>
    <row r="628" spans="1:59" x14ac:dyDescent="0.25">
      <c r="A628" t="s">
        <v>4</v>
      </c>
      <c r="B628" t="s">
        <v>28</v>
      </c>
      <c r="C628" t="s">
        <v>98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</row>
    <row r="629" spans="1:59" x14ac:dyDescent="0.25">
      <c r="A629" t="s">
        <v>4</v>
      </c>
      <c r="B629" t="s">
        <v>28</v>
      </c>
      <c r="C629" t="s">
        <v>99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</row>
    <row r="630" spans="1:59" x14ac:dyDescent="0.25">
      <c r="A630" t="s">
        <v>4</v>
      </c>
      <c r="B630" t="s">
        <v>28</v>
      </c>
      <c r="C630" t="s">
        <v>100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</row>
    <row r="631" spans="1:59" x14ac:dyDescent="0.25">
      <c r="A631" t="s">
        <v>4</v>
      </c>
      <c r="B631" t="s">
        <v>28</v>
      </c>
      <c r="C631" t="s">
        <v>101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</row>
    <row r="632" spans="1:59" x14ac:dyDescent="0.25">
      <c r="A632" t="s">
        <v>4</v>
      </c>
      <c r="B632" t="s">
        <v>28</v>
      </c>
      <c r="C632" t="s">
        <v>102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</row>
    <row r="633" spans="1:59" x14ac:dyDescent="0.25">
      <c r="A633" t="s">
        <v>4</v>
      </c>
      <c r="B633" t="s">
        <v>28</v>
      </c>
      <c r="C633" t="s">
        <v>103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</row>
    <row r="634" spans="1:59" x14ac:dyDescent="0.25">
      <c r="A634" t="s">
        <v>4</v>
      </c>
      <c r="B634" t="s">
        <v>28</v>
      </c>
      <c r="C634" t="s">
        <v>104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</row>
    <row r="635" spans="1:59" x14ac:dyDescent="0.25">
      <c r="A635" t="s">
        <v>4</v>
      </c>
      <c r="B635" t="s">
        <v>28</v>
      </c>
      <c r="C635" t="s">
        <v>105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</row>
    <row r="636" spans="1:59" x14ac:dyDescent="0.25">
      <c r="A636" t="s">
        <v>4</v>
      </c>
      <c r="B636" t="s">
        <v>28</v>
      </c>
      <c r="C636" t="s">
        <v>106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</row>
    <row r="637" spans="1:59" x14ac:dyDescent="0.25">
      <c r="A637" t="s">
        <v>4</v>
      </c>
      <c r="B637" t="s">
        <v>28</v>
      </c>
      <c r="C637" t="s">
        <v>107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</row>
    <row r="638" spans="1:59" x14ac:dyDescent="0.25">
      <c r="A638" t="s">
        <v>4</v>
      </c>
      <c r="B638" t="s">
        <v>28</v>
      </c>
      <c r="C638" t="s">
        <v>108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</row>
    <row r="639" spans="1:59" x14ac:dyDescent="0.25">
      <c r="A639" t="s">
        <v>4</v>
      </c>
      <c r="B639" t="s">
        <v>28</v>
      </c>
      <c r="C639" t="s">
        <v>109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</row>
    <row r="640" spans="1:59" x14ac:dyDescent="0.25">
      <c r="A640" t="s">
        <v>4</v>
      </c>
      <c r="B640" t="s">
        <v>28</v>
      </c>
      <c r="C640" t="s">
        <v>110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</row>
    <row r="641" spans="1:59" x14ac:dyDescent="0.25">
      <c r="A641" t="s">
        <v>4</v>
      </c>
      <c r="B641" t="s">
        <v>28</v>
      </c>
      <c r="C641" t="s">
        <v>111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 x14ac:dyDescent="0.25">
      <c r="A642" t="s">
        <v>4</v>
      </c>
      <c r="B642" t="s">
        <v>28</v>
      </c>
      <c r="C642" t="s">
        <v>112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 x14ac:dyDescent="0.25">
      <c r="A643" t="s">
        <v>4</v>
      </c>
      <c r="B643" t="s">
        <v>28</v>
      </c>
      <c r="C643" t="s">
        <v>113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</row>
    <row r="644" spans="1:59" x14ac:dyDescent="0.25">
      <c r="A644" t="s">
        <v>4</v>
      </c>
      <c r="B644" t="s">
        <v>28</v>
      </c>
      <c r="C644" t="s">
        <v>114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</row>
    <row r="645" spans="1:59" x14ac:dyDescent="0.25">
      <c r="A645" t="s">
        <v>4</v>
      </c>
      <c r="B645" t="s">
        <v>28</v>
      </c>
      <c r="C645" t="s">
        <v>115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</row>
    <row r="646" spans="1:59" x14ac:dyDescent="0.25">
      <c r="A646" t="s">
        <v>4</v>
      </c>
      <c r="B646" t="s">
        <v>28</v>
      </c>
      <c r="C646" t="s">
        <v>116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</row>
    <row r="647" spans="1:59" x14ac:dyDescent="0.25">
      <c r="A647" t="s">
        <v>4</v>
      </c>
      <c r="B647" t="s">
        <v>29</v>
      </c>
      <c r="C647" t="s">
        <v>89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</row>
    <row r="648" spans="1:59" x14ac:dyDescent="0.25">
      <c r="A648" t="s">
        <v>4</v>
      </c>
      <c r="B648" t="s">
        <v>29</v>
      </c>
      <c r="C648" t="s">
        <v>90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</row>
    <row r="649" spans="1:59" x14ac:dyDescent="0.25">
      <c r="A649" t="s">
        <v>4</v>
      </c>
      <c r="B649" t="s">
        <v>29</v>
      </c>
      <c r="C649" t="s">
        <v>91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</row>
    <row r="650" spans="1:59" x14ac:dyDescent="0.25">
      <c r="A650" t="s">
        <v>4</v>
      </c>
      <c r="B650" t="s">
        <v>29</v>
      </c>
      <c r="C650" t="s">
        <v>92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</row>
    <row r="651" spans="1:59" x14ac:dyDescent="0.25">
      <c r="A651" t="s">
        <v>4</v>
      </c>
      <c r="B651" t="s">
        <v>29</v>
      </c>
      <c r="C651" t="s">
        <v>93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</row>
    <row r="652" spans="1:59" x14ac:dyDescent="0.25">
      <c r="A652" t="s">
        <v>4</v>
      </c>
      <c r="B652" t="s">
        <v>29</v>
      </c>
      <c r="C652" t="s">
        <v>94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</row>
    <row r="653" spans="1:59" x14ac:dyDescent="0.25">
      <c r="A653" t="s">
        <v>4</v>
      </c>
      <c r="B653" t="s">
        <v>29</v>
      </c>
      <c r="C653" t="s">
        <v>95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</row>
    <row r="654" spans="1:59" x14ac:dyDescent="0.25">
      <c r="A654" t="s">
        <v>4</v>
      </c>
      <c r="B654" t="s">
        <v>29</v>
      </c>
      <c r="C654" t="s">
        <v>96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</row>
    <row r="655" spans="1:59" x14ac:dyDescent="0.25">
      <c r="A655" t="s">
        <v>4</v>
      </c>
      <c r="B655" t="s">
        <v>29</v>
      </c>
      <c r="C655" t="s">
        <v>97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</row>
    <row r="656" spans="1:59" x14ac:dyDescent="0.25">
      <c r="A656" t="s">
        <v>4</v>
      </c>
      <c r="B656" t="s">
        <v>29</v>
      </c>
      <c r="C656" t="s">
        <v>98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</row>
    <row r="657" spans="1:59" x14ac:dyDescent="0.25">
      <c r="A657" t="s">
        <v>4</v>
      </c>
      <c r="B657" t="s">
        <v>29</v>
      </c>
      <c r="C657" t="s">
        <v>99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</row>
    <row r="658" spans="1:59" x14ac:dyDescent="0.25">
      <c r="A658" t="s">
        <v>4</v>
      </c>
      <c r="B658" t="s">
        <v>29</v>
      </c>
      <c r="C658" t="s">
        <v>100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</row>
    <row r="659" spans="1:59" x14ac:dyDescent="0.25">
      <c r="A659" t="s">
        <v>4</v>
      </c>
      <c r="B659" t="s">
        <v>29</v>
      </c>
      <c r="C659" t="s">
        <v>101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</row>
    <row r="660" spans="1:59" x14ac:dyDescent="0.25">
      <c r="A660" t="s">
        <v>4</v>
      </c>
      <c r="B660" t="s">
        <v>29</v>
      </c>
      <c r="C660" t="s">
        <v>102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</row>
    <row r="661" spans="1:59" x14ac:dyDescent="0.25">
      <c r="A661" t="s">
        <v>4</v>
      </c>
      <c r="B661" t="s">
        <v>29</v>
      </c>
      <c r="C661" t="s">
        <v>103</v>
      </c>
      <c r="D661">
        <v>0</v>
      </c>
      <c r="E661">
        <v>0</v>
      </c>
      <c r="F661">
        <v>0</v>
      </c>
      <c r="G661">
        <v>0</v>
      </c>
      <c r="H661">
        <v>9.3390000000000001E-2</v>
      </c>
      <c r="I661">
        <v>0.17080000000000001</v>
      </c>
      <c r="J661">
        <v>0.2666</v>
      </c>
      <c r="K661">
        <v>0.36371999999999999</v>
      </c>
      <c r="L661">
        <v>0.44420999999999999</v>
      </c>
      <c r="M661">
        <v>0.54374</v>
      </c>
      <c r="N661">
        <v>0.64385999999999999</v>
      </c>
      <c r="O661">
        <v>0.74592000000000003</v>
      </c>
      <c r="P661">
        <v>0.86621000000000004</v>
      </c>
      <c r="Q661">
        <v>0.97092000000000001</v>
      </c>
      <c r="R661">
        <v>1.0938399999999999</v>
      </c>
      <c r="S661">
        <v>1.2012</v>
      </c>
      <c r="T661">
        <v>1.4989600000000001</v>
      </c>
      <c r="U661">
        <v>1.79928</v>
      </c>
      <c r="V661">
        <v>2.10216</v>
      </c>
      <c r="W661">
        <v>2.4168599999999998</v>
      </c>
      <c r="X661">
        <v>2.7155999999999998</v>
      </c>
      <c r="Y661">
        <v>3.0354999999999999</v>
      </c>
      <c r="Z661">
        <v>3.33928</v>
      </c>
      <c r="AA661">
        <v>3.66438</v>
      </c>
      <c r="AB661">
        <v>3.9826600000000001</v>
      </c>
      <c r="AC661">
        <v>4.2939999999999996</v>
      </c>
      <c r="AD661">
        <v>4.617</v>
      </c>
      <c r="AE661">
        <v>4.9305000000000003</v>
      </c>
      <c r="AF661">
        <v>5.2344999999999997</v>
      </c>
      <c r="AG661">
        <v>5.5575000000000001</v>
      </c>
      <c r="AH661">
        <v>5.8710000000000004</v>
      </c>
      <c r="AI661">
        <v>6.1749999999999998</v>
      </c>
      <c r="AJ661">
        <v>6.4885000000000002</v>
      </c>
      <c r="AK661">
        <v>6.8114999999999997</v>
      </c>
      <c r="AL661">
        <v>7.1154999999999999</v>
      </c>
      <c r="AM661">
        <v>7.4290000000000003</v>
      </c>
      <c r="AN661">
        <v>7.6475</v>
      </c>
      <c r="AO661">
        <v>7.8659999999999997</v>
      </c>
      <c r="AP661">
        <v>8.0845000000000002</v>
      </c>
      <c r="AQ661">
        <v>8.3030000000000008</v>
      </c>
      <c r="AR661">
        <v>8.5310000000000006</v>
      </c>
      <c r="AS661">
        <v>8.74</v>
      </c>
      <c r="AT661">
        <v>8.9585000000000008</v>
      </c>
      <c r="AU661">
        <v>9.1769999999999996</v>
      </c>
      <c r="AV661">
        <v>9.3955000000000002</v>
      </c>
      <c r="AW661">
        <v>9.6140000000000008</v>
      </c>
      <c r="AX661">
        <v>9.9749999999999996</v>
      </c>
      <c r="AY661">
        <v>10.336</v>
      </c>
      <c r="AZ661">
        <v>10.696999999999999</v>
      </c>
      <c r="BA661">
        <v>11.058</v>
      </c>
      <c r="BB661">
        <v>11.4285</v>
      </c>
      <c r="BC661">
        <v>11.7895</v>
      </c>
      <c r="BD661">
        <v>12.150499999999999</v>
      </c>
      <c r="BE661">
        <v>12.5115</v>
      </c>
      <c r="BF661">
        <v>12.8725</v>
      </c>
      <c r="BG661">
        <v>13.243</v>
      </c>
    </row>
    <row r="662" spans="1:59" x14ac:dyDescent="0.25">
      <c r="A662" t="s">
        <v>4</v>
      </c>
      <c r="B662" t="s">
        <v>29</v>
      </c>
      <c r="C662" t="s">
        <v>104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</row>
    <row r="663" spans="1:59" x14ac:dyDescent="0.25">
      <c r="A663" t="s">
        <v>4</v>
      </c>
      <c r="B663" t="s">
        <v>29</v>
      </c>
      <c r="C663" t="s">
        <v>105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</row>
    <row r="664" spans="1:59" x14ac:dyDescent="0.25">
      <c r="A664" t="s">
        <v>4</v>
      </c>
      <c r="B664" t="s">
        <v>29</v>
      </c>
      <c r="C664" t="s">
        <v>106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</row>
    <row r="665" spans="1:59" x14ac:dyDescent="0.25">
      <c r="A665" t="s">
        <v>4</v>
      </c>
      <c r="B665" t="s">
        <v>29</v>
      </c>
      <c r="C665" t="s">
        <v>107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</row>
    <row r="666" spans="1:59" x14ac:dyDescent="0.25">
      <c r="A666" t="s">
        <v>4</v>
      </c>
      <c r="B666" t="s">
        <v>29</v>
      </c>
      <c r="C666" t="s">
        <v>108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</row>
    <row r="667" spans="1:59" x14ac:dyDescent="0.25">
      <c r="A667" t="s">
        <v>4</v>
      </c>
      <c r="B667" t="s">
        <v>29</v>
      </c>
      <c r="C667" t="s">
        <v>109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</row>
    <row r="668" spans="1:59" x14ac:dyDescent="0.25">
      <c r="A668" t="s">
        <v>4</v>
      </c>
      <c r="B668" t="s">
        <v>29</v>
      </c>
      <c r="C668" t="s">
        <v>110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</row>
    <row r="669" spans="1:59" x14ac:dyDescent="0.25">
      <c r="A669" t="s">
        <v>4</v>
      </c>
      <c r="B669" t="s">
        <v>29</v>
      </c>
      <c r="C669" t="s">
        <v>111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</row>
    <row r="670" spans="1:59" x14ac:dyDescent="0.25">
      <c r="A670" t="s">
        <v>4</v>
      </c>
      <c r="B670" t="s">
        <v>29</v>
      </c>
      <c r="C670" t="s">
        <v>112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</row>
    <row r="671" spans="1:59" x14ac:dyDescent="0.25">
      <c r="A671" t="s">
        <v>4</v>
      </c>
      <c r="B671" t="s">
        <v>29</v>
      </c>
      <c r="C671" t="s">
        <v>113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</row>
    <row r="672" spans="1:59" x14ac:dyDescent="0.25">
      <c r="A672" t="s">
        <v>4</v>
      </c>
      <c r="B672" t="s">
        <v>29</v>
      </c>
      <c r="C672" t="s">
        <v>114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</row>
    <row r="673" spans="1:59" x14ac:dyDescent="0.25">
      <c r="A673" t="s">
        <v>4</v>
      </c>
      <c r="B673" t="s">
        <v>29</v>
      </c>
      <c r="C673" t="s">
        <v>115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</row>
    <row r="674" spans="1:59" x14ac:dyDescent="0.25">
      <c r="A674" t="s">
        <v>4</v>
      </c>
      <c r="B674" t="s">
        <v>29</v>
      </c>
      <c r="C674" t="s">
        <v>116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</row>
    <row r="675" spans="1:59" x14ac:dyDescent="0.25">
      <c r="A675" t="s">
        <v>4</v>
      </c>
      <c r="B675" t="s">
        <v>30</v>
      </c>
      <c r="C675" t="s">
        <v>89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</row>
    <row r="676" spans="1:59" x14ac:dyDescent="0.25">
      <c r="A676" t="s">
        <v>4</v>
      </c>
      <c r="B676" t="s">
        <v>30</v>
      </c>
      <c r="C676" t="s">
        <v>90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</row>
    <row r="677" spans="1:59" x14ac:dyDescent="0.25">
      <c r="A677" t="s">
        <v>4</v>
      </c>
      <c r="B677" t="s">
        <v>30</v>
      </c>
      <c r="C677" t="s">
        <v>91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</row>
    <row r="678" spans="1:59" x14ac:dyDescent="0.25">
      <c r="A678" t="s">
        <v>4</v>
      </c>
      <c r="B678" t="s">
        <v>30</v>
      </c>
      <c r="C678" t="s">
        <v>92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</row>
    <row r="679" spans="1:59" x14ac:dyDescent="0.25">
      <c r="A679" t="s">
        <v>4</v>
      </c>
      <c r="B679" t="s">
        <v>30</v>
      </c>
      <c r="C679" t="s">
        <v>93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</row>
    <row r="680" spans="1:59" x14ac:dyDescent="0.25">
      <c r="A680" t="s">
        <v>4</v>
      </c>
      <c r="B680" t="s">
        <v>30</v>
      </c>
      <c r="C680" t="s">
        <v>94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</row>
    <row r="681" spans="1:59" x14ac:dyDescent="0.25">
      <c r="A681" t="s">
        <v>4</v>
      </c>
      <c r="B681" t="s">
        <v>30</v>
      </c>
      <c r="C681" t="s">
        <v>95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</row>
    <row r="682" spans="1:59" x14ac:dyDescent="0.25">
      <c r="A682" t="s">
        <v>4</v>
      </c>
      <c r="B682" t="s">
        <v>30</v>
      </c>
      <c r="C682" t="s">
        <v>96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</row>
    <row r="683" spans="1:59" x14ac:dyDescent="0.25">
      <c r="A683" t="s">
        <v>4</v>
      </c>
      <c r="B683" t="s">
        <v>30</v>
      </c>
      <c r="C683" t="s">
        <v>97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</row>
    <row r="684" spans="1:59" x14ac:dyDescent="0.25">
      <c r="A684" t="s">
        <v>4</v>
      </c>
      <c r="B684" t="s">
        <v>30</v>
      </c>
      <c r="C684" t="s">
        <v>98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</row>
    <row r="685" spans="1:59" x14ac:dyDescent="0.25">
      <c r="A685" t="s">
        <v>4</v>
      </c>
      <c r="B685" t="s">
        <v>30</v>
      </c>
      <c r="C685" t="s">
        <v>99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</row>
    <row r="686" spans="1:59" x14ac:dyDescent="0.25">
      <c r="A686" t="s">
        <v>4</v>
      </c>
      <c r="B686" t="s">
        <v>30</v>
      </c>
      <c r="C686" t="s">
        <v>100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</row>
    <row r="687" spans="1:59" x14ac:dyDescent="0.25">
      <c r="A687" t="s">
        <v>4</v>
      </c>
      <c r="B687" t="s">
        <v>30</v>
      </c>
      <c r="C687" t="s">
        <v>101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</row>
    <row r="688" spans="1:59" x14ac:dyDescent="0.25">
      <c r="A688" t="s">
        <v>4</v>
      </c>
      <c r="B688" t="s">
        <v>30</v>
      </c>
      <c r="C688" t="s">
        <v>102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</row>
    <row r="689" spans="1:59" x14ac:dyDescent="0.25">
      <c r="A689" t="s">
        <v>4</v>
      </c>
      <c r="B689" t="s">
        <v>30</v>
      </c>
      <c r="C689" t="s">
        <v>103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</row>
    <row r="690" spans="1:59" x14ac:dyDescent="0.25">
      <c r="A690" t="s">
        <v>4</v>
      </c>
      <c r="B690" t="s">
        <v>30</v>
      </c>
      <c r="C690" t="s">
        <v>104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</row>
    <row r="691" spans="1:59" x14ac:dyDescent="0.25">
      <c r="A691" t="s">
        <v>4</v>
      </c>
      <c r="B691" t="s">
        <v>30</v>
      </c>
      <c r="C691" t="s">
        <v>105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</row>
    <row r="692" spans="1:59" x14ac:dyDescent="0.25">
      <c r="A692" t="s">
        <v>4</v>
      </c>
      <c r="B692" t="s">
        <v>30</v>
      </c>
      <c r="C692" t="s">
        <v>106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 x14ac:dyDescent="0.25">
      <c r="A693" t="s">
        <v>4</v>
      </c>
      <c r="B693" t="s">
        <v>30</v>
      </c>
      <c r="C693" t="s">
        <v>107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</row>
    <row r="694" spans="1:59" x14ac:dyDescent="0.25">
      <c r="A694" t="s">
        <v>4</v>
      </c>
      <c r="B694" t="s">
        <v>30</v>
      </c>
      <c r="C694" t="s">
        <v>108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</row>
    <row r="695" spans="1:59" x14ac:dyDescent="0.25">
      <c r="A695" t="s">
        <v>4</v>
      </c>
      <c r="B695" t="s">
        <v>30</v>
      </c>
      <c r="C695" t="s">
        <v>109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</row>
    <row r="696" spans="1:59" x14ac:dyDescent="0.25">
      <c r="A696" t="s">
        <v>4</v>
      </c>
      <c r="B696" t="s">
        <v>30</v>
      </c>
      <c r="C696" t="s">
        <v>110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</row>
    <row r="697" spans="1:59" x14ac:dyDescent="0.25">
      <c r="A697" t="s">
        <v>4</v>
      </c>
      <c r="B697" t="s">
        <v>30</v>
      </c>
      <c r="C697" t="s">
        <v>111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</row>
    <row r="698" spans="1:59" x14ac:dyDescent="0.25">
      <c r="A698" t="s">
        <v>4</v>
      </c>
      <c r="B698" t="s">
        <v>30</v>
      </c>
      <c r="C698" t="s">
        <v>112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</row>
    <row r="699" spans="1:59" x14ac:dyDescent="0.25">
      <c r="A699" t="s">
        <v>4</v>
      </c>
      <c r="B699" t="s">
        <v>30</v>
      </c>
      <c r="C699" t="s">
        <v>113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</row>
    <row r="700" spans="1:59" x14ac:dyDescent="0.25">
      <c r="A700" t="s">
        <v>4</v>
      </c>
      <c r="B700" t="s">
        <v>30</v>
      </c>
      <c r="C700" t="s">
        <v>114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</row>
    <row r="701" spans="1:59" x14ac:dyDescent="0.25">
      <c r="A701" t="s">
        <v>4</v>
      </c>
      <c r="B701" t="s">
        <v>30</v>
      </c>
      <c r="C701" t="s">
        <v>115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</row>
    <row r="702" spans="1:59" x14ac:dyDescent="0.25">
      <c r="A702" t="s">
        <v>4</v>
      </c>
      <c r="B702" t="s">
        <v>30</v>
      </c>
      <c r="C702" t="s">
        <v>116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</row>
    <row r="703" spans="1:59" x14ac:dyDescent="0.25">
      <c r="A703" t="s">
        <v>4</v>
      </c>
      <c r="B703" t="s">
        <v>31</v>
      </c>
      <c r="C703" t="s">
        <v>89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</row>
    <row r="704" spans="1:59" x14ac:dyDescent="0.25">
      <c r="A704" t="s">
        <v>4</v>
      </c>
      <c r="B704" t="s">
        <v>31</v>
      </c>
      <c r="C704" t="s">
        <v>90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</row>
    <row r="705" spans="1:59" x14ac:dyDescent="0.25">
      <c r="A705" t="s">
        <v>4</v>
      </c>
      <c r="B705" t="s">
        <v>31</v>
      </c>
      <c r="C705" t="s">
        <v>91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</row>
    <row r="706" spans="1:59" x14ac:dyDescent="0.25">
      <c r="A706" t="s">
        <v>4</v>
      </c>
      <c r="B706" t="s">
        <v>31</v>
      </c>
      <c r="C706" t="s">
        <v>92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</row>
    <row r="707" spans="1:59" x14ac:dyDescent="0.25">
      <c r="A707" t="s">
        <v>4</v>
      </c>
      <c r="B707" t="s">
        <v>31</v>
      </c>
      <c r="C707" t="s">
        <v>93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</row>
    <row r="708" spans="1:59" x14ac:dyDescent="0.25">
      <c r="A708" t="s">
        <v>4</v>
      </c>
      <c r="B708" t="s">
        <v>31</v>
      </c>
      <c r="C708" t="s">
        <v>94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</row>
    <row r="709" spans="1:59" x14ac:dyDescent="0.25">
      <c r="A709" t="s">
        <v>4</v>
      </c>
      <c r="B709" t="s">
        <v>31</v>
      </c>
      <c r="C709" t="s">
        <v>95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</row>
    <row r="710" spans="1:59" x14ac:dyDescent="0.25">
      <c r="A710" t="s">
        <v>4</v>
      </c>
      <c r="B710" t="s">
        <v>31</v>
      </c>
      <c r="C710" t="s">
        <v>96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</row>
    <row r="711" spans="1:59" x14ac:dyDescent="0.25">
      <c r="A711" t="s">
        <v>4</v>
      </c>
      <c r="B711" t="s">
        <v>31</v>
      </c>
      <c r="C711" t="s">
        <v>97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</row>
    <row r="712" spans="1:59" x14ac:dyDescent="0.25">
      <c r="A712" t="s">
        <v>4</v>
      </c>
      <c r="B712" t="s">
        <v>31</v>
      </c>
      <c r="C712" t="s">
        <v>98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</row>
    <row r="713" spans="1:59" x14ac:dyDescent="0.25">
      <c r="A713" t="s">
        <v>4</v>
      </c>
      <c r="B713" t="s">
        <v>31</v>
      </c>
      <c r="C713" t="s">
        <v>99</v>
      </c>
      <c r="D713">
        <v>37.198523456110401</v>
      </c>
      <c r="E713">
        <v>37.861951626456197</v>
      </c>
      <c r="F713">
        <v>40.664985238566103</v>
      </c>
      <c r="G713">
        <v>58.809882891490197</v>
      </c>
      <c r="H713">
        <v>65.121727524212304</v>
      </c>
      <c r="I713">
        <v>81.261538585886896</v>
      </c>
      <c r="J713">
        <v>97.690705415177007</v>
      </c>
      <c r="K713">
        <v>116.650692639315</v>
      </c>
      <c r="L713">
        <v>140.36325673774101</v>
      </c>
      <c r="M713">
        <v>170.190269773594</v>
      </c>
      <c r="N713">
        <v>205.17330562026001</v>
      </c>
      <c r="O713">
        <v>240.96240260958999</v>
      </c>
      <c r="P713">
        <v>285.60822113043997</v>
      </c>
      <c r="Q713">
        <v>334.057007138453</v>
      </c>
      <c r="R713">
        <v>395.52892406356801</v>
      </c>
      <c r="S713">
        <v>467.87319261374898</v>
      </c>
      <c r="T713">
        <v>524.89549366618701</v>
      </c>
      <c r="U713">
        <v>581.05860255292805</v>
      </c>
      <c r="V713">
        <v>637.82706407297303</v>
      </c>
      <c r="W713">
        <v>693.22838985719602</v>
      </c>
      <c r="X713">
        <v>748.98361344463501</v>
      </c>
      <c r="Y713">
        <v>805.20904449931595</v>
      </c>
      <c r="Z713">
        <v>861.85019089166099</v>
      </c>
      <c r="AA713">
        <v>917.651820580351</v>
      </c>
      <c r="AB713">
        <v>973.23189314671697</v>
      </c>
      <c r="AC713">
        <v>1029.9132187872999</v>
      </c>
      <c r="AD713">
        <v>1092.9286250257001</v>
      </c>
      <c r="AE713">
        <v>1156.73297863172</v>
      </c>
      <c r="AF713">
        <v>1221.1789111844901</v>
      </c>
      <c r="AG713">
        <v>1288.21537005043</v>
      </c>
      <c r="AH713">
        <v>1357.45539839055</v>
      </c>
      <c r="AI713">
        <v>1430.0236277843201</v>
      </c>
      <c r="AJ713">
        <v>1501.3186992846299</v>
      </c>
      <c r="AK713">
        <v>1574.1195602570899</v>
      </c>
      <c r="AL713">
        <v>1647.9404212285599</v>
      </c>
      <c r="AM713">
        <v>1726.8460190370299</v>
      </c>
      <c r="AN713">
        <v>1816.0686505265301</v>
      </c>
      <c r="AO713">
        <v>1909.42812411714</v>
      </c>
      <c r="AP713">
        <v>2004.0718082327801</v>
      </c>
      <c r="AQ713">
        <v>2098.9260186639999</v>
      </c>
      <c r="AR713">
        <v>2195.0123343571499</v>
      </c>
      <c r="AS713">
        <v>2290.1291763670602</v>
      </c>
      <c r="AT713">
        <v>2385.7097025870298</v>
      </c>
      <c r="AU713">
        <v>2480.05864986086</v>
      </c>
      <c r="AV713">
        <v>2574.6812813449601</v>
      </c>
      <c r="AW713">
        <v>2670.0933865124598</v>
      </c>
      <c r="AX713">
        <v>2773.12391272484</v>
      </c>
      <c r="AY713">
        <v>2873.8175968342898</v>
      </c>
      <c r="AZ713">
        <v>2975.97443883703</v>
      </c>
      <c r="BA713">
        <v>3079.6681229434798</v>
      </c>
      <c r="BB713">
        <v>3185.0044386272298</v>
      </c>
      <c r="BC713">
        <v>3270.1612806469602</v>
      </c>
      <c r="BD713">
        <v>3357.13917529644</v>
      </c>
      <c r="BE713">
        <v>3446.0749646808199</v>
      </c>
      <c r="BF713">
        <v>3534.9930361769002</v>
      </c>
      <c r="BG713">
        <v>3627.9809009002402</v>
      </c>
    </row>
    <row r="714" spans="1:59" x14ac:dyDescent="0.25">
      <c r="A714" t="s">
        <v>4</v>
      </c>
      <c r="B714" t="s">
        <v>31</v>
      </c>
      <c r="C714" t="s">
        <v>100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</row>
    <row r="715" spans="1:59" x14ac:dyDescent="0.25">
      <c r="A715" t="s">
        <v>4</v>
      </c>
      <c r="B715" t="s">
        <v>31</v>
      </c>
      <c r="C715" t="s">
        <v>101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 spans="1:59" x14ac:dyDescent="0.25">
      <c r="A716" t="s">
        <v>4</v>
      </c>
      <c r="B716" t="s">
        <v>31</v>
      </c>
      <c r="C716" t="s">
        <v>102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</row>
    <row r="717" spans="1:59" x14ac:dyDescent="0.25">
      <c r="A717" t="s">
        <v>4</v>
      </c>
      <c r="B717" t="s">
        <v>31</v>
      </c>
      <c r="C717" t="s">
        <v>103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</row>
    <row r="718" spans="1:59" x14ac:dyDescent="0.25">
      <c r="A718" t="s">
        <v>4</v>
      </c>
      <c r="B718" t="s">
        <v>31</v>
      </c>
      <c r="C718" t="s">
        <v>104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</row>
    <row r="719" spans="1:59" x14ac:dyDescent="0.25">
      <c r="A719" t="s">
        <v>4</v>
      </c>
      <c r="B719" t="s">
        <v>31</v>
      </c>
      <c r="C719" t="s">
        <v>105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</row>
    <row r="720" spans="1:59" x14ac:dyDescent="0.25">
      <c r="A720" t="s">
        <v>4</v>
      </c>
      <c r="B720" t="s">
        <v>31</v>
      </c>
      <c r="C720" t="s">
        <v>106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</row>
    <row r="721" spans="1:59" x14ac:dyDescent="0.25">
      <c r="A721" t="s">
        <v>4</v>
      </c>
      <c r="B721" t="s">
        <v>31</v>
      </c>
      <c r="C721" t="s">
        <v>107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</row>
    <row r="722" spans="1:59" x14ac:dyDescent="0.25">
      <c r="A722" t="s">
        <v>4</v>
      </c>
      <c r="B722" t="s">
        <v>31</v>
      </c>
      <c r="C722" t="s">
        <v>108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</row>
    <row r="723" spans="1:59" x14ac:dyDescent="0.25">
      <c r="A723" t="s">
        <v>4</v>
      </c>
      <c r="B723" t="s">
        <v>31</v>
      </c>
      <c r="C723" t="s">
        <v>109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</row>
    <row r="724" spans="1:59" x14ac:dyDescent="0.25">
      <c r="A724" t="s">
        <v>4</v>
      </c>
      <c r="B724" t="s">
        <v>31</v>
      </c>
      <c r="C724" t="s">
        <v>110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</row>
    <row r="725" spans="1:59" x14ac:dyDescent="0.25">
      <c r="A725" t="s">
        <v>4</v>
      </c>
      <c r="B725" t="s">
        <v>31</v>
      </c>
      <c r="C725" t="s">
        <v>111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</row>
    <row r="726" spans="1:59" x14ac:dyDescent="0.25">
      <c r="A726" t="s">
        <v>4</v>
      </c>
      <c r="B726" t="s">
        <v>31</v>
      </c>
      <c r="C726" t="s">
        <v>112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</row>
    <row r="727" spans="1:59" x14ac:dyDescent="0.25">
      <c r="A727" t="s">
        <v>4</v>
      </c>
      <c r="B727" t="s">
        <v>31</v>
      </c>
      <c r="C727" t="s">
        <v>113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</row>
    <row r="728" spans="1:59" x14ac:dyDescent="0.25">
      <c r="A728" t="s">
        <v>4</v>
      </c>
      <c r="B728" t="s">
        <v>31</v>
      </c>
      <c r="C728" t="s">
        <v>114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</row>
    <row r="729" spans="1:59" x14ac:dyDescent="0.25">
      <c r="A729" t="s">
        <v>4</v>
      </c>
      <c r="B729" t="s">
        <v>31</v>
      </c>
      <c r="C729" t="s">
        <v>115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</row>
    <row r="730" spans="1:59" x14ac:dyDescent="0.25">
      <c r="A730" t="s">
        <v>4</v>
      </c>
      <c r="B730" t="s">
        <v>31</v>
      </c>
      <c r="C730" t="s">
        <v>116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</row>
    <row r="731" spans="1:59" x14ac:dyDescent="0.25">
      <c r="A731" t="s">
        <v>4</v>
      </c>
      <c r="B731" t="s">
        <v>32</v>
      </c>
      <c r="C731" t="s">
        <v>89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</row>
    <row r="732" spans="1:59" x14ac:dyDescent="0.25">
      <c r="A732" t="s">
        <v>4</v>
      </c>
      <c r="B732" t="s">
        <v>32</v>
      </c>
      <c r="C732" t="s">
        <v>90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</row>
    <row r="733" spans="1:59" x14ac:dyDescent="0.25">
      <c r="A733" t="s">
        <v>4</v>
      </c>
      <c r="B733" t="s">
        <v>32</v>
      </c>
      <c r="C733" t="s">
        <v>91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</row>
    <row r="734" spans="1:59" x14ac:dyDescent="0.25">
      <c r="A734" t="s">
        <v>4</v>
      </c>
      <c r="B734" t="s">
        <v>32</v>
      </c>
      <c r="C734" t="s">
        <v>92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</row>
    <row r="735" spans="1:59" x14ac:dyDescent="0.25">
      <c r="A735" t="s">
        <v>4</v>
      </c>
      <c r="B735" t="s">
        <v>32</v>
      </c>
      <c r="C735" t="s">
        <v>93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</row>
    <row r="736" spans="1:59" x14ac:dyDescent="0.25">
      <c r="A736" t="s">
        <v>4</v>
      </c>
      <c r="B736" t="s">
        <v>32</v>
      </c>
      <c r="C736" t="s">
        <v>94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</row>
    <row r="737" spans="1:59" x14ac:dyDescent="0.25">
      <c r="A737" t="s">
        <v>4</v>
      </c>
      <c r="B737" t="s">
        <v>32</v>
      </c>
      <c r="C737" t="s">
        <v>95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</row>
    <row r="738" spans="1:59" x14ac:dyDescent="0.25">
      <c r="A738" t="s">
        <v>4</v>
      </c>
      <c r="B738" t="s">
        <v>32</v>
      </c>
      <c r="C738" t="s">
        <v>96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</row>
    <row r="739" spans="1:59" x14ac:dyDescent="0.25">
      <c r="A739" t="s">
        <v>4</v>
      </c>
      <c r="B739" t="s">
        <v>32</v>
      </c>
      <c r="C739" t="s">
        <v>97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</row>
    <row r="740" spans="1:59" x14ac:dyDescent="0.25">
      <c r="A740" t="s">
        <v>4</v>
      </c>
      <c r="B740" t="s">
        <v>32</v>
      </c>
      <c r="C740" t="s">
        <v>98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</row>
    <row r="741" spans="1:59" x14ac:dyDescent="0.25">
      <c r="A741" t="s">
        <v>4</v>
      </c>
      <c r="B741" t="s">
        <v>32</v>
      </c>
      <c r="C741" t="s">
        <v>99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</row>
    <row r="742" spans="1:59" x14ac:dyDescent="0.25">
      <c r="A742" t="s">
        <v>4</v>
      </c>
      <c r="B742" t="s">
        <v>32</v>
      </c>
      <c r="C742" t="s">
        <v>100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</row>
    <row r="743" spans="1:59" x14ac:dyDescent="0.25">
      <c r="A743" t="s">
        <v>4</v>
      </c>
      <c r="B743" t="s">
        <v>32</v>
      </c>
      <c r="C743" t="s">
        <v>101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</row>
    <row r="744" spans="1:59" x14ac:dyDescent="0.25">
      <c r="A744" t="s">
        <v>4</v>
      </c>
      <c r="B744" t="s">
        <v>32</v>
      </c>
      <c r="C744" t="s">
        <v>102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</row>
    <row r="745" spans="1:59" x14ac:dyDescent="0.25">
      <c r="A745" t="s">
        <v>4</v>
      </c>
      <c r="B745" t="s">
        <v>32</v>
      </c>
      <c r="C745" t="s">
        <v>103</v>
      </c>
      <c r="D745">
        <v>0</v>
      </c>
      <c r="E745">
        <v>0</v>
      </c>
      <c r="F745">
        <v>0</v>
      </c>
      <c r="G745">
        <v>0</v>
      </c>
      <c r="H745">
        <v>0.70660999917</v>
      </c>
      <c r="I745">
        <v>1.4291999983400001</v>
      </c>
      <c r="J745">
        <v>2.14339999751</v>
      </c>
      <c r="K745">
        <v>2.8362799966900001</v>
      </c>
      <c r="L745">
        <v>3.5557899958600001</v>
      </c>
      <c r="M745">
        <v>4.2562599950299997</v>
      </c>
      <c r="N745">
        <v>4.9661399941999997</v>
      </c>
      <c r="O745">
        <v>7.0340799920599997</v>
      </c>
      <c r="P745">
        <v>9.0737899899300007</v>
      </c>
      <c r="Q745">
        <v>11.13907998779</v>
      </c>
      <c r="R745">
        <v>13.17615998566</v>
      </c>
      <c r="S745">
        <v>15.23879998352</v>
      </c>
      <c r="T745">
        <v>17.851039980620001</v>
      </c>
      <c r="U745">
        <v>20.440719977720001</v>
      </c>
      <c r="V745">
        <v>23.037839974819999</v>
      </c>
      <c r="W745">
        <v>25.613139971919999</v>
      </c>
      <c r="X745">
        <v>28.21439996902</v>
      </c>
      <c r="Y745">
        <v>30.804499966110001</v>
      </c>
      <c r="Z745">
        <v>33.400719963210001</v>
      </c>
      <c r="AA745">
        <v>35.965619960310001</v>
      </c>
      <c r="AB745">
        <v>38.557339957410001</v>
      </c>
      <c r="AC745">
        <v>41.135999954509998</v>
      </c>
      <c r="AD745">
        <v>44.892999950430102</v>
      </c>
      <c r="AE745">
        <v>48.649499946349998</v>
      </c>
      <c r="AF745">
        <v>52.425499942270001</v>
      </c>
      <c r="AG745">
        <v>56.182499938180001</v>
      </c>
      <c r="AH745">
        <v>59.948999934100001</v>
      </c>
      <c r="AI745">
        <v>63.714999930019999</v>
      </c>
      <c r="AJ745">
        <v>67.491499925940005</v>
      </c>
      <c r="AK745">
        <v>71.238499921859997</v>
      </c>
      <c r="AL745">
        <v>75.01449991778</v>
      </c>
      <c r="AM745">
        <v>78.770999913699995</v>
      </c>
      <c r="AN745">
        <v>81.382499910869996</v>
      </c>
      <c r="AO745">
        <v>83.973999908050004</v>
      </c>
      <c r="AP745">
        <v>86.565499905229998</v>
      </c>
      <c r="AQ745">
        <v>89.166999902399994</v>
      </c>
      <c r="AR745">
        <v>91.758999899580004</v>
      </c>
      <c r="AS745">
        <v>94.369999896750002</v>
      </c>
      <c r="AT745">
        <v>96.961499893929997</v>
      </c>
      <c r="AU745">
        <v>99.562999891100006</v>
      </c>
      <c r="AV745">
        <v>102.16449988828001</v>
      </c>
      <c r="AW745">
        <v>104.76599988545</v>
      </c>
      <c r="AX745">
        <v>107.93499988192001</v>
      </c>
      <c r="AY745">
        <v>111.10399987839</v>
      </c>
      <c r="AZ745">
        <v>114.28299987486</v>
      </c>
      <c r="BA745">
        <v>117.45199987133</v>
      </c>
      <c r="BB745">
        <v>120.61149986780001</v>
      </c>
      <c r="BC745">
        <v>123.78049986427</v>
      </c>
      <c r="BD745">
        <v>126.93949986075</v>
      </c>
      <c r="BE745">
        <v>130.11849985722</v>
      </c>
      <c r="BF745">
        <v>133.28749985369001</v>
      </c>
      <c r="BG745">
        <v>136.44699985016001</v>
      </c>
    </row>
    <row r="746" spans="1:59" x14ac:dyDescent="0.25">
      <c r="A746" t="s">
        <v>4</v>
      </c>
      <c r="B746" t="s">
        <v>32</v>
      </c>
      <c r="C746" t="s">
        <v>104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</row>
    <row r="747" spans="1:59" x14ac:dyDescent="0.25">
      <c r="A747" t="s">
        <v>4</v>
      </c>
      <c r="B747" t="s">
        <v>32</v>
      </c>
      <c r="C747" t="s">
        <v>105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</row>
    <row r="748" spans="1:59" x14ac:dyDescent="0.25">
      <c r="A748" t="s">
        <v>4</v>
      </c>
      <c r="B748" t="s">
        <v>32</v>
      </c>
      <c r="C748" t="s">
        <v>106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</row>
    <row r="749" spans="1:59" x14ac:dyDescent="0.25">
      <c r="A749" t="s">
        <v>4</v>
      </c>
      <c r="B749" t="s">
        <v>32</v>
      </c>
      <c r="C749" t="s">
        <v>107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</row>
    <row r="750" spans="1:59" x14ac:dyDescent="0.25">
      <c r="A750" t="s">
        <v>4</v>
      </c>
      <c r="B750" t="s">
        <v>32</v>
      </c>
      <c r="C750" t="s">
        <v>108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</row>
    <row r="751" spans="1:59" x14ac:dyDescent="0.25">
      <c r="A751" t="s">
        <v>4</v>
      </c>
      <c r="B751" t="s">
        <v>32</v>
      </c>
      <c r="C751" t="s">
        <v>109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</row>
    <row r="752" spans="1:59" x14ac:dyDescent="0.25">
      <c r="A752" t="s">
        <v>4</v>
      </c>
      <c r="B752" t="s">
        <v>32</v>
      </c>
      <c r="C752" t="s">
        <v>110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</row>
    <row r="753" spans="1:59" x14ac:dyDescent="0.25">
      <c r="A753" t="s">
        <v>4</v>
      </c>
      <c r="B753" t="s">
        <v>32</v>
      </c>
      <c r="C753" t="s">
        <v>111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</row>
    <row r="754" spans="1:59" x14ac:dyDescent="0.25">
      <c r="A754" t="s">
        <v>4</v>
      </c>
      <c r="B754" t="s">
        <v>32</v>
      </c>
      <c r="C754" t="s">
        <v>112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</row>
    <row r="755" spans="1:59" x14ac:dyDescent="0.25">
      <c r="A755" t="s">
        <v>4</v>
      </c>
      <c r="B755" t="s">
        <v>32</v>
      </c>
      <c r="C755" t="s">
        <v>113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</row>
    <row r="756" spans="1:59" x14ac:dyDescent="0.25">
      <c r="A756" t="s">
        <v>4</v>
      </c>
      <c r="B756" t="s">
        <v>32</v>
      </c>
      <c r="C756" t="s">
        <v>114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</row>
    <row r="757" spans="1:59" x14ac:dyDescent="0.25">
      <c r="A757" t="s">
        <v>4</v>
      </c>
      <c r="B757" t="s">
        <v>32</v>
      </c>
      <c r="C757" t="s">
        <v>115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</row>
    <row r="758" spans="1:59" x14ac:dyDescent="0.25">
      <c r="A758" t="s">
        <v>4</v>
      </c>
      <c r="B758" t="s">
        <v>32</v>
      </c>
      <c r="C758" t="s">
        <v>116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</row>
    <row r="759" spans="1:59" x14ac:dyDescent="0.25">
      <c r="A759" t="s">
        <v>4</v>
      </c>
      <c r="B759" t="s">
        <v>33</v>
      </c>
      <c r="C759" t="s">
        <v>89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</row>
    <row r="760" spans="1:59" x14ac:dyDescent="0.25">
      <c r="A760" t="s">
        <v>4</v>
      </c>
      <c r="B760" t="s">
        <v>33</v>
      </c>
      <c r="C760" t="s">
        <v>90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</row>
    <row r="761" spans="1:59" x14ac:dyDescent="0.25">
      <c r="A761" t="s">
        <v>4</v>
      </c>
      <c r="B761" t="s">
        <v>33</v>
      </c>
      <c r="C761" t="s">
        <v>91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</row>
    <row r="762" spans="1:59" x14ac:dyDescent="0.25">
      <c r="A762" t="s">
        <v>4</v>
      </c>
      <c r="B762" t="s">
        <v>33</v>
      </c>
      <c r="C762" t="s">
        <v>92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</row>
    <row r="763" spans="1:59" x14ac:dyDescent="0.25">
      <c r="A763" t="s">
        <v>4</v>
      </c>
      <c r="B763" t="s">
        <v>33</v>
      </c>
      <c r="C763" t="s">
        <v>93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</row>
    <row r="764" spans="1:59" x14ac:dyDescent="0.25">
      <c r="A764" t="s">
        <v>4</v>
      </c>
      <c r="B764" t="s">
        <v>33</v>
      </c>
      <c r="C764" t="s">
        <v>94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</row>
    <row r="765" spans="1:59" x14ac:dyDescent="0.25">
      <c r="A765" t="s">
        <v>4</v>
      </c>
      <c r="B765" t="s">
        <v>33</v>
      </c>
      <c r="C765" t="s">
        <v>95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</row>
    <row r="766" spans="1:59" x14ac:dyDescent="0.25">
      <c r="A766" t="s">
        <v>4</v>
      </c>
      <c r="B766" t="s">
        <v>33</v>
      </c>
      <c r="C766" t="s">
        <v>96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</row>
    <row r="767" spans="1:59" x14ac:dyDescent="0.25">
      <c r="A767" t="s">
        <v>4</v>
      </c>
      <c r="B767" t="s">
        <v>33</v>
      </c>
      <c r="C767" t="s">
        <v>97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</row>
    <row r="768" spans="1:59" x14ac:dyDescent="0.25">
      <c r="A768" t="s">
        <v>4</v>
      </c>
      <c r="B768" t="s">
        <v>33</v>
      </c>
      <c r="C768" t="s">
        <v>98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</row>
    <row r="769" spans="1:59" x14ac:dyDescent="0.25">
      <c r="A769" t="s">
        <v>4</v>
      </c>
      <c r="B769" t="s">
        <v>33</v>
      </c>
      <c r="C769" t="s">
        <v>99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</row>
    <row r="770" spans="1:59" x14ac:dyDescent="0.25">
      <c r="A770" t="s">
        <v>4</v>
      </c>
      <c r="B770" t="s">
        <v>33</v>
      </c>
      <c r="C770" t="s">
        <v>100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</row>
    <row r="771" spans="1:59" x14ac:dyDescent="0.25">
      <c r="A771" t="s">
        <v>4</v>
      </c>
      <c r="B771" t="s">
        <v>33</v>
      </c>
      <c r="C771" t="s">
        <v>101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</row>
    <row r="772" spans="1:59" x14ac:dyDescent="0.25">
      <c r="A772" t="s">
        <v>4</v>
      </c>
      <c r="B772" t="s">
        <v>33</v>
      </c>
      <c r="C772" t="s">
        <v>102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</row>
    <row r="773" spans="1:59" x14ac:dyDescent="0.25">
      <c r="A773" t="s">
        <v>4</v>
      </c>
      <c r="B773" t="s">
        <v>33</v>
      </c>
      <c r="C773" t="s">
        <v>103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</row>
    <row r="774" spans="1:59" x14ac:dyDescent="0.25">
      <c r="A774" t="s">
        <v>4</v>
      </c>
      <c r="B774" t="s">
        <v>33</v>
      </c>
      <c r="C774" t="s">
        <v>104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</row>
    <row r="775" spans="1:59" x14ac:dyDescent="0.25">
      <c r="A775" t="s">
        <v>4</v>
      </c>
      <c r="B775" t="s">
        <v>33</v>
      </c>
      <c r="C775" t="s">
        <v>105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</row>
    <row r="776" spans="1:59" x14ac:dyDescent="0.25">
      <c r="A776" t="s">
        <v>4</v>
      </c>
      <c r="B776" t="s">
        <v>33</v>
      </c>
      <c r="C776" t="s">
        <v>106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</row>
    <row r="777" spans="1:59" x14ac:dyDescent="0.25">
      <c r="A777" t="s">
        <v>4</v>
      </c>
      <c r="B777" t="s">
        <v>33</v>
      </c>
      <c r="C777" t="s">
        <v>107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</row>
    <row r="778" spans="1:59" x14ac:dyDescent="0.25">
      <c r="A778" t="s">
        <v>4</v>
      </c>
      <c r="B778" t="s">
        <v>33</v>
      </c>
      <c r="C778" t="s">
        <v>108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</row>
    <row r="779" spans="1:59" x14ac:dyDescent="0.25">
      <c r="A779" t="s">
        <v>4</v>
      </c>
      <c r="B779" t="s">
        <v>33</v>
      </c>
      <c r="C779" t="s">
        <v>109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</row>
    <row r="780" spans="1:59" x14ac:dyDescent="0.25">
      <c r="A780" t="s">
        <v>4</v>
      </c>
      <c r="B780" t="s">
        <v>33</v>
      </c>
      <c r="C780" t="s">
        <v>110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</row>
    <row r="781" spans="1:59" x14ac:dyDescent="0.25">
      <c r="A781" t="s">
        <v>4</v>
      </c>
      <c r="B781" t="s">
        <v>33</v>
      </c>
      <c r="C781" t="s">
        <v>111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</row>
    <row r="782" spans="1:59" x14ac:dyDescent="0.25">
      <c r="A782" t="s">
        <v>4</v>
      </c>
      <c r="B782" t="s">
        <v>33</v>
      </c>
      <c r="C782" t="s">
        <v>112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</row>
    <row r="783" spans="1:59" x14ac:dyDescent="0.25">
      <c r="A783" t="s">
        <v>4</v>
      </c>
      <c r="B783" t="s">
        <v>33</v>
      </c>
      <c r="C783" t="s">
        <v>113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</row>
    <row r="784" spans="1:59" x14ac:dyDescent="0.25">
      <c r="A784" t="s">
        <v>4</v>
      </c>
      <c r="B784" t="s">
        <v>33</v>
      </c>
      <c r="C784" t="s">
        <v>114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</row>
    <row r="785" spans="1:59" x14ac:dyDescent="0.25">
      <c r="A785" t="s">
        <v>4</v>
      </c>
      <c r="B785" t="s">
        <v>33</v>
      </c>
      <c r="C785" t="s">
        <v>115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</row>
    <row r="786" spans="1:59" x14ac:dyDescent="0.25">
      <c r="A786" t="s">
        <v>4</v>
      </c>
      <c r="B786" t="s">
        <v>33</v>
      </c>
      <c r="C786" t="s">
        <v>116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</row>
    <row r="787" spans="1:59" x14ac:dyDescent="0.25">
      <c r="A787" t="s">
        <v>4</v>
      </c>
      <c r="B787" t="s">
        <v>34</v>
      </c>
      <c r="C787" t="s">
        <v>89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</row>
    <row r="788" spans="1:59" x14ac:dyDescent="0.25">
      <c r="A788" t="s">
        <v>4</v>
      </c>
      <c r="B788" t="s">
        <v>34</v>
      </c>
      <c r="C788" t="s">
        <v>90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</row>
    <row r="789" spans="1:59" x14ac:dyDescent="0.25">
      <c r="A789" t="s">
        <v>4</v>
      </c>
      <c r="B789" t="s">
        <v>34</v>
      </c>
      <c r="C789" t="s">
        <v>91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</row>
    <row r="790" spans="1:59" x14ac:dyDescent="0.25">
      <c r="A790" t="s">
        <v>4</v>
      </c>
      <c r="B790" t="s">
        <v>34</v>
      </c>
      <c r="C790" t="s">
        <v>92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</row>
    <row r="791" spans="1:59" x14ac:dyDescent="0.25">
      <c r="A791" t="s">
        <v>4</v>
      </c>
      <c r="B791" t="s">
        <v>34</v>
      </c>
      <c r="C791" t="s">
        <v>93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</row>
    <row r="792" spans="1:59" x14ac:dyDescent="0.25">
      <c r="A792" t="s">
        <v>4</v>
      </c>
      <c r="B792" t="s">
        <v>34</v>
      </c>
      <c r="C792" t="s">
        <v>94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</row>
    <row r="793" spans="1:59" x14ac:dyDescent="0.25">
      <c r="A793" t="s">
        <v>4</v>
      </c>
      <c r="B793" t="s">
        <v>34</v>
      </c>
      <c r="C793" t="s">
        <v>95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</row>
    <row r="794" spans="1:59" x14ac:dyDescent="0.25">
      <c r="A794" t="s">
        <v>4</v>
      </c>
      <c r="B794" t="s">
        <v>34</v>
      </c>
      <c r="C794" t="s">
        <v>96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</row>
    <row r="795" spans="1:59" x14ac:dyDescent="0.25">
      <c r="A795" t="s">
        <v>4</v>
      </c>
      <c r="B795" t="s">
        <v>34</v>
      </c>
      <c r="C795" t="s">
        <v>97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</row>
    <row r="796" spans="1:59" x14ac:dyDescent="0.25">
      <c r="A796" t="s">
        <v>4</v>
      </c>
      <c r="B796" t="s">
        <v>34</v>
      </c>
      <c r="C796" t="s">
        <v>98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</row>
    <row r="797" spans="1:59" x14ac:dyDescent="0.25">
      <c r="A797" t="s">
        <v>4</v>
      </c>
      <c r="B797" t="s">
        <v>34</v>
      </c>
      <c r="C797" t="s">
        <v>99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</row>
    <row r="798" spans="1:59" x14ac:dyDescent="0.25">
      <c r="A798" t="s">
        <v>4</v>
      </c>
      <c r="B798" t="s">
        <v>34</v>
      </c>
      <c r="C798" t="s">
        <v>100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</row>
    <row r="799" spans="1:59" x14ac:dyDescent="0.25">
      <c r="A799" t="s">
        <v>4</v>
      </c>
      <c r="B799" t="s">
        <v>34</v>
      </c>
      <c r="C799" t="s">
        <v>101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</row>
    <row r="800" spans="1:59" x14ac:dyDescent="0.25">
      <c r="A800" t="s">
        <v>4</v>
      </c>
      <c r="B800" t="s">
        <v>34</v>
      </c>
      <c r="C800" t="s">
        <v>102</v>
      </c>
      <c r="D800">
        <v>31.1723626562205</v>
      </c>
      <c r="E800">
        <v>31.728315462970301</v>
      </c>
      <c r="F800">
        <v>34.0772576299184</v>
      </c>
      <c r="G800">
        <v>49.5767312775262</v>
      </c>
      <c r="H800">
        <v>54.581736668886201</v>
      </c>
      <c r="I800">
        <v>67.968153954007406</v>
      </c>
      <c r="J800">
        <v>81.870606659542204</v>
      </c>
      <c r="K800">
        <v>98.183219828956894</v>
      </c>
      <c r="L800">
        <v>118.700606622712</v>
      </c>
      <c r="M800">
        <v>145.00060659641201</v>
      </c>
      <c r="N800">
        <v>175.99671556287001</v>
      </c>
      <c r="O800">
        <v>206.940533525256</v>
      </c>
      <c r="P800">
        <v>245.97435147955301</v>
      </c>
      <c r="Q800">
        <v>289.17816942967897</v>
      </c>
      <c r="R800">
        <v>344.381987367806</v>
      </c>
      <c r="S800">
        <v>410.52580529499198</v>
      </c>
      <c r="T800">
        <v>461.90344123027501</v>
      </c>
      <c r="U800">
        <v>512.971077165868</v>
      </c>
      <c r="V800">
        <v>565.038713100461</v>
      </c>
      <c r="W800">
        <v>616.31634903584404</v>
      </c>
      <c r="X800">
        <v>668.34036053449097</v>
      </c>
      <c r="Y800">
        <v>721.26074759625101</v>
      </c>
      <c r="Z800">
        <v>775.01475909316798</v>
      </c>
      <c r="AA800">
        <v>828.46239502638105</v>
      </c>
      <c r="AB800">
        <v>882.12003095938405</v>
      </c>
      <c r="AC800">
        <v>937.28155789342895</v>
      </c>
      <c r="AD800">
        <v>993.38919382398205</v>
      </c>
      <c r="AE800">
        <v>1050.2468297537901</v>
      </c>
      <c r="AF800">
        <v>1107.6944656830001</v>
      </c>
      <c r="AG800">
        <v>1167.62210160973</v>
      </c>
      <c r="AH800">
        <v>1229.63362853693</v>
      </c>
      <c r="AI800">
        <v>1294.8074464650799</v>
      </c>
      <c r="AJ800">
        <v>1358.7612643944601</v>
      </c>
      <c r="AK800">
        <v>1424.1750823223799</v>
      </c>
      <c r="AL800">
        <v>1490.52890024935</v>
      </c>
      <c r="AM800">
        <v>1561.73271817148</v>
      </c>
      <c r="AN800">
        <v>1643.88271808933</v>
      </c>
      <c r="AO800">
        <v>1729.98271800323</v>
      </c>
      <c r="AP800">
        <v>1817.3027179159101</v>
      </c>
      <c r="AQ800">
        <v>1904.8127178284001</v>
      </c>
      <c r="AR800">
        <v>1993.5027177397101</v>
      </c>
      <c r="AS800">
        <v>2081.2527176519602</v>
      </c>
      <c r="AT800">
        <v>2169.4627175637502</v>
      </c>
      <c r="AU800">
        <v>2256.4927174767199</v>
      </c>
      <c r="AV800">
        <v>2343.7827173894302</v>
      </c>
      <c r="AW800">
        <v>2431.8227173013902</v>
      </c>
      <c r="AX800">
        <v>2526.53271720668</v>
      </c>
      <c r="AY800">
        <v>2619.0227171141901</v>
      </c>
      <c r="AZ800">
        <v>2712.8927170203201</v>
      </c>
      <c r="BA800">
        <v>2808.2327169249802</v>
      </c>
      <c r="BB800">
        <v>2905.1427168280702</v>
      </c>
      <c r="BC800">
        <v>2982.8727167503398</v>
      </c>
      <c r="BD800">
        <v>3062.3427166708698</v>
      </c>
      <c r="BE800">
        <v>3143.65271658956</v>
      </c>
      <c r="BF800">
        <v>3224.9558845143702</v>
      </c>
      <c r="BG800">
        <v>3310.1348560050701</v>
      </c>
    </row>
    <row r="801" spans="1:59" x14ac:dyDescent="0.25">
      <c r="A801" t="s">
        <v>4</v>
      </c>
      <c r="B801" t="s">
        <v>34</v>
      </c>
      <c r="C801" t="s">
        <v>103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</row>
    <row r="802" spans="1:59" x14ac:dyDescent="0.25">
      <c r="A802" t="s">
        <v>4</v>
      </c>
      <c r="B802" t="s">
        <v>34</v>
      </c>
      <c r="C802" t="s">
        <v>104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</row>
    <row r="803" spans="1:59" x14ac:dyDescent="0.25">
      <c r="A803" t="s">
        <v>4</v>
      </c>
      <c r="B803" t="s">
        <v>34</v>
      </c>
      <c r="C803" t="s">
        <v>105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</row>
    <row r="804" spans="1:59" x14ac:dyDescent="0.25">
      <c r="A804" t="s">
        <v>4</v>
      </c>
      <c r="B804" t="s">
        <v>34</v>
      </c>
      <c r="C804" t="s">
        <v>106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</row>
    <row r="805" spans="1:59" x14ac:dyDescent="0.25">
      <c r="A805" t="s">
        <v>4</v>
      </c>
      <c r="B805" t="s">
        <v>34</v>
      </c>
      <c r="C805" t="s">
        <v>107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</row>
    <row r="806" spans="1:59" x14ac:dyDescent="0.25">
      <c r="A806" t="s">
        <v>4</v>
      </c>
      <c r="B806" t="s">
        <v>34</v>
      </c>
      <c r="C806" t="s">
        <v>108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</row>
    <row r="807" spans="1:59" x14ac:dyDescent="0.25">
      <c r="A807" t="s">
        <v>4</v>
      </c>
      <c r="B807" t="s">
        <v>34</v>
      </c>
      <c r="C807" t="s">
        <v>109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</row>
    <row r="808" spans="1:59" x14ac:dyDescent="0.25">
      <c r="A808" t="s">
        <v>4</v>
      </c>
      <c r="B808" t="s">
        <v>34</v>
      </c>
      <c r="C808" t="s">
        <v>110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</row>
    <row r="809" spans="1:59" x14ac:dyDescent="0.25">
      <c r="A809" t="s">
        <v>4</v>
      </c>
      <c r="B809" t="s">
        <v>34</v>
      </c>
      <c r="C809" t="s">
        <v>111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</row>
    <row r="810" spans="1:59" x14ac:dyDescent="0.25">
      <c r="A810" t="s">
        <v>4</v>
      </c>
      <c r="B810" t="s">
        <v>34</v>
      </c>
      <c r="C810" t="s">
        <v>112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</row>
    <row r="811" spans="1:59" x14ac:dyDescent="0.25">
      <c r="A811" t="s">
        <v>4</v>
      </c>
      <c r="B811" t="s">
        <v>34</v>
      </c>
      <c r="C811" t="s">
        <v>113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</row>
    <row r="812" spans="1:59" x14ac:dyDescent="0.25">
      <c r="A812" t="s">
        <v>4</v>
      </c>
      <c r="B812" t="s">
        <v>34</v>
      </c>
      <c r="C812" t="s">
        <v>114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</row>
    <row r="813" spans="1:59" x14ac:dyDescent="0.25">
      <c r="A813" t="s">
        <v>4</v>
      </c>
      <c r="B813" t="s">
        <v>34</v>
      </c>
      <c r="C813" t="s">
        <v>115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</row>
    <row r="814" spans="1:59" x14ac:dyDescent="0.25">
      <c r="A814" t="s">
        <v>4</v>
      </c>
      <c r="B814" t="s">
        <v>34</v>
      </c>
      <c r="C814" t="s">
        <v>116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</row>
    <row r="815" spans="1:59" x14ac:dyDescent="0.25">
      <c r="A815" t="s">
        <v>4</v>
      </c>
      <c r="B815" t="s">
        <v>35</v>
      </c>
      <c r="C815" t="s">
        <v>89</v>
      </c>
      <c r="D815">
        <v>2.0971440000000001</v>
      </c>
      <c r="E815">
        <v>2.0971440000000001</v>
      </c>
      <c r="F815">
        <v>2.0971440000000001</v>
      </c>
      <c r="G815">
        <v>2.0971440000000001</v>
      </c>
      <c r="H815">
        <v>2.0971440000000001</v>
      </c>
      <c r="I815">
        <v>2.0971440000000001</v>
      </c>
      <c r="J815">
        <v>2.0971440000000001</v>
      </c>
      <c r="K815">
        <v>2.0971440000000001</v>
      </c>
      <c r="L815">
        <v>2.0971440000000001</v>
      </c>
      <c r="M815">
        <v>2.0971440000000001</v>
      </c>
      <c r="N815">
        <v>2.0971440000000001</v>
      </c>
      <c r="O815">
        <v>2.0971440000000001</v>
      </c>
      <c r="P815">
        <v>2.0971440000000001</v>
      </c>
      <c r="Q815">
        <v>2.0971440000000001</v>
      </c>
      <c r="R815">
        <v>2.0971440000000001</v>
      </c>
      <c r="S815">
        <v>2.0971440000000001</v>
      </c>
      <c r="T815">
        <v>2.0971440000000001</v>
      </c>
      <c r="U815">
        <v>2.0971440000000001</v>
      </c>
      <c r="V815">
        <v>2.0971440000000001</v>
      </c>
      <c r="W815">
        <v>2.0971440000000001</v>
      </c>
      <c r="X815">
        <v>2.0971440000000001</v>
      </c>
      <c r="Y815">
        <v>2.0971440000000001</v>
      </c>
      <c r="Z815">
        <v>2.0971440000000001</v>
      </c>
      <c r="AA815">
        <v>2.0971440000000001</v>
      </c>
      <c r="AB815">
        <v>2.0971440000000001</v>
      </c>
      <c r="AC815">
        <v>2.0971440000000001</v>
      </c>
      <c r="AD815">
        <v>2.0971440000000001</v>
      </c>
      <c r="AE815">
        <v>2.0971440000000001</v>
      </c>
      <c r="AF815">
        <v>2.0971440000000001</v>
      </c>
      <c r="AG815">
        <v>2.0971440000000001</v>
      </c>
      <c r="AH815">
        <v>2.0971440000000001</v>
      </c>
      <c r="AI815">
        <v>2.0971440000000001</v>
      </c>
      <c r="AJ815">
        <v>2.0971440000000001</v>
      </c>
      <c r="AK815">
        <v>2.0971440000000001</v>
      </c>
      <c r="AL815">
        <v>2.0971440000000001</v>
      </c>
      <c r="AM815">
        <v>2.0971440000000001</v>
      </c>
      <c r="AN815">
        <v>2.0971440000000001</v>
      </c>
      <c r="AO815">
        <v>2.0971440000000001</v>
      </c>
      <c r="AP815">
        <v>2.0971440000000001</v>
      </c>
      <c r="AQ815">
        <v>2.0971440000000001</v>
      </c>
      <c r="AR815">
        <v>2.0971440000000001</v>
      </c>
      <c r="AS815">
        <v>2.0971440000000001</v>
      </c>
      <c r="AT815">
        <v>2.0971440000000001</v>
      </c>
      <c r="AU815">
        <v>2.0971440000000001</v>
      </c>
      <c r="AV815">
        <v>2.0971440000000001</v>
      </c>
      <c r="AW815">
        <v>2.0971440000000001</v>
      </c>
      <c r="AX815">
        <v>2.0971440000000001</v>
      </c>
      <c r="AY815">
        <v>2.0971440000000001</v>
      </c>
      <c r="AZ815">
        <v>2.0971440000000001</v>
      </c>
      <c r="BA815">
        <v>2.0971440000000001</v>
      </c>
      <c r="BB815">
        <v>2.0971440000000001</v>
      </c>
      <c r="BC815">
        <v>2.0971440000000001</v>
      </c>
      <c r="BD815">
        <v>2.0971440000000001</v>
      </c>
      <c r="BE815">
        <v>2.0971440000000001</v>
      </c>
      <c r="BF815">
        <v>2.0971440000000001</v>
      </c>
      <c r="BG815">
        <v>2.0971440000000001</v>
      </c>
    </row>
    <row r="816" spans="1:59" x14ac:dyDescent="0.25">
      <c r="A816" t="s">
        <v>4</v>
      </c>
      <c r="B816" t="s">
        <v>35</v>
      </c>
      <c r="C816" t="s">
        <v>90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</row>
    <row r="817" spans="1:59" x14ac:dyDescent="0.25">
      <c r="A817" t="s">
        <v>4</v>
      </c>
      <c r="B817" t="s">
        <v>35</v>
      </c>
      <c r="C817" t="s">
        <v>91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</row>
    <row r="818" spans="1:59" x14ac:dyDescent="0.25">
      <c r="A818" t="s">
        <v>4</v>
      </c>
      <c r="B818" t="s">
        <v>35</v>
      </c>
      <c r="C818" t="s">
        <v>92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</row>
    <row r="819" spans="1:59" x14ac:dyDescent="0.25">
      <c r="A819" t="s">
        <v>4</v>
      </c>
      <c r="B819" t="s">
        <v>35</v>
      </c>
      <c r="C819" t="s">
        <v>93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</row>
    <row r="820" spans="1:59" x14ac:dyDescent="0.25">
      <c r="A820" t="s">
        <v>4</v>
      </c>
      <c r="B820" t="s">
        <v>35</v>
      </c>
      <c r="C820" t="s">
        <v>94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</row>
    <row r="821" spans="1:59" x14ac:dyDescent="0.25">
      <c r="A821" t="s">
        <v>4</v>
      </c>
      <c r="B821" t="s">
        <v>35</v>
      </c>
      <c r="C821" t="s">
        <v>95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</row>
    <row r="822" spans="1:59" x14ac:dyDescent="0.25">
      <c r="A822" t="s">
        <v>4</v>
      </c>
      <c r="B822" t="s">
        <v>35</v>
      </c>
      <c r="C822" t="s">
        <v>96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</row>
    <row r="823" spans="1:59" x14ac:dyDescent="0.25">
      <c r="A823" t="s">
        <v>4</v>
      </c>
      <c r="B823" t="s">
        <v>35</v>
      </c>
      <c r="C823" t="s">
        <v>97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</row>
    <row r="824" spans="1:59" x14ac:dyDescent="0.25">
      <c r="A824" t="s">
        <v>4</v>
      </c>
      <c r="B824" t="s">
        <v>35</v>
      </c>
      <c r="C824" t="s">
        <v>98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</row>
    <row r="825" spans="1:59" x14ac:dyDescent="0.25">
      <c r="A825" t="s">
        <v>4</v>
      </c>
      <c r="B825" t="s">
        <v>35</v>
      </c>
      <c r="C825" t="s">
        <v>99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</row>
    <row r="826" spans="1:59" x14ac:dyDescent="0.25">
      <c r="A826" t="s">
        <v>4</v>
      </c>
      <c r="B826" t="s">
        <v>35</v>
      </c>
      <c r="C826" t="s">
        <v>100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</row>
    <row r="827" spans="1:59" x14ac:dyDescent="0.25">
      <c r="A827" t="s">
        <v>4</v>
      </c>
      <c r="B827" t="s">
        <v>35</v>
      </c>
      <c r="C827" t="s">
        <v>101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</row>
    <row r="828" spans="1:59" x14ac:dyDescent="0.25">
      <c r="A828" t="s">
        <v>4</v>
      </c>
      <c r="B828" t="s">
        <v>35</v>
      </c>
      <c r="C828" t="s">
        <v>102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</row>
    <row r="829" spans="1:59" x14ac:dyDescent="0.25">
      <c r="A829" t="s">
        <v>4</v>
      </c>
      <c r="B829" t="s">
        <v>35</v>
      </c>
      <c r="C829" t="s">
        <v>103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</row>
    <row r="830" spans="1:59" x14ac:dyDescent="0.25">
      <c r="A830" t="s">
        <v>4</v>
      </c>
      <c r="B830" t="s">
        <v>35</v>
      </c>
      <c r="C830" t="s">
        <v>104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</row>
    <row r="831" spans="1:59" x14ac:dyDescent="0.25">
      <c r="A831" t="s">
        <v>4</v>
      </c>
      <c r="B831" t="s">
        <v>35</v>
      </c>
      <c r="C831" t="s">
        <v>105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</row>
    <row r="832" spans="1:59" x14ac:dyDescent="0.25">
      <c r="A832" t="s">
        <v>4</v>
      </c>
      <c r="B832" t="s">
        <v>35</v>
      </c>
      <c r="C832" t="s">
        <v>106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</row>
    <row r="833" spans="1:59" x14ac:dyDescent="0.25">
      <c r="A833" t="s">
        <v>4</v>
      </c>
      <c r="B833" t="s">
        <v>35</v>
      </c>
      <c r="C833" t="s">
        <v>107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</row>
    <row r="834" spans="1:59" x14ac:dyDescent="0.25">
      <c r="A834" t="s">
        <v>4</v>
      </c>
      <c r="B834" t="s">
        <v>35</v>
      </c>
      <c r="C834" t="s">
        <v>108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</row>
    <row r="835" spans="1:59" x14ac:dyDescent="0.25">
      <c r="A835" t="s">
        <v>4</v>
      </c>
      <c r="B835" t="s">
        <v>35</v>
      </c>
      <c r="C835" t="s">
        <v>109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</row>
    <row r="836" spans="1:59" x14ac:dyDescent="0.25">
      <c r="A836" t="s">
        <v>4</v>
      </c>
      <c r="B836" t="s">
        <v>35</v>
      </c>
      <c r="C836" t="s">
        <v>110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</row>
    <row r="837" spans="1:59" x14ac:dyDescent="0.25">
      <c r="A837" t="s">
        <v>4</v>
      </c>
      <c r="B837" t="s">
        <v>35</v>
      </c>
      <c r="C837" t="s">
        <v>111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</row>
    <row r="838" spans="1:59" x14ac:dyDescent="0.25">
      <c r="A838" t="s">
        <v>4</v>
      </c>
      <c r="B838" t="s">
        <v>35</v>
      </c>
      <c r="C838" t="s">
        <v>112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</row>
    <row r="839" spans="1:59" x14ac:dyDescent="0.25">
      <c r="A839" t="s">
        <v>4</v>
      </c>
      <c r="B839" t="s">
        <v>35</v>
      </c>
      <c r="C839" t="s">
        <v>113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</row>
    <row r="840" spans="1:59" x14ac:dyDescent="0.25">
      <c r="A840" t="s">
        <v>4</v>
      </c>
      <c r="B840" t="s">
        <v>35</v>
      </c>
      <c r="C840" t="s">
        <v>114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</row>
    <row r="841" spans="1:59" x14ac:dyDescent="0.25">
      <c r="A841" t="s">
        <v>4</v>
      </c>
      <c r="B841" t="s">
        <v>35</v>
      </c>
      <c r="C841" t="s">
        <v>115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</row>
    <row r="842" spans="1:59" x14ac:dyDescent="0.25">
      <c r="A842" t="s">
        <v>4</v>
      </c>
      <c r="B842" t="s">
        <v>35</v>
      </c>
      <c r="C842" t="s">
        <v>116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</row>
    <row r="843" spans="1:59" x14ac:dyDescent="0.25">
      <c r="A843" t="s">
        <v>4</v>
      </c>
      <c r="B843" t="s">
        <v>36</v>
      </c>
      <c r="C843" t="s">
        <v>89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</row>
    <row r="844" spans="1:59" x14ac:dyDescent="0.25">
      <c r="A844" t="s">
        <v>4</v>
      </c>
      <c r="B844" t="s">
        <v>36</v>
      </c>
      <c r="C844" t="s">
        <v>90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</row>
    <row r="845" spans="1:59" x14ac:dyDescent="0.25">
      <c r="A845" t="s">
        <v>4</v>
      </c>
      <c r="B845" t="s">
        <v>36</v>
      </c>
      <c r="C845" t="s">
        <v>91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</row>
    <row r="846" spans="1:59" x14ac:dyDescent="0.25">
      <c r="A846" t="s">
        <v>4</v>
      </c>
      <c r="B846" t="s">
        <v>36</v>
      </c>
      <c r="C846" t="s">
        <v>92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</row>
    <row r="847" spans="1:59" x14ac:dyDescent="0.25">
      <c r="A847" t="s">
        <v>4</v>
      </c>
      <c r="B847" t="s">
        <v>36</v>
      </c>
      <c r="C847" t="s">
        <v>93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</row>
    <row r="848" spans="1:59" x14ac:dyDescent="0.25">
      <c r="A848" t="s">
        <v>4</v>
      </c>
      <c r="B848" t="s">
        <v>36</v>
      </c>
      <c r="C848" t="s">
        <v>94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</row>
    <row r="849" spans="1:59" x14ac:dyDescent="0.25">
      <c r="A849" t="s">
        <v>4</v>
      </c>
      <c r="B849" t="s">
        <v>36</v>
      </c>
      <c r="C849" t="s">
        <v>95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</row>
    <row r="850" spans="1:59" x14ac:dyDescent="0.25">
      <c r="A850" t="s">
        <v>4</v>
      </c>
      <c r="B850" t="s">
        <v>36</v>
      </c>
      <c r="C850" t="s">
        <v>96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</row>
    <row r="851" spans="1:59" x14ac:dyDescent="0.25">
      <c r="A851" t="s">
        <v>4</v>
      </c>
      <c r="B851" t="s">
        <v>36</v>
      </c>
      <c r="C851" t="s">
        <v>97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</row>
    <row r="852" spans="1:59" x14ac:dyDescent="0.25">
      <c r="A852" t="s">
        <v>4</v>
      </c>
      <c r="B852" t="s">
        <v>36</v>
      </c>
      <c r="C852" t="s">
        <v>98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</row>
    <row r="853" spans="1:59" x14ac:dyDescent="0.25">
      <c r="A853" t="s">
        <v>4</v>
      </c>
      <c r="B853" t="s">
        <v>36</v>
      </c>
      <c r="C853" t="s">
        <v>99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</row>
    <row r="854" spans="1:59" x14ac:dyDescent="0.25">
      <c r="A854" t="s">
        <v>4</v>
      </c>
      <c r="B854" t="s">
        <v>36</v>
      </c>
      <c r="C854" t="s">
        <v>100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</row>
    <row r="855" spans="1:59" x14ac:dyDescent="0.25">
      <c r="A855" t="s">
        <v>4</v>
      </c>
      <c r="B855" t="s">
        <v>36</v>
      </c>
      <c r="C855" t="s">
        <v>101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</row>
    <row r="856" spans="1:59" x14ac:dyDescent="0.25">
      <c r="A856" t="s">
        <v>4</v>
      </c>
      <c r="B856" t="s">
        <v>36</v>
      </c>
      <c r="C856" t="s">
        <v>102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</row>
    <row r="857" spans="1:59" x14ac:dyDescent="0.25">
      <c r="A857" t="s">
        <v>4</v>
      </c>
      <c r="B857" t="s">
        <v>36</v>
      </c>
      <c r="C857" t="s">
        <v>103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</row>
    <row r="858" spans="1:59" x14ac:dyDescent="0.25">
      <c r="A858" t="s">
        <v>4</v>
      </c>
      <c r="B858" t="s">
        <v>36</v>
      </c>
      <c r="C858" t="s">
        <v>104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</row>
    <row r="859" spans="1:59" x14ac:dyDescent="0.25">
      <c r="A859" t="s">
        <v>4</v>
      </c>
      <c r="B859" t="s">
        <v>36</v>
      </c>
      <c r="C859" t="s">
        <v>105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</row>
    <row r="860" spans="1:59" x14ac:dyDescent="0.25">
      <c r="A860" t="s">
        <v>4</v>
      </c>
      <c r="B860" t="s">
        <v>36</v>
      </c>
      <c r="C860" t="s">
        <v>106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</row>
    <row r="861" spans="1:59" x14ac:dyDescent="0.25">
      <c r="A861" t="s">
        <v>4</v>
      </c>
      <c r="B861" t="s">
        <v>36</v>
      </c>
      <c r="C861" t="s">
        <v>107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</row>
    <row r="862" spans="1:59" x14ac:dyDescent="0.25">
      <c r="A862" t="s">
        <v>4</v>
      </c>
      <c r="B862" t="s">
        <v>36</v>
      </c>
      <c r="C862" t="s">
        <v>108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</row>
    <row r="863" spans="1:59" x14ac:dyDescent="0.25">
      <c r="A863" t="s">
        <v>4</v>
      </c>
      <c r="B863" t="s">
        <v>36</v>
      </c>
      <c r="C863" t="s">
        <v>109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</row>
    <row r="864" spans="1:59" x14ac:dyDescent="0.25">
      <c r="A864" t="s">
        <v>4</v>
      </c>
      <c r="B864" t="s">
        <v>36</v>
      </c>
      <c r="C864" t="s">
        <v>110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</row>
    <row r="865" spans="1:59" x14ac:dyDescent="0.25">
      <c r="A865" t="s">
        <v>4</v>
      </c>
      <c r="B865" t="s">
        <v>36</v>
      </c>
      <c r="C865" t="s">
        <v>111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</row>
    <row r="866" spans="1:59" x14ac:dyDescent="0.25">
      <c r="A866" t="s">
        <v>4</v>
      </c>
      <c r="B866" t="s">
        <v>36</v>
      </c>
      <c r="C866" t="s">
        <v>112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</row>
    <row r="867" spans="1:59" x14ac:dyDescent="0.25">
      <c r="A867" t="s">
        <v>4</v>
      </c>
      <c r="B867" t="s">
        <v>36</v>
      </c>
      <c r="C867" t="s">
        <v>113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</row>
    <row r="868" spans="1:59" x14ac:dyDescent="0.25">
      <c r="A868" t="s">
        <v>4</v>
      </c>
      <c r="B868" t="s">
        <v>36</v>
      </c>
      <c r="C868" t="s">
        <v>114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8.3885760000000005</v>
      </c>
      <c r="J868">
        <v>8.3885760000000005</v>
      </c>
      <c r="K868">
        <v>12.582864000000001</v>
      </c>
      <c r="L868">
        <v>12.582864000000001</v>
      </c>
      <c r="M868">
        <v>16.777152000000001</v>
      </c>
      <c r="N868">
        <v>20.971440000000001</v>
      </c>
      <c r="O868">
        <v>20.971440000000001</v>
      </c>
      <c r="P868">
        <v>25.165728000000001</v>
      </c>
      <c r="Q868">
        <v>29.360016000000002</v>
      </c>
      <c r="R868">
        <v>29.360016000000002</v>
      </c>
      <c r="S868">
        <v>29.360016000000002</v>
      </c>
      <c r="T868">
        <v>29.360016000000002</v>
      </c>
      <c r="U868">
        <v>29.360016000000002</v>
      </c>
      <c r="V868">
        <v>29.360016000000002</v>
      </c>
      <c r="W868">
        <v>29.360016000000002</v>
      </c>
      <c r="X868">
        <v>29.360016000000002</v>
      </c>
      <c r="Y868">
        <v>29.360016000000002</v>
      </c>
      <c r="Z868">
        <v>29.360016000000002</v>
      </c>
      <c r="AA868">
        <v>29.360016000000002</v>
      </c>
      <c r="AB868">
        <v>29.360016000000002</v>
      </c>
      <c r="AC868">
        <v>29.360016000000002</v>
      </c>
      <c r="AD868">
        <v>29.360016000000002</v>
      </c>
      <c r="AE868">
        <v>29.360016000000002</v>
      </c>
      <c r="AF868">
        <v>29.360016000000002</v>
      </c>
      <c r="AG868">
        <v>29.360016000000002</v>
      </c>
      <c r="AH868">
        <v>29.360016000000002</v>
      </c>
      <c r="AI868">
        <v>29.360016000000002</v>
      </c>
      <c r="AJ868">
        <v>29.360016000000002</v>
      </c>
      <c r="AK868">
        <v>29.360016000000002</v>
      </c>
      <c r="AL868">
        <v>29.360016000000002</v>
      </c>
      <c r="AM868">
        <v>29.360016000000002</v>
      </c>
      <c r="AN868">
        <v>29.360016000000002</v>
      </c>
      <c r="AO868">
        <v>29.360016000000002</v>
      </c>
      <c r="AP868">
        <v>29.360016000000002</v>
      </c>
      <c r="AQ868">
        <v>29.360016000000002</v>
      </c>
      <c r="AR868">
        <v>29.360016000000002</v>
      </c>
      <c r="AS868">
        <v>29.360016000000002</v>
      </c>
      <c r="AT868">
        <v>29.360016000000002</v>
      </c>
      <c r="AU868">
        <v>29.360016000000002</v>
      </c>
      <c r="AV868">
        <v>29.360016000000002</v>
      </c>
      <c r="AW868">
        <v>29.360016000000002</v>
      </c>
      <c r="AX868">
        <v>29.360016000000002</v>
      </c>
      <c r="AY868">
        <v>29.360016000000002</v>
      </c>
      <c r="AZ868">
        <v>29.360016000000002</v>
      </c>
      <c r="BA868">
        <v>29.360016000000002</v>
      </c>
      <c r="BB868">
        <v>29.360016000000002</v>
      </c>
      <c r="BC868">
        <v>29.360016000000002</v>
      </c>
      <c r="BD868">
        <v>29.360016000000002</v>
      </c>
      <c r="BE868">
        <v>29.360016000000002</v>
      </c>
      <c r="BF868">
        <v>29.360016000000002</v>
      </c>
      <c r="BG868">
        <v>29.360016000000002</v>
      </c>
    </row>
    <row r="869" spans="1:59" x14ac:dyDescent="0.25">
      <c r="A869" t="s">
        <v>4</v>
      </c>
      <c r="B869" t="s">
        <v>36</v>
      </c>
      <c r="C869" t="s">
        <v>115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</row>
    <row r="870" spans="1:59" x14ac:dyDescent="0.25">
      <c r="A870" t="s">
        <v>4</v>
      </c>
      <c r="B870" t="s">
        <v>36</v>
      </c>
      <c r="C870" t="s">
        <v>116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</row>
    <row r="871" spans="1:59" x14ac:dyDescent="0.25">
      <c r="A871" t="s">
        <v>4</v>
      </c>
      <c r="B871" t="s">
        <v>37</v>
      </c>
      <c r="C871" t="s">
        <v>89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</row>
    <row r="872" spans="1:59" x14ac:dyDescent="0.25">
      <c r="A872" t="s">
        <v>4</v>
      </c>
      <c r="B872" t="s">
        <v>37</v>
      </c>
      <c r="C872" t="s">
        <v>90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</row>
    <row r="873" spans="1:59" x14ac:dyDescent="0.25">
      <c r="A873" t="s">
        <v>4</v>
      </c>
      <c r="B873" t="s">
        <v>37</v>
      </c>
      <c r="C873" t="s">
        <v>91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</row>
    <row r="874" spans="1:59" x14ac:dyDescent="0.25">
      <c r="A874" t="s">
        <v>4</v>
      </c>
      <c r="B874" t="s">
        <v>37</v>
      </c>
      <c r="C874" t="s">
        <v>92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</row>
    <row r="875" spans="1:59" x14ac:dyDescent="0.25">
      <c r="A875" t="s">
        <v>4</v>
      </c>
      <c r="B875" t="s">
        <v>37</v>
      </c>
      <c r="C875" t="s">
        <v>93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</row>
    <row r="876" spans="1:59" x14ac:dyDescent="0.25">
      <c r="A876" t="s">
        <v>4</v>
      </c>
      <c r="B876" t="s">
        <v>37</v>
      </c>
      <c r="C876" t="s">
        <v>94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</row>
    <row r="877" spans="1:59" x14ac:dyDescent="0.25">
      <c r="A877" t="s">
        <v>4</v>
      </c>
      <c r="B877" t="s">
        <v>37</v>
      </c>
      <c r="C877" t="s">
        <v>95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</row>
    <row r="878" spans="1:59" x14ac:dyDescent="0.25">
      <c r="A878" t="s">
        <v>4</v>
      </c>
      <c r="B878" t="s">
        <v>37</v>
      </c>
      <c r="C878" t="s">
        <v>96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</row>
    <row r="879" spans="1:59" x14ac:dyDescent="0.25">
      <c r="A879" t="s">
        <v>4</v>
      </c>
      <c r="B879" t="s">
        <v>37</v>
      </c>
      <c r="C879" t="s">
        <v>97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</row>
    <row r="880" spans="1:59" x14ac:dyDescent="0.25">
      <c r="A880" t="s">
        <v>4</v>
      </c>
      <c r="B880" t="s">
        <v>37</v>
      </c>
      <c r="C880" t="s">
        <v>98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</row>
    <row r="881" spans="1:59" x14ac:dyDescent="0.25">
      <c r="A881" t="s">
        <v>4</v>
      </c>
      <c r="B881" t="s">
        <v>37</v>
      </c>
      <c r="C881" t="s">
        <v>99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</row>
    <row r="882" spans="1:59" x14ac:dyDescent="0.25">
      <c r="A882" t="s">
        <v>4</v>
      </c>
      <c r="B882" t="s">
        <v>37</v>
      </c>
      <c r="C882" t="s">
        <v>100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</row>
    <row r="883" spans="1:59" x14ac:dyDescent="0.25">
      <c r="A883" t="s">
        <v>4</v>
      </c>
      <c r="B883" t="s">
        <v>37</v>
      </c>
      <c r="C883" t="s">
        <v>101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</row>
    <row r="884" spans="1:59" x14ac:dyDescent="0.25">
      <c r="A884" t="s">
        <v>4</v>
      </c>
      <c r="B884" t="s">
        <v>37</v>
      </c>
      <c r="C884" t="s">
        <v>102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</row>
    <row r="885" spans="1:59" x14ac:dyDescent="0.25">
      <c r="A885" t="s">
        <v>4</v>
      </c>
      <c r="B885" t="s">
        <v>37</v>
      </c>
      <c r="C885" t="s">
        <v>103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</row>
    <row r="886" spans="1:59" x14ac:dyDescent="0.25">
      <c r="A886" t="s">
        <v>4</v>
      </c>
      <c r="B886" t="s">
        <v>37</v>
      </c>
      <c r="C886" t="s">
        <v>104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</row>
    <row r="887" spans="1:59" x14ac:dyDescent="0.25">
      <c r="A887" t="s">
        <v>4</v>
      </c>
      <c r="B887" t="s">
        <v>37</v>
      </c>
      <c r="C887" t="s">
        <v>105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</row>
    <row r="888" spans="1:59" x14ac:dyDescent="0.25">
      <c r="A888" t="s">
        <v>4</v>
      </c>
      <c r="B888" t="s">
        <v>37</v>
      </c>
      <c r="C888" t="s">
        <v>106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</row>
    <row r="889" spans="1:59" x14ac:dyDescent="0.25">
      <c r="A889" t="s">
        <v>4</v>
      </c>
      <c r="B889" t="s">
        <v>37</v>
      </c>
      <c r="C889" t="s">
        <v>107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</row>
    <row r="890" spans="1:59" x14ac:dyDescent="0.25">
      <c r="A890" t="s">
        <v>4</v>
      </c>
      <c r="B890" t="s">
        <v>37</v>
      </c>
      <c r="C890" t="s">
        <v>108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</row>
    <row r="891" spans="1:59" x14ac:dyDescent="0.25">
      <c r="A891" t="s">
        <v>4</v>
      </c>
      <c r="B891" t="s">
        <v>37</v>
      </c>
      <c r="C891" t="s">
        <v>109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</row>
    <row r="892" spans="1:59" x14ac:dyDescent="0.25">
      <c r="A892" t="s">
        <v>4</v>
      </c>
      <c r="B892" t="s">
        <v>37</v>
      </c>
      <c r="C892" t="s">
        <v>110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</row>
    <row r="893" spans="1:59" x14ac:dyDescent="0.25">
      <c r="A893" t="s">
        <v>4</v>
      </c>
      <c r="B893" t="s">
        <v>37</v>
      </c>
      <c r="C893" t="s">
        <v>111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</row>
    <row r="894" spans="1:59" x14ac:dyDescent="0.25">
      <c r="A894" t="s">
        <v>4</v>
      </c>
      <c r="B894" t="s">
        <v>37</v>
      </c>
      <c r="C894" t="s">
        <v>112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</row>
    <row r="895" spans="1:59" x14ac:dyDescent="0.25">
      <c r="A895" t="s">
        <v>4</v>
      </c>
      <c r="B895" t="s">
        <v>37</v>
      </c>
      <c r="C895" t="s">
        <v>113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</row>
    <row r="896" spans="1:59" x14ac:dyDescent="0.25">
      <c r="A896" t="s">
        <v>4</v>
      </c>
      <c r="B896" t="s">
        <v>37</v>
      </c>
      <c r="C896" t="s">
        <v>114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</row>
    <row r="897" spans="1:59" x14ac:dyDescent="0.25">
      <c r="A897" t="s">
        <v>4</v>
      </c>
      <c r="B897" t="s">
        <v>37</v>
      </c>
      <c r="C897" t="s">
        <v>115</v>
      </c>
      <c r="D897">
        <v>2.0971440000000001</v>
      </c>
      <c r="E897">
        <v>2.0971440000000001</v>
      </c>
      <c r="F897">
        <v>2.0971440000000001</v>
      </c>
      <c r="G897">
        <v>2.0971440000000001</v>
      </c>
      <c r="H897">
        <v>2.0971440000000001</v>
      </c>
      <c r="I897">
        <v>2.0971440000000001</v>
      </c>
      <c r="J897">
        <v>2.0971440000000001</v>
      </c>
      <c r="K897">
        <v>2.0971440000000001</v>
      </c>
      <c r="L897">
        <v>33.554304000000002</v>
      </c>
      <c r="M897">
        <v>33.554304000000002</v>
      </c>
      <c r="N897">
        <v>65.011464000000004</v>
      </c>
      <c r="O897">
        <v>65.011464000000004</v>
      </c>
      <c r="P897">
        <v>65.011464000000004</v>
      </c>
      <c r="Q897">
        <v>65.011464000000004</v>
      </c>
      <c r="R897">
        <v>65.011464000000004</v>
      </c>
      <c r="S897">
        <v>65.011464000000004</v>
      </c>
      <c r="T897">
        <v>65.011464000000004</v>
      </c>
      <c r="U897">
        <v>65.011464000000004</v>
      </c>
      <c r="V897">
        <v>65.011464000000004</v>
      </c>
      <c r="W897">
        <v>65.011464000000004</v>
      </c>
      <c r="X897">
        <v>65.011464000000004</v>
      </c>
      <c r="Y897">
        <v>65.011464000000004</v>
      </c>
      <c r="Z897">
        <v>65.011464000000004</v>
      </c>
      <c r="AA897">
        <v>65.011464000000004</v>
      </c>
      <c r="AB897">
        <v>65.011464000000004</v>
      </c>
      <c r="AC897">
        <v>65.011464000000004</v>
      </c>
      <c r="AD897">
        <v>65.011464000000004</v>
      </c>
      <c r="AE897">
        <v>65.011464000000004</v>
      </c>
      <c r="AF897">
        <v>65.011464000000004</v>
      </c>
      <c r="AG897">
        <v>65.011464000000004</v>
      </c>
      <c r="AH897">
        <v>65.011464000000004</v>
      </c>
      <c r="AI897">
        <v>65.011464000000004</v>
      </c>
      <c r="AJ897">
        <v>65.011464000000004</v>
      </c>
      <c r="AK897">
        <v>65.011464000000004</v>
      </c>
      <c r="AL897">
        <v>65.011464000000004</v>
      </c>
      <c r="AM897">
        <v>65.011464000000004</v>
      </c>
      <c r="AN897">
        <v>65.011464000000004</v>
      </c>
      <c r="AO897">
        <v>65.011464000000004</v>
      </c>
      <c r="AP897">
        <v>65.011464000000004</v>
      </c>
      <c r="AQ897">
        <v>65.011464000000004</v>
      </c>
      <c r="AR897">
        <v>65.011464000000004</v>
      </c>
      <c r="AS897">
        <v>65.011464000000004</v>
      </c>
      <c r="AT897">
        <v>65.011464000000004</v>
      </c>
      <c r="AU897">
        <v>65.011464000000004</v>
      </c>
      <c r="AV897">
        <v>65.011464000000004</v>
      </c>
      <c r="AW897">
        <v>65.011464000000004</v>
      </c>
      <c r="AX897">
        <v>65.011464000000004</v>
      </c>
      <c r="AY897">
        <v>65.011464000000004</v>
      </c>
      <c r="AZ897">
        <v>65.011464000000004</v>
      </c>
      <c r="BA897">
        <v>65.011464000000004</v>
      </c>
      <c r="BB897">
        <v>65.011464000000004</v>
      </c>
      <c r="BC897">
        <v>65.011464000000004</v>
      </c>
      <c r="BD897">
        <v>65.011464000000004</v>
      </c>
      <c r="BE897">
        <v>65.011464000000004</v>
      </c>
      <c r="BF897">
        <v>65.011464000000004</v>
      </c>
      <c r="BG897">
        <v>65.011464000000004</v>
      </c>
    </row>
    <row r="898" spans="1:59" x14ac:dyDescent="0.25">
      <c r="A898" t="s">
        <v>4</v>
      </c>
      <c r="B898" t="s">
        <v>37</v>
      </c>
      <c r="C898" t="s">
        <v>116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</row>
    <row r="899" spans="1:59" x14ac:dyDescent="0.25">
      <c r="A899" t="s">
        <v>4</v>
      </c>
      <c r="B899" t="s">
        <v>38</v>
      </c>
      <c r="C899" t="s">
        <v>89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</row>
    <row r="900" spans="1:59" x14ac:dyDescent="0.25">
      <c r="A900" t="s">
        <v>4</v>
      </c>
      <c r="B900" t="s">
        <v>38</v>
      </c>
      <c r="C900" t="s">
        <v>90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</row>
    <row r="901" spans="1:59" x14ac:dyDescent="0.25">
      <c r="A901" t="s">
        <v>4</v>
      </c>
      <c r="B901" t="s">
        <v>38</v>
      </c>
      <c r="C901" t="s">
        <v>91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</row>
    <row r="902" spans="1:59" x14ac:dyDescent="0.25">
      <c r="A902" t="s">
        <v>4</v>
      </c>
      <c r="B902" t="s">
        <v>38</v>
      </c>
      <c r="C902" t="s">
        <v>92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</row>
    <row r="903" spans="1:59" x14ac:dyDescent="0.25">
      <c r="A903" t="s">
        <v>4</v>
      </c>
      <c r="B903" t="s">
        <v>38</v>
      </c>
      <c r="C903" t="s">
        <v>93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</row>
    <row r="904" spans="1:59" x14ac:dyDescent="0.25">
      <c r="A904" t="s">
        <v>4</v>
      </c>
      <c r="B904" t="s">
        <v>38</v>
      </c>
      <c r="C904" t="s">
        <v>94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</row>
    <row r="905" spans="1:59" x14ac:dyDescent="0.25">
      <c r="A905" t="s">
        <v>4</v>
      </c>
      <c r="B905" t="s">
        <v>38</v>
      </c>
      <c r="C905" t="s">
        <v>95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</row>
    <row r="906" spans="1:59" x14ac:dyDescent="0.25">
      <c r="A906" t="s">
        <v>4</v>
      </c>
      <c r="B906" t="s">
        <v>38</v>
      </c>
      <c r="C906" t="s">
        <v>96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</row>
    <row r="907" spans="1:59" x14ac:dyDescent="0.25">
      <c r="A907" t="s">
        <v>4</v>
      </c>
      <c r="B907" t="s">
        <v>38</v>
      </c>
      <c r="C907" t="s">
        <v>97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</row>
    <row r="908" spans="1:59" x14ac:dyDescent="0.25">
      <c r="A908" t="s">
        <v>4</v>
      </c>
      <c r="B908" t="s">
        <v>38</v>
      </c>
      <c r="C908" t="s">
        <v>98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</row>
    <row r="909" spans="1:59" x14ac:dyDescent="0.25">
      <c r="A909" t="s">
        <v>4</v>
      </c>
      <c r="B909" t="s">
        <v>38</v>
      </c>
      <c r="C909" t="s">
        <v>99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</row>
    <row r="910" spans="1:59" x14ac:dyDescent="0.25">
      <c r="A910" t="s">
        <v>4</v>
      </c>
      <c r="B910" t="s">
        <v>38</v>
      </c>
      <c r="C910" t="s">
        <v>100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</row>
    <row r="911" spans="1:59" x14ac:dyDescent="0.25">
      <c r="A911" t="s">
        <v>4</v>
      </c>
      <c r="B911" t="s">
        <v>38</v>
      </c>
      <c r="C911" t="s">
        <v>101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</row>
    <row r="912" spans="1:59" x14ac:dyDescent="0.25">
      <c r="A912" t="s">
        <v>4</v>
      </c>
      <c r="B912" t="s">
        <v>38</v>
      </c>
      <c r="C912" t="s">
        <v>102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</row>
    <row r="913" spans="1:59" x14ac:dyDescent="0.25">
      <c r="A913" t="s">
        <v>4</v>
      </c>
      <c r="B913" t="s">
        <v>38</v>
      </c>
      <c r="C913" t="s">
        <v>103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</row>
    <row r="914" spans="1:59" x14ac:dyDescent="0.25">
      <c r="A914" t="s">
        <v>4</v>
      </c>
      <c r="B914" t="s">
        <v>38</v>
      </c>
      <c r="C914" t="s">
        <v>104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</row>
    <row r="915" spans="1:59" x14ac:dyDescent="0.25">
      <c r="A915" t="s">
        <v>4</v>
      </c>
      <c r="B915" t="s">
        <v>38</v>
      </c>
      <c r="C915" t="s">
        <v>105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</row>
    <row r="916" spans="1:59" x14ac:dyDescent="0.25">
      <c r="A916" t="s">
        <v>4</v>
      </c>
      <c r="B916" t="s">
        <v>38</v>
      </c>
      <c r="C916" t="s">
        <v>106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</row>
    <row r="917" spans="1:59" x14ac:dyDescent="0.25">
      <c r="A917" t="s">
        <v>4</v>
      </c>
      <c r="B917" t="s">
        <v>38</v>
      </c>
      <c r="C917" t="s">
        <v>107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</row>
    <row r="918" spans="1:59" x14ac:dyDescent="0.25">
      <c r="A918" t="s">
        <v>4</v>
      </c>
      <c r="B918" t="s">
        <v>38</v>
      </c>
      <c r="C918" t="s">
        <v>108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</row>
    <row r="919" spans="1:59" x14ac:dyDescent="0.25">
      <c r="A919" t="s">
        <v>4</v>
      </c>
      <c r="B919" t="s">
        <v>38</v>
      </c>
      <c r="C919" t="s">
        <v>109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</row>
    <row r="920" spans="1:59" x14ac:dyDescent="0.25">
      <c r="A920" t="s">
        <v>4</v>
      </c>
      <c r="B920" t="s">
        <v>38</v>
      </c>
      <c r="C920" t="s">
        <v>110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</row>
    <row r="921" spans="1:59" x14ac:dyDescent="0.25">
      <c r="A921" t="s">
        <v>4</v>
      </c>
      <c r="B921" t="s">
        <v>38</v>
      </c>
      <c r="C921" t="s">
        <v>111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</row>
    <row r="922" spans="1:59" x14ac:dyDescent="0.25">
      <c r="A922" t="s">
        <v>4</v>
      </c>
      <c r="B922" t="s">
        <v>38</v>
      </c>
      <c r="C922" t="s">
        <v>112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</row>
    <row r="923" spans="1:59" x14ac:dyDescent="0.25">
      <c r="A923" t="s">
        <v>4</v>
      </c>
      <c r="B923" t="s">
        <v>38</v>
      </c>
      <c r="C923" t="s">
        <v>113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</row>
    <row r="924" spans="1:59" x14ac:dyDescent="0.25">
      <c r="A924" t="s">
        <v>4</v>
      </c>
      <c r="B924" t="s">
        <v>38</v>
      </c>
      <c r="C924" t="s">
        <v>114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</row>
    <row r="925" spans="1:59" x14ac:dyDescent="0.25">
      <c r="A925" t="s">
        <v>4</v>
      </c>
      <c r="B925" t="s">
        <v>38</v>
      </c>
      <c r="C925" t="s">
        <v>115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</row>
    <row r="926" spans="1:59" x14ac:dyDescent="0.25">
      <c r="A926" t="s">
        <v>4</v>
      </c>
      <c r="B926" t="s">
        <v>38</v>
      </c>
      <c r="C926" t="s">
        <v>116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8.640212</v>
      </c>
      <c r="K926">
        <v>8.640212</v>
      </c>
      <c r="L926">
        <v>8.640212</v>
      </c>
      <c r="M926">
        <v>8.640212</v>
      </c>
      <c r="N926">
        <v>8.640212</v>
      </c>
      <c r="O926">
        <v>8.640212</v>
      </c>
      <c r="P926">
        <v>8.640212</v>
      </c>
      <c r="Q926">
        <v>8.640212</v>
      </c>
      <c r="R926">
        <v>8.640212</v>
      </c>
      <c r="S926">
        <v>8.640212</v>
      </c>
      <c r="T926">
        <v>8.640212</v>
      </c>
      <c r="U926">
        <v>8.640212</v>
      </c>
      <c r="V926">
        <v>8.640212</v>
      </c>
      <c r="W926">
        <v>8.640212</v>
      </c>
      <c r="X926">
        <v>8.640212</v>
      </c>
      <c r="Y926">
        <v>8.640212</v>
      </c>
      <c r="Z926">
        <v>8.640212</v>
      </c>
      <c r="AA926">
        <v>8.640212</v>
      </c>
      <c r="AB926">
        <v>8.640212</v>
      </c>
      <c r="AC926">
        <v>8.640212</v>
      </c>
      <c r="AD926">
        <v>8.640212</v>
      </c>
      <c r="AE926">
        <v>8.640212</v>
      </c>
      <c r="AF926">
        <v>8.640212</v>
      </c>
      <c r="AG926">
        <v>8.640212</v>
      </c>
      <c r="AH926">
        <v>8.640212</v>
      </c>
      <c r="AI926">
        <v>8.640212</v>
      </c>
      <c r="AJ926">
        <v>8.640212</v>
      </c>
      <c r="AK926">
        <v>8.640212</v>
      </c>
      <c r="AL926">
        <v>8.640212</v>
      </c>
      <c r="AM926">
        <v>8.640212</v>
      </c>
      <c r="AN926">
        <v>8.640212</v>
      </c>
      <c r="AO926">
        <v>8.640212</v>
      </c>
      <c r="AP926">
        <v>8.640212</v>
      </c>
      <c r="AQ926">
        <v>8.640212</v>
      </c>
      <c r="AR926">
        <v>8.640212</v>
      </c>
      <c r="AS926">
        <v>8.640212</v>
      </c>
      <c r="AT926">
        <v>8.640212</v>
      </c>
      <c r="AU926">
        <v>8.640212</v>
      </c>
      <c r="AV926">
        <v>8.640212</v>
      </c>
      <c r="AW926">
        <v>8.640212</v>
      </c>
      <c r="AX926">
        <v>8.640212</v>
      </c>
      <c r="AY926">
        <v>8.640212</v>
      </c>
      <c r="AZ926">
        <v>8.640212</v>
      </c>
      <c r="BA926">
        <v>8.640212</v>
      </c>
      <c r="BB926">
        <v>8.640212</v>
      </c>
      <c r="BC926">
        <v>8.640212</v>
      </c>
      <c r="BD926">
        <v>8.640212</v>
      </c>
      <c r="BE926">
        <v>8.640212</v>
      </c>
      <c r="BF926">
        <v>8.6402120000000302</v>
      </c>
      <c r="BG926">
        <v>8.640212</v>
      </c>
    </row>
    <row r="927" spans="1:59" x14ac:dyDescent="0.25">
      <c r="A927" t="s">
        <v>4</v>
      </c>
      <c r="B927" t="s">
        <v>39</v>
      </c>
      <c r="C927" t="s">
        <v>89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</row>
    <row r="928" spans="1:59" x14ac:dyDescent="0.25">
      <c r="A928" t="s">
        <v>4</v>
      </c>
      <c r="B928" t="s">
        <v>39</v>
      </c>
      <c r="C928" t="s">
        <v>90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</row>
    <row r="929" spans="1:59" x14ac:dyDescent="0.25">
      <c r="A929" t="s">
        <v>4</v>
      </c>
      <c r="B929" t="s">
        <v>39</v>
      </c>
      <c r="C929" t="s">
        <v>91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</row>
    <row r="930" spans="1:59" x14ac:dyDescent="0.25">
      <c r="A930" t="s">
        <v>4</v>
      </c>
      <c r="B930" t="s">
        <v>39</v>
      </c>
      <c r="C930" t="s">
        <v>92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</row>
    <row r="931" spans="1:59" x14ac:dyDescent="0.25">
      <c r="A931" t="s">
        <v>4</v>
      </c>
      <c r="B931" t="s">
        <v>39</v>
      </c>
      <c r="C931" t="s">
        <v>93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</row>
    <row r="932" spans="1:59" x14ac:dyDescent="0.25">
      <c r="A932" t="s">
        <v>4</v>
      </c>
      <c r="B932" t="s">
        <v>39</v>
      </c>
      <c r="C932" t="s">
        <v>94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</row>
    <row r="933" spans="1:59" x14ac:dyDescent="0.25">
      <c r="A933" t="s">
        <v>4</v>
      </c>
      <c r="B933" t="s">
        <v>39</v>
      </c>
      <c r="C933" t="s">
        <v>95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</row>
    <row r="934" spans="1:59" x14ac:dyDescent="0.25">
      <c r="A934" t="s">
        <v>4</v>
      </c>
      <c r="B934" t="s">
        <v>39</v>
      </c>
      <c r="C934" t="s">
        <v>96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</row>
    <row r="935" spans="1:59" x14ac:dyDescent="0.25">
      <c r="A935" t="s">
        <v>4</v>
      </c>
      <c r="B935" t="s">
        <v>39</v>
      </c>
      <c r="C935" t="s">
        <v>97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</row>
    <row r="936" spans="1:59" x14ac:dyDescent="0.25">
      <c r="A936" t="s">
        <v>4</v>
      </c>
      <c r="B936" t="s">
        <v>39</v>
      </c>
      <c r="C936" t="s">
        <v>98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0.50457600050457596</v>
      </c>
      <c r="J936">
        <v>1.76601600176602</v>
      </c>
      <c r="K936">
        <v>5.5503360055503403</v>
      </c>
      <c r="L936">
        <v>9.8392320098392307</v>
      </c>
      <c r="M936">
        <v>14.884992014885</v>
      </c>
      <c r="N936">
        <v>21.192192021192199</v>
      </c>
      <c r="O936">
        <v>26.237952026237998</v>
      </c>
      <c r="P936">
        <v>32.545152032545197</v>
      </c>
      <c r="Q936">
        <v>38.852352038852402</v>
      </c>
      <c r="R936">
        <v>45.1595520451596</v>
      </c>
      <c r="S936">
        <v>51.466752051466798</v>
      </c>
      <c r="T936">
        <v>57.773952057773997</v>
      </c>
      <c r="U936">
        <v>64.081152064081195</v>
      </c>
      <c r="V936">
        <v>70.388352070388393</v>
      </c>
      <c r="W936">
        <v>76.695552076695606</v>
      </c>
      <c r="X936">
        <v>83.002752083002804</v>
      </c>
      <c r="Y936">
        <v>89.309952089310002</v>
      </c>
      <c r="Z936">
        <v>95.6171520956172</v>
      </c>
      <c r="AA936">
        <v>101.924352101924</v>
      </c>
      <c r="AB936">
        <v>108.23155210823199</v>
      </c>
      <c r="AC936">
        <v>114.53875211453899</v>
      </c>
      <c r="AD936">
        <v>120.84595212084599</v>
      </c>
      <c r="AE936">
        <v>126.14400012614399</v>
      </c>
      <c r="AF936">
        <v>126.14400012614399</v>
      </c>
      <c r="AG936">
        <v>126.14400012614399</v>
      </c>
      <c r="AH936">
        <v>126.14400012614399</v>
      </c>
      <c r="AI936">
        <v>126.14400012614399</v>
      </c>
      <c r="AJ936">
        <v>126.14400012614399</v>
      </c>
      <c r="AK936">
        <v>126.14400012614399</v>
      </c>
      <c r="AL936">
        <v>126.14400012614399</v>
      </c>
      <c r="AM936">
        <v>126.14400012614399</v>
      </c>
      <c r="AN936">
        <v>126.14400012614399</v>
      </c>
      <c r="AO936">
        <v>126.14400012614399</v>
      </c>
      <c r="AP936">
        <v>126.14400012614399</v>
      </c>
      <c r="AQ936">
        <v>126.14400012614399</v>
      </c>
      <c r="AR936">
        <v>126.14400012614399</v>
      </c>
      <c r="AS936">
        <v>126.14400012614399</v>
      </c>
      <c r="AT936">
        <v>126.14400012614399</v>
      </c>
      <c r="AU936">
        <v>126.14400012614399</v>
      </c>
      <c r="AV936">
        <v>126.14400012614399</v>
      </c>
      <c r="AW936">
        <v>126.14400012614399</v>
      </c>
      <c r="AX936">
        <v>126.14400012614399</v>
      </c>
      <c r="AY936">
        <v>126.14400012614399</v>
      </c>
      <c r="AZ936">
        <v>126.14400012614399</v>
      </c>
      <c r="BA936">
        <v>126.14400012614399</v>
      </c>
      <c r="BB936">
        <v>126.14400012614399</v>
      </c>
      <c r="BC936">
        <v>126.14400012614399</v>
      </c>
      <c r="BD936">
        <v>126.14400012614399</v>
      </c>
      <c r="BE936">
        <v>126.14400012614399</v>
      </c>
      <c r="BF936">
        <v>126.14400012614399</v>
      </c>
      <c r="BG936">
        <v>126.14400012614399</v>
      </c>
    </row>
    <row r="937" spans="1:59" x14ac:dyDescent="0.25">
      <c r="A937" t="s">
        <v>4</v>
      </c>
      <c r="B937" t="s">
        <v>39</v>
      </c>
      <c r="C937" t="s">
        <v>99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</row>
    <row r="938" spans="1:59" x14ac:dyDescent="0.25">
      <c r="A938" t="s">
        <v>4</v>
      </c>
      <c r="B938" t="s">
        <v>39</v>
      </c>
      <c r="C938" t="s">
        <v>100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</row>
    <row r="939" spans="1:59" x14ac:dyDescent="0.25">
      <c r="A939" t="s">
        <v>4</v>
      </c>
      <c r="B939" t="s">
        <v>39</v>
      </c>
      <c r="C939" t="s">
        <v>101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</row>
    <row r="940" spans="1:59" x14ac:dyDescent="0.25">
      <c r="A940" t="s">
        <v>4</v>
      </c>
      <c r="B940" t="s">
        <v>39</v>
      </c>
      <c r="C940" t="s">
        <v>102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</row>
    <row r="941" spans="1:59" x14ac:dyDescent="0.25">
      <c r="A941" t="s">
        <v>4</v>
      </c>
      <c r="B941" t="s">
        <v>39</v>
      </c>
      <c r="C941" t="s">
        <v>103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</row>
    <row r="942" spans="1:59" x14ac:dyDescent="0.25">
      <c r="A942" t="s">
        <v>4</v>
      </c>
      <c r="B942" t="s">
        <v>39</v>
      </c>
      <c r="C942" t="s">
        <v>104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</row>
    <row r="943" spans="1:59" x14ac:dyDescent="0.25">
      <c r="A943" t="s">
        <v>4</v>
      </c>
      <c r="B943" t="s">
        <v>39</v>
      </c>
      <c r="C943" t="s">
        <v>105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</row>
    <row r="944" spans="1:59" x14ac:dyDescent="0.25">
      <c r="A944" t="s">
        <v>4</v>
      </c>
      <c r="B944" t="s">
        <v>39</v>
      </c>
      <c r="C944" t="s">
        <v>106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</row>
    <row r="945" spans="1:59" x14ac:dyDescent="0.25">
      <c r="A945" t="s">
        <v>4</v>
      </c>
      <c r="B945" t="s">
        <v>39</v>
      </c>
      <c r="C945" t="s">
        <v>107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</row>
    <row r="946" spans="1:59" x14ac:dyDescent="0.25">
      <c r="A946" t="s">
        <v>4</v>
      </c>
      <c r="B946" t="s">
        <v>39</v>
      </c>
      <c r="C946" t="s">
        <v>108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</row>
    <row r="947" spans="1:59" x14ac:dyDescent="0.25">
      <c r="A947" t="s">
        <v>4</v>
      </c>
      <c r="B947" t="s">
        <v>39</v>
      </c>
      <c r="C947" t="s">
        <v>109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</row>
    <row r="948" spans="1:59" x14ac:dyDescent="0.25">
      <c r="A948" t="s">
        <v>4</v>
      </c>
      <c r="B948" t="s">
        <v>39</v>
      </c>
      <c r="C948" t="s">
        <v>110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</row>
    <row r="949" spans="1:59" x14ac:dyDescent="0.25">
      <c r="A949" t="s">
        <v>4</v>
      </c>
      <c r="B949" t="s">
        <v>39</v>
      </c>
      <c r="C949" t="s">
        <v>111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</row>
    <row r="950" spans="1:59" x14ac:dyDescent="0.25">
      <c r="A950" t="s">
        <v>4</v>
      </c>
      <c r="B950" t="s">
        <v>39</v>
      </c>
      <c r="C950" t="s">
        <v>112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</row>
    <row r="951" spans="1:59" x14ac:dyDescent="0.25">
      <c r="A951" t="s">
        <v>4</v>
      </c>
      <c r="B951" t="s">
        <v>39</v>
      </c>
      <c r="C951" t="s">
        <v>113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</row>
    <row r="952" spans="1:59" x14ac:dyDescent="0.25">
      <c r="A952" t="s">
        <v>4</v>
      </c>
      <c r="B952" t="s">
        <v>39</v>
      </c>
      <c r="C952" t="s">
        <v>114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</row>
    <row r="953" spans="1:59" x14ac:dyDescent="0.25">
      <c r="A953" t="s">
        <v>4</v>
      </c>
      <c r="B953" t="s">
        <v>39</v>
      </c>
      <c r="C953" t="s">
        <v>115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</row>
    <row r="954" spans="1:59" x14ac:dyDescent="0.25">
      <c r="A954" t="s">
        <v>4</v>
      </c>
      <c r="B954" t="s">
        <v>39</v>
      </c>
      <c r="C954" t="s">
        <v>116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</row>
    <row r="955" spans="1:59" x14ac:dyDescent="0.25">
      <c r="A955" t="s">
        <v>4</v>
      </c>
      <c r="B955" t="s">
        <v>40</v>
      </c>
      <c r="C955" t="s">
        <v>89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</row>
    <row r="956" spans="1:59" x14ac:dyDescent="0.25">
      <c r="A956" t="s">
        <v>4</v>
      </c>
      <c r="B956" t="s">
        <v>40</v>
      </c>
      <c r="C956" t="s">
        <v>90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</row>
    <row r="957" spans="1:59" x14ac:dyDescent="0.25">
      <c r="A957" t="s">
        <v>4</v>
      </c>
      <c r="B957" t="s">
        <v>40</v>
      </c>
      <c r="C957" t="s">
        <v>91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</row>
    <row r="958" spans="1:59" x14ac:dyDescent="0.25">
      <c r="A958" t="s">
        <v>4</v>
      </c>
      <c r="B958" t="s">
        <v>40</v>
      </c>
      <c r="C958" t="s">
        <v>92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</row>
    <row r="959" spans="1:59" x14ac:dyDescent="0.25">
      <c r="A959" t="s">
        <v>4</v>
      </c>
      <c r="B959" t="s">
        <v>40</v>
      </c>
      <c r="C959" t="s">
        <v>93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</row>
    <row r="960" spans="1:59" x14ac:dyDescent="0.25">
      <c r="A960" t="s">
        <v>4</v>
      </c>
      <c r="B960" t="s">
        <v>40</v>
      </c>
      <c r="C960" t="s">
        <v>94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</row>
    <row r="961" spans="1:59" x14ac:dyDescent="0.25">
      <c r="A961" t="s">
        <v>4</v>
      </c>
      <c r="B961" t="s">
        <v>40</v>
      </c>
      <c r="C961" t="s">
        <v>95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</row>
    <row r="962" spans="1:59" x14ac:dyDescent="0.25">
      <c r="A962" t="s">
        <v>4</v>
      </c>
      <c r="B962" t="s">
        <v>40</v>
      </c>
      <c r="C962" t="s">
        <v>96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</row>
    <row r="963" spans="1:59" x14ac:dyDescent="0.25">
      <c r="A963" t="s">
        <v>4</v>
      </c>
      <c r="B963" t="s">
        <v>40</v>
      </c>
      <c r="C963" t="s">
        <v>97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</row>
    <row r="964" spans="1:59" x14ac:dyDescent="0.25">
      <c r="A964" t="s">
        <v>4</v>
      </c>
      <c r="B964" t="s">
        <v>40</v>
      </c>
      <c r="C964" t="s">
        <v>98</v>
      </c>
      <c r="D964">
        <v>0.21444480021444501</v>
      </c>
      <c r="E964">
        <v>0.21444480021444501</v>
      </c>
      <c r="F964">
        <v>0.21444480021444501</v>
      </c>
      <c r="G964">
        <v>0.21444480021444501</v>
      </c>
      <c r="H964">
        <v>0.21444480021444501</v>
      </c>
      <c r="I964">
        <v>0.21444480021444501</v>
      </c>
      <c r="J964">
        <v>0.21444480021444501</v>
      </c>
      <c r="K964">
        <v>0.21444480021444501</v>
      </c>
      <c r="L964">
        <v>0.21444480021444501</v>
      </c>
      <c r="M964">
        <v>0.21444480021444501</v>
      </c>
      <c r="N964">
        <v>0.21444480021444501</v>
      </c>
      <c r="O964">
        <v>0.20372256020372301</v>
      </c>
      <c r="P964">
        <v>0.19300032019300001</v>
      </c>
      <c r="Q964">
        <v>0.18227808018227801</v>
      </c>
      <c r="R964">
        <v>0.17155584017155601</v>
      </c>
      <c r="S964">
        <v>0.16083360016083401</v>
      </c>
      <c r="T964">
        <v>0.15011136015011101</v>
      </c>
      <c r="U964">
        <v>0.13938912013938901</v>
      </c>
      <c r="V964">
        <v>0.128666880128667</v>
      </c>
      <c r="W964">
        <v>0.117944640117945</v>
      </c>
      <c r="X964">
        <v>0.107222400107222</v>
      </c>
      <c r="Y964">
        <v>9.6500160096500198E-2</v>
      </c>
      <c r="Z964">
        <v>8.5777920085777906E-2</v>
      </c>
      <c r="AA964">
        <v>7.5055680075055697E-2</v>
      </c>
      <c r="AB964">
        <v>6.4333440064333405E-2</v>
      </c>
      <c r="AC964">
        <v>5.3611200053611197E-2</v>
      </c>
      <c r="AD964">
        <v>4.2888960042889002E-2</v>
      </c>
      <c r="AE964">
        <v>3.2166720032166703E-2</v>
      </c>
      <c r="AF964">
        <v>2.1444480021444501E-2</v>
      </c>
      <c r="AG964">
        <v>1.07222400107222E-2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</row>
    <row r="965" spans="1:59" x14ac:dyDescent="0.25">
      <c r="A965" t="s">
        <v>4</v>
      </c>
      <c r="B965" t="s">
        <v>40</v>
      </c>
      <c r="C965" t="s">
        <v>99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</row>
    <row r="966" spans="1:59" x14ac:dyDescent="0.25">
      <c r="A966" t="s">
        <v>4</v>
      </c>
      <c r="B966" t="s">
        <v>40</v>
      </c>
      <c r="C966" t="s">
        <v>100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</row>
    <row r="967" spans="1:59" x14ac:dyDescent="0.25">
      <c r="A967" t="s">
        <v>4</v>
      </c>
      <c r="B967" t="s">
        <v>40</v>
      </c>
      <c r="C967" t="s">
        <v>101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</row>
    <row r="968" spans="1:59" x14ac:dyDescent="0.25">
      <c r="A968" t="s">
        <v>4</v>
      </c>
      <c r="B968" t="s">
        <v>40</v>
      </c>
      <c r="C968" t="s">
        <v>102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</row>
    <row r="969" spans="1:59" x14ac:dyDescent="0.25">
      <c r="A969" t="s">
        <v>4</v>
      </c>
      <c r="B969" t="s">
        <v>40</v>
      </c>
      <c r="C969" t="s">
        <v>103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</row>
    <row r="970" spans="1:59" x14ac:dyDescent="0.25">
      <c r="A970" t="s">
        <v>4</v>
      </c>
      <c r="B970" t="s">
        <v>40</v>
      </c>
      <c r="C970" t="s">
        <v>104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</row>
    <row r="971" spans="1:59" x14ac:dyDescent="0.25">
      <c r="A971" t="s">
        <v>4</v>
      </c>
      <c r="B971" t="s">
        <v>40</v>
      </c>
      <c r="C971" t="s">
        <v>105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</row>
    <row r="972" spans="1:59" x14ac:dyDescent="0.25">
      <c r="A972" t="s">
        <v>4</v>
      </c>
      <c r="B972" t="s">
        <v>40</v>
      </c>
      <c r="C972" t="s">
        <v>106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</row>
    <row r="973" spans="1:59" x14ac:dyDescent="0.25">
      <c r="A973" t="s">
        <v>4</v>
      </c>
      <c r="B973" t="s">
        <v>40</v>
      </c>
      <c r="C973" t="s">
        <v>107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</row>
    <row r="974" spans="1:59" x14ac:dyDescent="0.25">
      <c r="A974" t="s">
        <v>4</v>
      </c>
      <c r="B974" t="s">
        <v>40</v>
      </c>
      <c r="C974" t="s">
        <v>108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</row>
    <row r="975" spans="1:59" x14ac:dyDescent="0.25">
      <c r="A975" t="s">
        <v>4</v>
      </c>
      <c r="B975" t="s">
        <v>40</v>
      </c>
      <c r="C975" t="s">
        <v>109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</row>
    <row r="976" spans="1:59" x14ac:dyDescent="0.25">
      <c r="A976" t="s">
        <v>4</v>
      </c>
      <c r="B976" t="s">
        <v>40</v>
      </c>
      <c r="C976" t="s">
        <v>110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</row>
    <row r="977" spans="1:59" x14ac:dyDescent="0.25">
      <c r="A977" t="s">
        <v>4</v>
      </c>
      <c r="B977" t="s">
        <v>40</v>
      </c>
      <c r="C977" t="s">
        <v>111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</row>
    <row r="978" spans="1:59" x14ac:dyDescent="0.25">
      <c r="A978" t="s">
        <v>4</v>
      </c>
      <c r="B978" t="s">
        <v>40</v>
      </c>
      <c r="C978" t="s">
        <v>112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</row>
    <row r="979" spans="1:59" x14ac:dyDescent="0.25">
      <c r="A979" t="s">
        <v>4</v>
      </c>
      <c r="B979" t="s">
        <v>40</v>
      </c>
      <c r="C979" t="s">
        <v>113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 x14ac:dyDescent="0.25">
      <c r="A980" t="s">
        <v>4</v>
      </c>
      <c r="B980" t="s">
        <v>40</v>
      </c>
      <c r="C980" t="s">
        <v>114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</row>
    <row r="981" spans="1:59" x14ac:dyDescent="0.25">
      <c r="A981" t="s">
        <v>4</v>
      </c>
      <c r="B981" t="s">
        <v>40</v>
      </c>
      <c r="C981" t="s">
        <v>115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</row>
    <row r="982" spans="1:59" x14ac:dyDescent="0.25">
      <c r="A982" t="s">
        <v>4</v>
      </c>
      <c r="B982" t="s">
        <v>40</v>
      </c>
      <c r="C982" t="s">
        <v>116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</row>
    <row r="983" spans="1:59" x14ac:dyDescent="0.25">
      <c r="A983" t="s">
        <v>4</v>
      </c>
      <c r="B983" t="s">
        <v>41</v>
      </c>
      <c r="C983" t="s">
        <v>89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</row>
    <row r="984" spans="1:59" x14ac:dyDescent="0.25">
      <c r="A984" t="s">
        <v>4</v>
      </c>
      <c r="B984" t="s">
        <v>41</v>
      </c>
      <c r="C984" t="s">
        <v>90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</row>
    <row r="985" spans="1:59" x14ac:dyDescent="0.25">
      <c r="A985" t="s">
        <v>4</v>
      </c>
      <c r="B985" t="s">
        <v>41</v>
      </c>
      <c r="C985" t="s">
        <v>91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</row>
    <row r="986" spans="1:59" x14ac:dyDescent="0.25">
      <c r="A986" t="s">
        <v>4</v>
      </c>
      <c r="B986" t="s">
        <v>41</v>
      </c>
      <c r="C986" t="s">
        <v>92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</row>
    <row r="987" spans="1:59" x14ac:dyDescent="0.25">
      <c r="A987" t="s">
        <v>4</v>
      </c>
      <c r="B987" t="s">
        <v>41</v>
      </c>
      <c r="C987" t="s">
        <v>93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</row>
    <row r="988" spans="1:59" x14ac:dyDescent="0.25">
      <c r="A988" t="s">
        <v>4</v>
      </c>
      <c r="B988" t="s">
        <v>41</v>
      </c>
      <c r="C988" t="s">
        <v>94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</row>
    <row r="989" spans="1:59" x14ac:dyDescent="0.25">
      <c r="A989" t="s">
        <v>4</v>
      </c>
      <c r="B989" t="s">
        <v>41</v>
      </c>
      <c r="C989" t="s">
        <v>95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</row>
    <row r="990" spans="1:59" x14ac:dyDescent="0.25">
      <c r="A990" t="s">
        <v>4</v>
      </c>
      <c r="B990" t="s">
        <v>41</v>
      </c>
      <c r="C990" t="s">
        <v>96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</row>
    <row r="991" spans="1:59" x14ac:dyDescent="0.25">
      <c r="A991" t="s">
        <v>4</v>
      </c>
      <c r="B991" t="s">
        <v>41</v>
      </c>
      <c r="C991" t="s">
        <v>97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</row>
    <row r="992" spans="1:59" x14ac:dyDescent="0.25">
      <c r="A992" t="s">
        <v>4</v>
      </c>
      <c r="B992" t="s">
        <v>41</v>
      </c>
      <c r="C992" t="s">
        <v>98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</row>
    <row r="993" spans="1:59" x14ac:dyDescent="0.25">
      <c r="A993" t="s">
        <v>4</v>
      </c>
      <c r="B993" t="s">
        <v>41</v>
      </c>
      <c r="C993" t="s">
        <v>99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</row>
    <row r="994" spans="1:59" x14ac:dyDescent="0.25">
      <c r="A994" t="s">
        <v>4</v>
      </c>
      <c r="B994" t="s">
        <v>41</v>
      </c>
      <c r="C994" t="s">
        <v>100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</row>
    <row r="995" spans="1:59" x14ac:dyDescent="0.25">
      <c r="A995" t="s">
        <v>4</v>
      </c>
      <c r="B995" t="s">
        <v>41</v>
      </c>
      <c r="C995" t="s">
        <v>101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</row>
    <row r="996" spans="1:59" x14ac:dyDescent="0.25">
      <c r="A996" t="s">
        <v>4</v>
      </c>
      <c r="B996" t="s">
        <v>41</v>
      </c>
      <c r="C996" t="s">
        <v>102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</row>
    <row r="997" spans="1:59" x14ac:dyDescent="0.25">
      <c r="A997" t="s">
        <v>4</v>
      </c>
      <c r="B997" t="s">
        <v>41</v>
      </c>
      <c r="C997" t="s">
        <v>103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</row>
    <row r="998" spans="1:59" x14ac:dyDescent="0.25">
      <c r="A998" t="s">
        <v>4</v>
      </c>
      <c r="B998" t="s">
        <v>41</v>
      </c>
      <c r="C998" t="s">
        <v>104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</row>
    <row r="999" spans="1:59" x14ac:dyDescent="0.25">
      <c r="A999" t="s">
        <v>4</v>
      </c>
      <c r="B999" t="s">
        <v>41</v>
      </c>
      <c r="C999" t="s">
        <v>105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</row>
    <row r="1000" spans="1:59" x14ac:dyDescent="0.25">
      <c r="A1000" t="s">
        <v>4</v>
      </c>
      <c r="B1000" t="s">
        <v>41</v>
      </c>
      <c r="C1000" t="s">
        <v>106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</row>
    <row r="1001" spans="1:59" x14ac:dyDescent="0.25">
      <c r="A1001" t="s">
        <v>4</v>
      </c>
      <c r="B1001" t="s">
        <v>41</v>
      </c>
      <c r="C1001" t="s">
        <v>107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</row>
    <row r="1002" spans="1:59" x14ac:dyDescent="0.25">
      <c r="A1002" t="s">
        <v>4</v>
      </c>
      <c r="B1002" t="s">
        <v>41</v>
      </c>
      <c r="C1002" t="s">
        <v>108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18.667103849476199</v>
      </c>
      <c r="AC1002">
        <v>45.418108752979798</v>
      </c>
      <c r="AD1002">
        <v>57.6547268651195</v>
      </c>
      <c r="AE1002">
        <v>100.05805137153</v>
      </c>
      <c r="AF1002">
        <v>146.093004070674</v>
      </c>
      <c r="AG1002">
        <v>166.74312774029801</v>
      </c>
      <c r="AH1002">
        <v>166.96656073539901</v>
      </c>
      <c r="AI1002">
        <v>172.52795095138501</v>
      </c>
      <c r="AJ1002">
        <v>175.71508761182099</v>
      </c>
      <c r="AK1002">
        <v>185.18792601999399</v>
      </c>
      <c r="AL1002">
        <v>189.65728661081499</v>
      </c>
      <c r="AM1002">
        <v>201.85741245005099</v>
      </c>
      <c r="AN1002">
        <v>221.72465871993401</v>
      </c>
      <c r="AO1002">
        <v>236.78640222998499</v>
      </c>
      <c r="AP1002">
        <v>252.32538207864599</v>
      </c>
      <c r="AQ1002">
        <v>284.62195478507698</v>
      </c>
      <c r="AR1002">
        <v>343.79981477516202</v>
      </c>
      <c r="AS1002">
        <v>433.11243575488402</v>
      </c>
      <c r="AT1002">
        <v>447.12819204016</v>
      </c>
      <c r="AU1002">
        <v>534.17671101451799</v>
      </c>
      <c r="AV1002">
        <v>622.03217518614997</v>
      </c>
      <c r="AW1002">
        <v>724.71675954606098</v>
      </c>
      <c r="AX1002">
        <v>834.73353379899299</v>
      </c>
      <c r="AY1002">
        <v>884.11926537409704</v>
      </c>
      <c r="AZ1002">
        <v>974.74500589159697</v>
      </c>
      <c r="BA1002">
        <v>1074.50228046505</v>
      </c>
      <c r="BB1002">
        <v>1172.60021924946</v>
      </c>
      <c r="BC1002">
        <v>1264.6576548485</v>
      </c>
      <c r="BD1002">
        <v>1267.11414228629</v>
      </c>
      <c r="BE1002">
        <v>1354.61609588338</v>
      </c>
      <c r="BF1002">
        <v>1504.54772970771</v>
      </c>
      <c r="BG1002">
        <v>1677.43825143206</v>
      </c>
    </row>
    <row r="1003" spans="1:59" x14ac:dyDescent="0.25">
      <c r="A1003" t="s">
        <v>4</v>
      </c>
      <c r="B1003" t="s">
        <v>41</v>
      </c>
      <c r="C1003" t="s">
        <v>109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</row>
    <row r="1004" spans="1:59" x14ac:dyDescent="0.25">
      <c r="A1004" t="s">
        <v>4</v>
      </c>
      <c r="B1004" t="s">
        <v>41</v>
      </c>
      <c r="C1004" t="s">
        <v>110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</row>
    <row r="1005" spans="1:59" x14ac:dyDescent="0.25">
      <c r="A1005" t="s">
        <v>4</v>
      </c>
      <c r="B1005" t="s">
        <v>41</v>
      </c>
      <c r="C1005" t="s">
        <v>111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</row>
    <row r="1006" spans="1:59" x14ac:dyDescent="0.25">
      <c r="A1006" t="s">
        <v>4</v>
      </c>
      <c r="B1006" t="s">
        <v>41</v>
      </c>
      <c r="C1006" t="s">
        <v>112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</row>
    <row r="1007" spans="1:59" x14ac:dyDescent="0.25">
      <c r="A1007" t="s">
        <v>4</v>
      </c>
      <c r="B1007" t="s">
        <v>41</v>
      </c>
      <c r="C1007" t="s">
        <v>113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</row>
    <row r="1008" spans="1:59" x14ac:dyDescent="0.25">
      <c r="A1008" t="s">
        <v>4</v>
      </c>
      <c r="B1008" t="s">
        <v>41</v>
      </c>
      <c r="C1008" t="s">
        <v>114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</row>
    <row r="1009" spans="1:59" x14ac:dyDescent="0.25">
      <c r="A1009" t="s">
        <v>4</v>
      </c>
      <c r="B1009" t="s">
        <v>41</v>
      </c>
      <c r="C1009" t="s">
        <v>115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</row>
    <row r="1010" spans="1:59" x14ac:dyDescent="0.25">
      <c r="A1010" t="s">
        <v>4</v>
      </c>
      <c r="B1010" t="s">
        <v>41</v>
      </c>
      <c r="C1010" t="s">
        <v>116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</row>
    <row r="1011" spans="1:59" x14ac:dyDescent="0.25">
      <c r="A1011" t="s">
        <v>4</v>
      </c>
      <c r="B1011" t="s">
        <v>42</v>
      </c>
      <c r="C1011" t="s">
        <v>89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</row>
    <row r="1012" spans="1:59" x14ac:dyDescent="0.25">
      <c r="A1012" t="s">
        <v>4</v>
      </c>
      <c r="B1012" t="s">
        <v>42</v>
      </c>
      <c r="C1012" t="s">
        <v>90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</row>
    <row r="1013" spans="1:59" x14ac:dyDescent="0.25">
      <c r="A1013" t="s">
        <v>4</v>
      </c>
      <c r="B1013" t="s">
        <v>42</v>
      </c>
      <c r="C1013" t="s">
        <v>91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</row>
    <row r="1014" spans="1:59" x14ac:dyDescent="0.25">
      <c r="A1014" t="s">
        <v>4</v>
      </c>
      <c r="B1014" t="s">
        <v>42</v>
      </c>
      <c r="C1014" t="s">
        <v>92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</row>
    <row r="1015" spans="1:59" x14ac:dyDescent="0.25">
      <c r="A1015" t="s">
        <v>4</v>
      </c>
      <c r="B1015" t="s">
        <v>42</v>
      </c>
      <c r="C1015" t="s">
        <v>93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</row>
    <row r="1016" spans="1:59" x14ac:dyDescent="0.25">
      <c r="A1016" t="s">
        <v>4</v>
      </c>
      <c r="B1016" t="s">
        <v>42</v>
      </c>
      <c r="C1016" t="s">
        <v>94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</row>
    <row r="1017" spans="1:59" x14ac:dyDescent="0.25">
      <c r="A1017" t="s">
        <v>4</v>
      </c>
      <c r="B1017" t="s">
        <v>42</v>
      </c>
      <c r="C1017" t="s">
        <v>95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</row>
    <row r="1018" spans="1:59" x14ac:dyDescent="0.25">
      <c r="A1018" t="s">
        <v>4</v>
      </c>
      <c r="B1018" t="s">
        <v>42</v>
      </c>
      <c r="C1018" t="s">
        <v>96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</row>
    <row r="1019" spans="1:59" x14ac:dyDescent="0.25">
      <c r="A1019" t="s">
        <v>4</v>
      </c>
      <c r="B1019" t="s">
        <v>42</v>
      </c>
      <c r="C1019" t="s">
        <v>97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</row>
    <row r="1020" spans="1:59" x14ac:dyDescent="0.25">
      <c r="A1020" t="s">
        <v>4</v>
      </c>
      <c r="B1020" t="s">
        <v>42</v>
      </c>
      <c r="C1020" t="s">
        <v>98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</row>
    <row r="1021" spans="1:59" x14ac:dyDescent="0.25">
      <c r="A1021" t="s">
        <v>4</v>
      </c>
      <c r="B1021" t="s">
        <v>42</v>
      </c>
      <c r="C1021" t="s">
        <v>99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</row>
    <row r="1022" spans="1:59" x14ac:dyDescent="0.25">
      <c r="A1022" t="s">
        <v>4</v>
      </c>
      <c r="B1022" t="s">
        <v>42</v>
      </c>
      <c r="C1022" t="s">
        <v>100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</row>
    <row r="1023" spans="1:59" x14ac:dyDescent="0.25">
      <c r="A1023" t="s">
        <v>4</v>
      </c>
      <c r="B1023" t="s">
        <v>42</v>
      </c>
      <c r="C1023" t="s">
        <v>101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1:59" x14ac:dyDescent="0.25">
      <c r="A1024" t="s">
        <v>4</v>
      </c>
      <c r="B1024" t="s">
        <v>42</v>
      </c>
      <c r="C1024" t="s">
        <v>102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</row>
    <row r="1025" spans="1:59" x14ac:dyDescent="0.25">
      <c r="A1025" t="s">
        <v>4</v>
      </c>
      <c r="B1025" t="s">
        <v>42</v>
      </c>
      <c r="C1025" t="s">
        <v>103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</row>
    <row r="1026" spans="1:59" x14ac:dyDescent="0.25">
      <c r="A1026" t="s">
        <v>4</v>
      </c>
      <c r="B1026" t="s">
        <v>42</v>
      </c>
      <c r="C1026" t="s">
        <v>104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</row>
    <row r="1027" spans="1:59" x14ac:dyDescent="0.25">
      <c r="A1027" t="s">
        <v>4</v>
      </c>
      <c r="B1027" t="s">
        <v>42</v>
      </c>
      <c r="C1027" t="s">
        <v>105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</row>
    <row r="1028" spans="1:59" x14ac:dyDescent="0.25">
      <c r="A1028" t="s">
        <v>4</v>
      </c>
      <c r="B1028" t="s">
        <v>42</v>
      </c>
      <c r="C1028" t="s">
        <v>106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</row>
    <row r="1029" spans="1:59" x14ac:dyDescent="0.25">
      <c r="A1029" t="s">
        <v>4</v>
      </c>
      <c r="B1029" t="s">
        <v>42</v>
      </c>
      <c r="C1029" t="s">
        <v>107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</row>
    <row r="1030" spans="1:59" x14ac:dyDescent="0.25">
      <c r="A1030" t="s">
        <v>4</v>
      </c>
      <c r="B1030" t="s">
        <v>42</v>
      </c>
      <c r="C1030" t="s">
        <v>108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</row>
    <row r="1031" spans="1:59" x14ac:dyDescent="0.25">
      <c r="A1031" t="s">
        <v>4</v>
      </c>
      <c r="B1031" t="s">
        <v>42</v>
      </c>
      <c r="C1031" t="s">
        <v>109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</row>
    <row r="1032" spans="1:59" x14ac:dyDescent="0.25">
      <c r="A1032" t="s">
        <v>4</v>
      </c>
      <c r="B1032" t="s">
        <v>42</v>
      </c>
      <c r="C1032" t="s">
        <v>110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</row>
    <row r="1033" spans="1:59" x14ac:dyDescent="0.25">
      <c r="A1033" t="s">
        <v>4</v>
      </c>
      <c r="B1033" t="s">
        <v>42</v>
      </c>
      <c r="C1033" t="s">
        <v>111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</row>
    <row r="1034" spans="1:59" x14ac:dyDescent="0.25">
      <c r="A1034" t="s">
        <v>4</v>
      </c>
      <c r="B1034" t="s">
        <v>42</v>
      </c>
      <c r="C1034" t="s">
        <v>112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</row>
    <row r="1035" spans="1:59" x14ac:dyDescent="0.25">
      <c r="A1035" t="s">
        <v>4</v>
      </c>
      <c r="B1035" t="s">
        <v>42</v>
      </c>
      <c r="C1035" t="s">
        <v>113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</row>
    <row r="1036" spans="1:59" x14ac:dyDescent="0.25">
      <c r="A1036" t="s">
        <v>4</v>
      </c>
      <c r="B1036" t="s">
        <v>42</v>
      </c>
      <c r="C1036" t="s">
        <v>114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</row>
    <row r="1037" spans="1:59" x14ac:dyDescent="0.25">
      <c r="A1037" t="s">
        <v>4</v>
      </c>
      <c r="B1037" t="s">
        <v>42</v>
      </c>
      <c r="C1037" t="s">
        <v>115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</row>
    <row r="1038" spans="1:59" x14ac:dyDescent="0.25">
      <c r="A1038" t="s">
        <v>4</v>
      </c>
      <c r="B1038" t="s">
        <v>42</v>
      </c>
      <c r="C1038" t="s">
        <v>116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</row>
    <row r="1039" spans="1:59" x14ac:dyDescent="0.25">
      <c r="A1039" t="s">
        <v>4</v>
      </c>
      <c r="B1039" t="s">
        <v>43</v>
      </c>
      <c r="C1039" t="s">
        <v>89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</row>
    <row r="1040" spans="1:59" x14ac:dyDescent="0.25">
      <c r="A1040" t="s">
        <v>4</v>
      </c>
      <c r="B1040" t="s">
        <v>43</v>
      </c>
      <c r="C1040" t="s">
        <v>90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</row>
    <row r="1041" spans="1:59" x14ac:dyDescent="0.25">
      <c r="A1041" t="s">
        <v>4</v>
      </c>
      <c r="B1041" t="s">
        <v>43</v>
      </c>
      <c r="C1041" t="s">
        <v>91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</row>
    <row r="1042" spans="1:59" x14ac:dyDescent="0.25">
      <c r="A1042" t="s">
        <v>4</v>
      </c>
      <c r="B1042" t="s">
        <v>43</v>
      </c>
      <c r="C1042" t="s">
        <v>92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</row>
    <row r="1043" spans="1:59" x14ac:dyDescent="0.25">
      <c r="A1043" t="s">
        <v>4</v>
      </c>
      <c r="B1043" t="s">
        <v>43</v>
      </c>
      <c r="C1043" t="s">
        <v>93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</row>
    <row r="1044" spans="1:59" x14ac:dyDescent="0.25">
      <c r="A1044" t="s">
        <v>4</v>
      </c>
      <c r="B1044" t="s">
        <v>43</v>
      </c>
      <c r="C1044" t="s">
        <v>94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</row>
    <row r="1045" spans="1:59" x14ac:dyDescent="0.25">
      <c r="A1045" t="s">
        <v>4</v>
      </c>
      <c r="B1045" t="s">
        <v>43</v>
      </c>
      <c r="C1045" t="s">
        <v>95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</row>
    <row r="1046" spans="1:59" x14ac:dyDescent="0.25">
      <c r="A1046" t="s">
        <v>4</v>
      </c>
      <c r="B1046" t="s">
        <v>43</v>
      </c>
      <c r="C1046" t="s">
        <v>96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</row>
    <row r="1047" spans="1:59" x14ac:dyDescent="0.25">
      <c r="A1047" t="s">
        <v>4</v>
      </c>
      <c r="B1047" t="s">
        <v>43</v>
      </c>
      <c r="C1047" t="s">
        <v>97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</row>
    <row r="1048" spans="1:59" x14ac:dyDescent="0.25">
      <c r="A1048" t="s">
        <v>4</v>
      </c>
      <c r="B1048" t="s">
        <v>43</v>
      </c>
      <c r="C1048" t="s">
        <v>98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6.5269593879287404</v>
      </c>
      <c r="AC1048">
        <v>15.880457605937</v>
      </c>
      <c r="AD1048">
        <v>20.158995407384399</v>
      </c>
      <c r="AE1048">
        <v>34.985332647387999</v>
      </c>
      <c r="AF1048">
        <v>51.081469954781099</v>
      </c>
      <c r="AG1048">
        <v>58.301792916187999</v>
      </c>
      <c r="AH1048">
        <v>58.379916341048599</v>
      </c>
      <c r="AI1048">
        <v>60.324458374610003</v>
      </c>
      <c r="AJ1048">
        <v>61.438841822314998</v>
      </c>
      <c r="AK1048">
        <v>64.751023083913907</v>
      </c>
      <c r="AL1048">
        <v>66.313736577207905</v>
      </c>
      <c r="AM1048">
        <v>70.579514842675295</v>
      </c>
      <c r="AN1048">
        <v>77.526104447529505</v>
      </c>
      <c r="AO1048">
        <v>82.792448332162493</v>
      </c>
      <c r="AP1048">
        <v>88.225658069456401</v>
      </c>
      <c r="AQ1048">
        <v>99.518166008768105</v>
      </c>
      <c r="AR1048">
        <v>120.209725445861</v>
      </c>
      <c r="AS1048">
        <v>151.43791459961</v>
      </c>
      <c r="AT1048">
        <v>156.33852868537099</v>
      </c>
      <c r="AU1048">
        <v>186.77507378129999</v>
      </c>
      <c r="AV1048">
        <v>217.49376754760499</v>
      </c>
      <c r="AW1048">
        <v>253.39746837274899</v>
      </c>
      <c r="AX1048">
        <v>291.86487195769001</v>
      </c>
      <c r="AY1048">
        <v>309.13261027066301</v>
      </c>
      <c r="AZ1048">
        <v>340.81993212992899</v>
      </c>
      <c r="BA1048">
        <v>375.70009806470199</v>
      </c>
      <c r="BB1048">
        <v>410.00007666064897</v>
      </c>
      <c r="BC1048">
        <v>442.18799120577</v>
      </c>
      <c r="BD1048">
        <v>443.04690289730598</v>
      </c>
      <c r="BE1048">
        <v>473.64199156761401</v>
      </c>
      <c r="BF1048">
        <v>526.06563975793995</v>
      </c>
      <c r="BG1048">
        <v>586.535002197783</v>
      </c>
    </row>
    <row r="1049" spans="1:59" x14ac:dyDescent="0.25">
      <c r="A1049" t="s">
        <v>4</v>
      </c>
      <c r="B1049" t="s">
        <v>43</v>
      </c>
      <c r="C1049" t="s">
        <v>99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</row>
    <row r="1050" spans="1:59" x14ac:dyDescent="0.25">
      <c r="A1050" t="s">
        <v>4</v>
      </c>
      <c r="B1050" t="s">
        <v>43</v>
      </c>
      <c r="C1050" t="s">
        <v>100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</row>
    <row r="1051" spans="1:59" x14ac:dyDescent="0.25">
      <c r="A1051" t="s">
        <v>4</v>
      </c>
      <c r="B1051" t="s">
        <v>43</v>
      </c>
      <c r="C1051" t="s">
        <v>101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</row>
    <row r="1052" spans="1:59" x14ac:dyDescent="0.25">
      <c r="A1052" t="s">
        <v>4</v>
      </c>
      <c r="B1052" t="s">
        <v>43</v>
      </c>
      <c r="C1052" t="s">
        <v>102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</row>
    <row r="1053" spans="1:59" x14ac:dyDescent="0.25">
      <c r="A1053" t="s">
        <v>4</v>
      </c>
      <c r="B1053" t="s">
        <v>43</v>
      </c>
      <c r="C1053" t="s">
        <v>103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</row>
    <row r="1054" spans="1:59" x14ac:dyDescent="0.25">
      <c r="A1054" t="s">
        <v>4</v>
      </c>
      <c r="B1054" t="s">
        <v>43</v>
      </c>
      <c r="C1054" t="s">
        <v>104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</row>
    <row r="1055" spans="1:59" x14ac:dyDescent="0.25">
      <c r="A1055" t="s">
        <v>4</v>
      </c>
      <c r="B1055" t="s">
        <v>43</v>
      </c>
      <c r="C1055" t="s">
        <v>105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</row>
    <row r="1056" spans="1:59" x14ac:dyDescent="0.25">
      <c r="A1056" t="s">
        <v>4</v>
      </c>
      <c r="B1056" t="s">
        <v>43</v>
      </c>
      <c r="C1056" t="s">
        <v>106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</row>
    <row r="1057" spans="1:59" x14ac:dyDescent="0.25">
      <c r="A1057" t="s">
        <v>4</v>
      </c>
      <c r="B1057" t="s">
        <v>43</v>
      </c>
      <c r="C1057" t="s">
        <v>107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</row>
    <row r="1058" spans="1:59" x14ac:dyDescent="0.25">
      <c r="A1058" t="s">
        <v>4</v>
      </c>
      <c r="B1058" t="s">
        <v>43</v>
      </c>
      <c r="C1058" t="s">
        <v>108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</row>
    <row r="1059" spans="1:59" x14ac:dyDescent="0.25">
      <c r="A1059" t="s">
        <v>4</v>
      </c>
      <c r="B1059" t="s">
        <v>43</v>
      </c>
      <c r="C1059" t="s">
        <v>109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</row>
    <row r="1060" spans="1:59" x14ac:dyDescent="0.25">
      <c r="A1060" t="s">
        <v>4</v>
      </c>
      <c r="B1060" t="s">
        <v>43</v>
      </c>
      <c r="C1060" t="s">
        <v>110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</row>
    <row r="1061" spans="1:59" x14ac:dyDescent="0.25">
      <c r="A1061" t="s">
        <v>4</v>
      </c>
      <c r="B1061" t="s">
        <v>43</v>
      </c>
      <c r="C1061" t="s">
        <v>111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</row>
    <row r="1062" spans="1:59" x14ac:dyDescent="0.25">
      <c r="A1062" t="s">
        <v>4</v>
      </c>
      <c r="B1062" t="s">
        <v>43</v>
      </c>
      <c r="C1062" t="s">
        <v>112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</row>
    <row r="1063" spans="1:59" x14ac:dyDescent="0.25">
      <c r="A1063" t="s">
        <v>4</v>
      </c>
      <c r="B1063" t="s">
        <v>43</v>
      </c>
      <c r="C1063" t="s">
        <v>113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</row>
    <row r="1064" spans="1:59" x14ac:dyDescent="0.25">
      <c r="A1064" t="s">
        <v>4</v>
      </c>
      <c r="B1064" t="s">
        <v>43</v>
      </c>
      <c r="C1064" t="s">
        <v>114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</row>
    <row r="1065" spans="1:59" x14ac:dyDescent="0.25">
      <c r="A1065" t="s">
        <v>4</v>
      </c>
      <c r="B1065" t="s">
        <v>43</v>
      </c>
      <c r="C1065" t="s">
        <v>115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</row>
    <row r="1066" spans="1:59" x14ac:dyDescent="0.25">
      <c r="A1066" t="s">
        <v>4</v>
      </c>
      <c r="B1066" t="s">
        <v>43</v>
      </c>
      <c r="C1066" t="s">
        <v>116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</row>
    <row r="1067" spans="1:59" x14ac:dyDescent="0.25">
      <c r="A1067" t="s">
        <v>4</v>
      </c>
      <c r="B1067" t="s">
        <v>44</v>
      </c>
      <c r="C1067" t="s">
        <v>89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</row>
    <row r="1068" spans="1:59" x14ac:dyDescent="0.25">
      <c r="A1068" t="s">
        <v>4</v>
      </c>
      <c r="B1068" t="s">
        <v>44</v>
      </c>
      <c r="C1068" t="s">
        <v>90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</row>
    <row r="1069" spans="1:59" x14ac:dyDescent="0.25">
      <c r="A1069" t="s">
        <v>4</v>
      </c>
      <c r="B1069" t="s">
        <v>44</v>
      </c>
      <c r="C1069" t="s">
        <v>91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</row>
    <row r="1070" spans="1:59" x14ac:dyDescent="0.25">
      <c r="A1070" t="s">
        <v>4</v>
      </c>
      <c r="B1070" t="s">
        <v>44</v>
      </c>
      <c r="C1070" t="s">
        <v>92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</row>
    <row r="1071" spans="1:59" x14ac:dyDescent="0.25">
      <c r="A1071" t="s">
        <v>4</v>
      </c>
      <c r="B1071" t="s">
        <v>44</v>
      </c>
      <c r="C1071" t="s">
        <v>93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</row>
    <row r="1072" spans="1:59" x14ac:dyDescent="0.25">
      <c r="A1072" t="s">
        <v>4</v>
      </c>
      <c r="B1072" t="s">
        <v>44</v>
      </c>
      <c r="C1072" t="s">
        <v>94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</row>
    <row r="1073" spans="1:59" x14ac:dyDescent="0.25">
      <c r="A1073" t="s">
        <v>4</v>
      </c>
      <c r="B1073" t="s">
        <v>44</v>
      </c>
      <c r="C1073" t="s">
        <v>95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</row>
    <row r="1074" spans="1:59" x14ac:dyDescent="0.25">
      <c r="A1074" t="s">
        <v>4</v>
      </c>
      <c r="B1074" t="s">
        <v>44</v>
      </c>
      <c r="C1074" t="s">
        <v>96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</row>
    <row r="1075" spans="1:59" x14ac:dyDescent="0.25">
      <c r="A1075" t="s">
        <v>4</v>
      </c>
      <c r="B1075" t="s">
        <v>44</v>
      </c>
      <c r="C1075" t="s">
        <v>97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</row>
    <row r="1076" spans="1:59" x14ac:dyDescent="0.25">
      <c r="A1076" t="s">
        <v>4</v>
      </c>
      <c r="B1076" t="s">
        <v>44</v>
      </c>
      <c r="C1076" t="s">
        <v>98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</row>
    <row r="1077" spans="1:59" x14ac:dyDescent="0.25">
      <c r="A1077" t="s">
        <v>4</v>
      </c>
      <c r="B1077" t="s">
        <v>44</v>
      </c>
      <c r="C1077" t="s">
        <v>99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</row>
    <row r="1078" spans="1:59" x14ac:dyDescent="0.25">
      <c r="A1078" t="s">
        <v>4</v>
      </c>
      <c r="B1078" t="s">
        <v>44</v>
      </c>
      <c r="C1078" t="s">
        <v>100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</row>
    <row r="1079" spans="1:59" x14ac:dyDescent="0.25">
      <c r="A1079" t="s">
        <v>4</v>
      </c>
      <c r="B1079" t="s">
        <v>44</v>
      </c>
      <c r="C1079" t="s">
        <v>101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</row>
    <row r="1080" spans="1:59" x14ac:dyDescent="0.25">
      <c r="A1080" t="s">
        <v>4</v>
      </c>
      <c r="B1080" t="s">
        <v>44</v>
      </c>
      <c r="C1080" t="s">
        <v>102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</row>
    <row r="1081" spans="1:59" x14ac:dyDescent="0.25">
      <c r="A1081" t="s">
        <v>4</v>
      </c>
      <c r="B1081" t="s">
        <v>44</v>
      </c>
      <c r="C1081" t="s">
        <v>103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</row>
    <row r="1082" spans="1:59" x14ac:dyDescent="0.25">
      <c r="A1082" t="s">
        <v>4</v>
      </c>
      <c r="B1082" t="s">
        <v>44</v>
      </c>
      <c r="C1082" t="s">
        <v>104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</row>
    <row r="1083" spans="1:59" x14ac:dyDescent="0.25">
      <c r="A1083" t="s">
        <v>4</v>
      </c>
      <c r="B1083" t="s">
        <v>44</v>
      </c>
      <c r="C1083" t="s">
        <v>105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</row>
    <row r="1084" spans="1:59" x14ac:dyDescent="0.25">
      <c r="A1084" t="s">
        <v>4</v>
      </c>
      <c r="B1084" t="s">
        <v>44</v>
      </c>
      <c r="C1084" t="s">
        <v>106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</row>
    <row r="1085" spans="1:59" x14ac:dyDescent="0.25">
      <c r="A1085" t="s">
        <v>4</v>
      </c>
      <c r="B1085" t="s">
        <v>44</v>
      </c>
      <c r="C1085" t="s">
        <v>107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</row>
    <row r="1086" spans="1:59" x14ac:dyDescent="0.25">
      <c r="A1086" t="s">
        <v>4</v>
      </c>
      <c r="B1086" t="s">
        <v>44</v>
      </c>
      <c r="C1086" t="s">
        <v>108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</row>
    <row r="1087" spans="1:59" x14ac:dyDescent="0.25">
      <c r="A1087" t="s">
        <v>4</v>
      </c>
      <c r="B1087" t="s">
        <v>44</v>
      </c>
      <c r="C1087" t="s">
        <v>109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</row>
    <row r="1088" spans="1:59" x14ac:dyDescent="0.25">
      <c r="A1088" t="s">
        <v>4</v>
      </c>
      <c r="B1088" t="s">
        <v>44</v>
      </c>
      <c r="C1088" t="s">
        <v>110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</row>
    <row r="1089" spans="1:59" x14ac:dyDescent="0.25">
      <c r="A1089" t="s">
        <v>4</v>
      </c>
      <c r="B1089" t="s">
        <v>44</v>
      </c>
      <c r="C1089" t="s">
        <v>111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</row>
    <row r="1090" spans="1:59" x14ac:dyDescent="0.25">
      <c r="A1090" t="s">
        <v>4</v>
      </c>
      <c r="B1090" t="s">
        <v>44</v>
      </c>
      <c r="C1090" t="s">
        <v>112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</row>
    <row r="1091" spans="1:59" x14ac:dyDescent="0.25">
      <c r="A1091" t="s">
        <v>4</v>
      </c>
      <c r="B1091" t="s">
        <v>44</v>
      </c>
      <c r="C1091" t="s">
        <v>113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</row>
    <row r="1092" spans="1:59" x14ac:dyDescent="0.25">
      <c r="A1092" t="s">
        <v>4</v>
      </c>
      <c r="B1092" t="s">
        <v>44</v>
      </c>
      <c r="C1092" t="s">
        <v>114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</row>
    <row r="1093" spans="1:59" x14ac:dyDescent="0.25">
      <c r="A1093" t="s">
        <v>4</v>
      </c>
      <c r="B1093" t="s">
        <v>44</v>
      </c>
      <c r="C1093" t="s">
        <v>115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</row>
    <row r="1094" spans="1:59" x14ac:dyDescent="0.25">
      <c r="A1094" t="s">
        <v>4</v>
      </c>
      <c r="B1094" t="s">
        <v>44</v>
      </c>
      <c r="C1094" t="s">
        <v>116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</row>
    <row r="1095" spans="1:59" x14ac:dyDescent="0.25">
      <c r="A1095" t="s">
        <v>4</v>
      </c>
      <c r="B1095" t="s">
        <v>45</v>
      </c>
      <c r="C1095" t="s">
        <v>89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</row>
    <row r="1096" spans="1:59" x14ac:dyDescent="0.25">
      <c r="A1096" t="s">
        <v>4</v>
      </c>
      <c r="B1096" t="s">
        <v>45</v>
      </c>
      <c r="C1096" t="s">
        <v>90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</row>
    <row r="1097" spans="1:59" x14ac:dyDescent="0.25">
      <c r="A1097" t="s">
        <v>4</v>
      </c>
      <c r="B1097" t="s">
        <v>45</v>
      </c>
      <c r="C1097" t="s">
        <v>91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</row>
    <row r="1098" spans="1:59" x14ac:dyDescent="0.25">
      <c r="A1098" t="s">
        <v>4</v>
      </c>
      <c r="B1098" t="s">
        <v>45</v>
      </c>
      <c r="C1098" t="s">
        <v>92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</row>
    <row r="1099" spans="1:59" x14ac:dyDescent="0.25">
      <c r="A1099" t="s">
        <v>4</v>
      </c>
      <c r="B1099" t="s">
        <v>45</v>
      </c>
      <c r="C1099" t="s">
        <v>93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</row>
    <row r="1100" spans="1:59" x14ac:dyDescent="0.25">
      <c r="A1100" t="s">
        <v>4</v>
      </c>
      <c r="B1100" t="s">
        <v>45</v>
      </c>
      <c r="C1100" t="s">
        <v>94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</row>
    <row r="1101" spans="1:59" x14ac:dyDescent="0.25">
      <c r="A1101" t="s">
        <v>4</v>
      </c>
      <c r="B1101" t="s">
        <v>45</v>
      </c>
      <c r="C1101" t="s">
        <v>95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</row>
    <row r="1102" spans="1:59" x14ac:dyDescent="0.25">
      <c r="A1102" t="s">
        <v>4</v>
      </c>
      <c r="B1102" t="s">
        <v>45</v>
      </c>
      <c r="C1102" t="s">
        <v>96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</row>
    <row r="1103" spans="1:59" x14ac:dyDescent="0.25">
      <c r="A1103" t="s">
        <v>4</v>
      </c>
      <c r="B1103" t="s">
        <v>45</v>
      </c>
      <c r="C1103" t="s">
        <v>97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</row>
    <row r="1104" spans="1:59" x14ac:dyDescent="0.25">
      <c r="A1104" t="s">
        <v>4</v>
      </c>
      <c r="B1104" t="s">
        <v>45</v>
      </c>
      <c r="C1104" t="s">
        <v>98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</row>
    <row r="1105" spans="1:59" x14ac:dyDescent="0.25">
      <c r="A1105" t="s">
        <v>4</v>
      </c>
      <c r="B1105" t="s">
        <v>45</v>
      </c>
      <c r="C1105" t="s">
        <v>99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</row>
    <row r="1106" spans="1:59" x14ac:dyDescent="0.25">
      <c r="A1106" t="s">
        <v>4</v>
      </c>
      <c r="B1106" t="s">
        <v>45</v>
      </c>
      <c r="C1106" t="s">
        <v>100</v>
      </c>
      <c r="D1106">
        <v>0</v>
      </c>
      <c r="E1106">
        <v>0</v>
      </c>
      <c r="F1106">
        <v>0</v>
      </c>
      <c r="G1106">
        <v>0</v>
      </c>
      <c r="H1106">
        <v>0.01</v>
      </c>
      <c r="I1106">
        <v>0.01</v>
      </c>
      <c r="J1106">
        <v>0.02</v>
      </c>
      <c r="K1106">
        <v>0.03</v>
      </c>
      <c r="L1106">
        <v>0.03</v>
      </c>
      <c r="M1106">
        <v>0.04</v>
      </c>
      <c r="N1106">
        <v>0.05</v>
      </c>
      <c r="O1106">
        <v>7.0000000000000007E-2</v>
      </c>
      <c r="P1106">
        <v>0.1</v>
      </c>
      <c r="Q1106">
        <v>0.12</v>
      </c>
      <c r="R1106">
        <v>0.15</v>
      </c>
      <c r="S1106">
        <v>0.17</v>
      </c>
      <c r="T1106">
        <v>0.22</v>
      </c>
      <c r="U1106">
        <v>0.28000000000000003</v>
      </c>
      <c r="V1106">
        <v>0.33</v>
      </c>
      <c r="W1106">
        <v>0.39</v>
      </c>
      <c r="X1106">
        <v>0.44</v>
      </c>
      <c r="Y1106">
        <v>0.5</v>
      </c>
      <c r="Z1106">
        <v>0.55000000000000004</v>
      </c>
      <c r="AA1106">
        <v>0.61</v>
      </c>
      <c r="AB1106">
        <v>0.66</v>
      </c>
      <c r="AC1106">
        <v>0.71</v>
      </c>
      <c r="AD1106">
        <v>0.74</v>
      </c>
      <c r="AE1106">
        <v>0.76</v>
      </c>
      <c r="AF1106">
        <v>0.78</v>
      </c>
      <c r="AG1106">
        <v>0.81</v>
      </c>
      <c r="AH1106">
        <v>0.83</v>
      </c>
      <c r="AI1106">
        <v>0.85</v>
      </c>
      <c r="AJ1106">
        <v>0.87</v>
      </c>
      <c r="AK1106">
        <v>0.9</v>
      </c>
      <c r="AL1106">
        <v>0.92</v>
      </c>
      <c r="AM1106">
        <v>0.94</v>
      </c>
      <c r="AN1106">
        <v>0.94</v>
      </c>
      <c r="AO1106">
        <v>0.94</v>
      </c>
      <c r="AP1106">
        <v>0.94</v>
      </c>
      <c r="AQ1106">
        <v>0.94</v>
      </c>
      <c r="AR1106">
        <v>0.95</v>
      </c>
      <c r="AS1106">
        <v>0.95</v>
      </c>
      <c r="AT1106">
        <v>0.95</v>
      </c>
      <c r="AU1106">
        <v>0.95</v>
      </c>
      <c r="AV1106">
        <v>0.95</v>
      </c>
      <c r="AW1106">
        <v>0.95</v>
      </c>
      <c r="AX1106">
        <v>0.87</v>
      </c>
      <c r="AY1106">
        <v>0.8</v>
      </c>
      <c r="AZ1106">
        <v>0.72</v>
      </c>
      <c r="BA1106">
        <v>0.65</v>
      </c>
      <c r="BB1106">
        <v>0.57999999999999996</v>
      </c>
      <c r="BC1106">
        <v>0.5</v>
      </c>
      <c r="BD1106">
        <v>0.43</v>
      </c>
      <c r="BE1106">
        <v>0.35</v>
      </c>
      <c r="BF1106">
        <v>0.28000000000000003</v>
      </c>
      <c r="BG1106">
        <v>0.21</v>
      </c>
    </row>
    <row r="1107" spans="1:59" x14ac:dyDescent="0.25">
      <c r="A1107" t="s">
        <v>4</v>
      </c>
      <c r="B1107" t="s">
        <v>45</v>
      </c>
      <c r="C1107" t="s">
        <v>101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</row>
    <row r="1108" spans="1:59" x14ac:dyDescent="0.25">
      <c r="A1108" t="s">
        <v>4</v>
      </c>
      <c r="B1108" t="s">
        <v>45</v>
      </c>
      <c r="C1108" t="s">
        <v>102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</row>
    <row r="1109" spans="1:59" x14ac:dyDescent="0.25">
      <c r="A1109" t="s">
        <v>4</v>
      </c>
      <c r="B1109" t="s">
        <v>45</v>
      </c>
      <c r="C1109" t="s">
        <v>103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</row>
    <row r="1110" spans="1:59" x14ac:dyDescent="0.25">
      <c r="A1110" t="s">
        <v>4</v>
      </c>
      <c r="B1110" t="s">
        <v>45</v>
      </c>
      <c r="C1110" t="s">
        <v>104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</row>
    <row r="1111" spans="1:59" x14ac:dyDescent="0.25">
      <c r="A1111" t="s">
        <v>4</v>
      </c>
      <c r="B1111" t="s">
        <v>45</v>
      </c>
      <c r="C1111" t="s">
        <v>105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</row>
    <row r="1112" spans="1:59" x14ac:dyDescent="0.25">
      <c r="A1112" t="s">
        <v>4</v>
      </c>
      <c r="B1112" t="s">
        <v>45</v>
      </c>
      <c r="C1112" t="s">
        <v>106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</row>
    <row r="1113" spans="1:59" x14ac:dyDescent="0.25">
      <c r="A1113" t="s">
        <v>4</v>
      </c>
      <c r="B1113" t="s">
        <v>45</v>
      </c>
      <c r="C1113" t="s">
        <v>107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</row>
    <row r="1114" spans="1:59" x14ac:dyDescent="0.25">
      <c r="A1114" t="s">
        <v>4</v>
      </c>
      <c r="B1114" t="s">
        <v>45</v>
      </c>
      <c r="C1114" t="s">
        <v>108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</row>
    <row r="1115" spans="1:59" x14ac:dyDescent="0.25">
      <c r="A1115" t="s">
        <v>4</v>
      </c>
      <c r="B1115" t="s">
        <v>45</v>
      </c>
      <c r="C1115" t="s">
        <v>109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</row>
    <row r="1116" spans="1:59" x14ac:dyDescent="0.25">
      <c r="A1116" t="s">
        <v>4</v>
      </c>
      <c r="B1116" t="s">
        <v>45</v>
      </c>
      <c r="C1116" t="s">
        <v>110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</row>
    <row r="1117" spans="1:59" x14ac:dyDescent="0.25">
      <c r="A1117" t="s">
        <v>4</v>
      </c>
      <c r="B1117" t="s">
        <v>45</v>
      </c>
      <c r="C1117" t="s">
        <v>111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</row>
    <row r="1118" spans="1:59" x14ac:dyDescent="0.25">
      <c r="A1118" t="s">
        <v>4</v>
      </c>
      <c r="B1118" t="s">
        <v>45</v>
      </c>
      <c r="C1118" t="s">
        <v>112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</row>
    <row r="1119" spans="1:59" x14ac:dyDescent="0.25">
      <c r="A1119" t="s">
        <v>4</v>
      </c>
      <c r="B1119" t="s">
        <v>45</v>
      </c>
      <c r="C1119" t="s">
        <v>113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</row>
    <row r="1120" spans="1:59" x14ac:dyDescent="0.25">
      <c r="A1120" t="s">
        <v>4</v>
      </c>
      <c r="B1120" t="s">
        <v>45</v>
      </c>
      <c r="C1120" t="s">
        <v>114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</row>
    <row r="1121" spans="1:59" x14ac:dyDescent="0.25">
      <c r="A1121" t="s">
        <v>4</v>
      </c>
      <c r="B1121" t="s">
        <v>45</v>
      </c>
      <c r="C1121" t="s">
        <v>115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</row>
    <row r="1122" spans="1:59" x14ac:dyDescent="0.25">
      <c r="A1122" t="s">
        <v>4</v>
      </c>
      <c r="B1122" t="s">
        <v>45</v>
      </c>
      <c r="C1122" t="s">
        <v>116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</row>
    <row r="1123" spans="1:59" x14ac:dyDescent="0.25">
      <c r="A1123" t="s">
        <v>4</v>
      </c>
      <c r="B1123" t="s">
        <v>46</v>
      </c>
      <c r="C1123" t="s">
        <v>89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</row>
    <row r="1124" spans="1:59" x14ac:dyDescent="0.25">
      <c r="A1124" t="s">
        <v>4</v>
      </c>
      <c r="B1124" t="s">
        <v>46</v>
      </c>
      <c r="C1124" t="s">
        <v>90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</row>
    <row r="1125" spans="1:59" x14ac:dyDescent="0.25">
      <c r="A1125" t="s">
        <v>4</v>
      </c>
      <c r="B1125" t="s">
        <v>46</v>
      </c>
      <c r="C1125" t="s">
        <v>91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</row>
    <row r="1126" spans="1:59" x14ac:dyDescent="0.25">
      <c r="A1126" t="s">
        <v>4</v>
      </c>
      <c r="B1126" t="s">
        <v>46</v>
      </c>
      <c r="C1126" t="s">
        <v>92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</row>
    <row r="1127" spans="1:59" x14ac:dyDescent="0.25">
      <c r="A1127" t="s">
        <v>4</v>
      </c>
      <c r="B1127" t="s">
        <v>46</v>
      </c>
      <c r="C1127" t="s">
        <v>93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</row>
    <row r="1128" spans="1:59" x14ac:dyDescent="0.25">
      <c r="A1128" t="s">
        <v>4</v>
      </c>
      <c r="B1128" t="s">
        <v>46</v>
      </c>
      <c r="C1128" t="s">
        <v>94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</row>
    <row r="1129" spans="1:59" x14ac:dyDescent="0.25">
      <c r="A1129" t="s">
        <v>4</v>
      </c>
      <c r="B1129" t="s">
        <v>46</v>
      </c>
      <c r="C1129" t="s">
        <v>95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</row>
    <row r="1130" spans="1:59" x14ac:dyDescent="0.25">
      <c r="A1130" t="s">
        <v>4</v>
      </c>
      <c r="B1130" t="s">
        <v>46</v>
      </c>
      <c r="C1130" t="s">
        <v>96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</row>
    <row r="1131" spans="1:59" x14ac:dyDescent="0.25">
      <c r="A1131" t="s">
        <v>4</v>
      </c>
      <c r="B1131" t="s">
        <v>46</v>
      </c>
      <c r="C1131" t="s">
        <v>97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</row>
    <row r="1132" spans="1:59" x14ac:dyDescent="0.25">
      <c r="A1132" t="s">
        <v>4</v>
      </c>
      <c r="B1132" t="s">
        <v>46</v>
      </c>
      <c r="C1132" t="s">
        <v>98</v>
      </c>
      <c r="D1132">
        <v>2.2529318422529299E-2</v>
      </c>
      <c r="E1132">
        <v>7.1961998471961997E-2</v>
      </c>
      <c r="F1132">
        <v>7.1961998471961997E-2</v>
      </c>
      <c r="G1132">
        <v>7.1961998471961997E-2</v>
      </c>
      <c r="H1132">
        <v>7.1961998471961997E-2</v>
      </c>
      <c r="I1132">
        <v>7.1961998471961997E-2</v>
      </c>
      <c r="J1132">
        <v>7.1961998471961997E-2</v>
      </c>
      <c r="K1132">
        <v>7.1961998471961997E-2</v>
      </c>
      <c r="L1132">
        <v>7.1961998471961997E-2</v>
      </c>
      <c r="M1132">
        <v>7.1961998471961997E-2</v>
      </c>
      <c r="N1132">
        <v>7.1961998471961997E-2</v>
      </c>
      <c r="O1132">
        <v>7.1961998471961997E-2</v>
      </c>
      <c r="P1132">
        <v>7.1961998471961997E-2</v>
      </c>
      <c r="Q1132">
        <v>7.1961998471961997E-2</v>
      </c>
      <c r="R1132">
        <v>7.1961998471961997E-2</v>
      </c>
      <c r="S1132">
        <v>7.1961998471961997E-2</v>
      </c>
      <c r="T1132">
        <v>7.1961998471961997E-2</v>
      </c>
      <c r="U1132">
        <v>7.1961998471961997E-2</v>
      </c>
      <c r="V1132">
        <v>7.1961998471961997E-2</v>
      </c>
      <c r="W1132">
        <v>7.1961998471961997E-2</v>
      </c>
      <c r="X1132">
        <v>7.1961998471961997E-2</v>
      </c>
      <c r="Y1132">
        <v>7.1961998471961997E-2</v>
      </c>
      <c r="Z1132">
        <v>7.1961998471961997E-2</v>
      </c>
      <c r="AA1132">
        <v>7.1961998471961997E-2</v>
      </c>
      <c r="AB1132">
        <v>7.1961998471961997E-2</v>
      </c>
      <c r="AC1132">
        <v>7.1961998471961997E-2</v>
      </c>
      <c r="AD1132">
        <v>7.1961998471961997E-2</v>
      </c>
      <c r="AE1132">
        <v>7.1961998471961997E-2</v>
      </c>
      <c r="AF1132">
        <v>7.1961998471961997E-2</v>
      </c>
      <c r="AG1132">
        <v>7.1961998471961997E-2</v>
      </c>
      <c r="AH1132">
        <v>7.1961998471961997E-2</v>
      </c>
      <c r="AI1132">
        <v>7.1961998471961997E-2</v>
      </c>
      <c r="AJ1132">
        <v>7.1961998471961997E-2</v>
      </c>
      <c r="AK1132">
        <v>7.1961998471961997E-2</v>
      </c>
      <c r="AL1132">
        <v>7.1961998471961997E-2</v>
      </c>
      <c r="AM1132">
        <v>7.1961998471961997E-2</v>
      </c>
      <c r="AN1132">
        <v>7.1961998471961997E-2</v>
      </c>
      <c r="AO1132">
        <v>7.1961998471961997E-2</v>
      </c>
      <c r="AP1132">
        <v>7.1961998471961997E-2</v>
      </c>
      <c r="AQ1132">
        <v>7.1961998471961997E-2</v>
      </c>
      <c r="AR1132">
        <v>7.1961998471961997E-2</v>
      </c>
      <c r="AS1132">
        <v>7.1961998471961997E-2</v>
      </c>
      <c r="AT1132">
        <v>7.1961998471961997E-2</v>
      </c>
      <c r="AU1132">
        <v>7.1961998471961997E-2</v>
      </c>
      <c r="AV1132">
        <v>7.1961998471961997E-2</v>
      </c>
      <c r="AW1132">
        <v>7.1961998471961997E-2</v>
      </c>
      <c r="AX1132">
        <v>7.1961998471961997E-2</v>
      </c>
      <c r="AY1132">
        <v>7.1961998471961997E-2</v>
      </c>
      <c r="AZ1132">
        <v>7.1961998471961997E-2</v>
      </c>
      <c r="BA1132">
        <v>7.1961998471961997E-2</v>
      </c>
      <c r="BB1132">
        <v>7.1961998471961997E-2</v>
      </c>
      <c r="BC1132">
        <v>7.4898000074897997</v>
      </c>
      <c r="BD1132">
        <v>7.4898000074897997</v>
      </c>
      <c r="BE1132">
        <v>7.4898000074897997</v>
      </c>
      <c r="BF1132">
        <v>7.4898000074897997</v>
      </c>
      <c r="BG1132">
        <v>7.4898000074897997</v>
      </c>
    </row>
    <row r="1133" spans="1:59" x14ac:dyDescent="0.25">
      <c r="A1133" t="s">
        <v>4</v>
      </c>
      <c r="B1133" t="s">
        <v>46</v>
      </c>
      <c r="C1133" t="s">
        <v>99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</row>
    <row r="1134" spans="1:59" x14ac:dyDescent="0.25">
      <c r="A1134" t="s">
        <v>4</v>
      </c>
      <c r="B1134" t="s">
        <v>46</v>
      </c>
      <c r="C1134" t="s">
        <v>100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</row>
    <row r="1135" spans="1:59" x14ac:dyDescent="0.25">
      <c r="A1135" t="s">
        <v>4</v>
      </c>
      <c r="B1135" t="s">
        <v>46</v>
      </c>
      <c r="C1135" t="s">
        <v>101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</row>
    <row r="1136" spans="1:59" x14ac:dyDescent="0.25">
      <c r="A1136" t="s">
        <v>4</v>
      </c>
      <c r="B1136" t="s">
        <v>46</v>
      </c>
      <c r="C1136" t="s">
        <v>102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</row>
    <row r="1137" spans="1:59" x14ac:dyDescent="0.25">
      <c r="A1137" t="s">
        <v>4</v>
      </c>
      <c r="B1137" t="s">
        <v>46</v>
      </c>
      <c r="C1137" t="s">
        <v>103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</row>
    <row r="1138" spans="1:59" x14ac:dyDescent="0.25">
      <c r="A1138" t="s">
        <v>4</v>
      </c>
      <c r="B1138" t="s">
        <v>46</v>
      </c>
      <c r="C1138" t="s">
        <v>104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</row>
    <row r="1139" spans="1:59" x14ac:dyDescent="0.25">
      <c r="A1139" t="s">
        <v>4</v>
      </c>
      <c r="B1139" t="s">
        <v>46</v>
      </c>
      <c r="C1139" t="s">
        <v>105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</row>
    <row r="1140" spans="1:59" x14ac:dyDescent="0.25">
      <c r="A1140" t="s">
        <v>4</v>
      </c>
      <c r="B1140" t="s">
        <v>46</v>
      </c>
      <c r="C1140" t="s">
        <v>106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</row>
    <row r="1141" spans="1:59" x14ac:dyDescent="0.25">
      <c r="A1141" t="s">
        <v>4</v>
      </c>
      <c r="B1141" t="s">
        <v>46</v>
      </c>
      <c r="C1141" t="s">
        <v>107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</row>
    <row r="1142" spans="1:59" x14ac:dyDescent="0.25">
      <c r="A1142" t="s">
        <v>4</v>
      </c>
      <c r="B1142" t="s">
        <v>46</v>
      </c>
      <c r="C1142" t="s">
        <v>108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</row>
    <row r="1143" spans="1:59" x14ac:dyDescent="0.25">
      <c r="A1143" t="s">
        <v>4</v>
      </c>
      <c r="B1143" t="s">
        <v>46</v>
      </c>
      <c r="C1143" t="s">
        <v>109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</row>
    <row r="1144" spans="1:59" x14ac:dyDescent="0.25">
      <c r="A1144" t="s">
        <v>4</v>
      </c>
      <c r="B1144" t="s">
        <v>46</v>
      </c>
      <c r="C1144" t="s">
        <v>110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</row>
    <row r="1145" spans="1:59" x14ac:dyDescent="0.25">
      <c r="A1145" t="s">
        <v>4</v>
      </c>
      <c r="B1145" t="s">
        <v>46</v>
      </c>
      <c r="C1145" t="s">
        <v>111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</row>
    <row r="1146" spans="1:59" x14ac:dyDescent="0.25">
      <c r="A1146" t="s">
        <v>4</v>
      </c>
      <c r="B1146" t="s">
        <v>46</v>
      </c>
      <c r="C1146" t="s">
        <v>112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</row>
    <row r="1147" spans="1:59" x14ac:dyDescent="0.25">
      <c r="A1147" t="s">
        <v>4</v>
      </c>
      <c r="B1147" t="s">
        <v>46</v>
      </c>
      <c r="C1147" t="s">
        <v>113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</row>
    <row r="1148" spans="1:59" x14ac:dyDescent="0.25">
      <c r="A1148" t="s">
        <v>4</v>
      </c>
      <c r="B1148" t="s">
        <v>46</v>
      </c>
      <c r="C1148" t="s">
        <v>114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</row>
    <row r="1149" spans="1:59" x14ac:dyDescent="0.25">
      <c r="A1149" t="s">
        <v>4</v>
      </c>
      <c r="B1149" t="s">
        <v>46</v>
      </c>
      <c r="C1149" t="s">
        <v>115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</row>
    <row r="1150" spans="1:59" x14ac:dyDescent="0.25">
      <c r="A1150" t="s">
        <v>4</v>
      </c>
      <c r="B1150" t="s">
        <v>46</v>
      </c>
      <c r="C1150" t="s">
        <v>116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</row>
    <row r="1151" spans="1:59" x14ac:dyDescent="0.25">
      <c r="A1151" t="s">
        <v>4</v>
      </c>
      <c r="B1151" t="s">
        <v>47</v>
      </c>
      <c r="C1151" t="s">
        <v>89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</row>
    <row r="1152" spans="1:59" x14ac:dyDescent="0.25">
      <c r="A1152" t="s">
        <v>4</v>
      </c>
      <c r="B1152" t="s">
        <v>47</v>
      </c>
      <c r="C1152" t="s">
        <v>90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</row>
    <row r="1153" spans="1:59" x14ac:dyDescent="0.25">
      <c r="A1153" t="s">
        <v>4</v>
      </c>
      <c r="B1153" t="s">
        <v>47</v>
      </c>
      <c r="C1153" t="s">
        <v>91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</row>
    <row r="1154" spans="1:59" x14ac:dyDescent="0.25">
      <c r="A1154" t="s">
        <v>4</v>
      </c>
      <c r="B1154" t="s">
        <v>47</v>
      </c>
      <c r="C1154" t="s">
        <v>92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</row>
    <row r="1155" spans="1:59" x14ac:dyDescent="0.25">
      <c r="A1155" t="s">
        <v>4</v>
      </c>
      <c r="B1155" t="s">
        <v>47</v>
      </c>
      <c r="C1155" t="s">
        <v>93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</row>
    <row r="1156" spans="1:59" x14ac:dyDescent="0.25">
      <c r="A1156" t="s">
        <v>4</v>
      </c>
      <c r="B1156" t="s">
        <v>47</v>
      </c>
      <c r="C1156" t="s">
        <v>94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</row>
    <row r="1157" spans="1:59" x14ac:dyDescent="0.25">
      <c r="A1157" t="s">
        <v>4</v>
      </c>
      <c r="B1157" t="s">
        <v>47</v>
      </c>
      <c r="C1157" t="s">
        <v>95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</row>
    <row r="1158" spans="1:59" x14ac:dyDescent="0.25">
      <c r="A1158" t="s">
        <v>4</v>
      </c>
      <c r="B1158" t="s">
        <v>47</v>
      </c>
      <c r="C1158" t="s">
        <v>96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</row>
    <row r="1159" spans="1:59" x14ac:dyDescent="0.25">
      <c r="A1159" t="s">
        <v>4</v>
      </c>
      <c r="B1159" t="s">
        <v>47</v>
      </c>
      <c r="C1159" t="s">
        <v>97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</row>
    <row r="1160" spans="1:59" x14ac:dyDescent="0.25">
      <c r="A1160" t="s">
        <v>4</v>
      </c>
      <c r="B1160" t="s">
        <v>47</v>
      </c>
      <c r="C1160" t="s">
        <v>98</v>
      </c>
      <c r="D1160">
        <v>2.72808475472808</v>
      </c>
      <c r="E1160">
        <v>2.72808475472808</v>
      </c>
      <c r="F1160">
        <v>2.72808475472808</v>
      </c>
      <c r="G1160">
        <v>2.72808475472808</v>
      </c>
      <c r="H1160">
        <v>2.72808475472808</v>
      </c>
      <c r="I1160">
        <v>2.72808475472808</v>
      </c>
      <c r="J1160">
        <v>2.72808475472808</v>
      </c>
      <c r="K1160">
        <v>2.72808475472808</v>
      </c>
      <c r="L1160">
        <v>34.471890501828</v>
      </c>
      <c r="M1160">
        <v>34.471890501828</v>
      </c>
      <c r="N1160">
        <v>42.604849427690503</v>
      </c>
      <c r="O1160">
        <v>74.898000074897993</v>
      </c>
      <c r="P1160">
        <v>74.898000074897993</v>
      </c>
      <c r="Q1160">
        <v>74.898000074897993</v>
      </c>
      <c r="R1160">
        <v>74.898000074897993</v>
      </c>
      <c r="S1160">
        <v>74.898000074897993</v>
      </c>
      <c r="T1160">
        <v>74.898000074898107</v>
      </c>
      <c r="U1160">
        <v>74.898000074897993</v>
      </c>
      <c r="V1160">
        <v>74.898000074897993</v>
      </c>
      <c r="W1160">
        <v>74.898000074897993</v>
      </c>
      <c r="X1160">
        <v>74.898000074897993</v>
      </c>
      <c r="Y1160">
        <v>74.898000074897993</v>
      </c>
      <c r="Z1160">
        <v>74.898000074897993</v>
      </c>
      <c r="AA1160">
        <v>74.898000074897993</v>
      </c>
      <c r="AB1160">
        <v>74.898000074897993</v>
      </c>
      <c r="AC1160">
        <v>74.898000074897993</v>
      </c>
      <c r="AD1160">
        <v>74.898000074897993</v>
      </c>
      <c r="AE1160">
        <v>74.898000074897993</v>
      </c>
      <c r="AF1160">
        <v>74.898000074897993</v>
      </c>
      <c r="AG1160">
        <v>74.898000074897993</v>
      </c>
      <c r="AH1160">
        <v>74.898000074897993</v>
      </c>
      <c r="AI1160">
        <v>74.898000074897993</v>
      </c>
      <c r="AJ1160">
        <v>74.898000074897993</v>
      </c>
      <c r="AK1160">
        <v>74.898000074897993</v>
      </c>
      <c r="AL1160">
        <v>74.898000074897993</v>
      </c>
      <c r="AM1160">
        <v>74.898000074897993</v>
      </c>
      <c r="AN1160">
        <v>74.898000074897993</v>
      </c>
      <c r="AO1160">
        <v>74.898000074897993</v>
      </c>
      <c r="AP1160">
        <v>74.898000074897993</v>
      </c>
      <c r="AQ1160">
        <v>74.898000074897993</v>
      </c>
      <c r="AR1160">
        <v>74.898000074897993</v>
      </c>
      <c r="AS1160">
        <v>74.898000074897993</v>
      </c>
      <c r="AT1160">
        <v>74.898000074897993</v>
      </c>
      <c r="AU1160">
        <v>74.898000074897993</v>
      </c>
      <c r="AV1160">
        <v>74.898000074897993</v>
      </c>
      <c r="AW1160">
        <v>74.898000074897993</v>
      </c>
      <c r="AX1160">
        <v>74.898000074897993</v>
      </c>
      <c r="AY1160">
        <v>74.898000074897993</v>
      </c>
      <c r="AZ1160">
        <v>74.898000074897993</v>
      </c>
      <c r="BA1160">
        <v>74.898000074897993</v>
      </c>
      <c r="BB1160">
        <v>74.898000074897993</v>
      </c>
      <c r="BC1160">
        <v>74.898000074897993</v>
      </c>
      <c r="BD1160">
        <v>74.898000074897993</v>
      </c>
      <c r="BE1160">
        <v>74.898000074897993</v>
      </c>
      <c r="BF1160">
        <v>74.898000074897993</v>
      </c>
      <c r="BG1160">
        <v>74.898000074897993</v>
      </c>
    </row>
    <row r="1161" spans="1:59" x14ac:dyDescent="0.25">
      <c r="A1161" t="s">
        <v>4</v>
      </c>
      <c r="B1161" t="s">
        <v>47</v>
      </c>
      <c r="C1161" t="s">
        <v>99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</row>
    <row r="1162" spans="1:59" x14ac:dyDescent="0.25">
      <c r="A1162" t="s">
        <v>4</v>
      </c>
      <c r="B1162" t="s">
        <v>47</v>
      </c>
      <c r="C1162" t="s">
        <v>100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</row>
    <row r="1163" spans="1:59" x14ac:dyDescent="0.25">
      <c r="A1163" t="s">
        <v>4</v>
      </c>
      <c r="B1163" t="s">
        <v>47</v>
      </c>
      <c r="C1163" t="s">
        <v>101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</row>
    <row r="1164" spans="1:59" x14ac:dyDescent="0.25">
      <c r="A1164" t="s">
        <v>4</v>
      </c>
      <c r="B1164" t="s">
        <v>47</v>
      </c>
      <c r="C1164" t="s">
        <v>102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</row>
    <row r="1165" spans="1:59" x14ac:dyDescent="0.25">
      <c r="A1165" t="s">
        <v>4</v>
      </c>
      <c r="B1165" t="s">
        <v>47</v>
      </c>
      <c r="C1165" t="s">
        <v>103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</row>
    <row r="1166" spans="1:59" x14ac:dyDescent="0.25">
      <c r="A1166" t="s">
        <v>4</v>
      </c>
      <c r="B1166" t="s">
        <v>47</v>
      </c>
      <c r="C1166" t="s">
        <v>104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</row>
    <row r="1167" spans="1:59" x14ac:dyDescent="0.25">
      <c r="A1167" t="s">
        <v>4</v>
      </c>
      <c r="B1167" t="s">
        <v>47</v>
      </c>
      <c r="C1167" t="s">
        <v>105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</row>
    <row r="1168" spans="1:59" x14ac:dyDescent="0.25">
      <c r="A1168" t="s">
        <v>4</v>
      </c>
      <c r="B1168" t="s">
        <v>47</v>
      </c>
      <c r="C1168" t="s">
        <v>106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</row>
    <row r="1169" spans="1:59" x14ac:dyDescent="0.25">
      <c r="A1169" t="s">
        <v>4</v>
      </c>
      <c r="B1169" t="s">
        <v>47</v>
      </c>
      <c r="C1169" t="s">
        <v>107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</row>
    <row r="1170" spans="1:59" x14ac:dyDescent="0.25">
      <c r="A1170" t="s">
        <v>4</v>
      </c>
      <c r="B1170" t="s">
        <v>47</v>
      </c>
      <c r="C1170" t="s">
        <v>108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</row>
    <row r="1171" spans="1:59" x14ac:dyDescent="0.25">
      <c r="A1171" t="s">
        <v>4</v>
      </c>
      <c r="B1171" t="s">
        <v>47</v>
      </c>
      <c r="C1171" t="s">
        <v>109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</row>
    <row r="1172" spans="1:59" x14ac:dyDescent="0.25">
      <c r="A1172" t="s">
        <v>4</v>
      </c>
      <c r="B1172" t="s">
        <v>47</v>
      </c>
      <c r="C1172" t="s">
        <v>110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</row>
    <row r="1173" spans="1:59" x14ac:dyDescent="0.25">
      <c r="A1173" t="s">
        <v>4</v>
      </c>
      <c r="B1173" t="s">
        <v>47</v>
      </c>
      <c r="C1173" t="s">
        <v>111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</row>
    <row r="1174" spans="1:59" x14ac:dyDescent="0.25">
      <c r="A1174" t="s">
        <v>4</v>
      </c>
      <c r="B1174" t="s">
        <v>47</v>
      </c>
      <c r="C1174" t="s">
        <v>112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</row>
    <row r="1175" spans="1:59" x14ac:dyDescent="0.25">
      <c r="A1175" t="s">
        <v>4</v>
      </c>
      <c r="B1175" t="s">
        <v>47</v>
      </c>
      <c r="C1175" t="s">
        <v>113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</row>
    <row r="1176" spans="1:59" x14ac:dyDescent="0.25">
      <c r="A1176" t="s">
        <v>4</v>
      </c>
      <c r="B1176" t="s">
        <v>47</v>
      </c>
      <c r="C1176" t="s">
        <v>114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</row>
    <row r="1177" spans="1:59" x14ac:dyDescent="0.25">
      <c r="A1177" t="s">
        <v>4</v>
      </c>
      <c r="B1177" t="s">
        <v>47</v>
      </c>
      <c r="C1177" t="s">
        <v>115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</row>
    <row r="1178" spans="1:59" x14ac:dyDescent="0.25">
      <c r="A1178" t="s">
        <v>4</v>
      </c>
      <c r="B1178" t="s">
        <v>47</v>
      </c>
      <c r="C1178" t="s">
        <v>116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</row>
    <row r="1179" spans="1:59" x14ac:dyDescent="0.25">
      <c r="A1179" t="s">
        <v>4</v>
      </c>
      <c r="B1179" t="s">
        <v>48</v>
      </c>
      <c r="C1179" t="s">
        <v>89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</row>
    <row r="1180" spans="1:59" x14ac:dyDescent="0.25">
      <c r="A1180" t="s">
        <v>4</v>
      </c>
      <c r="B1180" t="s">
        <v>48</v>
      </c>
      <c r="C1180" t="s">
        <v>90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</row>
    <row r="1181" spans="1:59" x14ac:dyDescent="0.25">
      <c r="A1181" t="s">
        <v>4</v>
      </c>
      <c r="B1181" t="s">
        <v>48</v>
      </c>
      <c r="C1181" t="s">
        <v>91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</row>
    <row r="1182" spans="1:59" x14ac:dyDescent="0.25">
      <c r="A1182" t="s">
        <v>4</v>
      </c>
      <c r="B1182" t="s">
        <v>48</v>
      </c>
      <c r="C1182" t="s">
        <v>92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</row>
    <row r="1183" spans="1:59" x14ac:dyDescent="0.25">
      <c r="A1183" t="s">
        <v>4</v>
      </c>
      <c r="B1183" t="s">
        <v>48</v>
      </c>
      <c r="C1183" t="s">
        <v>93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</row>
    <row r="1184" spans="1:59" x14ac:dyDescent="0.25">
      <c r="A1184" t="s">
        <v>4</v>
      </c>
      <c r="B1184" t="s">
        <v>48</v>
      </c>
      <c r="C1184" t="s">
        <v>94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</row>
    <row r="1185" spans="1:59" x14ac:dyDescent="0.25">
      <c r="A1185" t="s">
        <v>4</v>
      </c>
      <c r="B1185" t="s">
        <v>48</v>
      </c>
      <c r="C1185" t="s">
        <v>95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</row>
    <row r="1186" spans="1:59" x14ac:dyDescent="0.25">
      <c r="A1186" t="s">
        <v>4</v>
      </c>
      <c r="B1186" t="s">
        <v>48</v>
      </c>
      <c r="C1186" t="s">
        <v>96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</row>
    <row r="1187" spans="1:59" x14ac:dyDescent="0.25">
      <c r="A1187" t="s">
        <v>4</v>
      </c>
      <c r="B1187" t="s">
        <v>48</v>
      </c>
      <c r="C1187" t="s">
        <v>97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</row>
    <row r="1188" spans="1:59" x14ac:dyDescent="0.25">
      <c r="A1188" t="s">
        <v>4</v>
      </c>
      <c r="B1188" t="s">
        <v>48</v>
      </c>
      <c r="C1188" t="s">
        <v>98</v>
      </c>
      <c r="D1188">
        <v>32.652532112652501</v>
      </c>
      <c r="E1188">
        <v>32.652532112652501</v>
      </c>
      <c r="F1188">
        <v>44.386790770651203</v>
      </c>
      <c r="G1188">
        <v>59.9492835158457</v>
      </c>
      <c r="H1188">
        <v>60.664384140664403</v>
      </c>
      <c r="I1188">
        <v>64.470700504470699</v>
      </c>
      <c r="J1188">
        <v>91.883368531883406</v>
      </c>
      <c r="K1188">
        <v>108.06133654806101</v>
      </c>
      <c r="L1188">
        <v>144.087274584087</v>
      </c>
      <c r="M1188">
        <v>175.918924615919</v>
      </c>
      <c r="N1188">
        <v>236.08891335755499</v>
      </c>
      <c r="O1188">
        <v>236.08891335755499</v>
      </c>
      <c r="P1188">
        <v>277.18676828541498</v>
      </c>
      <c r="Q1188">
        <v>322.40350287361503</v>
      </c>
      <c r="R1188">
        <v>376.19868027989202</v>
      </c>
      <c r="S1188">
        <v>441.48972298779302</v>
      </c>
      <c r="T1188">
        <v>480.70359325038902</v>
      </c>
      <c r="U1188">
        <v>509.25748981620302</v>
      </c>
      <c r="V1188">
        <v>544.57856252986403</v>
      </c>
      <c r="W1188">
        <v>580.62741523435295</v>
      </c>
      <c r="X1188">
        <v>584.204400584204</v>
      </c>
      <c r="Y1188">
        <v>584.204400584204</v>
      </c>
      <c r="Z1188">
        <v>584.20440058420502</v>
      </c>
      <c r="AA1188">
        <v>584.204400584204</v>
      </c>
      <c r="AB1188">
        <v>584.204400584204</v>
      </c>
      <c r="AC1188">
        <v>584.20440058420502</v>
      </c>
      <c r="AD1188">
        <v>584.20440058420502</v>
      </c>
      <c r="AE1188">
        <v>584.204400584204</v>
      </c>
      <c r="AF1188">
        <v>584.20440058420502</v>
      </c>
      <c r="AG1188">
        <v>584.20440058420502</v>
      </c>
      <c r="AH1188">
        <v>584.204400584204</v>
      </c>
      <c r="AI1188">
        <v>584.204400584204</v>
      </c>
      <c r="AJ1188">
        <v>584.204400584204</v>
      </c>
      <c r="AK1188">
        <v>584.20440058420502</v>
      </c>
      <c r="AL1188">
        <v>584.20440058420502</v>
      </c>
      <c r="AM1188">
        <v>584.204400584204</v>
      </c>
      <c r="AN1188">
        <v>584.20440058420502</v>
      </c>
      <c r="AO1188">
        <v>584.204400584204</v>
      </c>
      <c r="AP1188">
        <v>584.20440058420502</v>
      </c>
      <c r="AQ1188">
        <v>584.204400584204</v>
      </c>
      <c r="AR1188">
        <v>584.204400584204</v>
      </c>
      <c r="AS1188">
        <v>584.20440058420502</v>
      </c>
      <c r="AT1188">
        <v>584.204400584204</v>
      </c>
      <c r="AU1188">
        <v>584.204400584204</v>
      </c>
      <c r="AV1188">
        <v>584.20440058420502</v>
      </c>
      <c r="AW1188">
        <v>584.204400584204</v>
      </c>
      <c r="AX1188">
        <v>584.204400584204</v>
      </c>
      <c r="AY1188">
        <v>584.20440058420502</v>
      </c>
      <c r="AZ1188">
        <v>584.204400584204</v>
      </c>
      <c r="BA1188">
        <v>584.204400584204</v>
      </c>
      <c r="BB1188">
        <v>584.204400584204</v>
      </c>
      <c r="BC1188">
        <v>584.204400584204</v>
      </c>
      <c r="BD1188">
        <v>584.204400584204</v>
      </c>
      <c r="BE1188">
        <v>584.204400584204</v>
      </c>
      <c r="BF1188">
        <v>584.20440058420502</v>
      </c>
      <c r="BG1188">
        <v>584.204400584204</v>
      </c>
    </row>
    <row r="1189" spans="1:59" x14ac:dyDescent="0.25">
      <c r="A1189" t="s">
        <v>4</v>
      </c>
      <c r="B1189" t="s">
        <v>48</v>
      </c>
      <c r="C1189" t="s">
        <v>99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</row>
    <row r="1190" spans="1:59" x14ac:dyDescent="0.25">
      <c r="A1190" t="s">
        <v>4</v>
      </c>
      <c r="B1190" t="s">
        <v>48</v>
      </c>
      <c r="C1190" t="s">
        <v>100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</row>
    <row r="1191" spans="1:59" x14ac:dyDescent="0.25">
      <c r="A1191" t="s">
        <v>4</v>
      </c>
      <c r="B1191" t="s">
        <v>48</v>
      </c>
      <c r="C1191" t="s">
        <v>101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</row>
    <row r="1192" spans="1:59" x14ac:dyDescent="0.25">
      <c r="A1192" t="s">
        <v>4</v>
      </c>
      <c r="B1192" t="s">
        <v>48</v>
      </c>
      <c r="C1192" t="s">
        <v>102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</row>
    <row r="1193" spans="1:59" x14ac:dyDescent="0.25">
      <c r="A1193" t="s">
        <v>4</v>
      </c>
      <c r="B1193" t="s">
        <v>48</v>
      </c>
      <c r="C1193" t="s">
        <v>103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</row>
    <row r="1194" spans="1:59" x14ac:dyDescent="0.25">
      <c r="A1194" t="s">
        <v>4</v>
      </c>
      <c r="B1194" t="s">
        <v>48</v>
      </c>
      <c r="C1194" t="s">
        <v>104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</row>
    <row r="1195" spans="1:59" x14ac:dyDescent="0.25">
      <c r="A1195" t="s">
        <v>4</v>
      </c>
      <c r="B1195" t="s">
        <v>48</v>
      </c>
      <c r="C1195" t="s">
        <v>105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</row>
    <row r="1196" spans="1:59" x14ac:dyDescent="0.25">
      <c r="A1196" t="s">
        <v>4</v>
      </c>
      <c r="B1196" t="s">
        <v>48</v>
      </c>
      <c r="C1196" t="s">
        <v>106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</row>
    <row r="1197" spans="1:59" x14ac:dyDescent="0.25">
      <c r="A1197" t="s">
        <v>4</v>
      </c>
      <c r="B1197" t="s">
        <v>48</v>
      </c>
      <c r="C1197" t="s">
        <v>107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</row>
    <row r="1198" spans="1:59" x14ac:dyDescent="0.25">
      <c r="A1198" t="s">
        <v>4</v>
      </c>
      <c r="B1198" t="s">
        <v>48</v>
      </c>
      <c r="C1198" t="s">
        <v>108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</row>
    <row r="1199" spans="1:59" x14ac:dyDescent="0.25">
      <c r="A1199" t="s">
        <v>4</v>
      </c>
      <c r="B1199" t="s">
        <v>48</v>
      </c>
      <c r="C1199" t="s">
        <v>109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</row>
    <row r="1200" spans="1:59" x14ac:dyDescent="0.25">
      <c r="A1200" t="s">
        <v>4</v>
      </c>
      <c r="B1200" t="s">
        <v>48</v>
      </c>
      <c r="C1200" t="s">
        <v>110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</row>
    <row r="1201" spans="1:59" x14ac:dyDescent="0.25">
      <c r="A1201" t="s">
        <v>4</v>
      </c>
      <c r="B1201" t="s">
        <v>48</v>
      </c>
      <c r="C1201" t="s">
        <v>111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</row>
    <row r="1202" spans="1:59" x14ac:dyDescent="0.25">
      <c r="A1202" t="s">
        <v>4</v>
      </c>
      <c r="B1202" t="s">
        <v>48</v>
      </c>
      <c r="C1202" t="s">
        <v>112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</row>
    <row r="1203" spans="1:59" x14ac:dyDescent="0.25">
      <c r="A1203" t="s">
        <v>4</v>
      </c>
      <c r="B1203" t="s">
        <v>48</v>
      </c>
      <c r="C1203" t="s">
        <v>113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</row>
    <row r="1204" spans="1:59" x14ac:dyDescent="0.25">
      <c r="A1204" t="s">
        <v>4</v>
      </c>
      <c r="B1204" t="s">
        <v>48</v>
      </c>
      <c r="C1204" t="s">
        <v>114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</row>
    <row r="1205" spans="1:59" x14ac:dyDescent="0.25">
      <c r="A1205" t="s">
        <v>4</v>
      </c>
      <c r="B1205" t="s">
        <v>48</v>
      </c>
      <c r="C1205" t="s">
        <v>115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</row>
    <row r="1206" spans="1:59" x14ac:dyDescent="0.25">
      <c r="A1206" t="s">
        <v>4</v>
      </c>
      <c r="B1206" t="s">
        <v>48</v>
      </c>
      <c r="C1206" t="s">
        <v>116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</row>
    <row r="1207" spans="1:59" x14ac:dyDescent="0.25">
      <c r="A1207" t="s">
        <v>4</v>
      </c>
      <c r="B1207" t="s">
        <v>49</v>
      </c>
      <c r="C1207" t="s">
        <v>89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</row>
    <row r="1208" spans="1:59" x14ac:dyDescent="0.25">
      <c r="A1208" t="s">
        <v>4</v>
      </c>
      <c r="B1208" t="s">
        <v>49</v>
      </c>
      <c r="C1208" t="s">
        <v>90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</row>
    <row r="1209" spans="1:59" x14ac:dyDescent="0.25">
      <c r="A1209" t="s">
        <v>4</v>
      </c>
      <c r="B1209" t="s">
        <v>49</v>
      </c>
      <c r="C1209" t="s">
        <v>91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</row>
    <row r="1210" spans="1:59" x14ac:dyDescent="0.25">
      <c r="A1210" t="s">
        <v>4</v>
      </c>
      <c r="B1210" t="s">
        <v>49</v>
      </c>
      <c r="C1210" t="s">
        <v>92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</row>
    <row r="1211" spans="1:59" x14ac:dyDescent="0.25">
      <c r="A1211" t="s">
        <v>4</v>
      </c>
      <c r="B1211" t="s">
        <v>49</v>
      </c>
      <c r="C1211" t="s">
        <v>93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</row>
    <row r="1212" spans="1:59" x14ac:dyDescent="0.25">
      <c r="A1212" t="s">
        <v>4</v>
      </c>
      <c r="B1212" t="s">
        <v>49</v>
      </c>
      <c r="C1212" t="s">
        <v>94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</row>
    <row r="1213" spans="1:59" x14ac:dyDescent="0.25">
      <c r="A1213" t="s">
        <v>4</v>
      </c>
      <c r="B1213" t="s">
        <v>49</v>
      </c>
      <c r="C1213" t="s">
        <v>95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</row>
    <row r="1214" spans="1:59" x14ac:dyDescent="0.25">
      <c r="A1214" t="s">
        <v>4</v>
      </c>
      <c r="B1214" t="s">
        <v>49</v>
      </c>
      <c r="C1214" t="s">
        <v>96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</row>
    <row r="1215" spans="1:59" x14ac:dyDescent="0.25">
      <c r="A1215" t="s">
        <v>4</v>
      </c>
      <c r="B1215" t="s">
        <v>49</v>
      </c>
      <c r="C1215" t="s">
        <v>97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</row>
    <row r="1216" spans="1:59" x14ac:dyDescent="0.25">
      <c r="A1216" t="s">
        <v>4</v>
      </c>
      <c r="B1216" t="s">
        <v>49</v>
      </c>
      <c r="C1216" t="s">
        <v>98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</row>
    <row r="1217" spans="1:59" x14ac:dyDescent="0.25">
      <c r="A1217" t="s">
        <v>4</v>
      </c>
      <c r="B1217" t="s">
        <v>49</v>
      </c>
      <c r="C1217" t="s">
        <v>99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</row>
    <row r="1218" spans="1:59" x14ac:dyDescent="0.25">
      <c r="A1218" t="s">
        <v>4</v>
      </c>
      <c r="B1218" t="s">
        <v>49</v>
      </c>
      <c r="C1218" t="s">
        <v>100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</row>
    <row r="1219" spans="1:59" x14ac:dyDescent="0.25">
      <c r="A1219" t="s">
        <v>4</v>
      </c>
      <c r="B1219" t="s">
        <v>49</v>
      </c>
      <c r="C1219" t="s">
        <v>101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</row>
    <row r="1220" spans="1:59" x14ac:dyDescent="0.25">
      <c r="A1220" t="s">
        <v>4</v>
      </c>
      <c r="B1220" t="s">
        <v>49</v>
      </c>
      <c r="C1220" t="s">
        <v>102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</row>
    <row r="1221" spans="1:59" x14ac:dyDescent="0.25">
      <c r="A1221" t="s">
        <v>4</v>
      </c>
      <c r="B1221" t="s">
        <v>49</v>
      </c>
      <c r="C1221" t="s">
        <v>103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</row>
    <row r="1222" spans="1:59" x14ac:dyDescent="0.25">
      <c r="A1222" t="s">
        <v>4</v>
      </c>
      <c r="B1222" t="s">
        <v>49</v>
      </c>
      <c r="C1222" t="s">
        <v>104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</row>
    <row r="1223" spans="1:59" x14ac:dyDescent="0.25">
      <c r="A1223" t="s">
        <v>4</v>
      </c>
      <c r="B1223" t="s">
        <v>49</v>
      </c>
      <c r="C1223" t="s">
        <v>105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</row>
    <row r="1224" spans="1:59" x14ac:dyDescent="0.25">
      <c r="A1224" t="s">
        <v>4</v>
      </c>
      <c r="B1224" t="s">
        <v>49</v>
      </c>
      <c r="C1224" t="s">
        <v>106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</row>
    <row r="1225" spans="1:59" x14ac:dyDescent="0.25">
      <c r="A1225" t="s">
        <v>4</v>
      </c>
      <c r="B1225" t="s">
        <v>49</v>
      </c>
      <c r="C1225" t="s">
        <v>107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</row>
    <row r="1226" spans="1:59" x14ac:dyDescent="0.25">
      <c r="A1226" t="s">
        <v>4</v>
      </c>
      <c r="B1226" t="s">
        <v>49</v>
      </c>
      <c r="C1226" t="s">
        <v>108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</row>
    <row r="1227" spans="1:59" x14ac:dyDescent="0.25">
      <c r="A1227" t="s">
        <v>4</v>
      </c>
      <c r="B1227" t="s">
        <v>49</v>
      </c>
      <c r="C1227" t="s">
        <v>109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</row>
    <row r="1228" spans="1:59" x14ac:dyDescent="0.25">
      <c r="A1228" t="s">
        <v>4</v>
      </c>
      <c r="B1228" t="s">
        <v>49</v>
      </c>
      <c r="C1228" t="s">
        <v>110</v>
      </c>
      <c r="D1228">
        <v>10.5405668339115</v>
      </c>
      <c r="E1228">
        <v>15.1630028435622</v>
      </c>
      <c r="F1228">
        <v>0</v>
      </c>
      <c r="G1228">
        <v>5.2735656712159402</v>
      </c>
      <c r="H1228">
        <v>35.9662717190131</v>
      </c>
      <c r="I1228">
        <v>6.0871662102716302</v>
      </c>
      <c r="J1228">
        <v>0</v>
      </c>
      <c r="K1228">
        <v>1.4836675877205101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0.102632596731817</v>
      </c>
      <c r="AB1228">
        <v>5.1316298365908598E-2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2.6289774680741802</v>
      </c>
      <c r="AY1228">
        <v>0</v>
      </c>
      <c r="AZ1228">
        <v>1.7789048501514599</v>
      </c>
      <c r="BA1228">
        <v>16.622672283324899</v>
      </c>
      <c r="BB1228">
        <v>37.968998506636296</v>
      </c>
      <c r="BC1228">
        <v>49.701293580881703</v>
      </c>
      <c r="BD1228">
        <v>57.006397509132299</v>
      </c>
      <c r="BE1228">
        <v>89.675682711911904</v>
      </c>
      <c r="BF1228">
        <v>130.110771130892</v>
      </c>
      <c r="BG1228">
        <v>161.361982807586</v>
      </c>
    </row>
    <row r="1229" spans="1:59" x14ac:dyDescent="0.25">
      <c r="A1229" t="s">
        <v>4</v>
      </c>
      <c r="B1229" t="s">
        <v>49</v>
      </c>
      <c r="C1229" t="s">
        <v>111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</row>
    <row r="1230" spans="1:59" x14ac:dyDescent="0.25">
      <c r="A1230" t="s">
        <v>4</v>
      </c>
      <c r="B1230" t="s">
        <v>49</v>
      </c>
      <c r="C1230" t="s">
        <v>112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</row>
    <row r="1231" spans="1:59" x14ac:dyDescent="0.25">
      <c r="A1231" t="s">
        <v>4</v>
      </c>
      <c r="B1231" t="s">
        <v>49</v>
      </c>
      <c r="C1231" t="s">
        <v>113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</row>
    <row r="1232" spans="1:59" x14ac:dyDescent="0.25">
      <c r="A1232" t="s">
        <v>4</v>
      </c>
      <c r="B1232" t="s">
        <v>49</v>
      </c>
      <c r="C1232" t="s">
        <v>114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</row>
    <row r="1233" spans="1:59" x14ac:dyDescent="0.25">
      <c r="A1233" t="s">
        <v>4</v>
      </c>
      <c r="B1233" t="s">
        <v>49</v>
      </c>
      <c r="C1233" t="s">
        <v>115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</row>
    <row r="1234" spans="1:59" x14ac:dyDescent="0.25">
      <c r="A1234" t="s">
        <v>4</v>
      </c>
      <c r="B1234" t="s">
        <v>49</v>
      </c>
      <c r="C1234" t="s">
        <v>116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</row>
    <row r="1235" spans="1:59" x14ac:dyDescent="0.25">
      <c r="A1235" t="s">
        <v>4</v>
      </c>
      <c r="B1235" t="s">
        <v>50</v>
      </c>
      <c r="C1235" t="s">
        <v>89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</row>
    <row r="1236" spans="1:59" x14ac:dyDescent="0.25">
      <c r="A1236" t="s">
        <v>4</v>
      </c>
      <c r="B1236" t="s">
        <v>50</v>
      </c>
      <c r="C1236" t="s">
        <v>90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</row>
    <row r="1237" spans="1:59" x14ac:dyDescent="0.25">
      <c r="A1237" t="s">
        <v>4</v>
      </c>
      <c r="B1237" t="s">
        <v>50</v>
      </c>
      <c r="C1237" t="s">
        <v>91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</row>
    <row r="1238" spans="1:59" x14ac:dyDescent="0.25">
      <c r="A1238" t="s">
        <v>4</v>
      </c>
      <c r="B1238" t="s">
        <v>50</v>
      </c>
      <c r="C1238" t="s">
        <v>92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</row>
    <row r="1239" spans="1:59" x14ac:dyDescent="0.25">
      <c r="A1239" t="s">
        <v>4</v>
      </c>
      <c r="B1239" t="s">
        <v>50</v>
      </c>
      <c r="C1239" t="s">
        <v>93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</row>
    <row r="1240" spans="1:59" x14ac:dyDescent="0.25">
      <c r="A1240" t="s">
        <v>4</v>
      </c>
      <c r="B1240" t="s">
        <v>50</v>
      </c>
      <c r="C1240" t="s">
        <v>94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</row>
    <row r="1241" spans="1:59" x14ac:dyDescent="0.25">
      <c r="A1241" t="s">
        <v>4</v>
      </c>
      <c r="B1241" t="s">
        <v>50</v>
      </c>
      <c r="C1241" t="s">
        <v>95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</row>
    <row r="1242" spans="1:59" x14ac:dyDescent="0.25">
      <c r="A1242" t="s">
        <v>4</v>
      </c>
      <c r="B1242" t="s">
        <v>50</v>
      </c>
      <c r="C1242" t="s">
        <v>96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</row>
    <row r="1243" spans="1:59" x14ac:dyDescent="0.25">
      <c r="A1243" t="s">
        <v>4</v>
      </c>
      <c r="B1243" t="s">
        <v>50</v>
      </c>
      <c r="C1243" t="s">
        <v>97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</row>
    <row r="1244" spans="1:59" x14ac:dyDescent="0.25">
      <c r="A1244" t="s">
        <v>4</v>
      </c>
      <c r="B1244" t="s">
        <v>50</v>
      </c>
      <c r="C1244" t="s">
        <v>98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</row>
    <row r="1245" spans="1:59" x14ac:dyDescent="0.25">
      <c r="A1245" t="s">
        <v>4</v>
      </c>
      <c r="B1245" t="s">
        <v>50</v>
      </c>
      <c r="C1245" t="s">
        <v>99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</row>
    <row r="1246" spans="1:59" x14ac:dyDescent="0.25">
      <c r="A1246" t="s">
        <v>4</v>
      </c>
      <c r="B1246" t="s">
        <v>50</v>
      </c>
      <c r="C1246" t="s">
        <v>100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</row>
    <row r="1247" spans="1:59" x14ac:dyDescent="0.25">
      <c r="A1247" t="s">
        <v>4</v>
      </c>
      <c r="B1247" t="s">
        <v>50</v>
      </c>
      <c r="C1247" t="s">
        <v>101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</row>
    <row r="1248" spans="1:59" x14ac:dyDescent="0.25">
      <c r="A1248" t="s">
        <v>4</v>
      </c>
      <c r="B1248" t="s">
        <v>50</v>
      </c>
      <c r="C1248" t="s">
        <v>102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</row>
    <row r="1249" spans="1:59" x14ac:dyDescent="0.25">
      <c r="A1249" t="s">
        <v>4</v>
      </c>
      <c r="B1249" t="s">
        <v>50</v>
      </c>
      <c r="C1249" t="s">
        <v>103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</row>
    <row r="1250" spans="1:59" x14ac:dyDescent="0.25">
      <c r="A1250" t="s">
        <v>4</v>
      </c>
      <c r="B1250" t="s">
        <v>50</v>
      </c>
      <c r="C1250" t="s">
        <v>104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</row>
    <row r="1251" spans="1:59" x14ac:dyDescent="0.25">
      <c r="A1251" t="s">
        <v>4</v>
      </c>
      <c r="B1251" t="s">
        <v>50</v>
      </c>
      <c r="C1251" t="s">
        <v>105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</row>
    <row r="1252" spans="1:59" x14ac:dyDescent="0.25">
      <c r="A1252" t="s">
        <v>4</v>
      </c>
      <c r="B1252" t="s">
        <v>50</v>
      </c>
      <c r="C1252" t="s">
        <v>106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</row>
    <row r="1253" spans="1:59" x14ac:dyDescent="0.25">
      <c r="A1253" t="s">
        <v>4</v>
      </c>
      <c r="B1253" t="s">
        <v>50</v>
      </c>
      <c r="C1253" t="s">
        <v>107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</row>
    <row r="1254" spans="1:59" x14ac:dyDescent="0.25">
      <c r="A1254" t="s">
        <v>4</v>
      </c>
      <c r="B1254" t="s">
        <v>50</v>
      </c>
      <c r="C1254" t="s">
        <v>108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</row>
    <row r="1255" spans="1:59" x14ac:dyDescent="0.25">
      <c r="A1255" t="s">
        <v>4</v>
      </c>
      <c r="B1255" t="s">
        <v>50</v>
      </c>
      <c r="C1255" t="s">
        <v>109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</row>
    <row r="1256" spans="1:59" x14ac:dyDescent="0.25">
      <c r="A1256" t="s">
        <v>4</v>
      </c>
      <c r="B1256" t="s">
        <v>50</v>
      </c>
      <c r="C1256" t="s">
        <v>110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</row>
    <row r="1257" spans="1:59" x14ac:dyDescent="0.25">
      <c r="A1257" t="s">
        <v>4</v>
      </c>
      <c r="B1257" t="s">
        <v>50</v>
      </c>
      <c r="C1257" t="s">
        <v>111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</row>
    <row r="1258" spans="1:59" x14ac:dyDescent="0.25">
      <c r="A1258" t="s">
        <v>4</v>
      </c>
      <c r="B1258" t="s">
        <v>50</v>
      </c>
      <c r="C1258" t="s">
        <v>112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</row>
    <row r="1259" spans="1:59" x14ac:dyDescent="0.25">
      <c r="A1259" t="s">
        <v>4</v>
      </c>
      <c r="B1259" t="s">
        <v>50</v>
      </c>
      <c r="C1259" t="s">
        <v>113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</row>
    <row r="1260" spans="1:59" x14ac:dyDescent="0.25">
      <c r="A1260" t="s">
        <v>4</v>
      </c>
      <c r="B1260" t="s">
        <v>50</v>
      </c>
      <c r="C1260" t="s">
        <v>114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</row>
    <row r="1261" spans="1:59" x14ac:dyDescent="0.25">
      <c r="A1261" t="s">
        <v>4</v>
      </c>
      <c r="B1261" t="s">
        <v>50</v>
      </c>
      <c r="C1261" t="s">
        <v>115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</row>
    <row r="1262" spans="1:59" x14ac:dyDescent="0.25">
      <c r="A1262" t="s">
        <v>4</v>
      </c>
      <c r="B1262" t="s">
        <v>50</v>
      </c>
      <c r="C1262" t="s">
        <v>116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</row>
    <row r="1263" spans="1:59" x14ac:dyDescent="0.25">
      <c r="A1263" t="s">
        <v>4</v>
      </c>
      <c r="B1263" t="s">
        <v>51</v>
      </c>
      <c r="C1263" t="s">
        <v>89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</row>
    <row r="1264" spans="1:59" x14ac:dyDescent="0.25">
      <c r="A1264" t="s">
        <v>4</v>
      </c>
      <c r="B1264" t="s">
        <v>51</v>
      </c>
      <c r="C1264" t="s">
        <v>90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</row>
    <row r="1265" spans="1:59" x14ac:dyDescent="0.25">
      <c r="A1265" t="s">
        <v>4</v>
      </c>
      <c r="B1265" t="s">
        <v>51</v>
      </c>
      <c r="C1265" t="s">
        <v>91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</row>
    <row r="1266" spans="1:59" x14ac:dyDescent="0.25">
      <c r="A1266" t="s">
        <v>4</v>
      </c>
      <c r="B1266" t="s">
        <v>51</v>
      </c>
      <c r="C1266" t="s">
        <v>92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</row>
    <row r="1267" spans="1:59" x14ac:dyDescent="0.25">
      <c r="A1267" t="s">
        <v>4</v>
      </c>
      <c r="B1267" t="s">
        <v>51</v>
      </c>
      <c r="C1267" t="s">
        <v>93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</row>
    <row r="1268" spans="1:59" x14ac:dyDescent="0.25">
      <c r="A1268" t="s">
        <v>4</v>
      </c>
      <c r="B1268" t="s">
        <v>51</v>
      </c>
      <c r="C1268" t="s">
        <v>94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</row>
    <row r="1269" spans="1:59" x14ac:dyDescent="0.25">
      <c r="A1269" t="s">
        <v>4</v>
      </c>
      <c r="B1269" t="s">
        <v>51</v>
      </c>
      <c r="C1269" t="s">
        <v>95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</row>
    <row r="1270" spans="1:59" x14ac:dyDescent="0.25">
      <c r="A1270" t="s">
        <v>4</v>
      </c>
      <c r="B1270" t="s">
        <v>51</v>
      </c>
      <c r="C1270" t="s">
        <v>96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</row>
    <row r="1271" spans="1:59" x14ac:dyDescent="0.25">
      <c r="A1271" t="s">
        <v>4</v>
      </c>
      <c r="B1271" t="s">
        <v>51</v>
      </c>
      <c r="C1271" t="s">
        <v>97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</row>
    <row r="1272" spans="1:59" x14ac:dyDescent="0.25">
      <c r="A1272" t="s">
        <v>4</v>
      </c>
      <c r="B1272" t="s">
        <v>51</v>
      </c>
      <c r="C1272" t="s">
        <v>98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</row>
    <row r="1273" spans="1:59" x14ac:dyDescent="0.25">
      <c r="A1273" t="s">
        <v>4</v>
      </c>
      <c r="B1273" t="s">
        <v>51</v>
      </c>
      <c r="C1273" t="s">
        <v>99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</row>
    <row r="1274" spans="1:59" x14ac:dyDescent="0.25">
      <c r="A1274" t="s">
        <v>4</v>
      </c>
      <c r="B1274" t="s">
        <v>51</v>
      </c>
      <c r="C1274" t="s">
        <v>100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</row>
    <row r="1275" spans="1:59" x14ac:dyDescent="0.25">
      <c r="A1275" t="s">
        <v>4</v>
      </c>
      <c r="B1275" t="s">
        <v>51</v>
      </c>
      <c r="C1275" t="s">
        <v>101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</row>
    <row r="1276" spans="1:59" x14ac:dyDescent="0.25">
      <c r="A1276" t="s">
        <v>4</v>
      </c>
      <c r="B1276" t="s">
        <v>51</v>
      </c>
      <c r="C1276" t="s">
        <v>102</v>
      </c>
      <c r="D1276">
        <v>0.81126174778570803</v>
      </c>
      <c r="E1276">
        <v>1.2525578120182601</v>
      </c>
      <c r="F1276">
        <v>0</v>
      </c>
      <c r="G1276">
        <v>0.34134417654730698</v>
      </c>
      <c r="H1276">
        <v>4.3127610161785501</v>
      </c>
      <c r="I1276">
        <v>0.32245271911481999</v>
      </c>
      <c r="J1276">
        <v>0</v>
      </c>
      <c r="K1276">
        <v>0.237386814035282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1.9368319919503301</v>
      </c>
      <c r="BG1276">
        <v>2.01786041598882</v>
      </c>
    </row>
    <row r="1277" spans="1:59" x14ac:dyDescent="0.25">
      <c r="A1277" t="s">
        <v>4</v>
      </c>
      <c r="B1277" t="s">
        <v>51</v>
      </c>
      <c r="C1277" t="s">
        <v>103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</row>
    <row r="1278" spans="1:59" x14ac:dyDescent="0.25">
      <c r="A1278" t="s">
        <v>4</v>
      </c>
      <c r="B1278" t="s">
        <v>51</v>
      </c>
      <c r="C1278" t="s">
        <v>104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</row>
    <row r="1279" spans="1:59" x14ac:dyDescent="0.25">
      <c r="A1279" t="s">
        <v>4</v>
      </c>
      <c r="B1279" t="s">
        <v>51</v>
      </c>
      <c r="C1279" t="s">
        <v>105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</row>
    <row r="1280" spans="1:59" x14ac:dyDescent="0.25">
      <c r="A1280" t="s">
        <v>4</v>
      </c>
      <c r="B1280" t="s">
        <v>51</v>
      </c>
      <c r="C1280" t="s">
        <v>106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</row>
    <row r="1281" spans="1:59" x14ac:dyDescent="0.25">
      <c r="A1281" t="s">
        <v>4</v>
      </c>
      <c r="B1281" t="s">
        <v>51</v>
      </c>
      <c r="C1281" t="s">
        <v>107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</row>
    <row r="1282" spans="1:59" x14ac:dyDescent="0.25">
      <c r="A1282" t="s">
        <v>4</v>
      </c>
      <c r="B1282" t="s">
        <v>51</v>
      </c>
      <c r="C1282" t="s">
        <v>108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</row>
    <row r="1283" spans="1:59" x14ac:dyDescent="0.25">
      <c r="A1283" t="s">
        <v>4</v>
      </c>
      <c r="B1283" t="s">
        <v>51</v>
      </c>
      <c r="C1283" t="s">
        <v>109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</row>
    <row r="1284" spans="1:59" x14ac:dyDescent="0.25">
      <c r="A1284" t="s">
        <v>4</v>
      </c>
      <c r="B1284" t="s">
        <v>51</v>
      </c>
      <c r="C1284" t="s">
        <v>110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</row>
    <row r="1285" spans="1:59" x14ac:dyDescent="0.25">
      <c r="A1285" t="s">
        <v>4</v>
      </c>
      <c r="B1285" t="s">
        <v>51</v>
      </c>
      <c r="C1285" t="s">
        <v>111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</row>
    <row r="1286" spans="1:59" x14ac:dyDescent="0.25">
      <c r="A1286" t="s">
        <v>4</v>
      </c>
      <c r="B1286" t="s">
        <v>51</v>
      </c>
      <c r="C1286" t="s">
        <v>112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</row>
    <row r="1287" spans="1:59" x14ac:dyDescent="0.25">
      <c r="A1287" t="s">
        <v>4</v>
      </c>
      <c r="B1287" t="s">
        <v>51</v>
      </c>
      <c r="C1287" t="s">
        <v>113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</row>
    <row r="1288" spans="1:59" x14ac:dyDescent="0.25">
      <c r="A1288" t="s">
        <v>4</v>
      </c>
      <c r="B1288" t="s">
        <v>51</v>
      </c>
      <c r="C1288" t="s">
        <v>114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</row>
    <row r="1289" spans="1:59" x14ac:dyDescent="0.25">
      <c r="A1289" t="s">
        <v>4</v>
      </c>
      <c r="B1289" t="s">
        <v>51</v>
      </c>
      <c r="C1289" t="s">
        <v>115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</row>
    <row r="1290" spans="1:59" x14ac:dyDescent="0.25">
      <c r="A1290" t="s">
        <v>4</v>
      </c>
      <c r="B1290" t="s">
        <v>51</v>
      </c>
      <c r="C1290" t="s">
        <v>116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</row>
    <row r="1291" spans="1:59" x14ac:dyDescent="0.25">
      <c r="A1291" t="s">
        <v>4</v>
      </c>
      <c r="B1291" t="s">
        <v>52</v>
      </c>
      <c r="C1291" t="s">
        <v>89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</row>
    <row r="1292" spans="1:59" x14ac:dyDescent="0.25">
      <c r="A1292" t="s">
        <v>4</v>
      </c>
      <c r="B1292" t="s">
        <v>52</v>
      </c>
      <c r="C1292" t="s">
        <v>90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</row>
    <row r="1293" spans="1:59" x14ac:dyDescent="0.25">
      <c r="A1293" t="s">
        <v>4</v>
      </c>
      <c r="B1293" t="s">
        <v>52</v>
      </c>
      <c r="C1293" t="s">
        <v>91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</row>
    <row r="1294" spans="1:59" x14ac:dyDescent="0.25">
      <c r="A1294" t="s">
        <v>4</v>
      </c>
      <c r="B1294" t="s">
        <v>52</v>
      </c>
      <c r="C1294" t="s">
        <v>92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</row>
    <row r="1295" spans="1:59" x14ac:dyDescent="0.25">
      <c r="A1295" t="s">
        <v>4</v>
      </c>
      <c r="B1295" t="s">
        <v>52</v>
      </c>
      <c r="C1295" t="s">
        <v>93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</row>
    <row r="1296" spans="1:59" x14ac:dyDescent="0.25">
      <c r="A1296" t="s">
        <v>4</v>
      </c>
      <c r="B1296" t="s">
        <v>52</v>
      </c>
      <c r="C1296" t="s">
        <v>94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</row>
    <row r="1297" spans="1:59" x14ac:dyDescent="0.25">
      <c r="A1297" t="s">
        <v>4</v>
      </c>
      <c r="B1297" t="s">
        <v>52</v>
      </c>
      <c r="C1297" t="s">
        <v>95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</row>
    <row r="1298" spans="1:59" x14ac:dyDescent="0.25">
      <c r="A1298" t="s">
        <v>4</v>
      </c>
      <c r="B1298" t="s">
        <v>52</v>
      </c>
      <c r="C1298" t="s">
        <v>96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</row>
    <row r="1299" spans="1:59" x14ac:dyDescent="0.25">
      <c r="A1299" t="s">
        <v>4</v>
      </c>
      <c r="B1299" t="s">
        <v>52</v>
      </c>
      <c r="C1299" t="s">
        <v>97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</row>
    <row r="1300" spans="1:59" x14ac:dyDescent="0.25">
      <c r="A1300" t="s">
        <v>4</v>
      </c>
      <c r="B1300" t="s">
        <v>52</v>
      </c>
      <c r="C1300" t="s">
        <v>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0.91922289093502696</v>
      </c>
      <c r="AY1300">
        <v>0</v>
      </c>
      <c r="AZ1300">
        <v>0.62199470285016001</v>
      </c>
      <c r="BA1300">
        <v>5.8121231759877201</v>
      </c>
      <c r="BB1300">
        <v>13.275873603719001</v>
      </c>
      <c r="BC1300">
        <v>17.37807467863</v>
      </c>
      <c r="BD1300">
        <v>19.932306821374901</v>
      </c>
      <c r="BE1300">
        <v>31.355133815353799</v>
      </c>
      <c r="BF1300">
        <v>41.260689224196497</v>
      </c>
      <c r="BG1300">
        <v>52.8990360258938</v>
      </c>
    </row>
    <row r="1301" spans="1:59" x14ac:dyDescent="0.25">
      <c r="A1301" t="s">
        <v>4</v>
      </c>
      <c r="B1301" t="s">
        <v>52</v>
      </c>
      <c r="C1301" t="s">
        <v>99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</row>
    <row r="1302" spans="1:59" x14ac:dyDescent="0.25">
      <c r="A1302" t="s">
        <v>4</v>
      </c>
      <c r="B1302" t="s">
        <v>52</v>
      </c>
      <c r="C1302" t="s">
        <v>100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</row>
    <row r="1303" spans="1:59" x14ac:dyDescent="0.25">
      <c r="A1303" t="s">
        <v>4</v>
      </c>
      <c r="B1303" t="s">
        <v>52</v>
      </c>
      <c r="C1303" t="s">
        <v>101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</row>
    <row r="1304" spans="1:59" x14ac:dyDescent="0.25">
      <c r="A1304" t="s">
        <v>4</v>
      </c>
      <c r="B1304" t="s">
        <v>52</v>
      </c>
      <c r="C1304" t="s">
        <v>102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</row>
    <row r="1305" spans="1:59" x14ac:dyDescent="0.25">
      <c r="A1305" t="s">
        <v>4</v>
      </c>
      <c r="B1305" t="s">
        <v>52</v>
      </c>
      <c r="C1305" t="s">
        <v>103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</row>
    <row r="1306" spans="1:59" x14ac:dyDescent="0.25">
      <c r="A1306" t="s">
        <v>4</v>
      </c>
      <c r="B1306" t="s">
        <v>52</v>
      </c>
      <c r="C1306" t="s">
        <v>104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</row>
    <row r="1307" spans="1:59" x14ac:dyDescent="0.25">
      <c r="A1307" t="s">
        <v>4</v>
      </c>
      <c r="B1307" t="s">
        <v>52</v>
      </c>
      <c r="C1307" t="s">
        <v>105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</row>
    <row r="1308" spans="1:59" x14ac:dyDescent="0.25">
      <c r="A1308" t="s">
        <v>4</v>
      </c>
      <c r="B1308" t="s">
        <v>52</v>
      </c>
      <c r="C1308" t="s">
        <v>106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</row>
    <row r="1309" spans="1:59" x14ac:dyDescent="0.25">
      <c r="A1309" t="s">
        <v>4</v>
      </c>
      <c r="B1309" t="s">
        <v>52</v>
      </c>
      <c r="C1309" t="s">
        <v>107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</row>
    <row r="1310" spans="1:59" x14ac:dyDescent="0.25">
      <c r="A1310" t="s">
        <v>4</v>
      </c>
      <c r="B1310" t="s">
        <v>52</v>
      </c>
      <c r="C1310" t="s">
        <v>108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</row>
    <row r="1311" spans="1:59" x14ac:dyDescent="0.25">
      <c r="A1311" t="s">
        <v>4</v>
      </c>
      <c r="B1311" t="s">
        <v>52</v>
      </c>
      <c r="C1311" t="s">
        <v>109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</row>
    <row r="1312" spans="1:59" x14ac:dyDescent="0.25">
      <c r="A1312" t="s">
        <v>4</v>
      </c>
      <c r="B1312" t="s">
        <v>52</v>
      </c>
      <c r="C1312" t="s">
        <v>110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</row>
    <row r="1313" spans="1:59" x14ac:dyDescent="0.25">
      <c r="A1313" t="s">
        <v>4</v>
      </c>
      <c r="B1313" t="s">
        <v>52</v>
      </c>
      <c r="C1313" t="s">
        <v>111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</row>
    <row r="1314" spans="1:59" x14ac:dyDescent="0.25">
      <c r="A1314" t="s">
        <v>4</v>
      </c>
      <c r="B1314" t="s">
        <v>52</v>
      </c>
      <c r="C1314" t="s">
        <v>112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</row>
    <row r="1315" spans="1:59" x14ac:dyDescent="0.25">
      <c r="A1315" t="s">
        <v>4</v>
      </c>
      <c r="B1315" t="s">
        <v>52</v>
      </c>
      <c r="C1315" t="s">
        <v>113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</row>
    <row r="1316" spans="1:59" x14ac:dyDescent="0.25">
      <c r="A1316" t="s">
        <v>4</v>
      </c>
      <c r="B1316" t="s">
        <v>52</v>
      </c>
      <c r="C1316" t="s">
        <v>114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</row>
    <row r="1317" spans="1:59" x14ac:dyDescent="0.25">
      <c r="A1317" t="s">
        <v>4</v>
      </c>
      <c r="B1317" t="s">
        <v>52</v>
      </c>
      <c r="C1317" t="s">
        <v>115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</row>
    <row r="1318" spans="1:59" x14ac:dyDescent="0.25">
      <c r="A1318" t="s">
        <v>4</v>
      </c>
      <c r="B1318" t="s">
        <v>52</v>
      </c>
      <c r="C1318" t="s">
        <v>116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</row>
    <row r="1319" spans="1:59" x14ac:dyDescent="0.25">
      <c r="A1319" t="s">
        <v>4</v>
      </c>
      <c r="B1319" t="s">
        <v>53</v>
      </c>
      <c r="C1319" t="s">
        <v>89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</row>
    <row r="1320" spans="1:59" x14ac:dyDescent="0.25">
      <c r="A1320" t="s">
        <v>4</v>
      </c>
      <c r="B1320" t="s">
        <v>53</v>
      </c>
      <c r="C1320" t="s">
        <v>90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</row>
    <row r="1321" spans="1:59" x14ac:dyDescent="0.25">
      <c r="A1321" t="s">
        <v>4</v>
      </c>
      <c r="B1321" t="s">
        <v>53</v>
      </c>
      <c r="C1321" t="s">
        <v>91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</row>
    <row r="1322" spans="1:59" x14ac:dyDescent="0.25">
      <c r="A1322" t="s">
        <v>4</v>
      </c>
      <c r="B1322" t="s">
        <v>53</v>
      </c>
      <c r="C1322" t="s">
        <v>92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</row>
    <row r="1323" spans="1:59" x14ac:dyDescent="0.25">
      <c r="A1323" t="s">
        <v>4</v>
      </c>
      <c r="B1323" t="s">
        <v>53</v>
      </c>
      <c r="C1323" t="s">
        <v>93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</row>
    <row r="1324" spans="1:59" x14ac:dyDescent="0.25">
      <c r="A1324" t="s">
        <v>4</v>
      </c>
      <c r="B1324" t="s">
        <v>53</v>
      </c>
      <c r="C1324" t="s">
        <v>94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</row>
    <row r="1325" spans="1:59" x14ac:dyDescent="0.25">
      <c r="A1325" t="s">
        <v>4</v>
      </c>
      <c r="B1325" t="s">
        <v>53</v>
      </c>
      <c r="C1325" t="s">
        <v>95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</row>
    <row r="1326" spans="1:59" x14ac:dyDescent="0.25">
      <c r="A1326" t="s">
        <v>4</v>
      </c>
      <c r="B1326" t="s">
        <v>53</v>
      </c>
      <c r="C1326" t="s">
        <v>96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</row>
    <row r="1327" spans="1:59" x14ac:dyDescent="0.25">
      <c r="A1327" t="s">
        <v>4</v>
      </c>
      <c r="B1327" t="s">
        <v>53</v>
      </c>
      <c r="C1327" t="s">
        <v>97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</row>
    <row r="1328" spans="1:59" x14ac:dyDescent="0.25">
      <c r="A1328" t="s">
        <v>4</v>
      </c>
      <c r="B1328" t="s">
        <v>53</v>
      </c>
      <c r="C1328" t="s">
        <v>98</v>
      </c>
      <c r="D1328">
        <v>1.9126506679198501</v>
      </c>
      <c r="E1328">
        <v>2.56451626519162</v>
      </c>
      <c r="F1328">
        <v>0</v>
      </c>
      <c r="G1328">
        <v>1.0979596390892601</v>
      </c>
      <c r="H1328">
        <v>3.15087949926476</v>
      </c>
      <c r="I1328">
        <v>1.4237191313999999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3.5885523332803197E-2</v>
      </c>
      <c r="AB1328">
        <v>1.7942761666401599E-2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</row>
    <row r="1329" spans="1:59" x14ac:dyDescent="0.25">
      <c r="A1329" t="s">
        <v>4</v>
      </c>
      <c r="B1329" t="s">
        <v>53</v>
      </c>
      <c r="C1329" t="s">
        <v>99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</row>
    <row r="1330" spans="1:59" x14ac:dyDescent="0.25">
      <c r="A1330" t="s">
        <v>4</v>
      </c>
      <c r="B1330" t="s">
        <v>53</v>
      </c>
      <c r="C1330" t="s">
        <v>100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</row>
    <row r="1331" spans="1:59" x14ac:dyDescent="0.25">
      <c r="A1331" t="s">
        <v>4</v>
      </c>
      <c r="B1331" t="s">
        <v>53</v>
      </c>
      <c r="C1331" t="s">
        <v>101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</row>
    <row r="1332" spans="1:59" x14ac:dyDescent="0.25">
      <c r="A1332" t="s">
        <v>4</v>
      </c>
      <c r="B1332" t="s">
        <v>53</v>
      </c>
      <c r="C1332" t="s">
        <v>102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</row>
    <row r="1333" spans="1:59" x14ac:dyDescent="0.25">
      <c r="A1333" t="s">
        <v>4</v>
      </c>
      <c r="B1333" t="s">
        <v>53</v>
      </c>
      <c r="C1333" t="s">
        <v>103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</row>
    <row r="1334" spans="1:59" x14ac:dyDescent="0.25">
      <c r="A1334" t="s">
        <v>4</v>
      </c>
      <c r="B1334" t="s">
        <v>53</v>
      </c>
      <c r="C1334" t="s">
        <v>104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</row>
    <row r="1335" spans="1:59" x14ac:dyDescent="0.25">
      <c r="A1335" t="s">
        <v>4</v>
      </c>
      <c r="B1335" t="s">
        <v>53</v>
      </c>
      <c r="C1335" t="s">
        <v>105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</row>
    <row r="1336" spans="1:59" x14ac:dyDescent="0.25">
      <c r="A1336" t="s">
        <v>4</v>
      </c>
      <c r="B1336" t="s">
        <v>53</v>
      </c>
      <c r="C1336" t="s">
        <v>106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</row>
    <row r="1337" spans="1:59" x14ac:dyDescent="0.25">
      <c r="A1337" t="s">
        <v>4</v>
      </c>
      <c r="B1337" t="s">
        <v>53</v>
      </c>
      <c r="C1337" t="s">
        <v>107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</row>
    <row r="1338" spans="1:59" x14ac:dyDescent="0.25">
      <c r="A1338" t="s">
        <v>4</v>
      </c>
      <c r="B1338" t="s">
        <v>53</v>
      </c>
      <c r="C1338" t="s">
        <v>108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</row>
    <row r="1339" spans="1:59" x14ac:dyDescent="0.25">
      <c r="A1339" t="s">
        <v>4</v>
      </c>
      <c r="B1339" t="s">
        <v>53</v>
      </c>
      <c r="C1339" t="s">
        <v>109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</row>
    <row r="1340" spans="1:59" x14ac:dyDescent="0.25">
      <c r="A1340" t="s">
        <v>4</v>
      </c>
      <c r="B1340" t="s">
        <v>53</v>
      </c>
      <c r="C1340" t="s">
        <v>110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</row>
    <row r="1341" spans="1:59" x14ac:dyDescent="0.25">
      <c r="A1341" t="s">
        <v>4</v>
      </c>
      <c r="B1341" t="s">
        <v>53</v>
      </c>
      <c r="C1341" t="s">
        <v>111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</row>
    <row r="1342" spans="1:59" x14ac:dyDescent="0.25">
      <c r="A1342" t="s">
        <v>4</v>
      </c>
      <c r="B1342" t="s">
        <v>53</v>
      </c>
      <c r="C1342" t="s">
        <v>112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</row>
    <row r="1343" spans="1:59" x14ac:dyDescent="0.25">
      <c r="A1343" t="s">
        <v>4</v>
      </c>
      <c r="B1343" t="s">
        <v>53</v>
      </c>
      <c r="C1343" t="s">
        <v>113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</row>
    <row r="1344" spans="1:59" x14ac:dyDescent="0.25">
      <c r="A1344" t="s">
        <v>4</v>
      </c>
      <c r="B1344" t="s">
        <v>53</v>
      </c>
      <c r="C1344" t="s">
        <v>114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</row>
    <row r="1345" spans="1:59" x14ac:dyDescent="0.25">
      <c r="A1345" t="s">
        <v>4</v>
      </c>
      <c r="B1345" t="s">
        <v>53</v>
      </c>
      <c r="C1345" t="s">
        <v>115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</row>
    <row r="1346" spans="1:59" x14ac:dyDescent="0.25">
      <c r="A1346" t="s">
        <v>4</v>
      </c>
      <c r="B1346" t="s">
        <v>53</v>
      </c>
      <c r="C1346" t="s">
        <v>116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</row>
    <row r="1347" spans="1:59" x14ac:dyDescent="0.25">
      <c r="A1347" t="s">
        <v>4</v>
      </c>
      <c r="B1347" t="s">
        <v>54</v>
      </c>
      <c r="C1347" t="s">
        <v>89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</row>
    <row r="1348" spans="1:59" x14ac:dyDescent="0.25">
      <c r="A1348" t="s">
        <v>4</v>
      </c>
      <c r="B1348" t="s">
        <v>54</v>
      </c>
      <c r="C1348" t="s">
        <v>90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</row>
    <row r="1349" spans="1:59" x14ac:dyDescent="0.25">
      <c r="A1349" t="s">
        <v>4</v>
      </c>
      <c r="B1349" t="s">
        <v>54</v>
      </c>
      <c r="C1349" t="s">
        <v>91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</row>
    <row r="1350" spans="1:59" x14ac:dyDescent="0.25">
      <c r="A1350" t="s">
        <v>4</v>
      </c>
      <c r="B1350" t="s">
        <v>54</v>
      </c>
      <c r="C1350" t="s">
        <v>92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</row>
    <row r="1351" spans="1:59" x14ac:dyDescent="0.25">
      <c r="A1351" t="s">
        <v>4</v>
      </c>
      <c r="B1351" t="s">
        <v>54</v>
      </c>
      <c r="C1351" t="s">
        <v>93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</row>
    <row r="1352" spans="1:59" x14ac:dyDescent="0.25">
      <c r="A1352" t="s">
        <v>4</v>
      </c>
      <c r="B1352" t="s">
        <v>54</v>
      </c>
      <c r="C1352" t="s">
        <v>94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</row>
    <row r="1353" spans="1:59" x14ac:dyDescent="0.25">
      <c r="A1353" t="s">
        <v>4</v>
      </c>
      <c r="B1353" t="s">
        <v>54</v>
      </c>
      <c r="C1353" t="s">
        <v>95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</row>
    <row r="1354" spans="1:59" x14ac:dyDescent="0.25">
      <c r="A1354" t="s">
        <v>4</v>
      </c>
      <c r="B1354" t="s">
        <v>54</v>
      </c>
      <c r="C1354" t="s">
        <v>96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</row>
    <row r="1355" spans="1:59" x14ac:dyDescent="0.25">
      <c r="A1355" t="s">
        <v>4</v>
      </c>
      <c r="B1355" t="s">
        <v>54</v>
      </c>
      <c r="C1355" t="s">
        <v>97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</row>
    <row r="1356" spans="1:59" x14ac:dyDescent="0.25">
      <c r="A1356" t="s">
        <v>4</v>
      </c>
      <c r="B1356" t="s">
        <v>54</v>
      </c>
      <c r="C1356" t="s">
        <v>98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</row>
    <row r="1357" spans="1:59" x14ac:dyDescent="0.25">
      <c r="A1357" t="s">
        <v>4</v>
      </c>
      <c r="B1357" t="s">
        <v>54</v>
      </c>
      <c r="C1357" t="s">
        <v>99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</row>
    <row r="1358" spans="1:59" x14ac:dyDescent="0.25">
      <c r="A1358" t="s">
        <v>4</v>
      </c>
      <c r="B1358" t="s">
        <v>54</v>
      </c>
      <c r="C1358" t="s">
        <v>100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</row>
    <row r="1359" spans="1:59" x14ac:dyDescent="0.25">
      <c r="A1359" t="s">
        <v>4</v>
      </c>
      <c r="B1359" t="s">
        <v>54</v>
      </c>
      <c r="C1359" t="s">
        <v>101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</row>
    <row r="1360" spans="1:59" x14ac:dyDescent="0.25">
      <c r="A1360" t="s">
        <v>4</v>
      </c>
      <c r="B1360" t="s">
        <v>54</v>
      </c>
      <c r="C1360" t="s">
        <v>102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</row>
    <row r="1361" spans="1:59" x14ac:dyDescent="0.25">
      <c r="A1361" t="s">
        <v>4</v>
      </c>
      <c r="B1361" t="s">
        <v>54</v>
      </c>
      <c r="C1361" t="s">
        <v>103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</row>
    <row r="1362" spans="1:59" x14ac:dyDescent="0.25">
      <c r="A1362" t="s">
        <v>4</v>
      </c>
      <c r="B1362" t="s">
        <v>54</v>
      </c>
      <c r="C1362" t="s">
        <v>104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</row>
    <row r="1363" spans="1:59" x14ac:dyDescent="0.25">
      <c r="A1363" t="s">
        <v>4</v>
      </c>
      <c r="B1363" t="s">
        <v>54</v>
      </c>
      <c r="C1363" t="s">
        <v>105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</row>
    <row r="1364" spans="1:59" x14ac:dyDescent="0.25">
      <c r="A1364" t="s">
        <v>4</v>
      </c>
      <c r="B1364" t="s">
        <v>54</v>
      </c>
      <c r="C1364" t="s">
        <v>106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</row>
    <row r="1365" spans="1:59" x14ac:dyDescent="0.25">
      <c r="A1365" t="s">
        <v>4</v>
      </c>
      <c r="B1365" t="s">
        <v>54</v>
      </c>
      <c r="C1365" t="s">
        <v>107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</row>
    <row r="1366" spans="1:59" x14ac:dyDescent="0.25">
      <c r="A1366" t="s">
        <v>4</v>
      </c>
      <c r="B1366" t="s">
        <v>54</v>
      </c>
      <c r="C1366" t="s">
        <v>108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</row>
    <row r="1367" spans="1:59" x14ac:dyDescent="0.25">
      <c r="A1367" t="s">
        <v>4</v>
      </c>
      <c r="B1367" t="s">
        <v>54</v>
      </c>
      <c r="C1367" t="s">
        <v>109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</row>
    <row r="1368" spans="1:59" x14ac:dyDescent="0.25">
      <c r="A1368" t="s">
        <v>4</v>
      </c>
      <c r="B1368" t="s">
        <v>54</v>
      </c>
      <c r="C1368" t="s">
        <v>110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</row>
    <row r="1369" spans="1:59" x14ac:dyDescent="0.25">
      <c r="A1369" t="s">
        <v>4</v>
      </c>
      <c r="B1369" t="s">
        <v>54</v>
      </c>
      <c r="C1369" t="s">
        <v>111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</row>
    <row r="1370" spans="1:59" x14ac:dyDescent="0.25">
      <c r="A1370" t="s">
        <v>4</v>
      </c>
      <c r="B1370" t="s">
        <v>54</v>
      </c>
      <c r="C1370" t="s">
        <v>112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</row>
    <row r="1371" spans="1:59" x14ac:dyDescent="0.25">
      <c r="A1371" t="s">
        <v>4</v>
      </c>
      <c r="B1371" t="s">
        <v>54</v>
      </c>
      <c r="C1371" t="s">
        <v>113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</row>
    <row r="1372" spans="1:59" x14ac:dyDescent="0.25">
      <c r="A1372" t="s">
        <v>4</v>
      </c>
      <c r="B1372" t="s">
        <v>54</v>
      </c>
      <c r="C1372" t="s">
        <v>114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</row>
    <row r="1373" spans="1:59" x14ac:dyDescent="0.25">
      <c r="A1373" t="s">
        <v>4</v>
      </c>
      <c r="B1373" t="s">
        <v>54</v>
      </c>
      <c r="C1373" t="s">
        <v>115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</row>
    <row r="1374" spans="1:59" x14ac:dyDescent="0.25">
      <c r="A1374" t="s">
        <v>4</v>
      </c>
      <c r="B1374" t="s">
        <v>54</v>
      </c>
      <c r="C1374" t="s">
        <v>116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</row>
    <row r="1375" spans="1:59" x14ac:dyDescent="0.25">
      <c r="A1375" t="s">
        <v>4</v>
      </c>
      <c r="B1375" t="s">
        <v>55</v>
      </c>
      <c r="C1375" t="s">
        <v>89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</row>
    <row r="1376" spans="1:59" x14ac:dyDescent="0.25">
      <c r="A1376" t="s">
        <v>4</v>
      </c>
      <c r="B1376" t="s">
        <v>55</v>
      </c>
      <c r="C1376" t="s">
        <v>90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</row>
    <row r="1377" spans="1:59" x14ac:dyDescent="0.25">
      <c r="A1377" t="s">
        <v>4</v>
      </c>
      <c r="B1377" t="s">
        <v>55</v>
      </c>
      <c r="C1377" t="s">
        <v>91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</row>
    <row r="1378" spans="1:59" x14ac:dyDescent="0.25">
      <c r="A1378" t="s">
        <v>4</v>
      </c>
      <c r="B1378" t="s">
        <v>55</v>
      </c>
      <c r="C1378" t="s">
        <v>92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</row>
    <row r="1379" spans="1:59" x14ac:dyDescent="0.25">
      <c r="A1379" t="s">
        <v>4</v>
      </c>
      <c r="B1379" t="s">
        <v>55</v>
      </c>
      <c r="C1379" t="s">
        <v>93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</row>
    <row r="1380" spans="1:59" x14ac:dyDescent="0.25">
      <c r="A1380" t="s">
        <v>4</v>
      </c>
      <c r="B1380" t="s">
        <v>55</v>
      </c>
      <c r="C1380" t="s">
        <v>94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</row>
    <row r="1381" spans="1:59" x14ac:dyDescent="0.25">
      <c r="A1381" t="s">
        <v>4</v>
      </c>
      <c r="B1381" t="s">
        <v>55</v>
      </c>
      <c r="C1381" t="s">
        <v>95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</row>
    <row r="1382" spans="1:59" x14ac:dyDescent="0.25">
      <c r="A1382" t="s">
        <v>4</v>
      </c>
      <c r="B1382" t="s">
        <v>55</v>
      </c>
      <c r="C1382" t="s">
        <v>96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</row>
    <row r="1383" spans="1:59" x14ac:dyDescent="0.25">
      <c r="A1383" t="s">
        <v>4</v>
      </c>
      <c r="B1383" t="s">
        <v>55</v>
      </c>
      <c r="C1383" t="s">
        <v>97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</row>
    <row r="1384" spans="1:59" x14ac:dyDescent="0.25">
      <c r="A1384" t="s">
        <v>4</v>
      </c>
      <c r="B1384" t="s">
        <v>55</v>
      </c>
      <c r="C1384" t="s">
        <v>98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</row>
    <row r="1385" spans="1:59" x14ac:dyDescent="0.25">
      <c r="A1385" t="s">
        <v>4</v>
      </c>
      <c r="B1385" t="s">
        <v>55</v>
      </c>
      <c r="C1385" t="s">
        <v>99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</row>
    <row r="1386" spans="1:59" x14ac:dyDescent="0.25">
      <c r="A1386" t="s">
        <v>4</v>
      </c>
      <c r="B1386" t="s">
        <v>55</v>
      </c>
      <c r="C1386" t="s">
        <v>100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</row>
    <row r="1387" spans="1:59" x14ac:dyDescent="0.25">
      <c r="A1387" t="s">
        <v>4</v>
      </c>
      <c r="B1387" t="s">
        <v>55</v>
      </c>
      <c r="C1387" t="s">
        <v>101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</row>
    <row r="1388" spans="1:59" x14ac:dyDescent="0.25">
      <c r="A1388" t="s">
        <v>4</v>
      </c>
      <c r="B1388" t="s">
        <v>55</v>
      </c>
      <c r="C1388" t="s">
        <v>102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</row>
    <row r="1389" spans="1:59" x14ac:dyDescent="0.25">
      <c r="A1389" t="s">
        <v>4</v>
      </c>
      <c r="B1389" t="s">
        <v>55</v>
      </c>
      <c r="C1389" t="s">
        <v>103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</row>
    <row r="1390" spans="1:59" x14ac:dyDescent="0.25">
      <c r="A1390" t="s">
        <v>4</v>
      </c>
      <c r="B1390" t="s">
        <v>55</v>
      </c>
      <c r="C1390" t="s">
        <v>104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</row>
    <row r="1391" spans="1:59" x14ac:dyDescent="0.25">
      <c r="A1391" t="s">
        <v>4</v>
      </c>
      <c r="B1391" t="s">
        <v>55</v>
      </c>
      <c r="C1391" t="s">
        <v>105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</row>
    <row r="1392" spans="1:59" x14ac:dyDescent="0.25">
      <c r="A1392" t="s">
        <v>4</v>
      </c>
      <c r="B1392" t="s">
        <v>55</v>
      </c>
      <c r="C1392" t="s">
        <v>106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40.301911687971298</v>
      </c>
      <c r="J1392">
        <v>35.227104193167698</v>
      </c>
      <c r="K1392">
        <v>40.148672480032303</v>
      </c>
      <c r="L1392">
        <v>3.0901822984378899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9.3993641749081807</v>
      </c>
      <c r="U1392">
        <v>16.217816157332098</v>
      </c>
      <c r="V1392">
        <v>16.1539664874214</v>
      </c>
      <c r="W1392">
        <v>14.4107025926512</v>
      </c>
      <c r="X1392">
        <v>44.2719206639403</v>
      </c>
      <c r="Y1392">
        <v>76.777933303523199</v>
      </c>
      <c r="Z1392">
        <v>93.207275558388304</v>
      </c>
      <c r="AA1392">
        <v>100.990855331517</v>
      </c>
      <c r="AB1392">
        <v>97.446948467986104</v>
      </c>
      <c r="AC1392">
        <v>94.119287063926095</v>
      </c>
      <c r="AD1392">
        <v>89.656255836675598</v>
      </c>
      <c r="AE1392">
        <v>68.863913797265695</v>
      </c>
      <c r="AF1392">
        <v>35.821662787847998</v>
      </c>
      <c r="AG1392">
        <v>17.460362833569999</v>
      </c>
      <c r="AH1392">
        <v>16.885206481785101</v>
      </c>
      <c r="AI1392">
        <v>14.248692140484399</v>
      </c>
      <c r="AJ1392">
        <v>11.732087350393201</v>
      </c>
      <c r="AK1392">
        <v>5.7443875822995798</v>
      </c>
      <c r="AL1392">
        <v>5.0267214903931601</v>
      </c>
      <c r="AM1392">
        <v>3.6121377672074502</v>
      </c>
      <c r="AN1392">
        <v>1.8015037080044201</v>
      </c>
      <c r="AO1392">
        <v>0.90040276287249299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</row>
    <row r="1393" spans="1:59" x14ac:dyDescent="0.25">
      <c r="A1393" t="s">
        <v>4</v>
      </c>
      <c r="B1393" t="s">
        <v>55</v>
      </c>
      <c r="C1393" t="s">
        <v>107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</row>
    <row r="1394" spans="1:59" x14ac:dyDescent="0.25">
      <c r="A1394" t="s">
        <v>4</v>
      </c>
      <c r="B1394" t="s">
        <v>55</v>
      </c>
      <c r="C1394" t="s">
        <v>108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</row>
    <row r="1395" spans="1:59" x14ac:dyDescent="0.25">
      <c r="A1395" t="s">
        <v>4</v>
      </c>
      <c r="B1395" t="s">
        <v>55</v>
      </c>
      <c r="C1395" t="s">
        <v>109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</row>
    <row r="1396" spans="1:59" x14ac:dyDescent="0.25">
      <c r="A1396" t="s">
        <v>4</v>
      </c>
      <c r="B1396" t="s">
        <v>55</v>
      </c>
      <c r="C1396" t="s">
        <v>110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</row>
    <row r="1397" spans="1:59" x14ac:dyDescent="0.25">
      <c r="A1397" t="s">
        <v>4</v>
      </c>
      <c r="B1397" t="s">
        <v>55</v>
      </c>
      <c r="C1397" t="s">
        <v>111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</row>
    <row r="1398" spans="1:59" x14ac:dyDescent="0.25">
      <c r="A1398" t="s">
        <v>4</v>
      </c>
      <c r="B1398" t="s">
        <v>55</v>
      </c>
      <c r="C1398" t="s">
        <v>112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</row>
    <row r="1399" spans="1:59" x14ac:dyDescent="0.25">
      <c r="A1399" t="s">
        <v>4</v>
      </c>
      <c r="B1399" t="s">
        <v>55</v>
      </c>
      <c r="C1399" t="s">
        <v>113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</row>
    <row r="1400" spans="1:59" x14ac:dyDescent="0.25">
      <c r="A1400" t="s">
        <v>4</v>
      </c>
      <c r="B1400" t="s">
        <v>55</v>
      </c>
      <c r="C1400" t="s">
        <v>114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</row>
    <row r="1401" spans="1:59" x14ac:dyDescent="0.25">
      <c r="A1401" t="s">
        <v>4</v>
      </c>
      <c r="B1401" t="s">
        <v>55</v>
      </c>
      <c r="C1401" t="s">
        <v>115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</row>
    <row r="1402" spans="1:59" x14ac:dyDescent="0.25">
      <c r="A1402" t="s">
        <v>4</v>
      </c>
      <c r="B1402" t="s">
        <v>55</v>
      </c>
      <c r="C1402" t="s">
        <v>116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</row>
    <row r="1403" spans="1:59" x14ac:dyDescent="0.25">
      <c r="A1403" t="s">
        <v>4</v>
      </c>
      <c r="B1403" t="s">
        <v>56</v>
      </c>
      <c r="C1403" t="s">
        <v>89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</row>
    <row r="1404" spans="1:59" x14ac:dyDescent="0.25">
      <c r="A1404" t="s">
        <v>4</v>
      </c>
      <c r="B1404" t="s">
        <v>56</v>
      </c>
      <c r="C1404" t="s">
        <v>90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</row>
    <row r="1405" spans="1:59" x14ac:dyDescent="0.25">
      <c r="A1405" t="s">
        <v>4</v>
      </c>
      <c r="B1405" t="s">
        <v>56</v>
      </c>
      <c r="C1405" t="s">
        <v>91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</row>
    <row r="1406" spans="1:59" x14ac:dyDescent="0.25">
      <c r="A1406" t="s">
        <v>4</v>
      </c>
      <c r="B1406" t="s">
        <v>56</v>
      </c>
      <c r="C1406" t="s">
        <v>92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</row>
    <row r="1407" spans="1:59" x14ac:dyDescent="0.25">
      <c r="A1407" t="s">
        <v>4</v>
      </c>
      <c r="B1407" t="s">
        <v>56</v>
      </c>
      <c r="C1407" t="s">
        <v>93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</row>
    <row r="1408" spans="1:59" x14ac:dyDescent="0.25">
      <c r="A1408" t="s">
        <v>4</v>
      </c>
      <c r="B1408" t="s">
        <v>56</v>
      </c>
      <c r="C1408" t="s">
        <v>94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</row>
    <row r="1409" spans="1:59" x14ac:dyDescent="0.25">
      <c r="A1409" t="s">
        <v>4</v>
      </c>
      <c r="B1409" t="s">
        <v>56</v>
      </c>
      <c r="C1409" t="s">
        <v>95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</row>
    <row r="1410" spans="1:59" x14ac:dyDescent="0.25">
      <c r="A1410" t="s">
        <v>4</v>
      </c>
      <c r="B1410" t="s">
        <v>56</v>
      </c>
      <c r="C1410" t="s">
        <v>96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</row>
    <row r="1411" spans="1:59" x14ac:dyDescent="0.25">
      <c r="A1411" t="s">
        <v>4</v>
      </c>
      <c r="B1411" t="s">
        <v>56</v>
      </c>
      <c r="C1411" t="s">
        <v>97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</row>
    <row r="1412" spans="1:59" x14ac:dyDescent="0.25">
      <c r="A1412" t="s">
        <v>4</v>
      </c>
      <c r="B1412" t="s">
        <v>56</v>
      </c>
      <c r="C1412" t="s">
        <v>98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</row>
    <row r="1413" spans="1:59" x14ac:dyDescent="0.25">
      <c r="A1413" t="s">
        <v>4</v>
      </c>
      <c r="B1413" t="s">
        <v>56</v>
      </c>
      <c r="C1413" t="s">
        <v>99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</row>
    <row r="1414" spans="1:59" x14ac:dyDescent="0.25">
      <c r="A1414" t="s">
        <v>4</v>
      </c>
      <c r="B1414" t="s">
        <v>56</v>
      </c>
      <c r="C1414" t="s">
        <v>100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</row>
    <row r="1415" spans="1:59" x14ac:dyDescent="0.25">
      <c r="A1415" t="s">
        <v>4</v>
      </c>
      <c r="B1415" t="s">
        <v>56</v>
      </c>
      <c r="C1415" t="s">
        <v>101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</row>
    <row r="1416" spans="1:59" x14ac:dyDescent="0.25">
      <c r="A1416" t="s">
        <v>4</v>
      </c>
      <c r="B1416" t="s">
        <v>56</v>
      </c>
      <c r="C1416" t="s">
        <v>102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</row>
    <row r="1417" spans="1:59" x14ac:dyDescent="0.25">
      <c r="A1417" t="s">
        <v>4</v>
      </c>
      <c r="B1417" t="s">
        <v>56</v>
      </c>
      <c r="C1417" t="s">
        <v>103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</row>
    <row r="1418" spans="1:59" x14ac:dyDescent="0.25">
      <c r="A1418" t="s">
        <v>4</v>
      </c>
      <c r="B1418" t="s">
        <v>56</v>
      </c>
      <c r="C1418" t="s">
        <v>104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</row>
    <row r="1419" spans="1:59" x14ac:dyDescent="0.25">
      <c r="A1419" t="s">
        <v>4</v>
      </c>
      <c r="B1419" t="s">
        <v>56</v>
      </c>
      <c r="C1419" t="s">
        <v>105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</row>
    <row r="1420" spans="1:59" x14ac:dyDescent="0.25">
      <c r="A1420" t="s">
        <v>4</v>
      </c>
      <c r="B1420" t="s">
        <v>56</v>
      </c>
      <c r="C1420" t="s">
        <v>106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</row>
    <row r="1421" spans="1:59" x14ac:dyDescent="0.25">
      <c r="A1421" t="s">
        <v>4</v>
      </c>
      <c r="B1421" t="s">
        <v>56</v>
      </c>
      <c r="C1421" t="s">
        <v>107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</row>
    <row r="1422" spans="1:59" x14ac:dyDescent="0.25">
      <c r="A1422" t="s">
        <v>4</v>
      </c>
      <c r="B1422" t="s">
        <v>56</v>
      </c>
      <c r="C1422" t="s">
        <v>108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</row>
    <row r="1423" spans="1:59" x14ac:dyDescent="0.25">
      <c r="A1423" t="s">
        <v>4</v>
      </c>
      <c r="B1423" t="s">
        <v>56</v>
      </c>
      <c r="C1423" t="s">
        <v>109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</row>
    <row r="1424" spans="1:59" x14ac:dyDescent="0.25">
      <c r="A1424" t="s">
        <v>4</v>
      </c>
      <c r="B1424" t="s">
        <v>56</v>
      </c>
      <c r="C1424" t="s">
        <v>110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</row>
    <row r="1425" spans="1:59" x14ac:dyDescent="0.25">
      <c r="A1425" t="s">
        <v>4</v>
      </c>
      <c r="B1425" t="s">
        <v>56</v>
      </c>
      <c r="C1425" t="s">
        <v>111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</row>
    <row r="1426" spans="1:59" x14ac:dyDescent="0.25">
      <c r="A1426" t="s">
        <v>4</v>
      </c>
      <c r="B1426" t="s">
        <v>56</v>
      </c>
      <c r="C1426" t="s">
        <v>112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</row>
    <row r="1427" spans="1:59" x14ac:dyDescent="0.25">
      <c r="A1427" t="s">
        <v>4</v>
      </c>
      <c r="B1427" t="s">
        <v>56</v>
      </c>
      <c r="C1427" t="s">
        <v>113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</row>
    <row r="1428" spans="1:59" x14ac:dyDescent="0.25">
      <c r="A1428" t="s">
        <v>4</v>
      </c>
      <c r="B1428" t="s">
        <v>56</v>
      </c>
      <c r="C1428" t="s">
        <v>114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</row>
    <row r="1429" spans="1:59" x14ac:dyDescent="0.25">
      <c r="A1429" t="s">
        <v>4</v>
      </c>
      <c r="B1429" t="s">
        <v>56</v>
      </c>
      <c r="C1429" t="s">
        <v>115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</row>
    <row r="1430" spans="1:59" x14ac:dyDescent="0.25">
      <c r="A1430" t="s">
        <v>4</v>
      </c>
      <c r="B1430" t="s">
        <v>56</v>
      </c>
      <c r="C1430" t="s">
        <v>116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</row>
    <row r="1431" spans="1:59" x14ac:dyDescent="0.25">
      <c r="A1431" t="s">
        <v>4</v>
      </c>
      <c r="B1431" t="s">
        <v>57</v>
      </c>
      <c r="C1431" t="s">
        <v>89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</row>
    <row r="1432" spans="1:59" x14ac:dyDescent="0.25">
      <c r="A1432" t="s">
        <v>4</v>
      </c>
      <c r="B1432" t="s">
        <v>57</v>
      </c>
      <c r="C1432" t="s">
        <v>90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</row>
    <row r="1433" spans="1:59" x14ac:dyDescent="0.25">
      <c r="A1433" t="s">
        <v>4</v>
      </c>
      <c r="B1433" t="s">
        <v>57</v>
      </c>
      <c r="C1433" t="s">
        <v>91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</row>
    <row r="1434" spans="1:59" x14ac:dyDescent="0.25">
      <c r="A1434" t="s">
        <v>4</v>
      </c>
      <c r="B1434" t="s">
        <v>57</v>
      </c>
      <c r="C1434" t="s">
        <v>92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</row>
    <row r="1435" spans="1:59" x14ac:dyDescent="0.25">
      <c r="A1435" t="s">
        <v>4</v>
      </c>
      <c r="B1435" t="s">
        <v>57</v>
      </c>
      <c r="C1435" t="s">
        <v>93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</row>
    <row r="1436" spans="1:59" x14ac:dyDescent="0.25">
      <c r="A1436" t="s">
        <v>4</v>
      </c>
      <c r="B1436" t="s">
        <v>57</v>
      </c>
      <c r="C1436" t="s">
        <v>94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</row>
    <row r="1437" spans="1:59" x14ac:dyDescent="0.25">
      <c r="A1437" t="s">
        <v>4</v>
      </c>
      <c r="B1437" t="s">
        <v>57</v>
      </c>
      <c r="C1437" t="s">
        <v>95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</row>
    <row r="1438" spans="1:59" x14ac:dyDescent="0.25">
      <c r="A1438" t="s">
        <v>4</v>
      </c>
      <c r="B1438" t="s">
        <v>57</v>
      </c>
      <c r="C1438" t="s">
        <v>96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</row>
    <row r="1439" spans="1:59" x14ac:dyDescent="0.25">
      <c r="A1439" t="s">
        <v>4</v>
      </c>
      <c r="B1439" t="s">
        <v>57</v>
      </c>
      <c r="C1439" t="s">
        <v>97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</row>
    <row r="1440" spans="1:59" x14ac:dyDescent="0.25">
      <c r="A1440" t="s">
        <v>4</v>
      </c>
      <c r="B1440" t="s">
        <v>57</v>
      </c>
      <c r="C1440" t="s">
        <v>98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1.98419278056573</v>
      </c>
      <c r="J1440">
        <v>1.86112450680601</v>
      </c>
      <c r="K1440">
        <v>1.98419278056573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0.82674699107563998</v>
      </c>
      <c r="U1440">
        <v>0.82674699107563998</v>
      </c>
      <c r="V1440">
        <v>0.82674699107563998</v>
      </c>
      <c r="W1440">
        <v>0.82674699107563998</v>
      </c>
      <c r="X1440">
        <v>0.82674699107563998</v>
      </c>
      <c r="Y1440">
        <v>0.82674699107563998</v>
      </c>
      <c r="Z1440">
        <v>0.82674699107563998</v>
      </c>
      <c r="AA1440">
        <v>0.82674699107563698</v>
      </c>
      <c r="AB1440">
        <v>0.82674699107563998</v>
      </c>
      <c r="AC1440">
        <v>0.61836144799878501</v>
      </c>
      <c r="AD1440">
        <v>0.41224096459763698</v>
      </c>
      <c r="AE1440">
        <v>0.224872949779892</v>
      </c>
      <c r="AF1440">
        <v>0.62289156955485803</v>
      </c>
      <c r="AG1440">
        <v>0.41677108615371</v>
      </c>
      <c r="AH1440">
        <v>0.41677108615371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</row>
    <row r="1441" spans="1:59" x14ac:dyDescent="0.25">
      <c r="A1441" t="s">
        <v>4</v>
      </c>
      <c r="B1441" t="s">
        <v>57</v>
      </c>
      <c r="C1441" t="s">
        <v>99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</row>
    <row r="1442" spans="1:59" x14ac:dyDescent="0.25">
      <c r="A1442" t="s">
        <v>4</v>
      </c>
      <c r="B1442" t="s">
        <v>57</v>
      </c>
      <c r="C1442" t="s">
        <v>100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</row>
    <row r="1443" spans="1:59" x14ac:dyDescent="0.25">
      <c r="A1443" t="s">
        <v>4</v>
      </c>
      <c r="B1443" t="s">
        <v>57</v>
      </c>
      <c r="C1443" t="s">
        <v>101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</row>
    <row r="1444" spans="1:59" x14ac:dyDescent="0.25">
      <c r="A1444" t="s">
        <v>4</v>
      </c>
      <c r="B1444" t="s">
        <v>57</v>
      </c>
      <c r="C1444" t="s">
        <v>102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</row>
    <row r="1445" spans="1:59" x14ac:dyDescent="0.25">
      <c r="A1445" t="s">
        <v>4</v>
      </c>
      <c r="B1445" t="s">
        <v>57</v>
      </c>
      <c r="C1445" t="s">
        <v>103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</row>
    <row r="1446" spans="1:59" x14ac:dyDescent="0.25">
      <c r="A1446" t="s">
        <v>4</v>
      </c>
      <c r="B1446" t="s">
        <v>57</v>
      </c>
      <c r="C1446" t="s">
        <v>104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</row>
    <row r="1447" spans="1:59" x14ac:dyDescent="0.25">
      <c r="A1447" t="s">
        <v>4</v>
      </c>
      <c r="B1447" t="s">
        <v>57</v>
      </c>
      <c r="C1447" t="s">
        <v>105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</row>
    <row r="1448" spans="1:59" x14ac:dyDescent="0.25">
      <c r="A1448" t="s">
        <v>4</v>
      </c>
      <c r="B1448" t="s">
        <v>57</v>
      </c>
      <c r="C1448" t="s">
        <v>106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</row>
    <row r="1449" spans="1:59" x14ac:dyDescent="0.25">
      <c r="A1449" t="s">
        <v>4</v>
      </c>
      <c r="B1449" t="s">
        <v>57</v>
      </c>
      <c r="C1449" t="s">
        <v>107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</row>
    <row r="1450" spans="1:59" x14ac:dyDescent="0.25">
      <c r="A1450" t="s">
        <v>4</v>
      </c>
      <c r="B1450" t="s">
        <v>57</v>
      </c>
      <c r="C1450" t="s">
        <v>108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</row>
    <row r="1451" spans="1:59" x14ac:dyDescent="0.25">
      <c r="A1451" t="s">
        <v>4</v>
      </c>
      <c r="B1451" t="s">
        <v>57</v>
      </c>
      <c r="C1451" t="s">
        <v>109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</row>
    <row r="1452" spans="1:59" x14ac:dyDescent="0.25">
      <c r="A1452" t="s">
        <v>4</v>
      </c>
      <c r="B1452" t="s">
        <v>57</v>
      </c>
      <c r="C1452" t="s">
        <v>110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</row>
    <row r="1453" spans="1:59" x14ac:dyDescent="0.25">
      <c r="A1453" t="s">
        <v>4</v>
      </c>
      <c r="B1453" t="s">
        <v>57</v>
      </c>
      <c r="C1453" t="s">
        <v>111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</row>
    <row r="1454" spans="1:59" x14ac:dyDescent="0.25">
      <c r="A1454" t="s">
        <v>4</v>
      </c>
      <c r="B1454" t="s">
        <v>57</v>
      </c>
      <c r="C1454" t="s">
        <v>112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</row>
    <row r="1455" spans="1:59" x14ac:dyDescent="0.25">
      <c r="A1455" t="s">
        <v>4</v>
      </c>
      <c r="B1455" t="s">
        <v>57</v>
      </c>
      <c r="C1455" t="s">
        <v>113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</row>
    <row r="1456" spans="1:59" x14ac:dyDescent="0.25">
      <c r="A1456" t="s">
        <v>4</v>
      </c>
      <c r="B1456" t="s">
        <v>57</v>
      </c>
      <c r="C1456" t="s">
        <v>114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</row>
    <row r="1457" spans="1:59" x14ac:dyDescent="0.25">
      <c r="A1457" t="s">
        <v>4</v>
      </c>
      <c r="B1457" t="s">
        <v>57</v>
      </c>
      <c r="C1457" t="s">
        <v>115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</row>
    <row r="1458" spans="1:59" x14ac:dyDescent="0.25">
      <c r="A1458" t="s">
        <v>4</v>
      </c>
      <c r="B1458" t="s">
        <v>57</v>
      </c>
      <c r="C1458" t="s">
        <v>116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</row>
    <row r="1459" spans="1:59" x14ac:dyDescent="0.25">
      <c r="A1459" t="s">
        <v>4</v>
      </c>
      <c r="B1459" t="s">
        <v>58</v>
      </c>
      <c r="C1459" t="s">
        <v>89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</row>
    <row r="1460" spans="1:59" x14ac:dyDescent="0.25">
      <c r="A1460" t="s">
        <v>4</v>
      </c>
      <c r="B1460" t="s">
        <v>58</v>
      </c>
      <c r="C1460" t="s">
        <v>90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</row>
    <row r="1461" spans="1:59" x14ac:dyDescent="0.25">
      <c r="A1461" t="s">
        <v>4</v>
      </c>
      <c r="B1461" t="s">
        <v>58</v>
      </c>
      <c r="C1461" t="s">
        <v>91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</row>
    <row r="1462" spans="1:59" x14ac:dyDescent="0.25">
      <c r="A1462" t="s">
        <v>4</v>
      </c>
      <c r="B1462" t="s">
        <v>58</v>
      </c>
      <c r="C1462" t="s">
        <v>92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</row>
    <row r="1463" spans="1:59" x14ac:dyDescent="0.25">
      <c r="A1463" t="s">
        <v>4</v>
      </c>
      <c r="B1463" t="s">
        <v>58</v>
      </c>
      <c r="C1463" t="s">
        <v>93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</row>
    <row r="1464" spans="1:59" x14ac:dyDescent="0.25">
      <c r="A1464" t="s">
        <v>4</v>
      </c>
      <c r="B1464" t="s">
        <v>58</v>
      </c>
      <c r="C1464" t="s">
        <v>94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</row>
    <row r="1465" spans="1:59" x14ac:dyDescent="0.25">
      <c r="A1465" t="s">
        <v>4</v>
      </c>
      <c r="B1465" t="s">
        <v>58</v>
      </c>
      <c r="C1465" t="s">
        <v>95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</row>
    <row r="1466" spans="1:59" x14ac:dyDescent="0.25">
      <c r="A1466" t="s">
        <v>4</v>
      </c>
      <c r="B1466" t="s">
        <v>58</v>
      </c>
      <c r="C1466" t="s">
        <v>96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</row>
    <row r="1467" spans="1:59" x14ac:dyDescent="0.25">
      <c r="A1467" t="s">
        <v>4</v>
      </c>
      <c r="B1467" t="s">
        <v>58</v>
      </c>
      <c r="C1467" t="s">
        <v>97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</row>
    <row r="1468" spans="1:59" x14ac:dyDescent="0.25">
      <c r="A1468" t="s">
        <v>4</v>
      </c>
      <c r="B1468" t="s">
        <v>58</v>
      </c>
      <c r="C1468" t="s">
        <v>98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</row>
    <row r="1469" spans="1:59" x14ac:dyDescent="0.25">
      <c r="A1469" t="s">
        <v>4</v>
      </c>
      <c r="B1469" t="s">
        <v>58</v>
      </c>
      <c r="C1469" t="s">
        <v>99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</row>
    <row r="1470" spans="1:59" x14ac:dyDescent="0.25">
      <c r="A1470" t="s">
        <v>4</v>
      </c>
      <c r="B1470" t="s">
        <v>58</v>
      </c>
      <c r="C1470" t="s">
        <v>100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</row>
    <row r="1471" spans="1:59" x14ac:dyDescent="0.25">
      <c r="A1471" t="s">
        <v>4</v>
      </c>
      <c r="B1471" t="s">
        <v>58</v>
      </c>
      <c r="C1471" t="s">
        <v>101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</row>
    <row r="1472" spans="1:59" x14ac:dyDescent="0.25">
      <c r="A1472" t="s">
        <v>4</v>
      </c>
      <c r="B1472" t="s">
        <v>58</v>
      </c>
      <c r="C1472" t="s">
        <v>102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</row>
    <row r="1473" spans="1:59" x14ac:dyDescent="0.25">
      <c r="A1473" t="s">
        <v>4</v>
      </c>
      <c r="B1473" t="s">
        <v>58</v>
      </c>
      <c r="C1473" t="s">
        <v>103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</row>
    <row r="1474" spans="1:59" x14ac:dyDescent="0.25">
      <c r="A1474" t="s">
        <v>4</v>
      </c>
      <c r="B1474" t="s">
        <v>58</v>
      </c>
      <c r="C1474" t="s">
        <v>104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</row>
    <row r="1475" spans="1:59" x14ac:dyDescent="0.25">
      <c r="A1475" t="s">
        <v>4</v>
      </c>
      <c r="B1475" t="s">
        <v>58</v>
      </c>
      <c r="C1475" t="s">
        <v>105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</row>
    <row r="1476" spans="1:59" x14ac:dyDescent="0.25">
      <c r="A1476" t="s">
        <v>4</v>
      </c>
      <c r="B1476" t="s">
        <v>58</v>
      </c>
      <c r="C1476" t="s">
        <v>106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</row>
    <row r="1477" spans="1:59" x14ac:dyDescent="0.25">
      <c r="A1477" t="s">
        <v>4</v>
      </c>
      <c r="B1477" t="s">
        <v>58</v>
      </c>
      <c r="C1477" t="s">
        <v>107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</row>
    <row r="1478" spans="1:59" x14ac:dyDescent="0.25">
      <c r="A1478" t="s">
        <v>4</v>
      </c>
      <c r="B1478" t="s">
        <v>58</v>
      </c>
      <c r="C1478" t="s">
        <v>108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</row>
    <row r="1479" spans="1:59" x14ac:dyDescent="0.25">
      <c r="A1479" t="s">
        <v>4</v>
      </c>
      <c r="B1479" t="s">
        <v>58</v>
      </c>
      <c r="C1479" t="s">
        <v>109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</row>
    <row r="1480" spans="1:59" x14ac:dyDescent="0.25">
      <c r="A1480" t="s">
        <v>4</v>
      </c>
      <c r="B1480" t="s">
        <v>58</v>
      </c>
      <c r="C1480" t="s">
        <v>110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</row>
    <row r="1481" spans="1:59" x14ac:dyDescent="0.25">
      <c r="A1481" t="s">
        <v>4</v>
      </c>
      <c r="B1481" t="s">
        <v>58</v>
      </c>
      <c r="C1481" t="s">
        <v>111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</row>
    <row r="1482" spans="1:59" x14ac:dyDescent="0.25">
      <c r="A1482" t="s">
        <v>4</v>
      </c>
      <c r="B1482" t="s">
        <v>58</v>
      </c>
      <c r="C1482" t="s">
        <v>112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</row>
    <row r="1483" spans="1:59" x14ac:dyDescent="0.25">
      <c r="A1483" t="s">
        <v>4</v>
      </c>
      <c r="B1483" t="s">
        <v>58</v>
      </c>
      <c r="C1483" t="s">
        <v>113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</row>
    <row r="1484" spans="1:59" x14ac:dyDescent="0.25">
      <c r="A1484" t="s">
        <v>4</v>
      </c>
      <c r="B1484" t="s">
        <v>58</v>
      </c>
      <c r="C1484" t="s">
        <v>114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</row>
    <row r="1485" spans="1:59" x14ac:dyDescent="0.25">
      <c r="A1485" t="s">
        <v>4</v>
      </c>
      <c r="B1485" t="s">
        <v>58</v>
      </c>
      <c r="C1485" t="s">
        <v>115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</row>
    <row r="1486" spans="1:59" x14ac:dyDescent="0.25">
      <c r="A1486" t="s">
        <v>4</v>
      </c>
      <c r="B1486" t="s">
        <v>58</v>
      </c>
      <c r="C1486" t="s">
        <v>116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</row>
    <row r="1487" spans="1:59" x14ac:dyDescent="0.25">
      <c r="A1487" t="s">
        <v>4</v>
      </c>
      <c r="B1487" t="s">
        <v>59</v>
      </c>
      <c r="C1487" t="s">
        <v>89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</row>
    <row r="1488" spans="1:59" x14ac:dyDescent="0.25">
      <c r="A1488" t="s">
        <v>4</v>
      </c>
      <c r="B1488" t="s">
        <v>59</v>
      </c>
      <c r="C1488" t="s">
        <v>90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</row>
    <row r="1489" spans="1:59" x14ac:dyDescent="0.25">
      <c r="A1489" t="s">
        <v>4</v>
      </c>
      <c r="B1489" t="s">
        <v>59</v>
      </c>
      <c r="C1489" t="s">
        <v>91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</row>
    <row r="1490" spans="1:59" x14ac:dyDescent="0.25">
      <c r="A1490" t="s">
        <v>4</v>
      </c>
      <c r="B1490" t="s">
        <v>59</v>
      </c>
      <c r="C1490" t="s">
        <v>92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</row>
    <row r="1491" spans="1:59" x14ac:dyDescent="0.25">
      <c r="A1491" t="s">
        <v>4</v>
      </c>
      <c r="B1491" t="s">
        <v>59</v>
      </c>
      <c r="C1491" t="s">
        <v>93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</row>
    <row r="1492" spans="1:59" x14ac:dyDescent="0.25">
      <c r="A1492" t="s">
        <v>4</v>
      </c>
      <c r="B1492" t="s">
        <v>59</v>
      </c>
      <c r="C1492" t="s">
        <v>94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</row>
    <row r="1493" spans="1:59" x14ac:dyDescent="0.25">
      <c r="A1493" t="s">
        <v>4</v>
      </c>
      <c r="B1493" t="s">
        <v>59</v>
      </c>
      <c r="C1493" t="s">
        <v>95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</row>
    <row r="1494" spans="1:59" x14ac:dyDescent="0.25">
      <c r="A1494" t="s">
        <v>4</v>
      </c>
      <c r="B1494" t="s">
        <v>59</v>
      </c>
      <c r="C1494" t="s">
        <v>96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</row>
    <row r="1495" spans="1:59" x14ac:dyDescent="0.25">
      <c r="A1495" t="s">
        <v>4</v>
      </c>
      <c r="B1495" t="s">
        <v>59</v>
      </c>
      <c r="C1495" t="s">
        <v>97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</row>
    <row r="1496" spans="1:59" x14ac:dyDescent="0.25">
      <c r="A1496" t="s">
        <v>4</v>
      </c>
      <c r="B1496" t="s">
        <v>59</v>
      </c>
      <c r="C1496" t="s">
        <v>98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13.3397280133397</v>
      </c>
      <c r="J1496">
        <v>11.584335108906901</v>
      </c>
      <c r="K1496">
        <v>13.3397280133397</v>
      </c>
      <c r="L1496">
        <v>1.1839778921218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2.8592781755550201</v>
      </c>
      <c r="U1496">
        <v>5.5582200000000004</v>
      </c>
      <c r="V1496">
        <v>5.5582200000000004</v>
      </c>
      <c r="W1496">
        <v>4.9145687828889804</v>
      </c>
      <c r="X1496">
        <v>16.882021274500499</v>
      </c>
      <c r="Y1496">
        <v>30.007764375801202</v>
      </c>
      <c r="Z1496">
        <v>36.756831863113199</v>
      </c>
      <c r="AA1496">
        <v>40.226446233118402</v>
      </c>
      <c r="AB1496">
        <v>38.947517689735001</v>
      </c>
      <c r="AC1496">
        <v>37.9551168568889</v>
      </c>
      <c r="AD1496">
        <v>36.483337569013699</v>
      </c>
      <c r="AE1496">
        <v>28.2312897763629</v>
      </c>
      <c r="AF1496">
        <v>14.302801258715199</v>
      </c>
      <c r="AG1496">
        <v>6.8888200575994203</v>
      </c>
      <c r="AH1496">
        <v>6.6778534860249001</v>
      </c>
      <c r="AI1496">
        <v>6.0121063883900501</v>
      </c>
      <c r="AJ1496">
        <v>4.9712234535564601</v>
      </c>
      <c r="AK1496">
        <v>2.4444202477870598</v>
      </c>
      <c r="AL1496">
        <v>2.1481715770910901</v>
      </c>
      <c r="AM1496">
        <v>1.55027371983152</v>
      </c>
      <c r="AN1496">
        <v>0.77987173506684704</v>
      </c>
      <c r="AO1496">
        <v>0.39147946211847501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</row>
    <row r="1497" spans="1:59" x14ac:dyDescent="0.25">
      <c r="A1497" t="s">
        <v>4</v>
      </c>
      <c r="B1497" t="s">
        <v>59</v>
      </c>
      <c r="C1497" t="s">
        <v>99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</row>
    <row r="1498" spans="1:59" x14ac:dyDescent="0.25">
      <c r="A1498" t="s">
        <v>4</v>
      </c>
      <c r="B1498" t="s">
        <v>59</v>
      </c>
      <c r="C1498" t="s">
        <v>100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</row>
    <row r="1499" spans="1:59" x14ac:dyDescent="0.25">
      <c r="A1499" t="s">
        <v>4</v>
      </c>
      <c r="B1499" t="s">
        <v>59</v>
      </c>
      <c r="C1499" t="s">
        <v>101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</row>
    <row r="1500" spans="1:59" x14ac:dyDescent="0.25">
      <c r="A1500" t="s">
        <v>4</v>
      </c>
      <c r="B1500" t="s">
        <v>59</v>
      </c>
      <c r="C1500" t="s">
        <v>102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</row>
    <row r="1501" spans="1:59" x14ac:dyDescent="0.25">
      <c r="A1501" t="s">
        <v>4</v>
      </c>
      <c r="B1501" t="s">
        <v>59</v>
      </c>
      <c r="C1501" t="s">
        <v>103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</row>
    <row r="1502" spans="1:59" x14ac:dyDescent="0.25">
      <c r="A1502" t="s">
        <v>4</v>
      </c>
      <c r="B1502" t="s">
        <v>59</v>
      </c>
      <c r="C1502" t="s">
        <v>104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</row>
    <row r="1503" spans="1:59" x14ac:dyDescent="0.25">
      <c r="A1503" t="s">
        <v>4</v>
      </c>
      <c r="B1503" t="s">
        <v>59</v>
      </c>
      <c r="C1503" t="s">
        <v>105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</row>
    <row r="1504" spans="1:59" x14ac:dyDescent="0.25">
      <c r="A1504" t="s">
        <v>4</v>
      </c>
      <c r="B1504" t="s">
        <v>59</v>
      </c>
      <c r="C1504" t="s">
        <v>106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</row>
    <row r="1505" spans="1:59" x14ac:dyDescent="0.25">
      <c r="A1505" t="s">
        <v>4</v>
      </c>
      <c r="B1505" t="s">
        <v>59</v>
      </c>
      <c r="C1505" t="s">
        <v>107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</row>
    <row r="1506" spans="1:59" x14ac:dyDescent="0.25">
      <c r="A1506" t="s">
        <v>4</v>
      </c>
      <c r="B1506" t="s">
        <v>59</v>
      </c>
      <c r="C1506" t="s">
        <v>108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</row>
    <row r="1507" spans="1:59" x14ac:dyDescent="0.25">
      <c r="A1507" t="s">
        <v>4</v>
      </c>
      <c r="B1507" t="s">
        <v>59</v>
      </c>
      <c r="C1507" t="s">
        <v>109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</row>
    <row r="1508" spans="1:59" x14ac:dyDescent="0.25">
      <c r="A1508" t="s">
        <v>4</v>
      </c>
      <c r="B1508" t="s">
        <v>59</v>
      </c>
      <c r="C1508" t="s">
        <v>110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</row>
    <row r="1509" spans="1:59" x14ac:dyDescent="0.25">
      <c r="A1509" t="s">
        <v>4</v>
      </c>
      <c r="B1509" t="s">
        <v>59</v>
      </c>
      <c r="C1509" t="s">
        <v>111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</row>
    <row r="1510" spans="1:59" x14ac:dyDescent="0.25">
      <c r="A1510" t="s">
        <v>4</v>
      </c>
      <c r="B1510" t="s">
        <v>59</v>
      </c>
      <c r="C1510" t="s">
        <v>112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</row>
    <row r="1511" spans="1:59" x14ac:dyDescent="0.25">
      <c r="A1511" t="s">
        <v>4</v>
      </c>
      <c r="B1511" t="s">
        <v>59</v>
      </c>
      <c r="C1511" t="s">
        <v>113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</row>
    <row r="1512" spans="1:59" x14ac:dyDescent="0.25">
      <c r="A1512" t="s">
        <v>4</v>
      </c>
      <c r="B1512" t="s">
        <v>59</v>
      </c>
      <c r="C1512" t="s">
        <v>114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</row>
    <row r="1513" spans="1:59" x14ac:dyDescent="0.25">
      <c r="A1513" t="s">
        <v>4</v>
      </c>
      <c r="B1513" t="s">
        <v>59</v>
      </c>
      <c r="C1513" t="s">
        <v>115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</row>
    <row r="1514" spans="1:59" x14ac:dyDescent="0.25">
      <c r="A1514" t="s">
        <v>4</v>
      </c>
      <c r="B1514" t="s">
        <v>59</v>
      </c>
      <c r="C1514" t="s">
        <v>116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</row>
    <row r="1515" spans="1:59" x14ac:dyDescent="0.25">
      <c r="A1515" t="s">
        <v>4</v>
      </c>
      <c r="B1515" t="s">
        <v>60</v>
      </c>
      <c r="C1515" t="s">
        <v>89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</row>
    <row r="1516" spans="1:59" x14ac:dyDescent="0.25">
      <c r="A1516" t="s">
        <v>4</v>
      </c>
      <c r="B1516" t="s">
        <v>60</v>
      </c>
      <c r="C1516" t="s">
        <v>90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</row>
    <row r="1517" spans="1:59" x14ac:dyDescent="0.25">
      <c r="A1517" t="s">
        <v>4</v>
      </c>
      <c r="B1517" t="s">
        <v>60</v>
      </c>
      <c r="C1517" t="s">
        <v>91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</row>
    <row r="1518" spans="1:59" x14ac:dyDescent="0.25">
      <c r="A1518" t="s">
        <v>4</v>
      </c>
      <c r="B1518" t="s">
        <v>60</v>
      </c>
      <c r="C1518" t="s">
        <v>92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</row>
    <row r="1519" spans="1:59" x14ac:dyDescent="0.25">
      <c r="A1519" t="s">
        <v>4</v>
      </c>
      <c r="B1519" t="s">
        <v>60</v>
      </c>
      <c r="C1519" t="s">
        <v>93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</row>
    <row r="1520" spans="1:59" x14ac:dyDescent="0.25">
      <c r="A1520" t="s">
        <v>4</v>
      </c>
      <c r="B1520" t="s">
        <v>60</v>
      </c>
      <c r="C1520" t="s">
        <v>94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</row>
    <row r="1521" spans="1:59" x14ac:dyDescent="0.25">
      <c r="A1521" t="s">
        <v>4</v>
      </c>
      <c r="B1521" t="s">
        <v>60</v>
      </c>
      <c r="C1521" t="s">
        <v>95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</row>
    <row r="1522" spans="1:59" x14ac:dyDescent="0.25">
      <c r="A1522" t="s">
        <v>4</v>
      </c>
      <c r="B1522" t="s">
        <v>60</v>
      </c>
      <c r="C1522" t="s">
        <v>96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</row>
    <row r="1523" spans="1:59" x14ac:dyDescent="0.25">
      <c r="A1523" t="s">
        <v>4</v>
      </c>
      <c r="B1523" t="s">
        <v>60</v>
      </c>
      <c r="C1523" t="s">
        <v>97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</row>
    <row r="1524" spans="1:59" x14ac:dyDescent="0.25">
      <c r="A1524" t="s">
        <v>4</v>
      </c>
      <c r="B1524" t="s">
        <v>60</v>
      </c>
      <c r="C1524" t="s">
        <v>98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2.0406504536684702</v>
      </c>
      <c r="Z1524">
        <v>21.6200550100668</v>
      </c>
      <c r="AA1524">
        <v>47.4905371303579</v>
      </c>
      <c r="AB1524">
        <v>58.808190663568404</v>
      </c>
      <c r="AC1524">
        <v>67.014000067013995</v>
      </c>
      <c r="AD1524">
        <v>67.014000067013995</v>
      </c>
      <c r="AE1524">
        <v>87.798022169642294</v>
      </c>
      <c r="AF1524">
        <v>93.819600093819602</v>
      </c>
      <c r="AG1524">
        <v>93.819600093819602</v>
      </c>
      <c r="AH1524">
        <v>93.819600093819602</v>
      </c>
      <c r="AI1524">
        <v>93.819600093819602</v>
      </c>
      <c r="AJ1524">
        <v>93.819600093819602</v>
      </c>
      <c r="AK1524">
        <v>93.819600093819602</v>
      </c>
      <c r="AL1524">
        <v>93.819600093819602</v>
      </c>
      <c r="AM1524">
        <v>93.819600093819602</v>
      </c>
      <c r="AN1524">
        <v>100.020277593995</v>
      </c>
      <c r="AO1524">
        <v>118.867904167836</v>
      </c>
      <c r="AP1524">
        <v>138.89625977611001</v>
      </c>
      <c r="AQ1524">
        <v>147.430800147431</v>
      </c>
      <c r="AR1524">
        <v>147.430800147431</v>
      </c>
      <c r="AS1524">
        <v>147.430800147431</v>
      </c>
      <c r="AT1524">
        <v>174.236400174236</v>
      </c>
      <c r="AU1524">
        <v>174.236400174236</v>
      </c>
      <c r="AV1524">
        <v>174.236400174236</v>
      </c>
      <c r="AW1524">
        <v>174.236400174236</v>
      </c>
      <c r="AX1524">
        <v>174.236400174236</v>
      </c>
      <c r="AY1524">
        <v>194.865395658046</v>
      </c>
      <c r="AZ1524">
        <v>201.04200020104199</v>
      </c>
      <c r="BA1524">
        <v>201.04200020104199</v>
      </c>
      <c r="BB1524">
        <v>201.04200020104199</v>
      </c>
      <c r="BC1524">
        <v>201.04200020104199</v>
      </c>
      <c r="BD1524">
        <v>220.46637813862199</v>
      </c>
      <c r="BE1524">
        <v>227.84760022784801</v>
      </c>
      <c r="BF1524">
        <v>227.84760022784801</v>
      </c>
      <c r="BG1524">
        <v>227.84760022784801</v>
      </c>
    </row>
    <row r="1525" spans="1:59" x14ac:dyDescent="0.25">
      <c r="A1525" t="s">
        <v>4</v>
      </c>
      <c r="B1525" t="s">
        <v>60</v>
      </c>
      <c r="C1525" t="s">
        <v>99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</row>
    <row r="1526" spans="1:59" x14ac:dyDescent="0.25">
      <c r="A1526" t="s">
        <v>4</v>
      </c>
      <c r="B1526" t="s">
        <v>60</v>
      </c>
      <c r="C1526" t="s">
        <v>100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</row>
    <row r="1527" spans="1:59" x14ac:dyDescent="0.25">
      <c r="A1527" t="s">
        <v>4</v>
      </c>
      <c r="B1527" t="s">
        <v>60</v>
      </c>
      <c r="C1527" t="s">
        <v>101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</row>
    <row r="1528" spans="1:59" x14ac:dyDescent="0.25">
      <c r="A1528" t="s">
        <v>4</v>
      </c>
      <c r="B1528" t="s">
        <v>60</v>
      </c>
      <c r="C1528" t="s">
        <v>102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</row>
    <row r="1529" spans="1:59" x14ac:dyDescent="0.25">
      <c r="A1529" t="s">
        <v>4</v>
      </c>
      <c r="B1529" t="s">
        <v>60</v>
      </c>
      <c r="C1529" t="s">
        <v>103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</row>
    <row r="1530" spans="1:59" x14ac:dyDescent="0.25">
      <c r="A1530" t="s">
        <v>4</v>
      </c>
      <c r="B1530" t="s">
        <v>60</v>
      </c>
      <c r="C1530" t="s">
        <v>104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</row>
    <row r="1531" spans="1:59" x14ac:dyDescent="0.25">
      <c r="A1531" t="s">
        <v>4</v>
      </c>
      <c r="B1531" t="s">
        <v>60</v>
      </c>
      <c r="C1531" t="s">
        <v>105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</row>
    <row r="1532" spans="1:59" x14ac:dyDescent="0.25">
      <c r="A1532" t="s">
        <v>4</v>
      </c>
      <c r="B1532" t="s">
        <v>60</v>
      </c>
      <c r="C1532" t="s">
        <v>106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</row>
    <row r="1533" spans="1:59" x14ac:dyDescent="0.25">
      <c r="A1533" t="s">
        <v>4</v>
      </c>
      <c r="B1533" t="s">
        <v>60</v>
      </c>
      <c r="C1533" t="s">
        <v>107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</row>
    <row r="1534" spans="1:59" x14ac:dyDescent="0.25">
      <c r="A1534" t="s">
        <v>4</v>
      </c>
      <c r="B1534" t="s">
        <v>60</v>
      </c>
      <c r="C1534" t="s">
        <v>108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</row>
    <row r="1535" spans="1:59" x14ac:dyDescent="0.25">
      <c r="A1535" t="s">
        <v>4</v>
      </c>
      <c r="B1535" t="s">
        <v>60</v>
      </c>
      <c r="C1535" t="s">
        <v>109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</row>
    <row r="1536" spans="1:59" x14ac:dyDescent="0.25">
      <c r="A1536" t="s">
        <v>4</v>
      </c>
      <c r="B1536" t="s">
        <v>60</v>
      </c>
      <c r="C1536" t="s">
        <v>110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</row>
    <row r="1537" spans="1:59" x14ac:dyDescent="0.25">
      <c r="A1537" t="s">
        <v>4</v>
      </c>
      <c r="B1537" t="s">
        <v>60</v>
      </c>
      <c r="C1537" t="s">
        <v>111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</row>
    <row r="1538" spans="1:59" x14ac:dyDescent="0.25">
      <c r="A1538" t="s">
        <v>4</v>
      </c>
      <c r="B1538" t="s">
        <v>60</v>
      </c>
      <c r="C1538" t="s">
        <v>112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</row>
    <row r="1539" spans="1:59" x14ac:dyDescent="0.25">
      <c r="A1539" t="s">
        <v>4</v>
      </c>
      <c r="B1539" t="s">
        <v>60</v>
      </c>
      <c r="C1539" t="s">
        <v>113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</row>
    <row r="1540" spans="1:59" x14ac:dyDescent="0.25">
      <c r="A1540" t="s">
        <v>4</v>
      </c>
      <c r="B1540" t="s">
        <v>60</v>
      </c>
      <c r="C1540" t="s">
        <v>114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</row>
    <row r="1541" spans="1:59" x14ac:dyDescent="0.25">
      <c r="A1541" t="s">
        <v>4</v>
      </c>
      <c r="B1541" t="s">
        <v>60</v>
      </c>
      <c r="C1541" t="s">
        <v>115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</row>
    <row r="1542" spans="1:59" x14ac:dyDescent="0.25">
      <c r="A1542" t="s">
        <v>4</v>
      </c>
      <c r="B1542" t="s">
        <v>60</v>
      </c>
      <c r="C1542" t="s">
        <v>116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</row>
    <row r="1543" spans="1:59" x14ac:dyDescent="0.25">
      <c r="A1543" t="s">
        <v>4</v>
      </c>
      <c r="B1543" t="s">
        <v>61</v>
      </c>
      <c r="C1543" t="s">
        <v>89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</row>
    <row r="1544" spans="1:59" x14ac:dyDescent="0.25">
      <c r="A1544" t="s">
        <v>4</v>
      </c>
      <c r="B1544" t="s">
        <v>61</v>
      </c>
      <c r="C1544" t="s">
        <v>90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</row>
    <row r="1545" spans="1:59" x14ac:dyDescent="0.25">
      <c r="A1545" t="s">
        <v>4</v>
      </c>
      <c r="B1545" t="s">
        <v>61</v>
      </c>
      <c r="C1545" t="s">
        <v>91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</row>
    <row r="1546" spans="1:59" x14ac:dyDescent="0.25">
      <c r="A1546" t="s">
        <v>4</v>
      </c>
      <c r="B1546" t="s">
        <v>61</v>
      </c>
      <c r="C1546" t="s">
        <v>92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</row>
    <row r="1547" spans="1:59" x14ac:dyDescent="0.25">
      <c r="A1547" t="s">
        <v>4</v>
      </c>
      <c r="B1547" t="s">
        <v>61</v>
      </c>
      <c r="C1547" t="s">
        <v>93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</row>
    <row r="1548" spans="1:59" x14ac:dyDescent="0.25">
      <c r="A1548" t="s">
        <v>4</v>
      </c>
      <c r="B1548" t="s">
        <v>61</v>
      </c>
      <c r="C1548" t="s">
        <v>94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</row>
    <row r="1549" spans="1:59" x14ac:dyDescent="0.25">
      <c r="A1549" t="s">
        <v>4</v>
      </c>
      <c r="B1549" t="s">
        <v>61</v>
      </c>
      <c r="C1549" t="s">
        <v>95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</row>
    <row r="1550" spans="1:59" x14ac:dyDescent="0.25">
      <c r="A1550" t="s">
        <v>4</v>
      </c>
      <c r="B1550" t="s">
        <v>61</v>
      </c>
      <c r="C1550" t="s">
        <v>96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</row>
    <row r="1551" spans="1:59" x14ac:dyDescent="0.25">
      <c r="A1551" t="s">
        <v>4</v>
      </c>
      <c r="B1551" t="s">
        <v>61</v>
      </c>
      <c r="C1551" t="s">
        <v>97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</row>
    <row r="1552" spans="1:59" x14ac:dyDescent="0.25">
      <c r="A1552" t="s">
        <v>4</v>
      </c>
      <c r="B1552" t="s">
        <v>61</v>
      </c>
      <c r="C1552" t="s">
        <v>98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0.492971783806958</v>
      </c>
      <c r="AG1552">
        <v>13.934275277490499</v>
      </c>
      <c r="AH1552">
        <v>32.958421292666699</v>
      </c>
      <c r="AI1552">
        <v>51.9825673078428</v>
      </c>
      <c r="AJ1552">
        <v>71.006713323019</v>
      </c>
      <c r="AK1552">
        <v>90.0308593381951</v>
      </c>
      <c r="AL1552">
        <v>109.055005353371</v>
      </c>
      <c r="AM1552">
        <v>128.079151368547</v>
      </c>
      <c r="AN1552">
        <v>147.103297383724</v>
      </c>
      <c r="AO1552">
        <v>166.1274433989</v>
      </c>
      <c r="AP1552">
        <v>185.151589414076</v>
      </c>
      <c r="AQ1552">
        <v>204.175735429252</v>
      </c>
      <c r="AR1552">
        <v>223.199881444428</v>
      </c>
      <c r="AS1552">
        <v>242.224027459604</v>
      </c>
      <c r="AT1552">
        <v>261.24817347478103</v>
      </c>
      <c r="AU1552">
        <v>280.272319489957</v>
      </c>
      <c r="AV1552">
        <v>299.29646550513303</v>
      </c>
      <c r="AW1552">
        <v>318.320611520309</v>
      </c>
      <c r="AX1552">
        <v>337.34475753548497</v>
      </c>
      <c r="AY1552">
        <v>356.368903550661</v>
      </c>
      <c r="AZ1552">
        <v>375.39304956583698</v>
      </c>
      <c r="BA1552">
        <v>394.41719558101403</v>
      </c>
      <c r="BB1552">
        <v>413.44134159619</v>
      </c>
      <c r="BC1552">
        <v>432.46548761136597</v>
      </c>
      <c r="BD1552">
        <v>451.489633626542</v>
      </c>
      <c r="BE1552">
        <v>470.020807857911</v>
      </c>
      <c r="BF1552">
        <v>475.60365037940397</v>
      </c>
      <c r="BG1552">
        <v>475.60365037940397</v>
      </c>
    </row>
    <row r="1553" spans="1:59" x14ac:dyDescent="0.25">
      <c r="A1553" t="s">
        <v>4</v>
      </c>
      <c r="B1553" t="s">
        <v>61</v>
      </c>
      <c r="C1553" t="s">
        <v>99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</row>
    <row r="1554" spans="1:59" x14ac:dyDescent="0.25">
      <c r="A1554" t="s">
        <v>4</v>
      </c>
      <c r="B1554" t="s">
        <v>61</v>
      </c>
      <c r="C1554" t="s">
        <v>100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</row>
    <row r="1555" spans="1:59" x14ac:dyDescent="0.25">
      <c r="A1555" t="s">
        <v>4</v>
      </c>
      <c r="B1555" t="s">
        <v>61</v>
      </c>
      <c r="C1555" t="s">
        <v>101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</row>
    <row r="1556" spans="1:59" x14ac:dyDescent="0.25">
      <c r="A1556" t="s">
        <v>4</v>
      </c>
      <c r="B1556" t="s">
        <v>61</v>
      </c>
      <c r="C1556" t="s">
        <v>102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</row>
    <row r="1557" spans="1:59" x14ac:dyDescent="0.25">
      <c r="A1557" t="s">
        <v>4</v>
      </c>
      <c r="B1557" t="s">
        <v>61</v>
      </c>
      <c r="C1557" t="s">
        <v>103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</row>
    <row r="1558" spans="1:59" x14ac:dyDescent="0.25">
      <c r="A1558" t="s">
        <v>4</v>
      </c>
      <c r="B1558" t="s">
        <v>61</v>
      </c>
      <c r="C1558" t="s">
        <v>104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</row>
    <row r="1559" spans="1:59" x14ac:dyDescent="0.25">
      <c r="A1559" t="s">
        <v>4</v>
      </c>
      <c r="B1559" t="s">
        <v>61</v>
      </c>
      <c r="C1559" t="s">
        <v>105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</row>
    <row r="1560" spans="1:59" x14ac:dyDescent="0.25">
      <c r="A1560" t="s">
        <v>4</v>
      </c>
      <c r="B1560" t="s">
        <v>61</v>
      </c>
      <c r="C1560" t="s">
        <v>106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</row>
    <row r="1561" spans="1:59" x14ac:dyDescent="0.25">
      <c r="A1561" t="s">
        <v>4</v>
      </c>
      <c r="B1561" t="s">
        <v>61</v>
      </c>
      <c r="C1561" t="s">
        <v>107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</row>
    <row r="1562" spans="1:59" x14ac:dyDescent="0.25">
      <c r="A1562" t="s">
        <v>4</v>
      </c>
      <c r="B1562" t="s">
        <v>61</v>
      </c>
      <c r="C1562" t="s">
        <v>108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</row>
    <row r="1563" spans="1:59" x14ac:dyDescent="0.25">
      <c r="A1563" t="s">
        <v>4</v>
      </c>
      <c r="B1563" t="s">
        <v>61</v>
      </c>
      <c r="C1563" t="s">
        <v>109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</row>
    <row r="1564" spans="1:59" x14ac:dyDescent="0.25">
      <c r="A1564" t="s">
        <v>4</v>
      </c>
      <c r="B1564" t="s">
        <v>61</v>
      </c>
      <c r="C1564" t="s">
        <v>110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</row>
    <row r="1565" spans="1:59" x14ac:dyDescent="0.25">
      <c r="A1565" t="s">
        <v>4</v>
      </c>
      <c r="B1565" t="s">
        <v>61</v>
      </c>
      <c r="C1565" t="s">
        <v>111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</row>
    <row r="1566" spans="1:59" x14ac:dyDescent="0.25">
      <c r="A1566" t="s">
        <v>4</v>
      </c>
      <c r="B1566" t="s">
        <v>61</v>
      </c>
      <c r="C1566" t="s">
        <v>112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</row>
    <row r="1567" spans="1:59" x14ac:dyDescent="0.25">
      <c r="A1567" t="s">
        <v>4</v>
      </c>
      <c r="B1567" t="s">
        <v>61</v>
      </c>
      <c r="C1567" t="s">
        <v>113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</row>
    <row r="1568" spans="1:59" x14ac:dyDescent="0.25">
      <c r="A1568" t="s">
        <v>4</v>
      </c>
      <c r="B1568" t="s">
        <v>61</v>
      </c>
      <c r="C1568" t="s">
        <v>114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</row>
    <row r="1569" spans="1:59" x14ac:dyDescent="0.25">
      <c r="A1569" t="s">
        <v>4</v>
      </c>
      <c r="B1569" t="s">
        <v>61</v>
      </c>
      <c r="C1569" t="s">
        <v>115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</row>
    <row r="1570" spans="1:59" x14ac:dyDescent="0.25">
      <c r="A1570" t="s">
        <v>4</v>
      </c>
      <c r="B1570" t="s">
        <v>61</v>
      </c>
      <c r="C1570" t="s">
        <v>116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</row>
    <row r="1571" spans="1:59" x14ac:dyDescent="0.25">
      <c r="A1571" t="s">
        <v>4</v>
      </c>
      <c r="B1571" t="s">
        <v>62</v>
      </c>
      <c r="C1571" t="s">
        <v>89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</row>
    <row r="1572" spans="1:59" x14ac:dyDescent="0.25">
      <c r="A1572" t="s">
        <v>4</v>
      </c>
      <c r="B1572" t="s">
        <v>62</v>
      </c>
      <c r="C1572" t="s">
        <v>90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</row>
    <row r="1573" spans="1:59" x14ac:dyDescent="0.25">
      <c r="A1573" t="s">
        <v>4</v>
      </c>
      <c r="B1573" t="s">
        <v>62</v>
      </c>
      <c r="C1573" t="s">
        <v>91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</row>
    <row r="1574" spans="1:59" x14ac:dyDescent="0.25">
      <c r="A1574" t="s">
        <v>4</v>
      </c>
      <c r="B1574" t="s">
        <v>62</v>
      </c>
      <c r="C1574" t="s">
        <v>92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</row>
    <row r="1575" spans="1:59" x14ac:dyDescent="0.25">
      <c r="A1575" t="s">
        <v>4</v>
      </c>
      <c r="B1575" t="s">
        <v>62</v>
      </c>
      <c r="C1575" t="s">
        <v>93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</row>
    <row r="1576" spans="1:59" x14ac:dyDescent="0.25">
      <c r="A1576" t="s">
        <v>4</v>
      </c>
      <c r="B1576" t="s">
        <v>62</v>
      </c>
      <c r="C1576" t="s">
        <v>94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</row>
    <row r="1577" spans="1:59" x14ac:dyDescent="0.25">
      <c r="A1577" t="s">
        <v>4</v>
      </c>
      <c r="B1577" t="s">
        <v>62</v>
      </c>
      <c r="C1577" t="s">
        <v>95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</row>
    <row r="1578" spans="1:59" x14ac:dyDescent="0.25">
      <c r="A1578" t="s">
        <v>4</v>
      </c>
      <c r="B1578" t="s">
        <v>62</v>
      </c>
      <c r="C1578" t="s">
        <v>96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</row>
    <row r="1579" spans="1:59" x14ac:dyDescent="0.25">
      <c r="A1579" t="s">
        <v>4</v>
      </c>
      <c r="B1579" t="s">
        <v>62</v>
      </c>
      <c r="C1579" t="s">
        <v>97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</row>
    <row r="1580" spans="1:59" x14ac:dyDescent="0.25">
      <c r="A1580" t="s">
        <v>4</v>
      </c>
      <c r="B1580" t="s">
        <v>62</v>
      </c>
      <c r="C1580" t="s">
        <v>98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22.747805702300798</v>
      </c>
      <c r="AE1580">
        <v>22.747805702300798</v>
      </c>
      <c r="AF1580">
        <v>46.798001719842098</v>
      </c>
      <c r="AG1580">
        <v>70.848197737383501</v>
      </c>
      <c r="AH1580">
        <v>94.898393754924797</v>
      </c>
      <c r="AI1580">
        <v>118.94858977246599</v>
      </c>
      <c r="AJ1580">
        <v>142.99878579000799</v>
      </c>
      <c r="AK1580">
        <v>167.04898180754901</v>
      </c>
      <c r="AL1580">
        <v>191.09917782509001</v>
      </c>
      <c r="AM1580">
        <v>215.149373842632</v>
      </c>
      <c r="AN1580">
        <v>239.199569860173</v>
      </c>
      <c r="AO1580">
        <v>263.24976587771403</v>
      </c>
      <c r="AP1580">
        <v>287.29996189525599</v>
      </c>
      <c r="AQ1580">
        <v>311.35015791279699</v>
      </c>
      <c r="AR1580">
        <v>335.40035393033799</v>
      </c>
      <c r="AS1580">
        <v>359.45054994788001</v>
      </c>
      <c r="AT1580">
        <v>383.500745965421</v>
      </c>
      <c r="AU1580">
        <v>407.55094198296302</v>
      </c>
      <c r="AV1580">
        <v>431.60113800050402</v>
      </c>
      <c r="AW1580">
        <v>455.65133401804502</v>
      </c>
      <c r="AX1580">
        <v>479.70153003558698</v>
      </c>
      <c r="AY1580">
        <v>503.75172605312798</v>
      </c>
      <c r="AZ1580">
        <v>527.80192207066898</v>
      </c>
      <c r="BA1580">
        <v>551.852118088211</v>
      </c>
      <c r="BB1580">
        <v>575.902314105752</v>
      </c>
      <c r="BC1580">
        <v>577.20470442099304</v>
      </c>
      <c r="BD1580">
        <v>601.25490043853404</v>
      </c>
      <c r="BE1580">
        <v>601.25490043853404</v>
      </c>
      <c r="BF1580">
        <v>601.25490043853404</v>
      </c>
      <c r="BG1580">
        <v>601.25490043853404</v>
      </c>
    </row>
    <row r="1581" spans="1:59" x14ac:dyDescent="0.25">
      <c r="A1581" t="s">
        <v>4</v>
      </c>
      <c r="B1581" t="s">
        <v>62</v>
      </c>
      <c r="C1581" t="s">
        <v>99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</row>
    <row r="1582" spans="1:59" x14ac:dyDescent="0.25">
      <c r="A1582" t="s">
        <v>4</v>
      </c>
      <c r="B1582" t="s">
        <v>62</v>
      </c>
      <c r="C1582" t="s">
        <v>100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</row>
    <row r="1583" spans="1:59" x14ac:dyDescent="0.25">
      <c r="A1583" t="s">
        <v>4</v>
      </c>
      <c r="B1583" t="s">
        <v>62</v>
      </c>
      <c r="C1583" t="s">
        <v>101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</row>
    <row r="1584" spans="1:59" x14ac:dyDescent="0.25">
      <c r="A1584" t="s">
        <v>4</v>
      </c>
      <c r="B1584" t="s">
        <v>62</v>
      </c>
      <c r="C1584" t="s">
        <v>102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</row>
    <row r="1585" spans="1:59" x14ac:dyDescent="0.25">
      <c r="A1585" t="s">
        <v>4</v>
      </c>
      <c r="B1585" t="s">
        <v>62</v>
      </c>
      <c r="C1585" t="s">
        <v>103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</row>
    <row r="1586" spans="1:59" x14ac:dyDescent="0.25">
      <c r="A1586" t="s">
        <v>4</v>
      </c>
      <c r="B1586" t="s">
        <v>62</v>
      </c>
      <c r="C1586" t="s">
        <v>104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</row>
    <row r="1587" spans="1:59" x14ac:dyDescent="0.25">
      <c r="A1587" t="s">
        <v>4</v>
      </c>
      <c r="B1587" t="s">
        <v>62</v>
      </c>
      <c r="C1587" t="s">
        <v>105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</row>
    <row r="1588" spans="1:59" x14ac:dyDescent="0.25">
      <c r="A1588" t="s">
        <v>4</v>
      </c>
      <c r="B1588" t="s">
        <v>62</v>
      </c>
      <c r="C1588" t="s">
        <v>106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</row>
    <row r="1589" spans="1:59" x14ac:dyDescent="0.25">
      <c r="A1589" t="s">
        <v>4</v>
      </c>
      <c r="B1589" t="s">
        <v>62</v>
      </c>
      <c r="C1589" t="s">
        <v>107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</row>
    <row r="1590" spans="1:59" x14ac:dyDescent="0.25">
      <c r="A1590" t="s">
        <v>4</v>
      </c>
      <c r="B1590" t="s">
        <v>62</v>
      </c>
      <c r="C1590" t="s">
        <v>108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</row>
    <row r="1591" spans="1:59" x14ac:dyDescent="0.25">
      <c r="A1591" t="s">
        <v>4</v>
      </c>
      <c r="B1591" t="s">
        <v>62</v>
      </c>
      <c r="C1591" t="s">
        <v>109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</row>
    <row r="1592" spans="1:59" x14ac:dyDescent="0.25">
      <c r="A1592" t="s">
        <v>4</v>
      </c>
      <c r="B1592" t="s">
        <v>62</v>
      </c>
      <c r="C1592" t="s">
        <v>110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</row>
    <row r="1593" spans="1:59" x14ac:dyDescent="0.25">
      <c r="A1593" t="s">
        <v>4</v>
      </c>
      <c r="B1593" t="s">
        <v>62</v>
      </c>
      <c r="C1593" t="s">
        <v>111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</row>
    <row r="1594" spans="1:59" x14ac:dyDescent="0.25">
      <c r="A1594" t="s">
        <v>4</v>
      </c>
      <c r="B1594" t="s">
        <v>62</v>
      </c>
      <c r="C1594" t="s">
        <v>112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</row>
    <row r="1595" spans="1:59" x14ac:dyDescent="0.25">
      <c r="A1595" t="s">
        <v>4</v>
      </c>
      <c r="B1595" t="s">
        <v>62</v>
      </c>
      <c r="C1595" t="s">
        <v>113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</row>
    <row r="1596" spans="1:59" x14ac:dyDescent="0.25">
      <c r="A1596" t="s">
        <v>4</v>
      </c>
      <c r="B1596" t="s">
        <v>62</v>
      </c>
      <c r="C1596" t="s">
        <v>114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</row>
    <row r="1597" spans="1:59" x14ac:dyDescent="0.25">
      <c r="A1597" t="s">
        <v>4</v>
      </c>
      <c r="B1597" t="s">
        <v>62</v>
      </c>
      <c r="C1597" t="s">
        <v>115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</row>
    <row r="1598" spans="1:59" x14ac:dyDescent="0.25">
      <c r="A1598" t="s">
        <v>4</v>
      </c>
      <c r="B1598" t="s">
        <v>62</v>
      </c>
      <c r="C1598" t="s">
        <v>116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</row>
    <row r="1599" spans="1:59" x14ac:dyDescent="0.25">
      <c r="A1599" t="s">
        <v>4</v>
      </c>
      <c r="B1599" t="s">
        <v>63</v>
      </c>
      <c r="C1599" t="s">
        <v>89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</row>
    <row r="1600" spans="1:59" x14ac:dyDescent="0.25">
      <c r="A1600" t="s">
        <v>4</v>
      </c>
      <c r="B1600" t="s">
        <v>63</v>
      </c>
      <c r="C1600" t="s">
        <v>90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</row>
    <row r="1601" spans="1:59" x14ac:dyDescent="0.25">
      <c r="A1601" t="s">
        <v>4</v>
      </c>
      <c r="B1601" t="s">
        <v>63</v>
      </c>
      <c r="C1601" t="s">
        <v>91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</row>
    <row r="1602" spans="1:59" x14ac:dyDescent="0.25">
      <c r="A1602" t="s">
        <v>4</v>
      </c>
      <c r="B1602" t="s">
        <v>63</v>
      </c>
      <c r="C1602" t="s">
        <v>92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</row>
    <row r="1603" spans="1:59" x14ac:dyDescent="0.25">
      <c r="A1603" t="s">
        <v>4</v>
      </c>
      <c r="B1603" t="s">
        <v>63</v>
      </c>
      <c r="C1603" t="s">
        <v>93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</row>
    <row r="1604" spans="1:59" x14ac:dyDescent="0.25">
      <c r="A1604" t="s">
        <v>4</v>
      </c>
      <c r="B1604" t="s">
        <v>63</v>
      </c>
      <c r="C1604" t="s">
        <v>94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</row>
    <row r="1605" spans="1:59" x14ac:dyDescent="0.25">
      <c r="A1605" t="s">
        <v>4</v>
      </c>
      <c r="B1605" t="s">
        <v>63</v>
      </c>
      <c r="C1605" t="s">
        <v>95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</row>
    <row r="1606" spans="1:59" x14ac:dyDescent="0.25">
      <c r="A1606" t="s">
        <v>4</v>
      </c>
      <c r="B1606" t="s">
        <v>63</v>
      </c>
      <c r="C1606" t="s">
        <v>96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</row>
    <row r="1607" spans="1:59" x14ac:dyDescent="0.25">
      <c r="A1607" t="s">
        <v>4</v>
      </c>
      <c r="B1607" t="s">
        <v>63</v>
      </c>
      <c r="C1607" t="s">
        <v>97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</row>
    <row r="1608" spans="1:59" x14ac:dyDescent="0.25">
      <c r="A1608" t="s">
        <v>4</v>
      </c>
      <c r="B1608" t="s">
        <v>63</v>
      </c>
      <c r="C1608" t="s">
        <v>98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</row>
    <row r="1609" spans="1:59" x14ac:dyDescent="0.25">
      <c r="A1609" t="s">
        <v>4</v>
      </c>
      <c r="B1609" t="s">
        <v>63</v>
      </c>
      <c r="C1609" t="s">
        <v>99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</row>
    <row r="1610" spans="1:59" x14ac:dyDescent="0.25">
      <c r="A1610" t="s">
        <v>4</v>
      </c>
      <c r="B1610" t="s">
        <v>63</v>
      </c>
      <c r="C1610" t="s">
        <v>100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</row>
    <row r="1611" spans="1:59" x14ac:dyDescent="0.25">
      <c r="A1611" t="s">
        <v>4</v>
      </c>
      <c r="B1611" t="s">
        <v>63</v>
      </c>
      <c r="C1611" t="s">
        <v>101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</row>
    <row r="1612" spans="1:59" x14ac:dyDescent="0.25">
      <c r="A1612" t="s">
        <v>4</v>
      </c>
      <c r="B1612" t="s">
        <v>63</v>
      </c>
      <c r="C1612" t="s">
        <v>102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</row>
    <row r="1613" spans="1:59" x14ac:dyDescent="0.25">
      <c r="A1613" t="s">
        <v>4</v>
      </c>
      <c r="B1613" t="s">
        <v>63</v>
      </c>
      <c r="C1613" t="s">
        <v>103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</row>
    <row r="1614" spans="1:59" x14ac:dyDescent="0.25">
      <c r="A1614" t="s">
        <v>4</v>
      </c>
      <c r="B1614" t="s">
        <v>63</v>
      </c>
      <c r="C1614" t="s">
        <v>104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</row>
    <row r="1615" spans="1:59" x14ac:dyDescent="0.25">
      <c r="A1615" t="s">
        <v>4</v>
      </c>
      <c r="B1615" t="s">
        <v>63</v>
      </c>
      <c r="C1615" t="s">
        <v>105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</row>
    <row r="1616" spans="1:59" x14ac:dyDescent="0.25">
      <c r="A1616" t="s">
        <v>4</v>
      </c>
      <c r="B1616" t="s">
        <v>63</v>
      </c>
      <c r="C1616" t="s">
        <v>106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</row>
    <row r="1617" spans="1:59" x14ac:dyDescent="0.25">
      <c r="A1617" t="s">
        <v>4</v>
      </c>
      <c r="B1617" t="s">
        <v>63</v>
      </c>
      <c r="C1617" t="s">
        <v>107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</row>
    <row r="1618" spans="1:59" x14ac:dyDescent="0.25">
      <c r="A1618" t="s">
        <v>4</v>
      </c>
      <c r="B1618" t="s">
        <v>63</v>
      </c>
      <c r="C1618" t="s">
        <v>108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</row>
    <row r="1619" spans="1:59" x14ac:dyDescent="0.25">
      <c r="A1619" t="s">
        <v>4</v>
      </c>
      <c r="B1619" t="s">
        <v>63</v>
      </c>
      <c r="C1619" t="s">
        <v>109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</row>
    <row r="1620" spans="1:59" x14ac:dyDescent="0.25">
      <c r="A1620" t="s">
        <v>4</v>
      </c>
      <c r="B1620" t="s">
        <v>63</v>
      </c>
      <c r="C1620" t="s">
        <v>110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</row>
    <row r="1621" spans="1:59" x14ac:dyDescent="0.25">
      <c r="A1621" t="s">
        <v>4</v>
      </c>
      <c r="B1621" t="s">
        <v>63</v>
      </c>
      <c r="C1621" t="s">
        <v>111</v>
      </c>
      <c r="D1621">
        <v>6.4775730278712002E-2</v>
      </c>
      <c r="E1621">
        <v>7.7526858286332503E-2</v>
      </c>
      <c r="F1621">
        <v>2.7423360015897602E-3</v>
      </c>
      <c r="G1621">
        <v>3.92315918284592E-2</v>
      </c>
      <c r="H1621">
        <v>0.33358787579903199</v>
      </c>
      <c r="I1621">
        <v>5.1929094487186296</v>
      </c>
      <c r="J1621">
        <v>5.5933124689311002</v>
      </c>
      <c r="K1621">
        <v>5.0777207979546697</v>
      </c>
      <c r="L1621">
        <v>4.8940494116648097</v>
      </c>
      <c r="M1621">
        <v>5.8186317800766103</v>
      </c>
      <c r="N1621">
        <v>6.5026135520972002</v>
      </c>
      <c r="O1621">
        <v>205.31031499850999</v>
      </c>
      <c r="P1621">
        <v>211.655338529402</v>
      </c>
      <c r="Q1621">
        <v>24.840961762595899</v>
      </c>
      <c r="R1621">
        <v>224.34487586496101</v>
      </c>
      <c r="S1621">
        <v>39.293049755165697</v>
      </c>
      <c r="T1621">
        <v>57.0658397579544</v>
      </c>
      <c r="U1621">
        <v>74.848629760742995</v>
      </c>
      <c r="V1621">
        <v>92.631419763531696</v>
      </c>
      <c r="W1621">
        <v>110.42420976632</v>
      </c>
      <c r="X1621">
        <v>128.190624205105</v>
      </c>
      <c r="Y1621">
        <v>145.96066307988599</v>
      </c>
      <c r="Z1621">
        <v>163.727077518671</v>
      </c>
      <c r="AA1621">
        <v>181.51986752145999</v>
      </c>
      <c r="AB1621">
        <v>199.292657524248</v>
      </c>
      <c r="AC1621">
        <v>215.484476534398</v>
      </c>
      <c r="AD1621">
        <v>256.057992247801</v>
      </c>
      <c r="AE1621">
        <v>273.893702258904</v>
      </c>
      <c r="AF1621">
        <v>316.25258007135398</v>
      </c>
      <c r="AG1621">
        <v>371.57978959368199</v>
      </c>
      <c r="AH1621">
        <v>428.654503235216</v>
      </c>
      <c r="AI1621">
        <v>485.57837327634201</v>
      </c>
      <c r="AJ1621">
        <v>793.52651555227703</v>
      </c>
      <c r="AK1621">
        <v>599.42611335859499</v>
      </c>
      <c r="AL1621">
        <v>656.33998339972095</v>
      </c>
      <c r="AM1621">
        <v>823.74991207869596</v>
      </c>
      <c r="AN1621">
        <v>857.37617662667196</v>
      </c>
      <c r="AO1621">
        <v>815.83144751580801</v>
      </c>
      <c r="AP1621">
        <v>943.97195425918903</v>
      </c>
      <c r="AQ1621">
        <v>915.21125958886398</v>
      </c>
      <c r="AR1621">
        <v>1045.6327288582099</v>
      </c>
      <c r="AS1621">
        <v>1068.4061150099201</v>
      </c>
      <c r="AT1621">
        <v>1051.5098496908299</v>
      </c>
      <c r="AU1621">
        <v>1144.11700462625</v>
      </c>
      <c r="AV1621">
        <v>1181.96392415631</v>
      </c>
      <c r="AW1621">
        <v>1181.44287578898</v>
      </c>
      <c r="AX1621">
        <v>1257.86262596697</v>
      </c>
      <c r="AY1621">
        <v>1295.89734655763</v>
      </c>
      <c r="AZ1621">
        <v>1333.93207828202</v>
      </c>
      <c r="BA1621">
        <v>1371.9667988726801</v>
      </c>
      <c r="BB1621">
        <v>1410.0100558751799</v>
      </c>
      <c r="BC1621">
        <v>1428.28424419527</v>
      </c>
      <c r="BD1621">
        <v>1466.3189647859199</v>
      </c>
      <c r="BE1621">
        <v>1503.43649862707</v>
      </c>
      <c r="BF1621">
        <v>1507.7931639645601</v>
      </c>
      <c r="BG1621">
        <v>1488.8694810685599</v>
      </c>
    </row>
    <row r="1622" spans="1:59" x14ac:dyDescent="0.25">
      <c r="A1622" t="s">
        <v>4</v>
      </c>
      <c r="B1622" t="s">
        <v>63</v>
      </c>
      <c r="C1622" t="s">
        <v>112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</row>
    <row r="1623" spans="1:59" x14ac:dyDescent="0.25">
      <c r="A1623" t="s">
        <v>4</v>
      </c>
      <c r="B1623" t="s">
        <v>63</v>
      </c>
      <c r="C1623" t="s">
        <v>113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</row>
    <row r="1624" spans="1:59" x14ac:dyDescent="0.25">
      <c r="A1624" t="s">
        <v>4</v>
      </c>
      <c r="B1624" t="s">
        <v>63</v>
      </c>
      <c r="C1624" t="s">
        <v>114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</row>
    <row r="1625" spans="1:59" x14ac:dyDescent="0.25">
      <c r="A1625" t="s">
        <v>4</v>
      </c>
      <c r="B1625" t="s">
        <v>63</v>
      </c>
      <c r="C1625" t="s">
        <v>115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</row>
    <row r="1626" spans="1:59" x14ac:dyDescent="0.25">
      <c r="A1626" t="s">
        <v>4</v>
      </c>
      <c r="B1626" t="s">
        <v>63</v>
      </c>
      <c r="C1626" t="s">
        <v>116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</row>
    <row r="1627" spans="1:59" x14ac:dyDescent="0.25">
      <c r="A1627" t="s">
        <v>4</v>
      </c>
      <c r="B1627" t="s">
        <v>64</v>
      </c>
      <c r="C1627" t="s">
        <v>89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</row>
    <row r="1628" spans="1:59" x14ac:dyDescent="0.25">
      <c r="A1628" t="s">
        <v>4</v>
      </c>
      <c r="B1628" t="s">
        <v>64</v>
      </c>
      <c r="C1628" t="s">
        <v>90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</row>
    <row r="1629" spans="1:59" x14ac:dyDescent="0.25">
      <c r="A1629" t="s">
        <v>4</v>
      </c>
      <c r="B1629" t="s">
        <v>64</v>
      </c>
      <c r="C1629" t="s">
        <v>91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</row>
    <row r="1630" spans="1:59" x14ac:dyDescent="0.25">
      <c r="A1630" t="s">
        <v>4</v>
      </c>
      <c r="B1630" t="s">
        <v>64</v>
      </c>
      <c r="C1630" t="s">
        <v>92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</row>
    <row r="1631" spans="1:59" x14ac:dyDescent="0.25">
      <c r="A1631" t="s">
        <v>4</v>
      </c>
      <c r="B1631" t="s">
        <v>64</v>
      </c>
      <c r="C1631" t="s">
        <v>93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</row>
    <row r="1632" spans="1:59" x14ac:dyDescent="0.25">
      <c r="A1632" t="s">
        <v>4</v>
      </c>
      <c r="B1632" t="s">
        <v>64</v>
      </c>
      <c r="C1632" t="s">
        <v>94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</row>
    <row r="1633" spans="1:59" x14ac:dyDescent="0.25">
      <c r="A1633" t="s">
        <v>4</v>
      </c>
      <c r="B1633" t="s">
        <v>64</v>
      </c>
      <c r="C1633" t="s">
        <v>95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</row>
    <row r="1634" spans="1:59" x14ac:dyDescent="0.25">
      <c r="A1634" t="s">
        <v>4</v>
      </c>
      <c r="B1634" t="s">
        <v>64</v>
      </c>
      <c r="C1634" t="s">
        <v>96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</row>
    <row r="1635" spans="1:59" x14ac:dyDescent="0.25">
      <c r="A1635" t="s">
        <v>4</v>
      </c>
      <c r="B1635" t="s">
        <v>64</v>
      </c>
      <c r="C1635" t="s">
        <v>97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</row>
    <row r="1636" spans="1:59" x14ac:dyDescent="0.25">
      <c r="A1636" t="s">
        <v>4</v>
      </c>
      <c r="B1636" t="s">
        <v>64</v>
      </c>
      <c r="C1636" t="s">
        <v>98</v>
      </c>
      <c r="D1636">
        <v>5.8400166274901799E-2</v>
      </c>
      <c r="E1636">
        <v>5.8400166274901799E-2</v>
      </c>
      <c r="F1636">
        <v>0</v>
      </c>
      <c r="G1636">
        <v>2.7307095831966999E-2</v>
      </c>
      <c r="H1636">
        <v>5.8400166274901799E-2</v>
      </c>
      <c r="I1636">
        <v>2.2869275592947398</v>
      </c>
      <c r="J1636">
        <v>2.2840075509809998</v>
      </c>
      <c r="K1636">
        <v>2.2810875426672501</v>
      </c>
      <c r="L1636">
        <v>2.2781675343535102</v>
      </c>
      <c r="M1636">
        <v>2.27524752603976</v>
      </c>
      <c r="N1636">
        <v>2.27232751772602</v>
      </c>
      <c r="O1636">
        <v>2.2694075094122699</v>
      </c>
      <c r="P1636">
        <v>5.4542695030036397</v>
      </c>
      <c r="Q1636">
        <v>8.6391314965950201</v>
      </c>
      <c r="R1636">
        <v>11.8239934901864</v>
      </c>
      <c r="S1636">
        <v>15.008855483777801</v>
      </c>
      <c r="T1636">
        <v>24.569281481179399</v>
      </c>
      <c r="U1636">
        <v>34.129707478580997</v>
      </c>
      <c r="V1636">
        <v>43.690133475982599</v>
      </c>
      <c r="W1636">
        <v>53.2505594733842</v>
      </c>
      <c r="X1636">
        <v>62.810985470785901</v>
      </c>
      <c r="Y1636">
        <v>72.371411468187503</v>
      </c>
      <c r="Z1636">
        <v>81.931837465589098</v>
      </c>
      <c r="AA1636">
        <v>91.492263462990707</v>
      </c>
      <c r="AB1636">
        <v>101.052689460392</v>
      </c>
      <c r="AC1636">
        <v>110.616035466108</v>
      </c>
      <c r="AD1636">
        <v>120.17938147182301</v>
      </c>
      <c r="AE1636">
        <v>129.74272747753801</v>
      </c>
      <c r="AF1636">
        <v>139.30607348325401</v>
      </c>
      <c r="AG1636">
        <v>148.86941948896899</v>
      </c>
      <c r="AH1636">
        <v>156.20131809335101</v>
      </c>
      <c r="AI1636">
        <v>165.76466409906601</v>
      </c>
      <c r="AJ1636">
        <v>175.32801010478201</v>
      </c>
      <c r="AK1636">
        <v>184.89135611049699</v>
      </c>
      <c r="AL1636">
        <v>194.45470211621199</v>
      </c>
      <c r="AM1636">
        <v>204.01804812192799</v>
      </c>
      <c r="AN1636">
        <v>213.58139412764299</v>
      </c>
      <c r="AO1636">
        <v>219.95695813145301</v>
      </c>
      <c r="AP1636">
        <v>226.33252213526401</v>
      </c>
      <c r="AQ1636">
        <v>232.708086139074</v>
      </c>
      <c r="AR1636">
        <v>239.08365014288401</v>
      </c>
      <c r="AS1636">
        <v>239.08365014288401</v>
      </c>
      <c r="AT1636">
        <v>239.08365014288401</v>
      </c>
      <c r="AU1636">
        <v>239.08365014288401</v>
      </c>
      <c r="AV1636">
        <v>239.08365014288401</v>
      </c>
      <c r="AW1636">
        <v>239.08365014288401</v>
      </c>
      <c r="AX1636">
        <v>239.08365014288401</v>
      </c>
      <c r="AY1636">
        <v>239.08365014288401</v>
      </c>
      <c r="AZ1636">
        <v>239.08365014288401</v>
      </c>
      <c r="BA1636">
        <v>239.08365014288401</v>
      </c>
      <c r="BB1636">
        <v>239.08365014288401</v>
      </c>
      <c r="BC1636">
        <v>239.08365014288401</v>
      </c>
      <c r="BD1636">
        <v>239.08365014288401</v>
      </c>
      <c r="BE1636">
        <v>239.08365014288401</v>
      </c>
      <c r="BF1636">
        <v>239.08365014288401</v>
      </c>
      <c r="BG1636">
        <v>239.08365014288401</v>
      </c>
    </row>
    <row r="1637" spans="1:59" x14ac:dyDescent="0.25">
      <c r="A1637" t="s">
        <v>4</v>
      </c>
      <c r="B1637" t="s">
        <v>64</v>
      </c>
      <c r="C1637" t="s">
        <v>99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</row>
    <row r="1638" spans="1:59" x14ac:dyDescent="0.25">
      <c r="A1638" t="s">
        <v>4</v>
      </c>
      <c r="B1638" t="s">
        <v>64</v>
      </c>
      <c r="C1638" t="s">
        <v>100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</row>
    <row r="1639" spans="1:59" x14ac:dyDescent="0.25">
      <c r="A1639" t="s">
        <v>4</v>
      </c>
      <c r="B1639" t="s">
        <v>64</v>
      </c>
      <c r="C1639" t="s">
        <v>101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</row>
    <row r="1640" spans="1:59" x14ac:dyDescent="0.25">
      <c r="A1640" t="s">
        <v>4</v>
      </c>
      <c r="B1640" t="s">
        <v>64</v>
      </c>
      <c r="C1640" t="s">
        <v>102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</row>
    <row r="1641" spans="1:59" x14ac:dyDescent="0.25">
      <c r="A1641" t="s">
        <v>4</v>
      </c>
      <c r="B1641" t="s">
        <v>64</v>
      </c>
      <c r="C1641" t="s">
        <v>103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</row>
    <row r="1642" spans="1:59" x14ac:dyDescent="0.25">
      <c r="A1642" t="s">
        <v>4</v>
      </c>
      <c r="B1642" t="s">
        <v>64</v>
      </c>
      <c r="C1642" t="s">
        <v>104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</row>
    <row r="1643" spans="1:59" x14ac:dyDescent="0.25">
      <c r="A1643" t="s">
        <v>4</v>
      </c>
      <c r="B1643" t="s">
        <v>64</v>
      </c>
      <c r="C1643" t="s">
        <v>105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</row>
    <row r="1644" spans="1:59" x14ac:dyDescent="0.25">
      <c r="A1644" t="s">
        <v>4</v>
      </c>
      <c r="B1644" t="s">
        <v>64</v>
      </c>
      <c r="C1644" t="s">
        <v>106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</row>
    <row r="1645" spans="1:59" x14ac:dyDescent="0.25">
      <c r="A1645" t="s">
        <v>4</v>
      </c>
      <c r="B1645" t="s">
        <v>64</v>
      </c>
      <c r="C1645" t="s">
        <v>107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</row>
    <row r="1646" spans="1:59" x14ac:dyDescent="0.25">
      <c r="A1646" t="s">
        <v>4</v>
      </c>
      <c r="B1646" t="s">
        <v>64</v>
      </c>
      <c r="C1646" t="s">
        <v>108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</row>
    <row r="1647" spans="1:59" x14ac:dyDescent="0.25">
      <c r="A1647" t="s">
        <v>4</v>
      </c>
      <c r="B1647" t="s">
        <v>64</v>
      </c>
      <c r="C1647" t="s">
        <v>109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</row>
    <row r="1648" spans="1:59" x14ac:dyDescent="0.25">
      <c r="A1648" t="s">
        <v>4</v>
      </c>
      <c r="B1648" t="s">
        <v>64</v>
      </c>
      <c r="C1648" t="s">
        <v>110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</row>
    <row r="1649" spans="1:59" x14ac:dyDescent="0.25">
      <c r="A1649" t="s">
        <v>4</v>
      </c>
      <c r="B1649" t="s">
        <v>64</v>
      </c>
      <c r="C1649" t="s">
        <v>111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</row>
    <row r="1650" spans="1:59" x14ac:dyDescent="0.25">
      <c r="A1650" t="s">
        <v>4</v>
      </c>
      <c r="B1650" t="s">
        <v>64</v>
      </c>
      <c r="C1650" t="s">
        <v>112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</row>
    <row r="1651" spans="1:59" x14ac:dyDescent="0.25">
      <c r="A1651" t="s">
        <v>4</v>
      </c>
      <c r="B1651" t="s">
        <v>64</v>
      </c>
      <c r="C1651" t="s">
        <v>113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</row>
    <row r="1652" spans="1:59" x14ac:dyDescent="0.25">
      <c r="A1652" t="s">
        <v>4</v>
      </c>
      <c r="B1652" t="s">
        <v>64</v>
      </c>
      <c r="C1652" t="s">
        <v>114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</row>
    <row r="1653" spans="1:59" x14ac:dyDescent="0.25">
      <c r="A1653" t="s">
        <v>4</v>
      </c>
      <c r="B1653" t="s">
        <v>64</v>
      </c>
      <c r="C1653" t="s">
        <v>115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</row>
    <row r="1654" spans="1:59" x14ac:dyDescent="0.25">
      <c r="A1654" t="s">
        <v>4</v>
      </c>
      <c r="B1654" t="s">
        <v>64</v>
      </c>
      <c r="C1654" t="s">
        <v>116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</row>
    <row r="1655" spans="1:59" x14ac:dyDescent="0.25">
      <c r="A1655" t="s">
        <v>4</v>
      </c>
      <c r="B1655" t="s">
        <v>65</v>
      </c>
      <c r="C1655" t="s">
        <v>89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</row>
    <row r="1656" spans="1:59" x14ac:dyDescent="0.25">
      <c r="A1656" t="s">
        <v>4</v>
      </c>
      <c r="B1656" t="s">
        <v>65</v>
      </c>
      <c r="C1656" t="s">
        <v>90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</row>
    <row r="1657" spans="1:59" x14ac:dyDescent="0.25">
      <c r="A1657" t="s">
        <v>4</v>
      </c>
      <c r="B1657" t="s">
        <v>65</v>
      </c>
      <c r="C1657" t="s">
        <v>91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</row>
    <row r="1658" spans="1:59" x14ac:dyDescent="0.25">
      <c r="A1658" t="s">
        <v>4</v>
      </c>
      <c r="B1658" t="s">
        <v>65</v>
      </c>
      <c r="C1658" t="s">
        <v>92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</row>
    <row r="1659" spans="1:59" x14ac:dyDescent="0.25">
      <c r="A1659" t="s">
        <v>4</v>
      </c>
      <c r="B1659" t="s">
        <v>65</v>
      </c>
      <c r="C1659" t="s">
        <v>93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</row>
    <row r="1660" spans="1:59" x14ac:dyDescent="0.25">
      <c r="A1660" t="s">
        <v>4</v>
      </c>
      <c r="B1660" t="s">
        <v>65</v>
      </c>
      <c r="C1660" t="s">
        <v>94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</row>
    <row r="1661" spans="1:59" x14ac:dyDescent="0.25">
      <c r="A1661" t="s">
        <v>4</v>
      </c>
      <c r="B1661" t="s">
        <v>65</v>
      </c>
      <c r="C1661" t="s">
        <v>95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</row>
    <row r="1662" spans="1:59" x14ac:dyDescent="0.25">
      <c r="A1662" t="s">
        <v>4</v>
      </c>
      <c r="B1662" t="s">
        <v>65</v>
      </c>
      <c r="C1662" t="s">
        <v>96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</row>
    <row r="1663" spans="1:59" x14ac:dyDescent="0.25">
      <c r="A1663" t="s">
        <v>4</v>
      </c>
      <c r="B1663" t="s">
        <v>65</v>
      </c>
      <c r="C1663" t="s">
        <v>97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</row>
    <row r="1664" spans="1:59" x14ac:dyDescent="0.25">
      <c r="A1664" t="s">
        <v>4</v>
      </c>
      <c r="B1664" t="s">
        <v>65</v>
      </c>
      <c r="C1664" t="s">
        <v>98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</row>
    <row r="1665" spans="1:59" x14ac:dyDescent="0.25">
      <c r="A1665" t="s">
        <v>4</v>
      </c>
      <c r="B1665" t="s">
        <v>65</v>
      </c>
      <c r="C1665" t="s">
        <v>99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</row>
    <row r="1666" spans="1:59" x14ac:dyDescent="0.25">
      <c r="A1666" t="s">
        <v>4</v>
      </c>
      <c r="B1666" t="s">
        <v>65</v>
      </c>
      <c r="C1666" t="s">
        <v>100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</row>
    <row r="1667" spans="1:59" x14ac:dyDescent="0.25">
      <c r="A1667" t="s">
        <v>4</v>
      </c>
      <c r="B1667" t="s">
        <v>65</v>
      </c>
      <c r="C1667" t="s">
        <v>101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</row>
    <row r="1668" spans="1:59" x14ac:dyDescent="0.25">
      <c r="A1668" t="s">
        <v>4</v>
      </c>
      <c r="B1668" t="s">
        <v>65</v>
      </c>
      <c r="C1668" t="s">
        <v>102</v>
      </c>
      <c r="D1668">
        <v>6.3755640038102397E-3</v>
      </c>
      <c r="E1668">
        <v>1.9126692011430701E-2</v>
      </c>
      <c r="F1668">
        <v>2.7423360015897602E-3</v>
      </c>
      <c r="G1668">
        <v>1.19244959964922E-2</v>
      </c>
      <c r="H1668">
        <v>2.5502256015241E-2</v>
      </c>
      <c r="I1668">
        <v>1.6193932569678</v>
      </c>
      <c r="J1668">
        <v>1.6193932569678</v>
      </c>
      <c r="K1668">
        <v>1.6193932569678</v>
      </c>
      <c r="L1668">
        <v>1.6193932569678</v>
      </c>
      <c r="M1668">
        <v>1.6193932569678</v>
      </c>
      <c r="N1668">
        <v>3.21328425792036</v>
      </c>
      <c r="O1668">
        <v>4.8071752588729204</v>
      </c>
      <c r="P1668">
        <v>6.4010662598254804</v>
      </c>
      <c r="Q1668">
        <v>7.9949572607780404</v>
      </c>
      <c r="R1668">
        <v>9.5888482617306003</v>
      </c>
      <c r="S1668">
        <v>11.182739262683199</v>
      </c>
      <c r="T1668">
        <v>14.3705212645883</v>
      </c>
      <c r="U1668">
        <v>17.5583032664934</v>
      </c>
      <c r="V1668">
        <v>20.746085268398499</v>
      </c>
      <c r="W1668">
        <v>23.933867270303601</v>
      </c>
      <c r="X1668">
        <v>27.115273708204999</v>
      </c>
      <c r="Y1668">
        <v>30.290304582102401</v>
      </c>
      <c r="Z1668">
        <v>33.471711020003802</v>
      </c>
      <c r="AA1668">
        <v>36.659493021908901</v>
      </c>
      <c r="AB1668">
        <v>39.847275023813999</v>
      </c>
      <c r="AC1668">
        <v>41.441166024766602</v>
      </c>
      <c r="AD1668">
        <v>44.628948026671701</v>
      </c>
      <c r="AE1668">
        <v>47.816730028576799</v>
      </c>
      <c r="AF1668">
        <v>51.004512030481898</v>
      </c>
      <c r="AG1668">
        <v>54.192294032386997</v>
      </c>
      <c r="AH1668">
        <v>55.786185033339599</v>
      </c>
      <c r="AI1668">
        <v>57.380076034292202</v>
      </c>
      <c r="AJ1668">
        <v>58.973967035244698</v>
      </c>
      <c r="AK1668">
        <v>60.5678580361973</v>
      </c>
      <c r="AL1668">
        <v>62.161749037149796</v>
      </c>
      <c r="AM1668">
        <v>63.755640038102399</v>
      </c>
      <c r="AN1668">
        <v>63.755640038102399</v>
      </c>
      <c r="AO1668">
        <v>63.755640038102399</v>
      </c>
      <c r="AP1668">
        <v>63.755640038102399</v>
      </c>
      <c r="AQ1668">
        <v>63.755640038102399</v>
      </c>
      <c r="AR1668">
        <v>63.755640038102399</v>
      </c>
      <c r="AS1668">
        <v>63.755640038102399</v>
      </c>
      <c r="AT1668">
        <v>63.755640038102399</v>
      </c>
      <c r="AU1668">
        <v>63.755640038102399</v>
      </c>
      <c r="AV1668">
        <v>63.755640038102399</v>
      </c>
      <c r="AW1668">
        <v>63.755640038102399</v>
      </c>
      <c r="AX1668">
        <v>63.755640038102399</v>
      </c>
      <c r="AY1668">
        <v>63.755640038102399</v>
      </c>
      <c r="AZ1668">
        <v>63.755640038102399</v>
      </c>
      <c r="BA1668">
        <v>63.755640038102399</v>
      </c>
      <c r="BB1668">
        <v>63.755640038102399</v>
      </c>
      <c r="BC1668">
        <v>63.755640038102399</v>
      </c>
      <c r="BD1668">
        <v>63.755640038102399</v>
      </c>
      <c r="BE1668">
        <v>63.755640038102399</v>
      </c>
      <c r="BF1668">
        <v>63.755640038102399</v>
      </c>
      <c r="BG1668">
        <v>63.755640038102399</v>
      </c>
    </row>
    <row r="1669" spans="1:59" x14ac:dyDescent="0.25">
      <c r="A1669" t="s">
        <v>4</v>
      </c>
      <c r="B1669" t="s">
        <v>65</v>
      </c>
      <c r="C1669" t="s">
        <v>103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</row>
    <row r="1670" spans="1:59" x14ac:dyDescent="0.25">
      <c r="A1670" t="s">
        <v>4</v>
      </c>
      <c r="B1670" t="s">
        <v>65</v>
      </c>
      <c r="C1670" t="s">
        <v>104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</row>
    <row r="1671" spans="1:59" x14ac:dyDescent="0.25">
      <c r="A1671" t="s">
        <v>4</v>
      </c>
      <c r="B1671" t="s">
        <v>65</v>
      </c>
      <c r="C1671" t="s">
        <v>105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</row>
    <row r="1672" spans="1:59" x14ac:dyDescent="0.25">
      <c r="A1672" t="s">
        <v>4</v>
      </c>
      <c r="B1672" t="s">
        <v>65</v>
      </c>
      <c r="C1672" t="s">
        <v>106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</row>
    <row r="1673" spans="1:59" x14ac:dyDescent="0.25">
      <c r="A1673" t="s">
        <v>4</v>
      </c>
      <c r="B1673" t="s">
        <v>65</v>
      </c>
      <c r="C1673" t="s">
        <v>107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</row>
    <row r="1674" spans="1:59" x14ac:dyDescent="0.25">
      <c r="A1674" t="s">
        <v>4</v>
      </c>
      <c r="B1674" t="s">
        <v>65</v>
      </c>
      <c r="C1674" t="s">
        <v>108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</row>
    <row r="1675" spans="1:59" x14ac:dyDescent="0.25">
      <c r="A1675" t="s">
        <v>4</v>
      </c>
      <c r="B1675" t="s">
        <v>65</v>
      </c>
      <c r="C1675" t="s">
        <v>109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</row>
    <row r="1676" spans="1:59" x14ac:dyDescent="0.25">
      <c r="A1676" t="s">
        <v>4</v>
      </c>
      <c r="B1676" t="s">
        <v>65</v>
      </c>
      <c r="C1676" t="s">
        <v>110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</row>
    <row r="1677" spans="1:59" x14ac:dyDescent="0.25">
      <c r="A1677" t="s">
        <v>4</v>
      </c>
      <c r="B1677" t="s">
        <v>65</v>
      </c>
      <c r="C1677" t="s">
        <v>111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</row>
    <row r="1678" spans="1:59" x14ac:dyDescent="0.25">
      <c r="A1678" t="s">
        <v>4</v>
      </c>
      <c r="B1678" t="s">
        <v>65</v>
      </c>
      <c r="C1678" t="s">
        <v>112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</row>
    <row r="1679" spans="1:59" x14ac:dyDescent="0.25">
      <c r="A1679" t="s">
        <v>4</v>
      </c>
      <c r="B1679" t="s">
        <v>65</v>
      </c>
      <c r="C1679" t="s">
        <v>113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</row>
    <row r="1680" spans="1:59" x14ac:dyDescent="0.25">
      <c r="A1680" t="s">
        <v>4</v>
      </c>
      <c r="B1680" t="s">
        <v>65</v>
      </c>
      <c r="C1680" t="s">
        <v>114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</row>
    <row r="1681" spans="1:59" x14ac:dyDescent="0.25">
      <c r="A1681" t="s">
        <v>4</v>
      </c>
      <c r="B1681" t="s">
        <v>65</v>
      </c>
      <c r="C1681" t="s">
        <v>115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</row>
    <row r="1682" spans="1:59" x14ac:dyDescent="0.25">
      <c r="A1682" t="s">
        <v>4</v>
      </c>
      <c r="B1682" t="s">
        <v>65</v>
      </c>
      <c r="C1682" t="s">
        <v>116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</row>
    <row r="1683" spans="1:59" x14ac:dyDescent="0.25">
      <c r="A1683" t="s">
        <v>4</v>
      </c>
      <c r="B1683" t="s">
        <v>66</v>
      </c>
      <c r="C1683" t="s">
        <v>89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</row>
    <row r="1684" spans="1:59" x14ac:dyDescent="0.25">
      <c r="A1684" t="s">
        <v>4</v>
      </c>
      <c r="B1684" t="s">
        <v>66</v>
      </c>
      <c r="C1684" t="s">
        <v>90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</row>
    <row r="1685" spans="1:59" x14ac:dyDescent="0.25">
      <c r="A1685" t="s">
        <v>4</v>
      </c>
      <c r="B1685" t="s">
        <v>66</v>
      </c>
      <c r="C1685" t="s">
        <v>91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</row>
    <row r="1686" spans="1:59" x14ac:dyDescent="0.25">
      <c r="A1686" t="s">
        <v>4</v>
      </c>
      <c r="B1686" t="s">
        <v>66</v>
      </c>
      <c r="C1686" t="s">
        <v>92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</row>
    <row r="1687" spans="1:59" x14ac:dyDescent="0.25">
      <c r="A1687" t="s">
        <v>4</v>
      </c>
      <c r="B1687" t="s">
        <v>66</v>
      </c>
      <c r="C1687" t="s">
        <v>93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</row>
    <row r="1688" spans="1:59" x14ac:dyDescent="0.25">
      <c r="A1688" t="s">
        <v>4</v>
      </c>
      <c r="B1688" t="s">
        <v>66</v>
      </c>
      <c r="C1688" t="s">
        <v>94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</row>
    <row r="1689" spans="1:59" x14ac:dyDescent="0.25">
      <c r="A1689" t="s">
        <v>4</v>
      </c>
      <c r="B1689" t="s">
        <v>66</v>
      </c>
      <c r="C1689" t="s">
        <v>95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</row>
    <row r="1690" spans="1:59" x14ac:dyDescent="0.25">
      <c r="A1690" t="s">
        <v>4</v>
      </c>
      <c r="B1690" t="s">
        <v>66</v>
      </c>
      <c r="C1690" t="s">
        <v>96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</row>
    <row r="1691" spans="1:59" x14ac:dyDescent="0.25">
      <c r="A1691" t="s">
        <v>4</v>
      </c>
      <c r="B1691" t="s">
        <v>66</v>
      </c>
      <c r="C1691" t="s">
        <v>97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</row>
    <row r="1692" spans="1:59" x14ac:dyDescent="0.25">
      <c r="A1692" t="s">
        <v>4</v>
      </c>
      <c r="B1692" t="s">
        <v>66</v>
      </c>
      <c r="C1692" t="s">
        <v>98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</row>
    <row r="1693" spans="1:59" x14ac:dyDescent="0.25">
      <c r="A1693" t="s">
        <v>4</v>
      </c>
      <c r="B1693" t="s">
        <v>66</v>
      </c>
      <c r="C1693" t="s">
        <v>99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</row>
    <row r="1694" spans="1:59" x14ac:dyDescent="0.25">
      <c r="A1694" t="s">
        <v>4</v>
      </c>
      <c r="B1694" t="s">
        <v>66</v>
      </c>
      <c r="C1694" t="s">
        <v>100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</row>
    <row r="1695" spans="1:59" x14ac:dyDescent="0.25">
      <c r="A1695" t="s">
        <v>4</v>
      </c>
      <c r="B1695" t="s">
        <v>66</v>
      </c>
      <c r="C1695" t="s">
        <v>101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</row>
    <row r="1696" spans="1:59" x14ac:dyDescent="0.25">
      <c r="A1696" t="s">
        <v>4</v>
      </c>
      <c r="B1696" t="s">
        <v>66</v>
      </c>
      <c r="C1696" t="s">
        <v>102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2.3822910017409602</v>
      </c>
      <c r="P1696">
        <v>4.7645820034819204</v>
      </c>
      <c r="Q1696">
        <v>7.1468730052228802</v>
      </c>
      <c r="R1696">
        <v>9.5291640069638408</v>
      </c>
      <c r="S1696">
        <v>11.911455008704801</v>
      </c>
      <c r="T1696">
        <v>16.676037012186701</v>
      </c>
      <c r="U1696">
        <v>21.440619015668599</v>
      </c>
      <c r="V1696">
        <v>26.2052010191506</v>
      </c>
      <c r="W1696">
        <v>30.969783022632502</v>
      </c>
      <c r="X1696">
        <v>35.734365026114403</v>
      </c>
      <c r="Y1696">
        <v>40.498947029596302</v>
      </c>
      <c r="Z1696">
        <v>45.2635290330782</v>
      </c>
      <c r="AA1696">
        <v>50.028111036560198</v>
      </c>
      <c r="AB1696">
        <v>54.792693040042103</v>
      </c>
      <c r="AC1696">
        <v>59.557275043524001</v>
      </c>
      <c r="AD1696">
        <v>64.321857047005906</v>
      </c>
      <c r="AE1696">
        <v>69.086439050487797</v>
      </c>
      <c r="AF1696">
        <v>73.851021053969802</v>
      </c>
      <c r="AG1696">
        <v>78.615603057451693</v>
      </c>
      <c r="AH1696">
        <v>83.380185060933599</v>
      </c>
      <c r="AI1696">
        <v>85.762476062674594</v>
      </c>
      <c r="AJ1696">
        <v>88.144767064415504</v>
      </c>
      <c r="AK1696">
        <v>90.527058066156499</v>
      </c>
      <c r="AL1696">
        <v>92.909349067897494</v>
      </c>
      <c r="AM1696">
        <v>95.291640069638404</v>
      </c>
      <c r="AN1696">
        <v>95.291640069638404</v>
      </c>
      <c r="AO1696">
        <v>95.291640069638404</v>
      </c>
      <c r="AP1696">
        <v>95.291640069638404</v>
      </c>
      <c r="AQ1696">
        <v>95.291640069638404</v>
      </c>
      <c r="AR1696">
        <v>95.291640069638404</v>
      </c>
      <c r="AS1696">
        <v>95.291640069638404</v>
      </c>
      <c r="AT1696">
        <v>95.291640069638404</v>
      </c>
      <c r="AU1696">
        <v>95.291640069638404</v>
      </c>
      <c r="AV1696">
        <v>95.291640069638404</v>
      </c>
      <c r="AW1696">
        <v>95.291640069638404</v>
      </c>
      <c r="AX1696">
        <v>95.291640069638404</v>
      </c>
      <c r="AY1696">
        <v>95.291640069638404</v>
      </c>
      <c r="AZ1696">
        <v>95.291640069638404</v>
      </c>
      <c r="BA1696">
        <v>95.291640069638404</v>
      </c>
      <c r="BB1696">
        <v>95.291640069638404</v>
      </c>
      <c r="BC1696">
        <v>95.291640069638404</v>
      </c>
      <c r="BD1696">
        <v>95.291640069638404</v>
      </c>
      <c r="BE1696">
        <v>95.291640069638404</v>
      </c>
      <c r="BF1696">
        <v>95.291640069638404</v>
      </c>
      <c r="BG1696">
        <v>95.291640069638404</v>
      </c>
    </row>
    <row r="1697" spans="1:59" x14ac:dyDescent="0.25">
      <c r="A1697" t="s">
        <v>4</v>
      </c>
      <c r="B1697" t="s">
        <v>66</v>
      </c>
      <c r="C1697" t="s">
        <v>103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</row>
    <row r="1698" spans="1:59" x14ac:dyDescent="0.25">
      <c r="A1698" t="s">
        <v>4</v>
      </c>
      <c r="B1698" t="s">
        <v>66</v>
      </c>
      <c r="C1698" t="s">
        <v>104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</row>
    <row r="1699" spans="1:59" x14ac:dyDescent="0.25">
      <c r="A1699" t="s">
        <v>4</v>
      </c>
      <c r="B1699" t="s">
        <v>66</v>
      </c>
      <c r="C1699" t="s">
        <v>105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</row>
    <row r="1700" spans="1:59" x14ac:dyDescent="0.25">
      <c r="A1700" t="s">
        <v>4</v>
      </c>
      <c r="B1700" t="s">
        <v>66</v>
      </c>
      <c r="C1700" t="s">
        <v>106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</row>
    <row r="1701" spans="1:59" x14ac:dyDescent="0.25">
      <c r="A1701" t="s">
        <v>4</v>
      </c>
      <c r="B1701" t="s">
        <v>66</v>
      </c>
      <c r="C1701" t="s">
        <v>107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</row>
    <row r="1702" spans="1:59" x14ac:dyDescent="0.25">
      <c r="A1702" t="s">
        <v>4</v>
      </c>
      <c r="B1702" t="s">
        <v>66</v>
      </c>
      <c r="C1702" t="s">
        <v>108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</row>
    <row r="1703" spans="1:59" x14ac:dyDescent="0.25">
      <c r="A1703" t="s">
        <v>4</v>
      </c>
      <c r="B1703" t="s">
        <v>66</v>
      </c>
      <c r="C1703" t="s">
        <v>109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</row>
    <row r="1704" spans="1:59" x14ac:dyDescent="0.25">
      <c r="A1704" t="s">
        <v>4</v>
      </c>
      <c r="B1704" t="s">
        <v>66</v>
      </c>
      <c r="C1704" t="s">
        <v>110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</row>
    <row r="1705" spans="1:59" x14ac:dyDescent="0.25">
      <c r="A1705" t="s">
        <v>4</v>
      </c>
      <c r="B1705" t="s">
        <v>66</v>
      </c>
      <c r="C1705" t="s">
        <v>111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</row>
    <row r="1706" spans="1:59" x14ac:dyDescent="0.25">
      <c r="A1706" t="s">
        <v>4</v>
      </c>
      <c r="B1706" t="s">
        <v>66</v>
      </c>
      <c r="C1706" t="s">
        <v>112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</row>
    <row r="1707" spans="1:59" x14ac:dyDescent="0.25">
      <c r="A1707" t="s">
        <v>4</v>
      </c>
      <c r="B1707" t="s">
        <v>66</v>
      </c>
      <c r="C1707" t="s">
        <v>113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</row>
    <row r="1708" spans="1:59" x14ac:dyDescent="0.25">
      <c r="A1708" t="s">
        <v>4</v>
      </c>
      <c r="B1708" t="s">
        <v>66</v>
      </c>
      <c r="C1708" t="s">
        <v>114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</row>
    <row r="1709" spans="1:59" x14ac:dyDescent="0.25">
      <c r="A1709" t="s">
        <v>4</v>
      </c>
      <c r="B1709" t="s">
        <v>66</v>
      </c>
      <c r="C1709" t="s">
        <v>115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</row>
    <row r="1710" spans="1:59" x14ac:dyDescent="0.25">
      <c r="A1710" t="s">
        <v>4</v>
      </c>
      <c r="B1710" t="s">
        <v>66</v>
      </c>
      <c r="C1710" t="s">
        <v>116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</row>
    <row r="1711" spans="1:59" x14ac:dyDescent="0.25">
      <c r="A1711" t="s">
        <v>4</v>
      </c>
      <c r="B1711" t="s">
        <v>67</v>
      </c>
      <c r="C1711" t="s">
        <v>89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</row>
    <row r="1712" spans="1:59" x14ac:dyDescent="0.25">
      <c r="A1712" t="s">
        <v>4</v>
      </c>
      <c r="B1712" t="s">
        <v>67</v>
      </c>
      <c r="C1712" t="s">
        <v>90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</row>
    <row r="1713" spans="1:59" x14ac:dyDescent="0.25">
      <c r="A1713" t="s">
        <v>4</v>
      </c>
      <c r="B1713" t="s">
        <v>67</v>
      </c>
      <c r="C1713" t="s">
        <v>91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</row>
    <row r="1714" spans="1:59" x14ac:dyDescent="0.25">
      <c r="A1714" t="s">
        <v>4</v>
      </c>
      <c r="B1714" t="s">
        <v>67</v>
      </c>
      <c r="C1714" t="s">
        <v>92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</row>
    <row r="1715" spans="1:59" x14ac:dyDescent="0.25">
      <c r="A1715" t="s">
        <v>4</v>
      </c>
      <c r="B1715" t="s">
        <v>67</v>
      </c>
      <c r="C1715" t="s">
        <v>93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</row>
    <row r="1716" spans="1:59" x14ac:dyDescent="0.25">
      <c r="A1716" t="s">
        <v>4</v>
      </c>
      <c r="B1716" t="s">
        <v>67</v>
      </c>
      <c r="C1716" t="s">
        <v>94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</row>
    <row r="1717" spans="1:59" x14ac:dyDescent="0.25">
      <c r="A1717" t="s">
        <v>4</v>
      </c>
      <c r="B1717" t="s">
        <v>67</v>
      </c>
      <c r="C1717" t="s">
        <v>95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</row>
    <row r="1718" spans="1:59" x14ac:dyDescent="0.25">
      <c r="A1718" t="s">
        <v>4</v>
      </c>
      <c r="B1718" t="s">
        <v>67</v>
      </c>
      <c r="C1718" t="s">
        <v>96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</row>
    <row r="1719" spans="1:59" x14ac:dyDescent="0.25">
      <c r="A1719" t="s">
        <v>4</v>
      </c>
      <c r="B1719" t="s">
        <v>67</v>
      </c>
      <c r="C1719" t="s">
        <v>97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</row>
    <row r="1720" spans="1:59" x14ac:dyDescent="0.25">
      <c r="A1720" t="s">
        <v>4</v>
      </c>
      <c r="B1720" t="s">
        <v>67</v>
      </c>
      <c r="C1720" t="s">
        <v>98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</row>
    <row r="1721" spans="1:59" x14ac:dyDescent="0.25">
      <c r="A1721" t="s">
        <v>4</v>
      </c>
      <c r="B1721" t="s">
        <v>67</v>
      </c>
      <c r="C1721" t="s">
        <v>99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</row>
    <row r="1722" spans="1:59" x14ac:dyDescent="0.25">
      <c r="A1722" t="s">
        <v>4</v>
      </c>
      <c r="B1722" t="s">
        <v>67</v>
      </c>
      <c r="C1722" t="s">
        <v>100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</row>
    <row r="1723" spans="1:59" x14ac:dyDescent="0.25">
      <c r="A1723" t="s">
        <v>4</v>
      </c>
      <c r="B1723" t="s">
        <v>67</v>
      </c>
      <c r="C1723" t="s">
        <v>101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</row>
    <row r="1724" spans="1:59" x14ac:dyDescent="0.25">
      <c r="A1724" t="s">
        <v>4</v>
      </c>
      <c r="B1724" t="s">
        <v>67</v>
      </c>
      <c r="C1724" t="s">
        <v>102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</row>
    <row r="1725" spans="1:59" x14ac:dyDescent="0.25">
      <c r="A1725" t="s">
        <v>4</v>
      </c>
      <c r="B1725" t="s">
        <v>67</v>
      </c>
      <c r="C1725" t="s">
        <v>103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</row>
    <row r="1726" spans="1:59" x14ac:dyDescent="0.25">
      <c r="A1726" t="s">
        <v>4</v>
      </c>
      <c r="B1726" t="s">
        <v>67</v>
      </c>
      <c r="C1726" t="s">
        <v>104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</row>
    <row r="1727" spans="1:59" x14ac:dyDescent="0.25">
      <c r="A1727" t="s">
        <v>4</v>
      </c>
      <c r="B1727" t="s">
        <v>67</v>
      </c>
      <c r="C1727" t="s">
        <v>105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</row>
    <row r="1728" spans="1:59" x14ac:dyDescent="0.25">
      <c r="A1728" t="s">
        <v>4</v>
      </c>
      <c r="B1728" t="s">
        <v>67</v>
      </c>
      <c r="C1728" t="s">
        <v>106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</row>
    <row r="1729" spans="1:59" x14ac:dyDescent="0.25">
      <c r="A1729" t="s">
        <v>4</v>
      </c>
      <c r="B1729" t="s">
        <v>67</v>
      </c>
      <c r="C1729" t="s">
        <v>107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</row>
    <row r="1730" spans="1:59" x14ac:dyDescent="0.25">
      <c r="A1730" t="s">
        <v>4</v>
      </c>
      <c r="B1730" t="s">
        <v>67</v>
      </c>
      <c r="C1730" t="s">
        <v>108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</row>
    <row r="1731" spans="1:59" x14ac:dyDescent="0.25">
      <c r="A1731" t="s">
        <v>4</v>
      </c>
      <c r="B1731" t="s">
        <v>67</v>
      </c>
      <c r="C1731" t="s">
        <v>109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</row>
    <row r="1732" spans="1:59" x14ac:dyDescent="0.25">
      <c r="A1732" t="s">
        <v>4</v>
      </c>
      <c r="B1732" t="s">
        <v>67</v>
      </c>
      <c r="C1732" t="s">
        <v>110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</row>
    <row r="1733" spans="1:59" x14ac:dyDescent="0.25">
      <c r="A1733" t="s">
        <v>4</v>
      </c>
      <c r="B1733" t="s">
        <v>67</v>
      </c>
      <c r="C1733" t="s">
        <v>111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</row>
    <row r="1734" spans="1:59" x14ac:dyDescent="0.25">
      <c r="A1734" t="s">
        <v>4</v>
      </c>
      <c r="B1734" t="s">
        <v>67</v>
      </c>
      <c r="C1734" t="s">
        <v>112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</row>
    <row r="1735" spans="1:59" x14ac:dyDescent="0.25">
      <c r="A1735" t="s">
        <v>4</v>
      </c>
      <c r="B1735" t="s">
        <v>67</v>
      </c>
      <c r="C1735" t="s">
        <v>113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</row>
    <row r="1736" spans="1:59" x14ac:dyDescent="0.25">
      <c r="A1736" t="s">
        <v>4</v>
      </c>
      <c r="B1736" t="s">
        <v>67</v>
      </c>
      <c r="C1736" t="s">
        <v>114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</row>
    <row r="1737" spans="1:59" x14ac:dyDescent="0.25">
      <c r="A1737" t="s">
        <v>4</v>
      </c>
      <c r="B1737" t="s">
        <v>67</v>
      </c>
      <c r="C1737" t="s">
        <v>115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</row>
    <row r="1738" spans="1:59" x14ac:dyDescent="0.25">
      <c r="A1738" t="s">
        <v>4</v>
      </c>
      <c r="B1738" t="s">
        <v>67</v>
      </c>
      <c r="C1738" t="s">
        <v>116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</row>
    <row r="1739" spans="1:59" x14ac:dyDescent="0.25">
      <c r="A1739" t="s">
        <v>4</v>
      </c>
      <c r="B1739" t="s">
        <v>68</v>
      </c>
      <c r="C1739" t="s">
        <v>89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</row>
    <row r="1740" spans="1:59" x14ac:dyDescent="0.25">
      <c r="A1740" t="s">
        <v>4</v>
      </c>
      <c r="B1740" t="s">
        <v>68</v>
      </c>
      <c r="C1740" t="s">
        <v>90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</row>
    <row r="1741" spans="1:59" x14ac:dyDescent="0.25">
      <c r="A1741" t="s">
        <v>4</v>
      </c>
      <c r="B1741" t="s">
        <v>68</v>
      </c>
      <c r="C1741" t="s">
        <v>91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</row>
    <row r="1742" spans="1:59" x14ac:dyDescent="0.25">
      <c r="A1742" t="s">
        <v>4</v>
      </c>
      <c r="B1742" t="s">
        <v>68</v>
      </c>
      <c r="C1742" t="s">
        <v>92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</row>
    <row r="1743" spans="1:59" x14ac:dyDescent="0.25">
      <c r="A1743" t="s">
        <v>4</v>
      </c>
      <c r="B1743" t="s">
        <v>68</v>
      </c>
      <c r="C1743" t="s">
        <v>93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</row>
    <row r="1744" spans="1:59" x14ac:dyDescent="0.25">
      <c r="A1744" t="s">
        <v>4</v>
      </c>
      <c r="B1744" t="s">
        <v>68</v>
      </c>
      <c r="C1744" t="s">
        <v>94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</row>
    <row r="1745" spans="1:59" x14ac:dyDescent="0.25">
      <c r="A1745" t="s">
        <v>4</v>
      </c>
      <c r="B1745" t="s">
        <v>68</v>
      </c>
      <c r="C1745" t="s">
        <v>95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</row>
    <row r="1746" spans="1:59" x14ac:dyDescent="0.25">
      <c r="A1746" t="s">
        <v>4</v>
      </c>
      <c r="B1746" t="s">
        <v>68</v>
      </c>
      <c r="C1746" t="s">
        <v>96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</row>
    <row r="1747" spans="1:59" x14ac:dyDescent="0.25">
      <c r="A1747" t="s">
        <v>4</v>
      </c>
      <c r="B1747" t="s">
        <v>68</v>
      </c>
      <c r="C1747" t="s">
        <v>97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</row>
    <row r="1748" spans="1:59" x14ac:dyDescent="0.25">
      <c r="A1748" t="s">
        <v>4</v>
      </c>
      <c r="B1748" t="s">
        <v>68</v>
      </c>
      <c r="C1748" t="s">
        <v>98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</row>
    <row r="1749" spans="1:59" x14ac:dyDescent="0.25">
      <c r="A1749" t="s">
        <v>4</v>
      </c>
      <c r="B1749" t="s">
        <v>68</v>
      </c>
      <c r="C1749" t="s">
        <v>99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</row>
    <row r="1750" spans="1:59" x14ac:dyDescent="0.25">
      <c r="A1750" t="s">
        <v>4</v>
      </c>
      <c r="B1750" t="s">
        <v>68</v>
      </c>
      <c r="C1750" t="s">
        <v>100</v>
      </c>
      <c r="D1750">
        <v>0</v>
      </c>
      <c r="E1750">
        <v>0</v>
      </c>
      <c r="F1750">
        <v>0</v>
      </c>
      <c r="G1750">
        <v>0</v>
      </c>
      <c r="H1750">
        <v>0.1</v>
      </c>
      <c r="I1750">
        <v>0.19</v>
      </c>
      <c r="J1750">
        <v>0.28999999999999998</v>
      </c>
      <c r="K1750">
        <v>0.39</v>
      </c>
      <c r="L1750">
        <v>0.48</v>
      </c>
      <c r="M1750">
        <v>0.57999999999999996</v>
      </c>
      <c r="N1750">
        <v>0.68</v>
      </c>
      <c r="O1750">
        <v>0.77</v>
      </c>
      <c r="P1750">
        <v>0.87</v>
      </c>
      <c r="Q1750">
        <v>0.96</v>
      </c>
      <c r="R1750">
        <v>1.06</v>
      </c>
      <c r="S1750">
        <v>1.1499999999999999</v>
      </c>
      <c r="T1750">
        <v>1.42</v>
      </c>
      <c r="U1750">
        <v>1.68</v>
      </c>
      <c r="V1750">
        <v>1.95</v>
      </c>
      <c r="W1750">
        <v>2.2200000000000002</v>
      </c>
      <c r="X1750">
        <v>2.48</v>
      </c>
      <c r="Y1750">
        <v>2.75</v>
      </c>
      <c r="Z1750">
        <v>3.01</v>
      </c>
      <c r="AA1750">
        <v>3.28</v>
      </c>
      <c r="AB1750">
        <v>3.55</v>
      </c>
      <c r="AC1750">
        <v>3.81</v>
      </c>
      <c r="AD1750">
        <v>4.12</v>
      </c>
      <c r="AE1750">
        <v>4.43</v>
      </c>
      <c r="AF1750">
        <v>4.7300000000000004</v>
      </c>
      <c r="AG1750">
        <v>5.04</v>
      </c>
      <c r="AH1750">
        <v>5.35</v>
      </c>
      <c r="AI1750">
        <v>5.65</v>
      </c>
      <c r="AJ1750">
        <v>5.96</v>
      </c>
      <c r="AK1750">
        <v>6.27</v>
      </c>
      <c r="AL1750">
        <v>6.57</v>
      </c>
      <c r="AM1750">
        <v>6.88</v>
      </c>
      <c r="AN1750">
        <v>7.11</v>
      </c>
      <c r="AO1750">
        <v>7.34</v>
      </c>
      <c r="AP1750">
        <v>7.57</v>
      </c>
      <c r="AQ1750">
        <v>7.8</v>
      </c>
      <c r="AR1750">
        <v>8.0299999999999994</v>
      </c>
      <c r="AS1750">
        <v>8.25</v>
      </c>
      <c r="AT1750">
        <v>8.48</v>
      </c>
      <c r="AU1750">
        <v>8.7100000000000009</v>
      </c>
      <c r="AV1750">
        <v>8.94</v>
      </c>
      <c r="AW1750">
        <v>9.17</v>
      </c>
      <c r="AX1750">
        <v>9.6300000000000008</v>
      </c>
      <c r="AY1750">
        <v>10.08</v>
      </c>
      <c r="AZ1750">
        <v>10.54</v>
      </c>
      <c r="BA1750">
        <v>10.99</v>
      </c>
      <c r="BB1750">
        <v>11.45</v>
      </c>
      <c r="BC1750">
        <v>11.91</v>
      </c>
      <c r="BD1750">
        <v>12.36</v>
      </c>
      <c r="BE1750">
        <v>12.82</v>
      </c>
      <c r="BF1750">
        <v>13.27</v>
      </c>
      <c r="BG1750">
        <v>13.73</v>
      </c>
    </row>
    <row r="1751" spans="1:59" x14ac:dyDescent="0.25">
      <c r="A1751" t="s">
        <v>4</v>
      </c>
      <c r="B1751" t="s">
        <v>68</v>
      </c>
      <c r="C1751" t="s">
        <v>101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</row>
    <row r="1752" spans="1:59" x14ac:dyDescent="0.25">
      <c r="A1752" t="s">
        <v>4</v>
      </c>
      <c r="B1752" t="s">
        <v>68</v>
      </c>
      <c r="C1752" t="s">
        <v>102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</row>
    <row r="1753" spans="1:59" x14ac:dyDescent="0.25">
      <c r="A1753" t="s">
        <v>4</v>
      </c>
      <c r="B1753" t="s">
        <v>68</v>
      </c>
      <c r="C1753" t="s">
        <v>103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</row>
    <row r="1754" spans="1:59" x14ac:dyDescent="0.25">
      <c r="A1754" t="s">
        <v>4</v>
      </c>
      <c r="B1754" t="s">
        <v>68</v>
      </c>
      <c r="C1754" t="s">
        <v>104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</row>
    <row r="1755" spans="1:59" x14ac:dyDescent="0.25">
      <c r="A1755" t="s">
        <v>4</v>
      </c>
      <c r="B1755" t="s">
        <v>68</v>
      </c>
      <c r="C1755" t="s">
        <v>105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</row>
    <row r="1756" spans="1:59" x14ac:dyDescent="0.25">
      <c r="A1756" t="s">
        <v>4</v>
      </c>
      <c r="B1756" t="s">
        <v>68</v>
      </c>
      <c r="C1756" t="s">
        <v>106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</row>
    <row r="1757" spans="1:59" x14ac:dyDescent="0.25">
      <c r="A1757" t="s">
        <v>4</v>
      </c>
      <c r="B1757" t="s">
        <v>68</v>
      </c>
      <c r="C1757" t="s">
        <v>107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</row>
    <row r="1758" spans="1:59" x14ac:dyDescent="0.25">
      <c r="A1758" t="s">
        <v>4</v>
      </c>
      <c r="B1758" t="s">
        <v>68</v>
      </c>
      <c r="C1758" t="s">
        <v>108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</row>
    <row r="1759" spans="1:59" x14ac:dyDescent="0.25">
      <c r="A1759" t="s">
        <v>4</v>
      </c>
      <c r="B1759" t="s">
        <v>68</v>
      </c>
      <c r="C1759" t="s">
        <v>109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</row>
    <row r="1760" spans="1:59" x14ac:dyDescent="0.25">
      <c r="A1760" t="s">
        <v>4</v>
      </c>
      <c r="B1760" t="s">
        <v>68</v>
      </c>
      <c r="C1760" t="s">
        <v>110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</row>
    <row r="1761" spans="1:59" x14ac:dyDescent="0.25">
      <c r="A1761" t="s">
        <v>4</v>
      </c>
      <c r="B1761" t="s">
        <v>68</v>
      </c>
      <c r="C1761" t="s">
        <v>111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</row>
    <row r="1762" spans="1:59" x14ac:dyDescent="0.25">
      <c r="A1762" t="s">
        <v>4</v>
      </c>
      <c r="B1762" t="s">
        <v>68</v>
      </c>
      <c r="C1762" t="s">
        <v>112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</row>
    <row r="1763" spans="1:59" x14ac:dyDescent="0.25">
      <c r="A1763" t="s">
        <v>4</v>
      </c>
      <c r="B1763" t="s">
        <v>68</v>
      </c>
      <c r="C1763" t="s">
        <v>113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</row>
    <row r="1764" spans="1:59" x14ac:dyDescent="0.25">
      <c r="A1764" t="s">
        <v>4</v>
      </c>
      <c r="B1764" t="s">
        <v>68</v>
      </c>
      <c r="C1764" t="s">
        <v>114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</row>
    <row r="1765" spans="1:59" x14ac:dyDescent="0.25">
      <c r="A1765" t="s">
        <v>4</v>
      </c>
      <c r="B1765" t="s">
        <v>68</v>
      </c>
      <c r="C1765" t="s">
        <v>115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</row>
    <row r="1766" spans="1:59" x14ac:dyDescent="0.25">
      <c r="A1766" t="s">
        <v>4</v>
      </c>
      <c r="B1766" t="s">
        <v>68</v>
      </c>
      <c r="C1766" t="s">
        <v>116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</row>
    <row r="1767" spans="1:59" x14ac:dyDescent="0.25">
      <c r="A1767" t="s">
        <v>4</v>
      </c>
      <c r="B1767" t="s">
        <v>69</v>
      </c>
      <c r="C1767" t="s">
        <v>89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</row>
    <row r="1768" spans="1:59" x14ac:dyDescent="0.25">
      <c r="A1768" t="s">
        <v>4</v>
      </c>
      <c r="B1768" t="s">
        <v>69</v>
      </c>
      <c r="C1768" t="s">
        <v>90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</row>
    <row r="1769" spans="1:59" x14ac:dyDescent="0.25">
      <c r="A1769" t="s">
        <v>4</v>
      </c>
      <c r="B1769" t="s">
        <v>69</v>
      </c>
      <c r="C1769" t="s">
        <v>91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</row>
    <row r="1770" spans="1:59" x14ac:dyDescent="0.25">
      <c r="A1770" t="s">
        <v>4</v>
      </c>
      <c r="B1770" t="s">
        <v>69</v>
      </c>
      <c r="C1770" t="s">
        <v>92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</row>
    <row r="1771" spans="1:59" x14ac:dyDescent="0.25">
      <c r="A1771" t="s">
        <v>4</v>
      </c>
      <c r="B1771" t="s">
        <v>69</v>
      </c>
      <c r="C1771" t="s">
        <v>93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</row>
    <row r="1772" spans="1:59" x14ac:dyDescent="0.25">
      <c r="A1772" t="s">
        <v>4</v>
      </c>
      <c r="B1772" t="s">
        <v>69</v>
      </c>
      <c r="C1772" t="s">
        <v>94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</row>
    <row r="1773" spans="1:59" x14ac:dyDescent="0.25">
      <c r="A1773" t="s">
        <v>4</v>
      </c>
      <c r="B1773" t="s">
        <v>69</v>
      </c>
      <c r="C1773" t="s">
        <v>95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</row>
    <row r="1774" spans="1:59" x14ac:dyDescent="0.25">
      <c r="A1774" t="s">
        <v>4</v>
      </c>
      <c r="B1774" t="s">
        <v>69</v>
      </c>
      <c r="C1774" t="s">
        <v>96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</row>
    <row r="1775" spans="1:59" x14ac:dyDescent="0.25">
      <c r="A1775" t="s">
        <v>4</v>
      </c>
      <c r="B1775" t="s">
        <v>69</v>
      </c>
      <c r="C1775" t="s">
        <v>97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</row>
    <row r="1776" spans="1:59" x14ac:dyDescent="0.25">
      <c r="A1776" t="s">
        <v>4</v>
      </c>
      <c r="B1776" t="s">
        <v>69</v>
      </c>
      <c r="C1776" t="s">
        <v>98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</row>
    <row r="1777" spans="1:59" x14ac:dyDescent="0.25">
      <c r="A1777" t="s">
        <v>4</v>
      </c>
      <c r="B1777" t="s">
        <v>69</v>
      </c>
      <c r="C1777" t="s">
        <v>99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</row>
    <row r="1778" spans="1:59" x14ac:dyDescent="0.25">
      <c r="A1778" t="s">
        <v>4</v>
      </c>
      <c r="B1778" t="s">
        <v>69</v>
      </c>
      <c r="C1778" t="s">
        <v>100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</row>
    <row r="1779" spans="1:59" x14ac:dyDescent="0.25">
      <c r="A1779" t="s">
        <v>4</v>
      </c>
      <c r="B1779" t="s">
        <v>69</v>
      </c>
      <c r="C1779" t="s">
        <v>101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</row>
    <row r="1780" spans="1:59" x14ac:dyDescent="0.25">
      <c r="A1780" t="s">
        <v>4</v>
      </c>
      <c r="B1780" t="s">
        <v>69</v>
      </c>
      <c r="C1780" t="s">
        <v>102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</row>
    <row r="1781" spans="1:59" x14ac:dyDescent="0.25">
      <c r="A1781" t="s">
        <v>4</v>
      </c>
      <c r="B1781" t="s">
        <v>69</v>
      </c>
      <c r="C1781" t="s">
        <v>103</v>
      </c>
      <c r="D1781">
        <v>0</v>
      </c>
      <c r="E1781">
        <v>0</v>
      </c>
      <c r="F1781">
        <v>0</v>
      </c>
      <c r="G1781">
        <v>0</v>
      </c>
      <c r="H1781">
        <v>0.03</v>
      </c>
      <c r="I1781">
        <v>0.06</v>
      </c>
      <c r="J1781">
        <v>0.08</v>
      </c>
      <c r="K1781">
        <v>0.11</v>
      </c>
      <c r="L1781">
        <v>0.14000000000000001</v>
      </c>
      <c r="M1781">
        <v>0.17</v>
      </c>
      <c r="N1781">
        <v>0.19</v>
      </c>
      <c r="O1781">
        <v>0.16</v>
      </c>
      <c r="P1781">
        <v>0.13</v>
      </c>
      <c r="Q1781">
        <v>9.9999999999992595E-2</v>
      </c>
      <c r="R1781">
        <v>7.0000000000000007E-2</v>
      </c>
      <c r="S1781">
        <v>0.04</v>
      </c>
      <c r="T1781">
        <v>0.03</v>
      </c>
      <c r="U1781">
        <v>0.03</v>
      </c>
      <c r="V1781">
        <v>0.03</v>
      </c>
      <c r="W1781">
        <v>0.02</v>
      </c>
      <c r="X1781">
        <v>0.02</v>
      </c>
      <c r="Y1781">
        <v>0.01</v>
      </c>
      <c r="Z1781">
        <v>0.01</v>
      </c>
      <c r="AA1781">
        <v>0.01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</row>
    <row r="1782" spans="1:59" x14ac:dyDescent="0.25">
      <c r="A1782" t="s">
        <v>4</v>
      </c>
      <c r="B1782" t="s">
        <v>69</v>
      </c>
      <c r="C1782" t="s">
        <v>104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</row>
    <row r="1783" spans="1:59" x14ac:dyDescent="0.25">
      <c r="A1783" t="s">
        <v>4</v>
      </c>
      <c r="B1783" t="s">
        <v>69</v>
      </c>
      <c r="C1783" t="s">
        <v>105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</row>
    <row r="1784" spans="1:59" x14ac:dyDescent="0.25">
      <c r="A1784" t="s">
        <v>4</v>
      </c>
      <c r="B1784" t="s">
        <v>69</v>
      </c>
      <c r="C1784" t="s">
        <v>106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</row>
    <row r="1785" spans="1:59" x14ac:dyDescent="0.25">
      <c r="A1785" t="s">
        <v>4</v>
      </c>
      <c r="B1785" t="s">
        <v>69</v>
      </c>
      <c r="C1785" t="s">
        <v>107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</row>
    <row r="1786" spans="1:59" x14ac:dyDescent="0.25">
      <c r="A1786" t="s">
        <v>4</v>
      </c>
      <c r="B1786" t="s">
        <v>69</v>
      </c>
      <c r="C1786" t="s">
        <v>108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</row>
    <row r="1787" spans="1:59" x14ac:dyDescent="0.25">
      <c r="A1787" t="s">
        <v>4</v>
      </c>
      <c r="B1787" t="s">
        <v>69</v>
      </c>
      <c r="C1787" t="s">
        <v>109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</row>
    <row r="1788" spans="1:59" x14ac:dyDescent="0.25">
      <c r="A1788" t="s">
        <v>4</v>
      </c>
      <c r="B1788" t="s">
        <v>69</v>
      </c>
      <c r="C1788" t="s">
        <v>110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</row>
    <row r="1789" spans="1:59" x14ac:dyDescent="0.25">
      <c r="A1789" t="s">
        <v>4</v>
      </c>
      <c r="B1789" t="s">
        <v>69</v>
      </c>
      <c r="C1789" t="s">
        <v>111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</row>
    <row r="1790" spans="1:59" x14ac:dyDescent="0.25">
      <c r="A1790" t="s">
        <v>4</v>
      </c>
      <c r="B1790" t="s">
        <v>69</v>
      </c>
      <c r="C1790" t="s">
        <v>112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</row>
    <row r="1791" spans="1:59" x14ac:dyDescent="0.25">
      <c r="A1791" t="s">
        <v>4</v>
      </c>
      <c r="B1791" t="s">
        <v>69</v>
      </c>
      <c r="C1791" t="s">
        <v>113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</row>
    <row r="1792" spans="1:59" x14ac:dyDescent="0.25">
      <c r="A1792" t="s">
        <v>4</v>
      </c>
      <c r="B1792" t="s">
        <v>69</v>
      </c>
      <c r="C1792" t="s">
        <v>114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</row>
    <row r="1793" spans="1:59" x14ac:dyDescent="0.25">
      <c r="A1793" t="s">
        <v>4</v>
      </c>
      <c r="B1793" t="s">
        <v>69</v>
      </c>
      <c r="C1793" t="s">
        <v>115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</row>
    <row r="1794" spans="1:59" x14ac:dyDescent="0.25">
      <c r="A1794" t="s">
        <v>4</v>
      </c>
      <c r="B1794" t="s">
        <v>69</v>
      </c>
      <c r="C1794" t="s">
        <v>116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</row>
    <row r="1795" spans="1:59" x14ac:dyDescent="0.25">
      <c r="A1795" t="s">
        <v>4</v>
      </c>
      <c r="B1795" t="s">
        <v>70</v>
      </c>
      <c r="C1795" t="s">
        <v>89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</row>
    <row r="1796" spans="1:59" x14ac:dyDescent="0.25">
      <c r="A1796" t="s">
        <v>4</v>
      </c>
      <c r="B1796" t="s">
        <v>70</v>
      </c>
      <c r="C1796" t="s">
        <v>90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</row>
    <row r="1797" spans="1:59" x14ac:dyDescent="0.25">
      <c r="A1797" t="s">
        <v>4</v>
      </c>
      <c r="B1797" t="s">
        <v>70</v>
      </c>
      <c r="C1797" t="s">
        <v>91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</row>
    <row r="1798" spans="1:59" x14ac:dyDescent="0.25">
      <c r="A1798" t="s">
        <v>4</v>
      </c>
      <c r="B1798" t="s">
        <v>70</v>
      </c>
      <c r="C1798" t="s">
        <v>92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</row>
    <row r="1799" spans="1:59" x14ac:dyDescent="0.25">
      <c r="A1799" t="s">
        <v>4</v>
      </c>
      <c r="B1799" t="s">
        <v>70</v>
      </c>
      <c r="C1799" t="s">
        <v>93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</row>
    <row r="1800" spans="1:59" x14ac:dyDescent="0.25">
      <c r="A1800" t="s">
        <v>4</v>
      </c>
      <c r="B1800" t="s">
        <v>70</v>
      </c>
      <c r="C1800" t="s">
        <v>94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</row>
    <row r="1801" spans="1:59" x14ac:dyDescent="0.25">
      <c r="A1801" t="s">
        <v>4</v>
      </c>
      <c r="B1801" t="s">
        <v>70</v>
      </c>
      <c r="C1801" t="s">
        <v>95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</row>
    <row r="1802" spans="1:59" x14ac:dyDescent="0.25">
      <c r="A1802" t="s">
        <v>4</v>
      </c>
      <c r="B1802" t="s">
        <v>70</v>
      </c>
      <c r="C1802" t="s">
        <v>96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</row>
    <row r="1803" spans="1:59" x14ac:dyDescent="0.25">
      <c r="A1803" t="s">
        <v>4</v>
      </c>
      <c r="B1803" t="s">
        <v>70</v>
      </c>
      <c r="C1803" t="s">
        <v>97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</row>
    <row r="1804" spans="1:59" x14ac:dyDescent="0.25">
      <c r="A1804" t="s">
        <v>4</v>
      </c>
      <c r="B1804" t="s">
        <v>70</v>
      </c>
      <c r="C1804" t="s">
        <v>98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</row>
    <row r="1805" spans="1:59" x14ac:dyDescent="0.25">
      <c r="A1805" t="s">
        <v>4</v>
      </c>
      <c r="B1805" t="s">
        <v>70</v>
      </c>
      <c r="C1805" t="s">
        <v>99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</row>
    <row r="1806" spans="1:59" x14ac:dyDescent="0.25">
      <c r="A1806" t="s">
        <v>4</v>
      </c>
      <c r="B1806" t="s">
        <v>70</v>
      </c>
      <c r="C1806" t="s">
        <v>100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</row>
    <row r="1807" spans="1:59" x14ac:dyDescent="0.25">
      <c r="A1807" t="s">
        <v>4</v>
      </c>
      <c r="B1807" t="s">
        <v>70</v>
      </c>
      <c r="C1807" t="s">
        <v>101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</row>
    <row r="1808" spans="1:59" x14ac:dyDescent="0.25">
      <c r="A1808" t="s">
        <v>4</v>
      </c>
      <c r="B1808" t="s">
        <v>70</v>
      </c>
      <c r="C1808" t="s">
        <v>102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</row>
    <row r="1809" spans="1:59" x14ac:dyDescent="0.25">
      <c r="A1809" t="s">
        <v>4</v>
      </c>
      <c r="B1809" t="s">
        <v>70</v>
      </c>
      <c r="C1809" t="s">
        <v>103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</row>
    <row r="1810" spans="1:59" x14ac:dyDescent="0.25">
      <c r="A1810" t="s">
        <v>4</v>
      </c>
      <c r="B1810" t="s">
        <v>70</v>
      </c>
      <c r="C1810" t="s">
        <v>104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</row>
    <row r="1811" spans="1:59" x14ac:dyDescent="0.25">
      <c r="A1811" t="s">
        <v>4</v>
      </c>
      <c r="B1811" t="s">
        <v>70</v>
      </c>
      <c r="C1811" t="s">
        <v>105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</row>
    <row r="1812" spans="1:59" x14ac:dyDescent="0.25">
      <c r="A1812" t="s">
        <v>4</v>
      </c>
      <c r="B1812" t="s">
        <v>70</v>
      </c>
      <c r="C1812" t="s">
        <v>106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</row>
    <row r="1813" spans="1:59" x14ac:dyDescent="0.25">
      <c r="A1813" t="s">
        <v>4</v>
      </c>
      <c r="B1813" t="s">
        <v>70</v>
      </c>
      <c r="C1813" t="s">
        <v>107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</row>
    <row r="1814" spans="1:59" x14ac:dyDescent="0.25">
      <c r="A1814" t="s">
        <v>4</v>
      </c>
      <c r="B1814" t="s">
        <v>70</v>
      </c>
      <c r="C1814" t="s">
        <v>108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</row>
    <row r="1815" spans="1:59" x14ac:dyDescent="0.25">
      <c r="A1815" t="s">
        <v>4</v>
      </c>
      <c r="B1815" t="s">
        <v>70</v>
      </c>
      <c r="C1815" t="s">
        <v>109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</row>
    <row r="1816" spans="1:59" x14ac:dyDescent="0.25">
      <c r="A1816" t="s">
        <v>4</v>
      </c>
      <c r="B1816" t="s">
        <v>70</v>
      </c>
      <c r="C1816" t="s">
        <v>110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</row>
    <row r="1817" spans="1:59" x14ac:dyDescent="0.25">
      <c r="A1817" t="s">
        <v>4</v>
      </c>
      <c r="B1817" t="s">
        <v>70</v>
      </c>
      <c r="C1817" t="s">
        <v>111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</row>
    <row r="1818" spans="1:59" x14ac:dyDescent="0.25">
      <c r="A1818" t="s">
        <v>4</v>
      </c>
      <c r="B1818" t="s">
        <v>70</v>
      </c>
      <c r="C1818" t="s">
        <v>112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</row>
    <row r="1819" spans="1:59" x14ac:dyDescent="0.25">
      <c r="A1819" t="s">
        <v>4</v>
      </c>
      <c r="B1819" t="s">
        <v>70</v>
      </c>
      <c r="C1819" t="s">
        <v>113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</row>
    <row r="1820" spans="1:59" x14ac:dyDescent="0.25">
      <c r="A1820" t="s">
        <v>4</v>
      </c>
      <c r="B1820" t="s">
        <v>70</v>
      </c>
      <c r="C1820" t="s">
        <v>114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</row>
    <row r="1821" spans="1:59" x14ac:dyDescent="0.25">
      <c r="A1821" t="s">
        <v>4</v>
      </c>
      <c r="B1821" t="s">
        <v>70</v>
      </c>
      <c r="C1821" t="s">
        <v>115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</row>
    <row r="1822" spans="1:59" x14ac:dyDescent="0.25">
      <c r="A1822" t="s">
        <v>4</v>
      </c>
      <c r="B1822" t="s">
        <v>70</v>
      </c>
      <c r="C1822" t="s">
        <v>116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</row>
    <row r="1823" spans="1:59" x14ac:dyDescent="0.25">
      <c r="A1823" t="s">
        <v>4</v>
      </c>
      <c r="B1823" t="s">
        <v>71</v>
      </c>
      <c r="C1823" t="s">
        <v>89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</row>
    <row r="1824" spans="1:59" x14ac:dyDescent="0.25">
      <c r="A1824" t="s">
        <v>4</v>
      </c>
      <c r="B1824" t="s">
        <v>71</v>
      </c>
      <c r="C1824" t="s">
        <v>90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</row>
    <row r="1825" spans="1:59" x14ac:dyDescent="0.25">
      <c r="A1825" t="s">
        <v>4</v>
      </c>
      <c r="B1825" t="s">
        <v>71</v>
      </c>
      <c r="C1825" t="s">
        <v>91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</row>
    <row r="1826" spans="1:59" x14ac:dyDescent="0.25">
      <c r="A1826" t="s">
        <v>4</v>
      </c>
      <c r="B1826" t="s">
        <v>71</v>
      </c>
      <c r="C1826" t="s">
        <v>92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</row>
    <row r="1827" spans="1:59" x14ac:dyDescent="0.25">
      <c r="A1827" t="s">
        <v>4</v>
      </c>
      <c r="B1827" t="s">
        <v>71</v>
      </c>
      <c r="C1827" t="s">
        <v>93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</row>
    <row r="1828" spans="1:59" x14ac:dyDescent="0.25">
      <c r="A1828" t="s">
        <v>4</v>
      </c>
      <c r="B1828" t="s">
        <v>71</v>
      </c>
      <c r="C1828" t="s">
        <v>94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</row>
    <row r="1829" spans="1:59" x14ac:dyDescent="0.25">
      <c r="A1829" t="s">
        <v>4</v>
      </c>
      <c r="B1829" t="s">
        <v>71</v>
      </c>
      <c r="C1829" t="s">
        <v>95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</row>
    <row r="1830" spans="1:59" x14ac:dyDescent="0.25">
      <c r="A1830" t="s">
        <v>4</v>
      </c>
      <c r="B1830" t="s">
        <v>71</v>
      </c>
      <c r="C1830" t="s">
        <v>96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</row>
    <row r="1831" spans="1:59" x14ac:dyDescent="0.25">
      <c r="A1831" t="s">
        <v>4</v>
      </c>
      <c r="B1831" t="s">
        <v>71</v>
      </c>
      <c r="C1831" t="s">
        <v>97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</row>
    <row r="1832" spans="1:59" x14ac:dyDescent="0.25">
      <c r="A1832" t="s">
        <v>4</v>
      </c>
      <c r="B1832" t="s">
        <v>71</v>
      </c>
      <c r="C1832" t="s">
        <v>98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</row>
    <row r="1833" spans="1:59" x14ac:dyDescent="0.25">
      <c r="A1833" t="s">
        <v>4</v>
      </c>
      <c r="B1833" t="s">
        <v>71</v>
      </c>
      <c r="C1833" t="s">
        <v>99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</row>
    <row r="1834" spans="1:59" x14ac:dyDescent="0.25">
      <c r="A1834" t="s">
        <v>4</v>
      </c>
      <c r="B1834" t="s">
        <v>71</v>
      </c>
      <c r="C1834" t="s">
        <v>100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</row>
    <row r="1835" spans="1:59" x14ac:dyDescent="0.25">
      <c r="A1835" t="s">
        <v>4</v>
      </c>
      <c r="B1835" t="s">
        <v>71</v>
      </c>
      <c r="C1835" t="s">
        <v>101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</row>
    <row r="1836" spans="1:59" x14ac:dyDescent="0.25">
      <c r="A1836" t="s">
        <v>4</v>
      </c>
      <c r="B1836" t="s">
        <v>71</v>
      </c>
      <c r="C1836" t="s">
        <v>102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</row>
    <row r="1837" spans="1:59" x14ac:dyDescent="0.25">
      <c r="A1837" t="s">
        <v>4</v>
      </c>
      <c r="B1837" t="s">
        <v>71</v>
      </c>
      <c r="C1837" t="s">
        <v>103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0.01</v>
      </c>
      <c r="X1837">
        <v>0.01</v>
      </c>
      <c r="Y1837">
        <v>0.01</v>
      </c>
      <c r="Z1837">
        <v>0.01</v>
      </c>
      <c r="AA1837">
        <v>0.01</v>
      </c>
      <c r="AB1837">
        <v>0.01</v>
      </c>
      <c r="AC1837">
        <v>0.01</v>
      </c>
      <c r="AD1837">
        <v>9.9999999999890194E-3</v>
      </c>
      <c r="AE1837">
        <v>1.00000000000149E-2</v>
      </c>
      <c r="AF1837">
        <v>9.9999999999653907E-3</v>
      </c>
      <c r="AG1837">
        <v>0.01</v>
      </c>
      <c r="AH1837">
        <v>0.01</v>
      </c>
      <c r="AI1837">
        <v>9.9999999999865804E-3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</row>
    <row r="1838" spans="1:59" x14ac:dyDescent="0.25">
      <c r="A1838" t="s">
        <v>4</v>
      </c>
      <c r="B1838" t="s">
        <v>71</v>
      </c>
      <c r="C1838" t="s">
        <v>104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</row>
    <row r="1839" spans="1:59" x14ac:dyDescent="0.25">
      <c r="A1839" t="s">
        <v>4</v>
      </c>
      <c r="B1839" t="s">
        <v>71</v>
      </c>
      <c r="C1839" t="s">
        <v>105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</row>
    <row r="1840" spans="1:59" x14ac:dyDescent="0.25">
      <c r="A1840" t="s">
        <v>4</v>
      </c>
      <c r="B1840" t="s">
        <v>71</v>
      </c>
      <c r="C1840" t="s">
        <v>106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</row>
    <row r="1841" spans="1:59" x14ac:dyDescent="0.25">
      <c r="A1841" t="s">
        <v>4</v>
      </c>
      <c r="B1841" t="s">
        <v>71</v>
      </c>
      <c r="C1841" t="s">
        <v>107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</row>
    <row r="1842" spans="1:59" x14ac:dyDescent="0.25">
      <c r="A1842" t="s">
        <v>4</v>
      </c>
      <c r="B1842" t="s">
        <v>71</v>
      </c>
      <c r="C1842" t="s">
        <v>108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</row>
    <row r="1843" spans="1:59" x14ac:dyDescent="0.25">
      <c r="A1843" t="s">
        <v>4</v>
      </c>
      <c r="B1843" t="s">
        <v>71</v>
      </c>
      <c r="C1843" t="s">
        <v>109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</row>
    <row r="1844" spans="1:59" x14ac:dyDescent="0.25">
      <c r="A1844" t="s">
        <v>4</v>
      </c>
      <c r="B1844" t="s">
        <v>71</v>
      </c>
      <c r="C1844" t="s">
        <v>110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</row>
    <row r="1845" spans="1:59" x14ac:dyDescent="0.25">
      <c r="A1845" t="s">
        <v>4</v>
      </c>
      <c r="B1845" t="s">
        <v>71</v>
      </c>
      <c r="C1845" t="s">
        <v>111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</row>
    <row r="1846" spans="1:59" x14ac:dyDescent="0.25">
      <c r="A1846" t="s">
        <v>4</v>
      </c>
      <c r="B1846" t="s">
        <v>71</v>
      </c>
      <c r="C1846" t="s">
        <v>112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</row>
    <row r="1847" spans="1:59" x14ac:dyDescent="0.25">
      <c r="A1847" t="s">
        <v>4</v>
      </c>
      <c r="B1847" t="s">
        <v>71</v>
      </c>
      <c r="C1847" t="s">
        <v>113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</row>
    <row r="1848" spans="1:59" x14ac:dyDescent="0.25">
      <c r="A1848" t="s">
        <v>4</v>
      </c>
      <c r="B1848" t="s">
        <v>71</v>
      </c>
      <c r="C1848" t="s">
        <v>114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</row>
    <row r="1849" spans="1:59" x14ac:dyDescent="0.25">
      <c r="A1849" t="s">
        <v>4</v>
      </c>
      <c r="B1849" t="s">
        <v>71</v>
      </c>
      <c r="C1849" t="s">
        <v>115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</row>
    <row r="1850" spans="1:59" x14ac:dyDescent="0.25">
      <c r="A1850" t="s">
        <v>4</v>
      </c>
      <c r="B1850" t="s">
        <v>71</v>
      </c>
      <c r="C1850" t="s">
        <v>116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</row>
    <row r="1851" spans="1:59" x14ac:dyDescent="0.25">
      <c r="A1851" t="s">
        <v>4</v>
      </c>
      <c r="B1851" t="s">
        <v>72</v>
      </c>
      <c r="C1851" t="s">
        <v>89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</row>
    <row r="1852" spans="1:59" x14ac:dyDescent="0.25">
      <c r="A1852" t="s">
        <v>4</v>
      </c>
      <c r="B1852" t="s">
        <v>72</v>
      </c>
      <c r="C1852" t="s">
        <v>90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</row>
    <row r="1853" spans="1:59" x14ac:dyDescent="0.25">
      <c r="A1853" t="s">
        <v>4</v>
      </c>
      <c r="B1853" t="s">
        <v>72</v>
      </c>
      <c r="C1853" t="s">
        <v>91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</row>
    <row r="1854" spans="1:59" x14ac:dyDescent="0.25">
      <c r="A1854" t="s">
        <v>4</v>
      </c>
      <c r="B1854" t="s">
        <v>72</v>
      </c>
      <c r="C1854" t="s">
        <v>92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</row>
    <row r="1855" spans="1:59" x14ac:dyDescent="0.25">
      <c r="A1855" t="s">
        <v>4</v>
      </c>
      <c r="B1855" t="s">
        <v>72</v>
      </c>
      <c r="C1855" t="s">
        <v>93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</row>
    <row r="1856" spans="1:59" x14ac:dyDescent="0.25">
      <c r="A1856" t="s">
        <v>4</v>
      </c>
      <c r="B1856" t="s">
        <v>72</v>
      </c>
      <c r="C1856" t="s">
        <v>94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</row>
    <row r="1857" spans="1:59" x14ac:dyDescent="0.25">
      <c r="A1857" t="s">
        <v>4</v>
      </c>
      <c r="B1857" t="s">
        <v>72</v>
      </c>
      <c r="C1857" t="s">
        <v>95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</row>
    <row r="1858" spans="1:59" x14ac:dyDescent="0.25">
      <c r="A1858" t="s">
        <v>4</v>
      </c>
      <c r="B1858" t="s">
        <v>72</v>
      </c>
      <c r="C1858" t="s">
        <v>96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</row>
    <row r="1859" spans="1:59" x14ac:dyDescent="0.25">
      <c r="A1859" t="s">
        <v>4</v>
      </c>
      <c r="B1859" t="s">
        <v>72</v>
      </c>
      <c r="C1859" t="s">
        <v>97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</row>
    <row r="1860" spans="1:59" x14ac:dyDescent="0.25">
      <c r="A1860" t="s">
        <v>4</v>
      </c>
      <c r="B1860" t="s">
        <v>72</v>
      </c>
      <c r="C1860" t="s">
        <v>98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</row>
    <row r="1861" spans="1:59" x14ac:dyDescent="0.25">
      <c r="A1861" t="s">
        <v>4</v>
      </c>
      <c r="B1861" t="s">
        <v>72</v>
      </c>
      <c r="C1861" t="s">
        <v>99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</row>
    <row r="1862" spans="1:59" x14ac:dyDescent="0.25">
      <c r="A1862" t="s">
        <v>4</v>
      </c>
      <c r="B1862" t="s">
        <v>72</v>
      </c>
      <c r="C1862" t="s">
        <v>100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</row>
    <row r="1863" spans="1:59" x14ac:dyDescent="0.25">
      <c r="A1863" t="s">
        <v>4</v>
      </c>
      <c r="B1863" t="s">
        <v>72</v>
      </c>
      <c r="C1863" t="s">
        <v>101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</row>
    <row r="1864" spans="1:59" x14ac:dyDescent="0.25">
      <c r="A1864" t="s">
        <v>4</v>
      </c>
      <c r="B1864" t="s">
        <v>72</v>
      </c>
      <c r="C1864" t="s">
        <v>102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</row>
    <row r="1865" spans="1:59" x14ac:dyDescent="0.25">
      <c r="A1865" t="s">
        <v>4</v>
      </c>
      <c r="B1865" t="s">
        <v>72</v>
      </c>
      <c r="C1865" t="s">
        <v>103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</row>
    <row r="1866" spans="1:59" x14ac:dyDescent="0.25">
      <c r="A1866" t="s">
        <v>4</v>
      </c>
      <c r="B1866" t="s">
        <v>72</v>
      </c>
      <c r="C1866" t="s">
        <v>104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</row>
    <row r="1867" spans="1:59" x14ac:dyDescent="0.25">
      <c r="A1867" t="s">
        <v>4</v>
      </c>
      <c r="B1867" t="s">
        <v>72</v>
      </c>
      <c r="C1867" t="s">
        <v>105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</row>
    <row r="1868" spans="1:59" x14ac:dyDescent="0.25">
      <c r="A1868" t="s">
        <v>4</v>
      </c>
      <c r="B1868" t="s">
        <v>72</v>
      </c>
      <c r="C1868" t="s">
        <v>106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</row>
    <row r="1869" spans="1:59" x14ac:dyDescent="0.25">
      <c r="A1869" t="s">
        <v>4</v>
      </c>
      <c r="B1869" t="s">
        <v>72</v>
      </c>
      <c r="C1869" t="s">
        <v>107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</row>
    <row r="1870" spans="1:59" x14ac:dyDescent="0.25">
      <c r="A1870" t="s">
        <v>4</v>
      </c>
      <c r="B1870" t="s">
        <v>72</v>
      </c>
      <c r="C1870" t="s">
        <v>108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</row>
    <row r="1871" spans="1:59" x14ac:dyDescent="0.25">
      <c r="A1871" t="s">
        <v>4</v>
      </c>
      <c r="B1871" t="s">
        <v>72</v>
      </c>
      <c r="C1871" t="s">
        <v>109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</row>
    <row r="1872" spans="1:59" x14ac:dyDescent="0.25">
      <c r="A1872" t="s">
        <v>4</v>
      </c>
      <c r="B1872" t="s">
        <v>72</v>
      </c>
      <c r="C1872" t="s">
        <v>110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</row>
    <row r="1873" spans="1:59" x14ac:dyDescent="0.25">
      <c r="A1873" t="s">
        <v>4</v>
      </c>
      <c r="B1873" t="s">
        <v>72</v>
      </c>
      <c r="C1873" t="s">
        <v>111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</row>
    <row r="1874" spans="1:59" x14ac:dyDescent="0.25">
      <c r="A1874" t="s">
        <v>4</v>
      </c>
      <c r="B1874" t="s">
        <v>72</v>
      </c>
      <c r="C1874" t="s">
        <v>112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</row>
    <row r="1875" spans="1:59" x14ac:dyDescent="0.25">
      <c r="A1875" t="s">
        <v>4</v>
      </c>
      <c r="B1875" t="s">
        <v>72</v>
      </c>
      <c r="C1875" t="s">
        <v>113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</row>
    <row r="1876" spans="1:59" x14ac:dyDescent="0.25">
      <c r="A1876" t="s">
        <v>4</v>
      </c>
      <c r="B1876" t="s">
        <v>72</v>
      </c>
      <c r="C1876" t="s">
        <v>114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</row>
    <row r="1877" spans="1:59" x14ac:dyDescent="0.25">
      <c r="A1877" t="s">
        <v>4</v>
      </c>
      <c r="B1877" t="s">
        <v>72</v>
      </c>
      <c r="C1877" t="s">
        <v>115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</row>
    <row r="1878" spans="1:59" x14ac:dyDescent="0.25">
      <c r="A1878" t="s">
        <v>4</v>
      </c>
      <c r="B1878" t="s">
        <v>72</v>
      </c>
      <c r="C1878" t="s">
        <v>116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</row>
    <row r="1879" spans="1:59" x14ac:dyDescent="0.25">
      <c r="A1879" t="s">
        <v>4</v>
      </c>
      <c r="B1879" t="s">
        <v>73</v>
      </c>
      <c r="C1879" t="s">
        <v>89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</row>
    <row r="1880" spans="1:59" x14ac:dyDescent="0.25">
      <c r="A1880" t="s">
        <v>4</v>
      </c>
      <c r="B1880" t="s">
        <v>73</v>
      </c>
      <c r="C1880" t="s">
        <v>90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</row>
    <row r="1881" spans="1:59" x14ac:dyDescent="0.25">
      <c r="A1881" t="s">
        <v>4</v>
      </c>
      <c r="B1881" t="s">
        <v>73</v>
      </c>
      <c r="C1881" t="s">
        <v>91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</row>
    <row r="1882" spans="1:59" x14ac:dyDescent="0.25">
      <c r="A1882" t="s">
        <v>4</v>
      </c>
      <c r="B1882" t="s">
        <v>73</v>
      </c>
      <c r="C1882" t="s">
        <v>92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</row>
    <row r="1883" spans="1:59" x14ac:dyDescent="0.25">
      <c r="A1883" t="s">
        <v>4</v>
      </c>
      <c r="B1883" t="s">
        <v>73</v>
      </c>
      <c r="C1883" t="s">
        <v>93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</row>
    <row r="1884" spans="1:59" x14ac:dyDescent="0.25">
      <c r="A1884" t="s">
        <v>4</v>
      </c>
      <c r="B1884" t="s">
        <v>73</v>
      </c>
      <c r="C1884" t="s">
        <v>94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</row>
    <row r="1885" spans="1:59" x14ac:dyDescent="0.25">
      <c r="A1885" t="s">
        <v>4</v>
      </c>
      <c r="B1885" t="s">
        <v>73</v>
      </c>
      <c r="C1885" t="s">
        <v>95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</row>
    <row r="1886" spans="1:59" x14ac:dyDescent="0.25">
      <c r="A1886" t="s">
        <v>4</v>
      </c>
      <c r="B1886" t="s">
        <v>73</v>
      </c>
      <c r="C1886" t="s">
        <v>96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</row>
    <row r="1887" spans="1:59" x14ac:dyDescent="0.25">
      <c r="A1887" t="s">
        <v>4</v>
      </c>
      <c r="B1887" t="s">
        <v>73</v>
      </c>
      <c r="C1887" t="s">
        <v>97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</row>
    <row r="1888" spans="1:59" x14ac:dyDescent="0.25">
      <c r="A1888" t="s">
        <v>4</v>
      </c>
      <c r="B1888" t="s">
        <v>73</v>
      </c>
      <c r="C1888" t="s">
        <v>98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</row>
    <row r="1889" spans="1:59" x14ac:dyDescent="0.25">
      <c r="A1889" t="s">
        <v>4</v>
      </c>
      <c r="B1889" t="s">
        <v>73</v>
      </c>
      <c r="C1889" t="s">
        <v>99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</row>
    <row r="1890" spans="1:59" x14ac:dyDescent="0.25">
      <c r="A1890" t="s">
        <v>4</v>
      </c>
      <c r="B1890" t="s">
        <v>73</v>
      </c>
      <c r="C1890" t="s">
        <v>100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</row>
    <row r="1891" spans="1:59" x14ac:dyDescent="0.25">
      <c r="A1891" t="s">
        <v>4</v>
      </c>
      <c r="B1891" t="s">
        <v>73</v>
      </c>
      <c r="C1891" t="s">
        <v>101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</row>
    <row r="1892" spans="1:59" x14ac:dyDescent="0.25">
      <c r="A1892" t="s">
        <v>4</v>
      </c>
      <c r="B1892" t="s">
        <v>73</v>
      </c>
      <c r="C1892" t="s">
        <v>102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</row>
    <row r="1893" spans="1:59" x14ac:dyDescent="0.25">
      <c r="A1893" t="s">
        <v>4</v>
      </c>
      <c r="B1893" t="s">
        <v>73</v>
      </c>
      <c r="C1893" t="s">
        <v>103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0.01</v>
      </c>
      <c r="V1893">
        <v>0.01</v>
      </c>
      <c r="W1893">
        <v>0.02</v>
      </c>
      <c r="X1893">
        <v>0.02</v>
      </c>
      <c r="Y1893">
        <v>0.03</v>
      </c>
      <c r="Z1893">
        <v>2.99999999999996E-2</v>
      </c>
      <c r="AA1893">
        <v>0.04</v>
      </c>
      <c r="AB1893">
        <v>3.9999999999994602E-2</v>
      </c>
      <c r="AC1893">
        <v>0.05</v>
      </c>
      <c r="AD1893">
        <v>4.9999999999971297E-2</v>
      </c>
      <c r="AE1893">
        <v>0.06</v>
      </c>
      <c r="AF1893">
        <v>0.06</v>
      </c>
      <c r="AG1893">
        <v>7.0000000000000007E-2</v>
      </c>
      <c r="AH1893">
        <v>7.0000000000000007E-2</v>
      </c>
      <c r="AI1893">
        <v>0.08</v>
      </c>
      <c r="AJ1893">
        <v>0.08</v>
      </c>
      <c r="AK1893">
        <v>0.09</v>
      </c>
      <c r="AL1893">
        <v>0.09</v>
      </c>
      <c r="AM1893">
        <v>0.1</v>
      </c>
      <c r="AN1893">
        <v>0.1</v>
      </c>
      <c r="AO1893">
        <v>0.11</v>
      </c>
      <c r="AP1893">
        <v>0.12</v>
      </c>
      <c r="AQ1893">
        <v>0.13</v>
      </c>
      <c r="AR1893">
        <v>0.13</v>
      </c>
      <c r="AS1893">
        <v>0.14000000000000001</v>
      </c>
      <c r="AT1893">
        <v>0.15</v>
      </c>
      <c r="AU1893">
        <v>0.16</v>
      </c>
      <c r="AV1893">
        <v>0.16</v>
      </c>
      <c r="AW1893">
        <v>0.17</v>
      </c>
      <c r="AX1893">
        <v>0.17</v>
      </c>
      <c r="AY1893">
        <v>0.17</v>
      </c>
      <c r="AZ1893">
        <v>0.16</v>
      </c>
      <c r="BA1893">
        <v>0.16</v>
      </c>
      <c r="BB1893">
        <v>0.16</v>
      </c>
      <c r="BC1893">
        <v>0.16</v>
      </c>
      <c r="BD1893">
        <v>0.16</v>
      </c>
      <c r="BE1893">
        <v>0.15</v>
      </c>
      <c r="BF1893">
        <v>0.15</v>
      </c>
      <c r="BG1893">
        <v>0.15</v>
      </c>
    </row>
    <row r="1894" spans="1:59" x14ac:dyDescent="0.25">
      <c r="A1894" t="s">
        <v>4</v>
      </c>
      <c r="B1894" t="s">
        <v>73</v>
      </c>
      <c r="C1894" t="s">
        <v>104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</row>
    <row r="1895" spans="1:59" x14ac:dyDescent="0.25">
      <c r="A1895" t="s">
        <v>4</v>
      </c>
      <c r="B1895" t="s">
        <v>73</v>
      </c>
      <c r="C1895" t="s">
        <v>105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</row>
    <row r="1896" spans="1:59" x14ac:dyDescent="0.25">
      <c r="A1896" t="s">
        <v>4</v>
      </c>
      <c r="B1896" t="s">
        <v>73</v>
      </c>
      <c r="C1896" t="s">
        <v>106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</row>
    <row r="1897" spans="1:59" x14ac:dyDescent="0.25">
      <c r="A1897" t="s">
        <v>4</v>
      </c>
      <c r="B1897" t="s">
        <v>73</v>
      </c>
      <c r="C1897" t="s">
        <v>107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</row>
    <row r="1898" spans="1:59" x14ac:dyDescent="0.25">
      <c r="A1898" t="s">
        <v>4</v>
      </c>
      <c r="B1898" t="s">
        <v>73</v>
      </c>
      <c r="C1898" t="s">
        <v>108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</row>
    <row r="1899" spans="1:59" x14ac:dyDescent="0.25">
      <c r="A1899" t="s">
        <v>4</v>
      </c>
      <c r="B1899" t="s">
        <v>73</v>
      </c>
      <c r="C1899" t="s">
        <v>109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</row>
    <row r="1900" spans="1:59" x14ac:dyDescent="0.25">
      <c r="A1900" t="s">
        <v>4</v>
      </c>
      <c r="B1900" t="s">
        <v>73</v>
      </c>
      <c r="C1900" t="s">
        <v>110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</row>
    <row r="1901" spans="1:59" x14ac:dyDescent="0.25">
      <c r="A1901" t="s">
        <v>4</v>
      </c>
      <c r="B1901" t="s">
        <v>73</v>
      </c>
      <c r="C1901" t="s">
        <v>111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</row>
    <row r="1902" spans="1:59" x14ac:dyDescent="0.25">
      <c r="A1902" t="s">
        <v>4</v>
      </c>
      <c r="B1902" t="s">
        <v>73</v>
      </c>
      <c r="C1902" t="s">
        <v>112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</row>
    <row r="1903" spans="1:59" x14ac:dyDescent="0.25">
      <c r="A1903" t="s">
        <v>4</v>
      </c>
      <c r="B1903" t="s">
        <v>73</v>
      </c>
      <c r="C1903" t="s">
        <v>113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</row>
    <row r="1904" spans="1:59" x14ac:dyDescent="0.25">
      <c r="A1904" t="s">
        <v>4</v>
      </c>
      <c r="B1904" t="s">
        <v>73</v>
      </c>
      <c r="C1904" t="s">
        <v>114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</row>
    <row r="1905" spans="1:59" x14ac:dyDescent="0.25">
      <c r="A1905" t="s">
        <v>4</v>
      </c>
      <c r="B1905" t="s">
        <v>73</v>
      </c>
      <c r="C1905" t="s">
        <v>115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</row>
    <row r="1906" spans="1:59" x14ac:dyDescent="0.25">
      <c r="A1906" t="s">
        <v>4</v>
      </c>
      <c r="B1906" t="s">
        <v>73</v>
      </c>
      <c r="C1906" t="s">
        <v>116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</row>
    <row r="1907" spans="1:59" x14ac:dyDescent="0.25">
      <c r="A1907" t="s">
        <v>4</v>
      </c>
      <c r="B1907" t="s">
        <v>74</v>
      </c>
      <c r="C1907" t="s">
        <v>89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</row>
    <row r="1908" spans="1:59" x14ac:dyDescent="0.25">
      <c r="A1908" t="s">
        <v>4</v>
      </c>
      <c r="B1908" t="s">
        <v>74</v>
      </c>
      <c r="C1908" t="s">
        <v>90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</row>
    <row r="1909" spans="1:59" x14ac:dyDescent="0.25">
      <c r="A1909" t="s">
        <v>4</v>
      </c>
      <c r="B1909" t="s">
        <v>74</v>
      </c>
      <c r="C1909" t="s">
        <v>91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</row>
    <row r="1910" spans="1:59" x14ac:dyDescent="0.25">
      <c r="A1910" t="s">
        <v>4</v>
      </c>
      <c r="B1910" t="s">
        <v>74</v>
      </c>
      <c r="C1910" t="s">
        <v>92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</row>
    <row r="1911" spans="1:59" x14ac:dyDescent="0.25">
      <c r="A1911" t="s">
        <v>4</v>
      </c>
      <c r="B1911" t="s">
        <v>74</v>
      </c>
      <c r="C1911" t="s">
        <v>93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</row>
    <row r="1912" spans="1:59" x14ac:dyDescent="0.25">
      <c r="A1912" t="s">
        <v>4</v>
      </c>
      <c r="B1912" t="s">
        <v>74</v>
      </c>
      <c r="C1912" t="s">
        <v>94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</row>
    <row r="1913" spans="1:59" x14ac:dyDescent="0.25">
      <c r="A1913" t="s">
        <v>4</v>
      </c>
      <c r="B1913" t="s">
        <v>74</v>
      </c>
      <c r="C1913" t="s">
        <v>95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</row>
    <row r="1914" spans="1:59" x14ac:dyDescent="0.25">
      <c r="A1914" t="s">
        <v>4</v>
      </c>
      <c r="B1914" t="s">
        <v>74</v>
      </c>
      <c r="C1914" t="s">
        <v>96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</row>
    <row r="1915" spans="1:59" x14ac:dyDescent="0.25">
      <c r="A1915" t="s">
        <v>4</v>
      </c>
      <c r="B1915" t="s">
        <v>74</v>
      </c>
      <c r="C1915" t="s">
        <v>97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</row>
    <row r="1916" spans="1:59" x14ac:dyDescent="0.25">
      <c r="A1916" t="s">
        <v>4</v>
      </c>
      <c r="B1916" t="s">
        <v>74</v>
      </c>
      <c r="C1916" t="s">
        <v>98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</row>
    <row r="1917" spans="1:59" x14ac:dyDescent="0.25">
      <c r="A1917" t="s">
        <v>4</v>
      </c>
      <c r="B1917" t="s">
        <v>74</v>
      </c>
      <c r="C1917" t="s">
        <v>99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</row>
    <row r="1918" spans="1:59" x14ac:dyDescent="0.25">
      <c r="A1918" t="s">
        <v>4</v>
      </c>
      <c r="B1918" t="s">
        <v>74</v>
      </c>
      <c r="C1918" t="s">
        <v>100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</row>
    <row r="1919" spans="1:59" x14ac:dyDescent="0.25">
      <c r="A1919" t="s">
        <v>4</v>
      </c>
      <c r="B1919" t="s">
        <v>74</v>
      </c>
      <c r="C1919" t="s">
        <v>101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</row>
    <row r="1920" spans="1:59" x14ac:dyDescent="0.25">
      <c r="A1920" t="s">
        <v>4</v>
      </c>
      <c r="B1920" t="s">
        <v>74</v>
      </c>
      <c r="C1920" t="s">
        <v>102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</row>
    <row r="1921" spans="1:59" x14ac:dyDescent="0.25">
      <c r="A1921" t="s">
        <v>4</v>
      </c>
      <c r="B1921" t="s">
        <v>74</v>
      </c>
      <c r="C1921" t="s">
        <v>103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</row>
    <row r="1922" spans="1:59" x14ac:dyDescent="0.25">
      <c r="A1922" t="s">
        <v>4</v>
      </c>
      <c r="B1922" t="s">
        <v>74</v>
      </c>
      <c r="C1922" t="s">
        <v>104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</row>
    <row r="1923" spans="1:59" x14ac:dyDescent="0.25">
      <c r="A1923" t="s">
        <v>4</v>
      </c>
      <c r="B1923" t="s">
        <v>74</v>
      </c>
      <c r="C1923" t="s">
        <v>105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</row>
    <row r="1924" spans="1:59" x14ac:dyDescent="0.25">
      <c r="A1924" t="s">
        <v>4</v>
      </c>
      <c r="B1924" t="s">
        <v>74</v>
      </c>
      <c r="C1924" t="s">
        <v>106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</row>
    <row r="1925" spans="1:59" x14ac:dyDescent="0.25">
      <c r="A1925" t="s">
        <v>4</v>
      </c>
      <c r="B1925" t="s">
        <v>74</v>
      </c>
      <c r="C1925" t="s">
        <v>107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</row>
    <row r="1926" spans="1:59" x14ac:dyDescent="0.25">
      <c r="A1926" t="s">
        <v>4</v>
      </c>
      <c r="B1926" t="s">
        <v>74</v>
      </c>
      <c r="C1926" t="s">
        <v>108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</row>
    <row r="1927" spans="1:59" x14ac:dyDescent="0.25">
      <c r="A1927" t="s">
        <v>4</v>
      </c>
      <c r="B1927" t="s">
        <v>74</v>
      </c>
      <c r="C1927" t="s">
        <v>109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</row>
    <row r="1928" spans="1:59" x14ac:dyDescent="0.25">
      <c r="A1928" t="s">
        <v>4</v>
      </c>
      <c r="B1928" t="s">
        <v>74</v>
      </c>
      <c r="C1928" t="s">
        <v>110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</row>
    <row r="1929" spans="1:59" x14ac:dyDescent="0.25">
      <c r="A1929" t="s">
        <v>4</v>
      </c>
      <c r="B1929" t="s">
        <v>74</v>
      </c>
      <c r="C1929" t="s">
        <v>111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</row>
    <row r="1930" spans="1:59" x14ac:dyDescent="0.25">
      <c r="A1930" t="s">
        <v>4</v>
      </c>
      <c r="B1930" t="s">
        <v>74</v>
      </c>
      <c r="C1930" t="s">
        <v>112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</row>
    <row r="1931" spans="1:59" x14ac:dyDescent="0.25">
      <c r="A1931" t="s">
        <v>4</v>
      </c>
      <c r="B1931" t="s">
        <v>74</v>
      </c>
      <c r="C1931" t="s">
        <v>113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</row>
    <row r="1932" spans="1:59" x14ac:dyDescent="0.25">
      <c r="A1932" t="s">
        <v>4</v>
      </c>
      <c r="B1932" t="s">
        <v>74</v>
      </c>
      <c r="C1932" t="s">
        <v>114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</row>
    <row r="1933" spans="1:59" x14ac:dyDescent="0.25">
      <c r="A1933" t="s">
        <v>4</v>
      </c>
      <c r="B1933" t="s">
        <v>74</v>
      </c>
      <c r="C1933" t="s">
        <v>115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</row>
    <row r="1934" spans="1:59" x14ac:dyDescent="0.25">
      <c r="A1934" t="s">
        <v>4</v>
      </c>
      <c r="B1934" t="s">
        <v>74</v>
      </c>
      <c r="C1934" t="s">
        <v>116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</row>
    <row r="1935" spans="1:59" x14ac:dyDescent="0.25">
      <c r="A1935" t="s">
        <v>4</v>
      </c>
      <c r="B1935" t="s">
        <v>75</v>
      </c>
      <c r="C1935" t="s">
        <v>89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</row>
    <row r="1936" spans="1:59" x14ac:dyDescent="0.25">
      <c r="A1936" t="s">
        <v>4</v>
      </c>
      <c r="B1936" t="s">
        <v>75</v>
      </c>
      <c r="C1936" t="s">
        <v>90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</row>
    <row r="1937" spans="1:59" x14ac:dyDescent="0.25">
      <c r="A1937" t="s">
        <v>4</v>
      </c>
      <c r="B1937" t="s">
        <v>75</v>
      </c>
      <c r="C1937" t="s">
        <v>91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</row>
    <row r="1938" spans="1:59" x14ac:dyDescent="0.25">
      <c r="A1938" t="s">
        <v>4</v>
      </c>
      <c r="B1938" t="s">
        <v>75</v>
      </c>
      <c r="C1938" t="s">
        <v>92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</row>
    <row r="1939" spans="1:59" x14ac:dyDescent="0.25">
      <c r="A1939" t="s">
        <v>4</v>
      </c>
      <c r="B1939" t="s">
        <v>75</v>
      </c>
      <c r="C1939" t="s">
        <v>93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</row>
    <row r="1940" spans="1:59" x14ac:dyDescent="0.25">
      <c r="A1940" t="s">
        <v>4</v>
      </c>
      <c r="B1940" t="s">
        <v>75</v>
      </c>
      <c r="C1940" t="s">
        <v>94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</row>
    <row r="1941" spans="1:59" x14ac:dyDescent="0.25">
      <c r="A1941" t="s">
        <v>4</v>
      </c>
      <c r="B1941" t="s">
        <v>75</v>
      </c>
      <c r="C1941" t="s">
        <v>95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</row>
    <row r="1942" spans="1:59" x14ac:dyDescent="0.25">
      <c r="A1942" t="s">
        <v>4</v>
      </c>
      <c r="B1942" t="s">
        <v>75</v>
      </c>
      <c r="C1942" t="s">
        <v>96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</row>
    <row r="1943" spans="1:59" x14ac:dyDescent="0.25">
      <c r="A1943" t="s">
        <v>4</v>
      </c>
      <c r="B1943" t="s">
        <v>75</v>
      </c>
      <c r="C1943" t="s">
        <v>97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</row>
    <row r="1944" spans="1:59" x14ac:dyDescent="0.25">
      <c r="A1944" t="s">
        <v>4</v>
      </c>
      <c r="B1944" t="s">
        <v>75</v>
      </c>
      <c r="C1944" t="s">
        <v>98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</row>
    <row r="1945" spans="1:59" x14ac:dyDescent="0.25">
      <c r="A1945" t="s">
        <v>4</v>
      </c>
      <c r="B1945" t="s">
        <v>75</v>
      </c>
      <c r="C1945" t="s">
        <v>99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</row>
    <row r="1946" spans="1:59" x14ac:dyDescent="0.25">
      <c r="A1946" t="s">
        <v>4</v>
      </c>
      <c r="B1946" t="s">
        <v>75</v>
      </c>
      <c r="C1946" t="s">
        <v>100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</row>
    <row r="1947" spans="1:59" x14ac:dyDescent="0.25">
      <c r="A1947" t="s">
        <v>4</v>
      </c>
      <c r="B1947" t="s">
        <v>75</v>
      </c>
      <c r="C1947" t="s">
        <v>101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</row>
    <row r="1948" spans="1:59" x14ac:dyDescent="0.25">
      <c r="A1948" t="s">
        <v>4</v>
      </c>
      <c r="B1948" t="s">
        <v>75</v>
      </c>
      <c r="C1948" t="s">
        <v>102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</row>
    <row r="1949" spans="1:59" x14ac:dyDescent="0.25">
      <c r="A1949" t="s">
        <v>4</v>
      </c>
      <c r="B1949" t="s">
        <v>75</v>
      </c>
      <c r="C1949" t="s">
        <v>103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</row>
    <row r="1950" spans="1:59" x14ac:dyDescent="0.25">
      <c r="A1950" t="s">
        <v>4</v>
      </c>
      <c r="B1950" t="s">
        <v>75</v>
      </c>
      <c r="C1950" t="s">
        <v>104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</row>
    <row r="1951" spans="1:59" x14ac:dyDescent="0.25">
      <c r="A1951" t="s">
        <v>4</v>
      </c>
      <c r="B1951" t="s">
        <v>75</v>
      </c>
      <c r="C1951" t="s">
        <v>105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</row>
    <row r="1952" spans="1:59" x14ac:dyDescent="0.25">
      <c r="A1952" t="s">
        <v>4</v>
      </c>
      <c r="B1952" t="s">
        <v>75</v>
      </c>
      <c r="C1952" t="s">
        <v>106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</row>
    <row r="1953" spans="1:59" x14ac:dyDescent="0.25">
      <c r="A1953" t="s">
        <v>4</v>
      </c>
      <c r="B1953" t="s">
        <v>75</v>
      </c>
      <c r="C1953" t="s">
        <v>107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</row>
    <row r="1954" spans="1:59" x14ac:dyDescent="0.25">
      <c r="A1954" t="s">
        <v>4</v>
      </c>
      <c r="B1954" t="s">
        <v>75</v>
      </c>
      <c r="C1954" t="s">
        <v>108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</row>
    <row r="1955" spans="1:59" x14ac:dyDescent="0.25">
      <c r="A1955" t="s">
        <v>4</v>
      </c>
      <c r="B1955" t="s">
        <v>75</v>
      </c>
      <c r="C1955" t="s">
        <v>109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</row>
    <row r="1956" spans="1:59" x14ac:dyDescent="0.25">
      <c r="A1956" t="s">
        <v>4</v>
      </c>
      <c r="B1956" t="s">
        <v>75</v>
      </c>
      <c r="C1956" t="s">
        <v>110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</row>
    <row r="1957" spans="1:59" x14ac:dyDescent="0.25">
      <c r="A1957" t="s">
        <v>4</v>
      </c>
      <c r="B1957" t="s">
        <v>75</v>
      </c>
      <c r="C1957" t="s">
        <v>111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</row>
    <row r="1958" spans="1:59" x14ac:dyDescent="0.25">
      <c r="A1958" t="s">
        <v>4</v>
      </c>
      <c r="B1958" t="s">
        <v>75</v>
      </c>
      <c r="C1958" t="s">
        <v>112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</row>
    <row r="1959" spans="1:59" x14ac:dyDescent="0.25">
      <c r="A1959" t="s">
        <v>4</v>
      </c>
      <c r="B1959" t="s">
        <v>75</v>
      </c>
      <c r="C1959" t="s">
        <v>113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</row>
    <row r="1960" spans="1:59" x14ac:dyDescent="0.25">
      <c r="A1960" t="s">
        <v>4</v>
      </c>
      <c r="B1960" t="s">
        <v>75</v>
      </c>
      <c r="C1960" t="s">
        <v>114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</row>
    <row r="1961" spans="1:59" x14ac:dyDescent="0.25">
      <c r="A1961" t="s">
        <v>4</v>
      </c>
      <c r="B1961" t="s">
        <v>75</v>
      </c>
      <c r="C1961" t="s">
        <v>115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</row>
    <row r="1962" spans="1:59" x14ac:dyDescent="0.25">
      <c r="A1962" t="s">
        <v>4</v>
      </c>
      <c r="B1962" t="s">
        <v>75</v>
      </c>
      <c r="C1962" t="s">
        <v>116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</row>
    <row r="1963" spans="1:59" x14ac:dyDescent="0.25">
      <c r="A1963" t="s">
        <v>4</v>
      </c>
      <c r="B1963" t="s">
        <v>76</v>
      </c>
      <c r="C1963" t="s">
        <v>89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</row>
    <row r="1964" spans="1:59" x14ac:dyDescent="0.25">
      <c r="A1964" t="s">
        <v>4</v>
      </c>
      <c r="B1964" t="s">
        <v>76</v>
      </c>
      <c r="C1964" t="s">
        <v>90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</row>
    <row r="1965" spans="1:59" x14ac:dyDescent="0.25">
      <c r="A1965" t="s">
        <v>4</v>
      </c>
      <c r="B1965" t="s">
        <v>76</v>
      </c>
      <c r="C1965" t="s">
        <v>91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</row>
    <row r="1966" spans="1:59" x14ac:dyDescent="0.25">
      <c r="A1966" t="s">
        <v>4</v>
      </c>
      <c r="B1966" t="s">
        <v>76</v>
      </c>
      <c r="C1966" t="s">
        <v>92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</row>
    <row r="1967" spans="1:59" x14ac:dyDescent="0.25">
      <c r="A1967" t="s">
        <v>4</v>
      </c>
      <c r="B1967" t="s">
        <v>76</v>
      </c>
      <c r="C1967" t="s">
        <v>93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</row>
    <row r="1968" spans="1:59" x14ac:dyDescent="0.25">
      <c r="A1968" t="s">
        <v>4</v>
      </c>
      <c r="B1968" t="s">
        <v>76</v>
      </c>
      <c r="C1968" t="s">
        <v>94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</row>
    <row r="1969" spans="1:59" x14ac:dyDescent="0.25">
      <c r="A1969" t="s">
        <v>4</v>
      </c>
      <c r="B1969" t="s">
        <v>76</v>
      </c>
      <c r="C1969" t="s">
        <v>95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</row>
    <row r="1970" spans="1:59" x14ac:dyDescent="0.25">
      <c r="A1970" t="s">
        <v>4</v>
      </c>
      <c r="B1970" t="s">
        <v>76</v>
      </c>
      <c r="C1970" t="s">
        <v>96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</row>
    <row r="1971" spans="1:59" x14ac:dyDescent="0.25">
      <c r="A1971" t="s">
        <v>4</v>
      </c>
      <c r="B1971" t="s">
        <v>76</v>
      </c>
      <c r="C1971" t="s">
        <v>97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</row>
    <row r="1972" spans="1:59" x14ac:dyDescent="0.25">
      <c r="A1972" t="s">
        <v>4</v>
      </c>
      <c r="B1972" t="s">
        <v>76</v>
      </c>
      <c r="C1972" t="s">
        <v>98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</row>
    <row r="1973" spans="1:59" x14ac:dyDescent="0.25">
      <c r="A1973" t="s">
        <v>4</v>
      </c>
      <c r="B1973" t="s">
        <v>76</v>
      </c>
      <c r="C1973" t="s">
        <v>99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</row>
    <row r="1974" spans="1:59" x14ac:dyDescent="0.25">
      <c r="A1974" t="s">
        <v>4</v>
      </c>
      <c r="B1974" t="s">
        <v>76</v>
      </c>
      <c r="C1974" t="s">
        <v>100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</row>
    <row r="1975" spans="1:59" x14ac:dyDescent="0.25">
      <c r="A1975" t="s">
        <v>4</v>
      </c>
      <c r="B1975" t="s">
        <v>76</v>
      </c>
      <c r="C1975" t="s">
        <v>101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</row>
    <row r="1976" spans="1:59" x14ac:dyDescent="0.25">
      <c r="A1976" t="s">
        <v>4</v>
      </c>
      <c r="B1976" t="s">
        <v>76</v>
      </c>
      <c r="C1976" t="s">
        <v>102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</row>
    <row r="1977" spans="1:59" x14ac:dyDescent="0.25">
      <c r="A1977" t="s">
        <v>4</v>
      </c>
      <c r="B1977" t="s">
        <v>76</v>
      </c>
      <c r="C1977" t="s">
        <v>103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</row>
    <row r="1978" spans="1:59" x14ac:dyDescent="0.25">
      <c r="A1978" t="s">
        <v>4</v>
      </c>
      <c r="B1978" t="s">
        <v>76</v>
      </c>
      <c r="C1978" t="s">
        <v>104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</row>
    <row r="1979" spans="1:59" x14ac:dyDescent="0.25">
      <c r="A1979" t="s">
        <v>4</v>
      </c>
      <c r="B1979" t="s">
        <v>76</v>
      </c>
      <c r="C1979" t="s">
        <v>105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</row>
    <row r="1980" spans="1:59" x14ac:dyDescent="0.25">
      <c r="A1980" t="s">
        <v>4</v>
      </c>
      <c r="B1980" t="s">
        <v>76</v>
      </c>
      <c r="C1980" t="s">
        <v>106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</row>
    <row r="1981" spans="1:59" x14ac:dyDescent="0.25">
      <c r="A1981" t="s">
        <v>4</v>
      </c>
      <c r="B1981" t="s">
        <v>76</v>
      </c>
      <c r="C1981" t="s">
        <v>107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</row>
    <row r="1982" spans="1:59" x14ac:dyDescent="0.25">
      <c r="A1982" t="s">
        <v>4</v>
      </c>
      <c r="B1982" t="s">
        <v>76</v>
      </c>
      <c r="C1982" t="s">
        <v>108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</row>
    <row r="1983" spans="1:59" x14ac:dyDescent="0.25">
      <c r="A1983" t="s">
        <v>4</v>
      </c>
      <c r="B1983" t="s">
        <v>76</v>
      </c>
      <c r="C1983" t="s">
        <v>109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</row>
    <row r="1984" spans="1:59" x14ac:dyDescent="0.25">
      <c r="A1984" t="s">
        <v>4</v>
      </c>
      <c r="B1984" t="s">
        <v>76</v>
      </c>
      <c r="C1984" t="s">
        <v>110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</row>
    <row r="1985" spans="1:59" x14ac:dyDescent="0.25">
      <c r="A1985" t="s">
        <v>4</v>
      </c>
      <c r="B1985" t="s">
        <v>76</v>
      </c>
      <c r="C1985" t="s">
        <v>111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</row>
    <row r="1986" spans="1:59" x14ac:dyDescent="0.25">
      <c r="A1986" t="s">
        <v>4</v>
      </c>
      <c r="B1986" t="s">
        <v>76</v>
      </c>
      <c r="C1986" t="s">
        <v>112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</row>
    <row r="1987" spans="1:59" x14ac:dyDescent="0.25">
      <c r="A1987" t="s">
        <v>4</v>
      </c>
      <c r="B1987" t="s">
        <v>76</v>
      </c>
      <c r="C1987" t="s">
        <v>113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</row>
    <row r="1988" spans="1:59" x14ac:dyDescent="0.25">
      <c r="A1988" t="s">
        <v>4</v>
      </c>
      <c r="B1988" t="s">
        <v>76</v>
      </c>
      <c r="C1988" t="s">
        <v>114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</row>
    <row r="1989" spans="1:59" x14ac:dyDescent="0.25">
      <c r="A1989" t="s">
        <v>4</v>
      </c>
      <c r="B1989" t="s">
        <v>76</v>
      </c>
      <c r="C1989" t="s">
        <v>115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</row>
    <row r="1990" spans="1:59" x14ac:dyDescent="0.25">
      <c r="A1990" t="s">
        <v>4</v>
      </c>
      <c r="B1990" t="s">
        <v>76</v>
      </c>
      <c r="C1990" t="s">
        <v>116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</row>
    <row r="1991" spans="1:59" x14ac:dyDescent="0.25">
      <c r="A1991" t="s">
        <v>4</v>
      </c>
      <c r="B1991" t="s">
        <v>77</v>
      </c>
      <c r="C1991" t="s">
        <v>89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</row>
    <row r="1992" spans="1:59" x14ac:dyDescent="0.25">
      <c r="A1992" t="s">
        <v>4</v>
      </c>
      <c r="B1992" t="s">
        <v>77</v>
      </c>
      <c r="C1992" t="s">
        <v>90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</row>
    <row r="1993" spans="1:59" x14ac:dyDescent="0.25">
      <c r="A1993" t="s">
        <v>4</v>
      </c>
      <c r="B1993" t="s">
        <v>77</v>
      </c>
      <c r="C1993" t="s">
        <v>91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</row>
    <row r="1994" spans="1:59" x14ac:dyDescent="0.25">
      <c r="A1994" t="s">
        <v>4</v>
      </c>
      <c r="B1994" t="s">
        <v>77</v>
      </c>
      <c r="C1994" t="s">
        <v>92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</row>
    <row r="1995" spans="1:59" x14ac:dyDescent="0.25">
      <c r="A1995" t="s">
        <v>4</v>
      </c>
      <c r="B1995" t="s">
        <v>77</v>
      </c>
      <c r="C1995" t="s">
        <v>93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</row>
    <row r="1996" spans="1:59" x14ac:dyDescent="0.25">
      <c r="A1996" t="s">
        <v>4</v>
      </c>
      <c r="B1996" t="s">
        <v>77</v>
      </c>
      <c r="C1996" t="s">
        <v>94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</row>
    <row r="1997" spans="1:59" x14ac:dyDescent="0.25">
      <c r="A1997" t="s">
        <v>4</v>
      </c>
      <c r="B1997" t="s">
        <v>77</v>
      </c>
      <c r="C1997" t="s">
        <v>95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</row>
    <row r="1998" spans="1:59" x14ac:dyDescent="0.25">
      <c r="A1998" t="s">
        <v>4</v>
      </c>
      <c r="B1998" t="s">
        <v>77</v>
      </c>
      <c r="C1998" t="s">
        <v>96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</row>
    <row r="1999" spans="1:59" x14ac:dyDescent="0.25">
      <c r="A1999" t="s">
        <v>4</v>
      </c>
      <c r="B1999" t="s">
        <v>77</v>
      </c>
      <c r="C1999" t="s">
        <v>97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</row>
    <row r="2000" spans="1:59" x14ac:dyDescent="0.25">
      <c r="A2000" t="s">
        <v>4</v>
      </c>
      <c r="B2000" t="s">
        <v>77</v>
      </c>
      <c r="C2000" t="s">
        <v>98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</row>
    <row r="2001" spans="1:59" x14ac:dyDescent="0.25">
      <c r="A2001" t="s">
        <v>4</v>
      </c>
      <c r="B2001" t="s">
        <v>77</v>
      </c>
      <c r="C2001" t="s">
        <v>99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</row>
    <row r="2002" spans="1:59" x14ac:dyDescent="0.25">
      <c r="A2002" t="s">
        <v>4</v>
      </c>
      <c r="B2002" t="s">
        <v>77</v>
      </c>
      <c r="C2002" t="s">
        <v>100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</row>
    <row r="2003" spans="1:59" x14ac:dyDescent="0.25">
      <c r="A2003" t="s">
        <v>4</v>
      </c>
      <c r="B2003" t="s">
        <v>77</v>
      </c>
      <c r="C2003" t="s">
        <v>101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</row>
    <row r="2004" spans="1:59" x14ac:dyDescent="0.25">
      <c r="A2004" t="s">
        <v>4</v>
      </c>
      <c r="B2004" t="s">
        <v>77</v>
      </c>
      <c r="C2004" t="s">
        <v>102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</row>
    <row r="2005" spans="1:59" x14ac:dyDescent="0.25">
      <c r="A2005" t="s">
        <v>4</v>
      </c>
      <c r="B2005" t="s">
        <v>77</v>
      </c>
      <c r="C2005" t="s">
        <v>103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</row>
    <row r="2006" spans="1:59" x14ac:dyDescent="0.25">
      <c r="A2006" t="s">
        <v>4</v>
      </c>
      <c r="B2006" t="s">
        <v>77</v>
      </c>
      <c r="C2006" t="s">
        <v>104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</row>
    <row r="2007" spans="1:59" x14ac:dyDescent="0.25">
      <c r="A2007" t="s">
        <v>4</v>
      </c>
      <c r="B2007" t="s">
        <v>77</v>
      </c>
      <c r="C2007" t="s">
        <v>105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</row>
    <row r="2008" spans="1:59" x14ac:dyDescent="0.25">
      <c r="A2008" t="s">
        <v>4</v>
      </c>
      <c r="B2008" t="s">
        <v>77</v>
      </c>
      <c r="C2008" t="s">
        <v>106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</row>
    <row r="2009" spans="1:59" x14ac:dyDescent="0.25">
      <c r="A2009" t="s">
        <v>4</v>
      </c>
      <c r="B2009" t="s">
        <v>77</v>
      </c>
      <c r="C2009" t="s">
        <v>107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</row>
    <row r="2010" spans="1:59" x14ac:dyDescent="0.25">
      <c r="A2010" t="s">
        <v>4</v>
      </c>
      <c r="B2010" t="s">
        <v>77</v>
      </c>
      <c r="C2010" t="s">
        <v>108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</row>
    <row r="2011" spans="1:59" x14ac:dyDescent="0.25">
      <c r="A2011" t="s">
        <v>4</v>
      </c>
      <c r="B2011" t="s">
        <v>77</v>
      </c>
      <c r="C2011" t="s">
        <v>109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</row>
    <row r="2012" spans="1:59" x14ac:dyDescent="0.25">
      <c r="A2012" t="s">
        <v>4</v>
      </c>
      <c r="B2012" t="s">
        <v>77</v>
      </c>
      <c r="C2012" t="s">
        <v>110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</row>
    <row r="2013" spans="1:59" x14ac:dyDescent="0.25">
      <c r="A2013" t="s">
        <v>4</v>
      </c>
      <c r="B2013" t="s">
        <v>77</v>
      </c>
      <c r="C2013" t="s">
        <v>111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</row>
    <row r="2014" spans="1:59" x14ac:dyDescent="0.25">
      <c r="A2014" t="s">
        <v>4</v>
      </c>
      <c r="B2014" t="s">
        <v>77</v>
      </c>
      <c r="C2014" t="s">
        <v>112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</row>
    <row r="2015" spans="1:59" x14ac:dyDescent="0.25">
      <c r="A2015" t="s">
        <v>4</v>
      </c>
      <c r="B2015" t="s">
        <v>77</v>
      </c>
      <c r="C2015" t="s">
        <v>113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</row>
    <row r="2016" spans="1:59" x14ac:dyDescent="0.25">
      <c r="A2016" t="s">
        <v>4</v>
      </c>
      <c r="B2016" t="s">
        <v>77</v>
      </c>
      <c r="C2016" t="s">
        <v>114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</row>
    <row r="2017" spans="1:59" x14ac:dyDescent="0.25">
      <c r="A2017" t="s">
        <v>4</v>
      </c>
      <c r="B2017" t="s">
        <v>77</v>
      </c>
      <c r="C2017" t="s">
        <v>115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</row>
    <row r="2018" spans="1:59" x14ac:dyDescent="0.25">
      <c r="A2018" t="s">
        <v>4</v>
      </c>
      <c r="B2018" t="s">
        <v>77</v>
      </c>
      <c r="C2018" t="s">
        <v>116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</row>
    <row r="2019" spans="1:59" x14ac:dyDescent="0.25">
      <c r="A2019" t="s">
        <v>4</v>
      </c>
      <c r="B2019" t="s">
        <v>78</v>
      </c>
      <c r="C2019" t="s">
        <v>89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</row>
    <row r="2020" spans="1:59" x14ac:dyDescent="0.25">
      <c r="A2020" t="s">
        <v>4</v>
      </c>
      <c r="B2020" t="s">
        <v>78</v>
      </c>
      <c r="C2020" t="s">
        <v>90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</row>
    <row r="2021" spans="1:59" x14ac:dyDescent="0.25">
      <c r="A2021" t="s">
        <v>4</v>
      </c>
      <c r="B2021" t="s">
        <v>78</v>
      </c>
      <c r="C2021" t="s">
        <v>91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</row>
    <row r="2022" spans="1:59" x14ac:dyDescent="0.25">
      <c r="A2022" t="s">
        <v>4</v>
      </c>
      <c r="B2022" t="s">
        <v>78</v>
      </c>
      <c r="C2022" t="s">
        <v>92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</row>
    <row r="2023" spans="1:59" x14ac:dyDescent="0.25">
      <c r="A2023" t="s">
        <v>4</v>
      </c>
      <c r="B2023" t="s">
        <v>78</v>
      </c>
      <c r="C2023" t="s">
        <v>93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</row>
    <row r="2024" spans="1:59" x14ac:dyDescent="0.25">
      <c r="A2024" t="s">
        <v>4</v>
      </c>
      <c r="B2024" t="s">
        <v>78</v>
      </c>
      <c r="C2024" t="s">
        <v>94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</row>
    <row r="2025" spans="1:59" x14ac:dyDescent="0.25">
      <c r="A2025" t="s">
        <v>4</v>
      </c>
      <c r="B2025" t="s">
        <v>78</v>
      </c>
      <c r="C2025" t="s">
        <v>95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</row>
    <row r="2026" spans="1:59" x14ac:dyDescent="0.25">
      <c r="A2026" t="s">
        <v>4</v>
      </c>
      <c r="B2026" t="s">
        <v>78</v>
      </c>
      <c r="C2026" t="s">
        <v>96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</row>
    <row r="2027" spans="1:59" x14ac:dyDescent="0.25">
      <c r="A2027" t="s">
        <v>4</v>
      </c>
      <c r="B2027" t="s">
        <v>78</v>
      </c>
      <c r="C2027" t="s">
        <v>97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</row>
    <row r="2028" spans="1:59" x14ac:dyDescent="0.25">
      <c r="A2028" t="s">
        <v>4</v>
      </c>
      <c r="B2028" t="s">
        <v>78</v>
      </c>
      <c r="C2028" t="s">
        <v>98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</row>
    <row r="2029" spans="1:59" x14ac:dyDescent="0.25">
      <c r="A2029" t="s">
        <v>4</v>
      </c>
      <c r="B2029" t="s">
        <v>78</v>
      </c>
      <c r="C2029" t="s">
        <v>99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</row>
    <row r="2030" spans="1:59" x14ac:dyDescent="0.25">
      <c r="A2030" t="s">
        <v>4</v>
      </c>
      <c r="B2030" t="s">
        <v>78</v>
      </c>
      <c r="C2030" t="s">
        <v>100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</row>
    <row r="2031" spans="1:59" x14ac:dyDescent="0.25">
      <c r="A2031" t="s">
        <v>4</v>
      </c>
      <c r="B2031" t="s">
        <v>78</v>
      </c>
      <c r="C2031" t="s">
        <v>101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</row>
    <row r="2032" spans="1:59" x14ac:dyDescent="0.25">
      <c r="A2032" t="s">
        <v>4</v>
      </c>
      <c r="B2032" t="s">
        <v>78</v>
      </c>
      <c r="C2032" t="s">
        <v>102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</row>
    <row r="2033" spans="1:59" x14ac:dyDescent="0.25">
      <c r="A2033" t="s">
        <v>4</v>
      </c>
      <c r="B2033" t="s">
        <v>78</v>
      </c>
      <c r="C2033" t="s">
        <v>103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</row>
    <row r="2034" spans="1:59" x14ac:dyDescent="0.25">
      <c r="A2034" t="s">
        <v>4</v>
      </c>
      <c r="B2034" t="s">
        <v>78</v>
      </c>
      <c r="C2034" t="s">
        <v>104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</row>
    <row r="2035" spans="1:59" x14ac:dyDescent="0.25">
      <c r="A2035" t="s">
        <v>4</v>
      </c>
      <c r="B2035" t="s">
        <v>78</v>
      </c>
      <c r="C2035" t="s">
        <v>105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</row>
    <row r="2036" spans="1:59" x14ac:dyDescent="0.25">
      <c r="A2036" t="s">
        <v>4</v>
      </c>
      <c r="B2036" t="s">
        <v>78</v>
      </c>
      <c r="C2036" t="s">
        <v>106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</row>
    <row r="2037" spans="1:59" x14ac:dyDescent="0.25">
      <c r="A2037" t="s">
        <v>4</v>
      </c>
      <c r="B2037" t="s">
        <v>78</v>
      </c>
      <c r="C2037" t="s">
        <v>107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</row>
    <row r="2038" spans="1:59" x14ac:dyDescent="0.25">
      <c r="A2038" t="s">
        <v>4</v>
      </c>
      <c r="B2038" t="s">
        <v>78</v>
      </c>
      <c r="C2038" t="s">
        <v>108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</row>
    <row r="2039" spans="1:59" x14ac:dyDescent="0.25">
      <c r="A2039" t="s">
        <v>4</v>
      </c>
      <c r="B2039" t="s">
        <v>78</v>
      </c>
      <c r="C2039" t="s">
        <v>109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</row>
    <row r="2040" spans="1:59" x14ac:dyDescent="0.25">
      <c r="A2040" t="s">
        <v>4</v>
      </c>
      <c r="B2040" t="s">
        <v>78</v>
      </c>
      <c r="C2040" t="s">
        <v>110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</row>
    <row r="2041" spans="1:59" x14ac:dyDescent="0.25">
      <c r="A2041" t="s">
        <v>4</v>
      </c>
      <c r="B2041" t="s">
        <v>78</v>
      </c>
      <c r="C2041" t="s">
        <v>111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</row>
    <row r="2042" spans="1:59" x14ac:dyDescent="0.25">
      <c r="A2042" t="s">
        <v>4</v>
      </c>
      <c r="B2042" t="s">
        <v>78</v>
      </c>
      <c r="C2042" t="s">
        <v>112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</row>
    <row r="2043" spans="1:59" x14ac:dyDescent="0.25">
      <c r="A2043" t="s">
        <v>4</v>
      </c>
      <c r="B2043" t="s">
        <v>78</v>
      </c>
      <c r="C2043" t="s">
        <v>113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</row>
    <row r="2044" spans="1:59" x14ac:dyDescent="0.25">
      <c r="A2044" t="s">
        <v>4</v>
      </c>
      <c r="B2044" t="s">
        <v>78</v>
      </c>
      <c r="C2044" t="s">
        <v>114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</row>
    <row r="2045" spans="1:59" x14ac:dyDescent="0.25">
      <c r="A2045" t="s">
        <v>4</v>
      </c>
      <c r="B2045" t="s">
        <v>78</v>
      </c>
      <c r="C2045" t="s">
        <v>115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</row>
    <row r="2046" spans="1:59" x14ac:dyDescent="0.25">
      <c r="A2046" t="s">
        <v>4</v>
      </c>
      <c r="B2046" t="s">
        <v>78</v>
      </c>
      <c r="C2046" t="s">
        <v>116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</row>
    <row r="2047" spans="1:59" x14ac:dyDescent="0.25">
      <c r="A2047" t="s">
        <v>4</v>
      </c>
      <c r="B2047" t="s">
        <v>79</v>
      </c>
      <c r="C2047" t="s">
        <v>89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</row>
    <row r="2048" spans="1:59" x14ac:dyDescent="0.25">
      <c r="A2048" t="s">
        <v>4</v>
      </c>
      <c r="B2048" t="s">
        <v>79</v>
      </c>
      <c r="C2048" t="s">
        <v>90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</row>
    <row r="2049" spans="1:59" x14ac:dyDescent="0.25">
      <c r="A2049" t="s">
        <v>4</v>
      </c>
      <c r="B2049" t="s">
        <v>79</v>
      </c>
      <c r="C2049" t="s">
        <v>91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</row>
    <row r="2050" spans="1:59" x14ac:dyDescent="0.25">
      <c r="A2050" t="s">
        <v>4</v>
      </c>
      <c r="B2050" t="s">
        <v>79</v>
      </c>
      <c r="C2050" t="s">
        <v>92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</row>
    <row r="2051" spans="1:59" x14ac:dyDescent="0.25">
      <c r="A2051" t="s">
        <v>4</v>
      </c>
      <c r="B2051" t="s">
        <v>79</v>
      </c>
      <c r="C2051" t="s">
        <v>93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</row>
    <row r="2052" spans="1:59" x14ac:dyDescent="0.25">
      <c r="A2052" t="s">
        <v>4</v>
      </c>
      <c r="B2052" t="s">
        <v>79</v>
      </c>
      <c r="C2052" t="s">
        <v>94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</row>
    <row r="2053" spans="1:59" x14ac:dyDescent="0.25">
      <c r="A2053" t="s">
        <v>4</v>
      </c>
      <c r="B2053" t="s">
        <v>79</v>
      </c>
      <c r="C2053" t="s">
        <v>95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</row>
    <row r="2054" spans="1:59" x14ac:dyDescent="0.25">
      <c r="A2054" t="s">
        <v>4</v>
      </c>
      <c r="B2054" t="s">
        <v>79</v>
      </c>
      <c r="C2054" t="s">
        <v>96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</row>
    <row r="2055" spans="1:59" x14ac:dyDescent="0.25">
      <c r="A2055" t="s">
        <v>4</v>
      </c>
      <c r="B2055" t="s">
        <v>79</v>
      </c>
      <c r="C2055" t="s">
        <v>97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</row>
    <row r="2056" spans="1:59" x14ac:dyDescent="0.25">
      <c r="A2056" t="s">
        <v>4</v>
      </c>
      <c r="B2056" t="s">
        <v>79</v>
      </c>
      <c r="C2056" t="s">
        <v>98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</row>
    <row r="2057" spans="1:59" x14ac:dyDescent="0.25">
      <c r="A2057" t="s">
        <v>4</v>
      </c>
      <c r="B2057" t="s">
        <v>79</v>
      </c>
      <c r="C2057" t="s">
        <v>99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</row>
    <row r="2058" spans="1:59" x14ac:dyDescent="0.25">
      <c r="A2058" t="s">
        <v>4</v>
      </c>
      <c r="B2058" t="s">
        <v>79</v>
      </c>
      <c r="C2058" t="s">
        <v>100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</row>
    <row r="2059" spans="1:59" x14ac:dyDescent="0.25">
      <c r="A2059" t="s">
        <v>4</v>
      </c>
      <c r="B2059" t="s">
        <v>79</v>
      </c>
      <c r="C2059" t="s">
        <v>101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</row>
    <row r="2060" spans="1:59" x14ac:dyDescent="0.25">
      <c r="A2060" t="s">
        <v>4</v>
      </c>
      <c r="B2060" t="s">
        <v>79</v>
      </c>
      <c r="C2060" t="s">
        <v>102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</row>
    <row r="2061" spans="1:59" x14ac:dyDescent="0.25">
      <c r="A2061" t="s">
        <v>4</v>
      </c>
      <c r="B2061" t="s">
        <v>79</v>
      </c>
      <c r="C2061" t="s">
        <v>103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</row>
    <row r="2062" spans="1:59" x14ac:dyDescent="0.25">
      <c r="A2062" t="s">
        <v>4</v>
      </c>
      <c r="B2062" t="s">
        <v>79</v>
      </c>
      <c r="C2062" t="s">
        <v>104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</row>
    <row r="2063" spans="1:59" x14ac:dyDescent="0.25">
      <c r="A2063" t="s">
        <v>4</v>
      </c>
      <c r="B2063" t="s">
        <v>79</v>
      </c>
      <c r="C2063" t="s">
        <v>105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</row>
    <row r="2064" spans="1:59" x14ac:dyDescent="0.25">
      <c r="A2064" t="s">
        <v>4</v>
      </c>
      <c r="B2064" t="s">
        <v>79</v>
      </c>
      <c r="C2064" t="s">
        <v>106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</row>
    <row r="2065" spans="1:59" x14ac:dyDescent="0.25">
      <c r="A2065" t="s">
        <v>4</v>
      </c>
      <c r="B2065" t="s">
        <v>79</v>
      </c>
      <c r="C2065" t="s">
        <v>107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</row>
    <row r="2066" spans="1:59" x14ac:dyDescent="0.25">
      <c r="A2066" t="s">
        <v>4</v>
      </c>
      <c r="B2066" t="s">
        <v>79</v>
      </c>
      <c r="C2066" t="s">
        <v>108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</row>
    <row r="2067" spans="1:59" x14ac:dyDescent="0.25">
      <c r="A2067" t="s">
        <v>4</v>
      </c>
      <c r="B2067" t="s">
        <v>79</v>
      </c>
      <c r="C2067" t="s">
        <v>109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</row>
    <row r="2068" spans="1:59" x14ac:dyDescent="0.25">
      <c r="A2068" t="s">
        <v>4</v>
      </c>
      <c r="B2068" t="s">
        <v>79</v>
      </c>
      <c r="C2068" t="s">
        <v>110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</row>
    <row r="2069" spans="1:59" x14ac:dyDescent="0.25">
      <c r="A2069" t="s">
        <v>4</v>
      </c>
      <c r="B2069" t="s">
        <v>79</v>
      </c>
      <c r="C2069" t="s">
        <v>111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</row>
    <row r="2070" spans="1:59" x14ac:dyDescent="0.25">
      <c r="A2070" t="s">
        <v>4</v>
      </c>
      <c r="B2070" t="s">
        <v>79</v>
      </c>
      <c r="C2070" t="s">
        <v>112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6.1831708746154703</v>
      </c>
      <c r="Z2070">
        <v>65.508766680502504</v>
      </c>
      <c r="AA2070">
        <v>143.89632750498399</v>
      </c>
      <c r="AB2070">
        <v>178.188817710612</v>
      </c>
      <c r="AC2070">
        <v>203.05242020305201</v>
      </c>
      <c r="AD2070">
        <v>203.05242020305201</v>
      </c>
      <c r="AE2070">
        <v>266.02800717401601</v>
      </c>
      <c r="AF2070">
        <v>284.27338828427298</v>
      </c>
      <c r="AG2070">
        <v>284.27338828427298</v>
      </c>
      <c r="AH2070">
        <v>284.27338828427298</v>
      </c>
      <c r="AI2070">
        <v>284.27338828427298</v>
      </c>
      <c r="AJ2070">
        <v>284.27338828427298</v>
      </c>
      <c r="AK2070">
        <v>284.27338828427298</v>
      </c>
      <c r="AL2070">
        <v>284.27338828427298</v>
      </c>
      <c r="AM2070">
        <v>284.27338828427298</v>
      </c>
      <c r="AN2070">
        <v>303.06144110980301</v>
      </c>
      <c r="AO2070">
        <v>360.16974962854198</v>
      </c>
      <c r="AP2070">
        <v>420.85566712161199</v>
      </c>
      <c r="AQ2070">
        <v>446.71532444671499</v>
      </c>
      <c r="AR2070">
        <v>446.71532444671499</v>
      </c>
      <c r="AS2070">
        <v>446.71532444671499</v>
      </c>
      <c r="AT2070">
        <v>527.93629252793596</v>
      </c>
      <c r="AU2070">
        <v>527.93629252793596</v>
      </c>
      <c r="AV2070">
        <v>527.93629252793596</v>
      </c>
      <c r="AW2070">
        <v>527.93629252793596</v>
      </c>
      <c r="AX2070">
        <v>527.93629252793596</v>
      </c>
      <c r="AY2070">
        <v>590.442148843881</v>
      </c>
      <c r="AZ2070">
        <v>609.15726060915699</v>
      </c>
      <c r="BA2070">
        <v>609.15726060915699</v>
      </c>
      <c r="BB2070">
        <v>609.15726060915699</v>
      </c>
      <c r="BC2070">
        <v>609.15726060915699</v>
      </c>
      <c r="BD2070">
        <v>668.01312576002499</v>
      </c>
      <c r="BE2070">
        <v>690.37822869037802</v>
      </c>
      <c r="BF2070">
        <v>690.37822869037802</v>
      </c>
      <c r="BG2070">
        <v>690.37822869037802</v>
      </c>
    </row>
    <row r="2071" spans="1:59" x14ac:dyDescent="0.25">
      <c r="A2071" t="s">
        <v>4</v>
      </c>
      <c r="B2071" t="s">
        <v>79</v>
      </c>
      <c r="C2071" t="s">
        <v>113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</row>
    <row r="2072" spans="1:59" x14ac:dyDescent="0.25">
      <c r="A2072" t="s">
        <v>4</v>
      </c>
      <c r="B2072" t="s">
        <v>79</v>
      </c>
      <c r="C2072" t="s">
        <v>114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</row>
    <row r="2073" spans="1:59" x14ac:dyDescent="0.25">
      <c r="A2073" t="s">
        <v>4</v>
      </c>
      <c r="B2073" t="s">
        <v>79</v>
      </c>
      <c r="C2073" t="s">
        <v>115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</row>
    <row r="2074" spans="1:59" x14ac:dyDescent="0.25">
      <c r="A2074" t="s">
        <v>4</v>
      </c>
      <c r="B2074" t="s">
        <v>79</v>
      </c>
      <c r="C2074" t="s">
        <v>116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</row>
    <row r="2075" spans="1:59" x14ac:dyDescent="0.25">
      <c r="A2075" t="s">
        <v>4</v>
      </c>
      <c r="B2075" t="s">
        <v>80</v>
      </c>
      <c r="C2075" t="s">
        <v>89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</row>
    <row r="2076" spans="1:59" x14ac:dyDescent="0.25">
      <c r="A2076" t="s">
        <v>4</v>
      </c>
      <c r="B2076" t="s">
        <v>80</v>
      </c>
      <c r="C2076" t="s">
        <v>90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</row>
    <row r="2077" spans="1:59" x14ac:dyDescent="0.25">
      <c r="A2077" t="s">
        <v>4</v>
      </c>
      <c r="B2077" t="s">
        <v>80</v>
      </c>
      <c r="C2077" t="s">
        <v>91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</row>
    <row r="2078" spans="1:59" x14ac:dyDescent="0.25">
      <c r="A2078" t="s">
        <v>4</v>
      </c>
      <c r="B2078" t="s">
        <v>80</v>
      </c>
      <c r="C2078" t="s">
        <v>92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</row>
    <row r="2079" spans="1:59" x14ac:dyDescent="0.25">
      <c r="A2079" t="s">
        <v>4</v>
      </c>
      <c r="B2079" t="s">
        <v>80</v>
      </c>
      <c r="C2079" t="s">
        <v>93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</row>
    <row r="2080" spans="1:59" x14ac:dyDescent="0.25">
      <c r="A2080" t="s">
        <v>4</v>
      </c>
      <c r="B2080" t="s">
        <v>80</v>
      </c>
      <c r="C2080" t="s">
        <v>94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</row>
    <row r="2081" spans="1:59" x14ac:dyDescent="0.25">
      <c r="A2081" t="s">
        <v>4</v>
      </c>
      <c r="B2081" t="s">
        <v>80</v>
      </c>
      <c r="C2081" t="s">
        <v>95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</row>
    <row r="2082" spans="1:59" x14ac:dyDescent="0.25">
      <c r="A2082" t="s">
        <v>4</v>
      </c>
      <c r="B2082" t="s">
        <v>80</v>
      </c>
      <c r="C2082" t="s">
        <v>96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</row>
    <row r="2083" spans="1:59" x14ac:dyDescent="0.25">
      <c r="A2083" t="s">
        <v>4</v>
      </c>
      <c r="B2083" t="s">
        <v>80</v>
      </c>
      <c r="C2083" t="s">
        <v>97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</row>
    <row r="2084" spans="1:59" x14ac:dyDescent="0.25">
      <c r="A2084" t="s">
        <v>4</v>
      </c>
      <c r="B2084" t="s">
        <v>80</v>
      </c>
      <c r="C2084" t="s">
        <v>98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</row>
    <row r="2085" spans="1:59" x14ac:dyDescent="0.25">
      <c r="A2085" t="s">
        <v>4</v>
      </c>
      <c r="B2085" t="s">
        <v>80</v>
      </c>
      <c r="C2085" t="s">
        <v>99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</row>
    <row r="2086" spans="1:59" x14ac:dyDescent="0.25">
      <c r="A2086" t="s">
        <v>4</v>
      </c>
      <c r="B2086" t="s">
        <v>80</v>
      </c>
      <c r="C2086" t="s">
        <v>100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</row>
    <row r="2087" spans="1:59" x14ac:dyDescent="0.25">
      <c r="A2087" t="s">
        <v>4</v>
      </c>
      <c r="B2087" t="s">
        <v>80</v>
      </c>
      <c r="C2087" t="s">
        <v>101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</row>
    <row r="2088" spans="1:59" x14ac:dyDescent="0.25">
      <c r="A2088" t="s">
        <v>4</v>
      </c>
      <c r="B2088" t="s">
        <v>80</v>
      </c>
      <c r="C2088" t="s">
        <v>102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</row>
    <row r="2089" spans="1:59" x14ac:dyDescent="0.25">
      <c r="A2089" t="s">
        <v>4</v>
      </c>
      <c r="B2089" t="s">
        <v>80</v>
      </c>
      <c r="C2089" t="s">
        <v>103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</row>
    <row r="2090" spans="1:59" x14ac:dyDescent="0.25">
      <c r="A2090" t="s">
        <v>4</v>
      </c>
      <c r="B2090" t="s">
        <v>80</v>
      </c>
      <c r="C2090" t="s">
        <v>104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</row>
    <row r="2091" spans="1:59" x14ac:dyDescent="0.25">
      <c r="A2091" t="s">
        <v>4</v>
      </c>
      <c r="B2091" t="s">
        <v>80</v>
      </c>
      <c r="C2091" t="s">
        <v>105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</row>
    <row r="2092" spans="1:59" x14ac:dyDescent="0.25">
      <c r="A2092" t="s">
        <v>4</v>
      </c>
      <c r="B2092" t="s">
        <v>80</v>
      </c>
      <c r="C2092" t="s">
        <v>106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</row>
    <row r="2093" spans="1:59" x14ac:dyDescent="0.25">
      <c r="A2093" t="s">
        <v>4</v>
      </c>
      <c r="B2093" t="s">
        <v>80</v>
      </c>
      <c r="C2093" t="s">
        <v>107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</row>
    <row r="2094" spans="1:59" x14ac:dyDescent="0.25">
      <c r="A2094" t="s">
        <v>4</v>
      </c>
      <c r="B2094" t="s">
        <v>80</v>
      </c>
      <c r="C2094" t="s">
        <v>108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</row>
    <row r="2095" spans="1:59" x14ac:dyDescent="0.25">
      <c r="A2095" t="s">
        <v>4</v>
      </c>
      <c r="B2095" t="s">
        <v>80</v>
      </c>
      <c r="C2095" t="s">
        <v>109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</row>
    <row r="2096" spans="1:59" x14ac:dyDescent="0.25">
      <c r="A2096" t="s">
        <v>4</v>
      </c>
      <c r="B2096" t="s">
        <v>80</v>
      </c>
      <c r="C2096" t="s">
        <v>110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</row>
    <row r="2097" spans="1:59" x14ac:dyDescent="0.25">
      <c r="A2097" t="s">
        <v>4</v>
      </c>
      <c r="B2097" t="s">
        <v>80</v>
      </c>
      <c r="C2097" t="s">
        <v>111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</row>
    <row r="2098" spans="1:59" x14ac:dyDescent="0.25">
      <c r="A2098" t="s">
        <v>4</v>
      </c>
      <c r="B2098" t="s">
        <v>80</v>
      </c>
      <c r="C2098" t="s">
        <v>112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</row>
    <row r="2099" spans="1:59" x14ac:dyDescent="0.25">
      <c r="A2099" t="s">
        <v>4</v>
      </c>
      <c r="B2099" t="s">
        <v>80</v>
      </c>
      <c r="C2099" t="s">
        <v>113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</row>
    <row r="2100" spans="1:59" x14ac:dyDescent="0.25">
      <c r="A2100" t="s">
        <v>4</v>
      </c>
      <c r="B2100" t="s">
        <v>80</v>
      </c>
      <c r="C2100" t="s">
        <v>114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</row>
    <row r="2101" spans="1:59" x14ac:dyDescent="0.25">
      <c r="A2101" t="s">
        <v>4</v>
      </c>
      <c r="B2101" t="s">
        <v>80</v>
      </c>
      <c r="C2101" t="s">
        <v>115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</row>
    <row r="2102" spans="1:59" x14ac:dyDescent="0.25">
      <c r="A2102" t="s">
        <v>4</v>
      </c>
      <c r="B2102" t="s">
        <v>80</v>
      </c>
      <c r="C2102" t="s">
        <v>116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</row>
    <row r="2103" spans="1:59" x14ac:dyDescent="0.25">
      <c r="A2103" t="s">
        <v>4</v>
      </c>
      <c r="B2103" t="s">
        <v>81</v>
      </c>
      <c r="C2103" t="s">
        <v>89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</row>
    <row r="2104" spans="1:59" x14ac:dyDescent="0.25">
      <c r="A2104" t="s">
        <v>4</v>
      </c>
      <c r="B2104" t="s">
        <v>81</v>
      </c>
      <c r="C2104" t="s">
        <v>90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</row>
    <row r="2105" spans="1:59" x14ac:dyDescent="0.25">
      <c r="A2105" t="s">
        <v>4</v>
      </c>
      <c r="B2105" t="s">
        <v>81</v>
      </c>
      <c r="C2105" t="s">
        <v>91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</row>
    <row r="2106" spans="1:59" x14ac:dyDescent="0.25">
      <c r="A2106" t="s">
        <v>4</v>
      </c>
      <c r="B2106" t="s">
        <v>81</v>
      </c>
      <c r="C2106" t="s">
        <v>92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</row>
    <row r="2107" spans="1:59" x14ac:dyDescent="0.25">
      <c r="A2107" t="s">
        <v>4</v>
      </c>
      <c r="B2107" t="s">
        <v>81</v>
      </c>
      <c r="C2107" t="s">
        <v>93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</row>
    <row r="2108" spans="1:59" x14ac:dyDescent="0.25">
      <c r="A2108" t="s">
        <v>4</v>
      </c>
      <c r="B2108" t="s">
        <v>81</v>
      </c>
      <c r="C2108" t="s">
        <v>94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</row>
    <row r="2109" spans="1:59" x14ac:dyDescent="0.25">
      <c r="A2109" t="s">
        <v>4</v>
      </c>
      <c r="B2109" t="s">
        <v>81</v>
      </c>
      <c r="C2109" t="s">
        <v>95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</row>
    <row r="2110" spans="1:59" x14ac:dyDescent="0.25">
      <c r="A2110" t="s">
        <v>4</v>
      </c>
      <c r="B2110" t="s">
        <v>81</v>
      </c>
      <c r="C2110" t="s">
        <v>96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</row>
    <row r="2111" spans="1:59" x14ac:dyDescent="0.25">
      <c r="A2111" t="s">
        <v>4</v>
      </c>
      <c r="B2111" t="s">
        <v>81</v>
      </c>
      <c r="C2111" t="s">
        <v>97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</row>
    <row r="2112" spans="1:59" x14ac:dyDescent="0.25">
      <c r="A2112" t="s">
        <v>4</v>
      </c>
      <c r="B2112" t="s">
        <v>81</v>
      </c>
      <c r="C2112" t="s">
        <v>98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</row>
    <row r="2113" spans="1:59" x14ac:dyDescent="0.25">
      <c r="A2113" t="s">
        <v>4</v>
      </c>
      <c r="B2113" t="s">
        <v>81</v>
      </c>
      <c r="C2113" t="s">
        <v>99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</row>
    <row r="2114" spans="1:59" x14ac:dyDescent="0.25">
      <c r="A2114" t="s">
        <v>4</v>
      </c>
      <c r="B2114" t="s">
        <v>81</v>
      </c>
      <c r="C2114" t="s">
        <v>100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</row>
    <row r="2115" spans="1:59" x14ac:dyDescent="0.25">
      <c r="A2115" t="s">
        <v>4</v>
      </c>
      <c r="B2115" t="s">
        <v>81</v>
      </c>
      <c r="C2115" t="s">
        <v>101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</row>
    <row r="2116" spans="1:59" x14ac:dyDescent="0.25">
      <c r="A2116" t="s">
        <v>4</v>
      </c>
      <c r="B2116" t="s">
        <v>81</v>
      </c>
      <c r="C2116" t="s">
        <v>102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</row>
    <row r="2117" spans="1:59" x14ac:dyDescent="0.25">
      <c r="A2117" t="s">
        <v>4</v>
      </c>
      <c r="B2117" t="s">
        <v>81</v>
      </c>
      <c r="C2117" t="s">
        <v>103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</row>
    <row r="2118" spans="1:59" x14ac:dyDescent="0.25">
      <c r="A2118" t="s">
        <v>4</v>
      </c>
      <c r="B2118" t="s">
        <v>81</v>
      </c>
      <c r="C2118" t="s">
        <v>104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</row>
    <row r="2119" spans="1:59" x14ac:dyDescent="0.25">
      <c r="A2119" t="s">
        <v>4</v>
      </c>
      <c r="B2119" t="s">
        <v>81</v>
      </c>
      <c r="C2119" t="s">
        <v>105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</row>
    <row r="2120" spans="1:59" x14ac:dyDescent="0.25">
      <c r="A2120" t="s">
        <v>4</v>
      </c>
      <c r="B2120" t="s">
        <v>81</v>
      </c>
      <c r="C2120" t="s">
        <v>106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</row>
    <row r="2121" spans="1:59" x14ac:dyDescent="0.25">
      <c r="A2121" t="s">
        <v>4</v>
      </c>
      <c r="B2121" t="s">
        <v>81</v>
      </c>
      <c r="C2121" t="s">
        <v>107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</row>
    <row r="2122" spans="1:59" x14ac:dyDescent="0.25">
      <c r="A2122" t="s">
        <v>4</v>
      </c>
      <c r="B2122" t="s">
        <v>81</v>
      </c>
      <c r="C2122" t="s">
        <v>108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</row>
    <row r="2123" spans="1:59" x14ac:dyDescent="0.25">
      <c r="A2123" t="s">
        <v>4</v>
      </c>
      <c r="B2123" t="s">
        <v>81</v>
      </c>
      <c r="C2123" t="s">
        <v>109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</row>
    <row r="2124" spans="1:59" x14ac:dyDescent="0.25">
      <c r="A2124" t="s">
        <v>4</v>
      </c>
      <c r="B2124" t="s">
        <v>81</v>
      </c>
      <c r="C2124" t="s">
        <v>110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</row>
    <row r="2125" spans="1:59" x14ac:dyDescent="0.25">
      <c r="A2125" t="s">
        <v>4</v>
      </c>
      <c r="B2125" t="s">
        <v>81</v>
      </c>
      <c r="C2125" t="s">
        <v>111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</row>
    <row r="2126" spans="1:59" x14ac:dyDescent="0.25">
      <c r="A2126" t="s">
        <v>4</v>
      </c>
      <c r="B2126" t="s">
        <v>81</v>
      </c>
      <c r="C2126" t="s">
        <v>112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</row>
    <row r="2127" spans="1:59" x14ac:dyDescent="0.25">
      <c r="A2127" t="s">
        <v>4</v>
      </c>
      <c r="B2127" t="s">
        <v>81</v>
      </c>
      <c r="C2127" t="s">
        <v>113</v>
      </c>
      <c r="D2127">
        <v>3.3287231685360701</v>
      </c>
      <c r="E2127">
        <v>3.3287231685360701</v>
      </c>
      <c r="F2127">
        <v>0</v>
      </c>
      <c r="G2127">
        <v>1.2903193012612599</v>
      </c>
      <c r="H2127">
        <v>3.3287231685360701</v>
      </c>
      <c r="I2127">
        <v>4.5685480497339404</v>
      </c>
      <c r="J2127">
        <v>5.5133049410807198</v>
      </c>
      <c r="K2127">
        <v>8.0188725101794205</v>
      </c>
      <c r="L2127">
        <v>7.9304420005279797</v>
      </c>
      <c r="M2127">
        <v>7.8420114908765504</v>
      </c>
      <c r="N2127">
        <v>7.7535809812251104</v>
      </c>
      <c r="O2127">
        <v>7.6651504715736696</v>
      </c>
      <c r="P2127">
        <v>7.5767199619222296</v>
      </c>
      <c r="Q2127">
        <v>7.4882894522707897</v>
      </c>
      <c r="R2127">
        <v>7.3998589426193497</v>
      </c>
      <c r="S2127">
        <v>7.3114284329679204</v>
      </c>
      <c r="T2127">
        <v>7.2229979233164796</v>
      </c>
      <c r="U2127">
        <v>21.255066749330901</v>
      </c>
      <c r="V2127">
        <v>28.217650817715398</v>
      </c>
      <c r="W2127">
        <v>43.036244090573</v>
      </c>
      <c r="X2127">
        <v>65.503370358670495</v>
      </c>
      <c r="Y2127">
        <v>88.026198103251204</v>
      </c>
      <c r="Z2127">
        <v>102.34615279339</v>
      </c>
      <c r="AA2127">
        <v>103.31874009982199</v>
      </c>
      <c r="AB2127">
        <v>104.689908100617</v>
      </c>
      <c r="AC2127">
        <v>103.31874009982199</v>
      </c>
      <c r="AD2127">
        <v>103.31874009982199</v>
      </c>
      <c r="AE2127">
        <v>103.31874009982199</v>
      </c>
      <c r="AF2127">
        <v>103.31874009982199</v>
      </c>
      <c r="AG2127">
        <v>103.31874009982199</v>
      </c>
      <c r="AH2127">
        <v>103.31874009982199</v>
      </c>
      <c r="AI2127">
        <v>103.31874009982199</v>
      </c>
      <c r="AJ2127">
        <v>104.689908100617</v>
      </c>
      <c r="AK2127">
        <v>103.31874009982199</v>
      </c>
      <c r="AL2127">
        <v>104.689908100617</v>
      </c>
      <c r="AM2127">
        <v>103.31874009982199</v>
      </c>
      <c r="AN2127">
        <v>103.31874009982199</v>
      </c>
      <c r="AO2127">
        <v>115.192260131829</v>
      </c>
      <c r="AP2127">
        <v>103.31874009982199</v>
      </c>
      <c r="AQ2127">
        <v>103.31874009982199</v>
      </c>
      <c r="AR2127">
        <v>103.31874009982199</v>
      </c>
      <c r="AS2127">
        <v>103.31874009982199</v>
      </c>
      <c r="AT2127">
        <v>115.192260131829</v>
      </c>
      <c r="AU2127">
        <v>115.192260131829</v>
      </c>
      <c r="AV2127">
        <v>115.192260131829</v>
      </c>
      <c r="AW2127">
        <v>103.31874009982199</v>
      </c>
      <c r="AX2127">
        <v>103.31874009982199</v>
      </c>
      <c r="AY2127">
        <v>103.31874009982199</v>
      </c>
      <c r="AZ2127">
        <v>103.31874009982199</v>
      </c>
      <c r="BA2127">
        <v>103.31874009982199</v>
      </c>
      <c r="BB2127">
        <v>103.31874009982199</v>
      </c>
      <c r="BC2127">
        <v>103.31874009982199</v>
      </c>
      <c r="BD2127">
        <v>103.31874009982199</v>
      </c>
      <c r="BE2127">
        <v>103.31874009982199</v>
      </c>
      <c r="BF2127">
        <v>103.31874009982199</v>
      </c>
      <c r="BG2127">
        <v>108.356292102743</v>
      </c>
    </row>
    <row r="2128" spans="1:59" x14ac:dyDescent="0.25">
      <c r="A2128" t="s">
        <v>4</v>
      </c>
      <c r="B2128" t="s">
        <v>81</v>
      </c>
      <c r="C2128" t="s">
        <v>114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</row>
    <row r="2129" spans="1:59" x14ac:dyDescent="0.25">
      <c r="A2129" t="s">
        <v>4</v>
      </c>
      <c r="B2129" t="s">
        <v>81</v>
      </c>
      <c r="C2129" t="s">
        <v>115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</row>
    <row r="2130" spans="1:59" x14ac:dyDescent="0.25">
      <c r="A2130" t="s">
        <v>4</v>
      </c>
      <c r="B2130" t="s">
        <v>81</v>
      </c>
      <c r="C2130" t="s">
        <v>116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</row>
    <row r="2131" spans="1:59" x14ac:dyDescent="0.25">
      <c r="A2131" t="s">
        <v>4</v>
      </c>
      <c r="B2131" t="s">
        <v>82</v>
      </c>
      <c r="C2131" t="s">
        <v>89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</row>
    <row r="2132" spans="1:59" x14ac:dyDescent="0.25">
      <c r="A2132" t="s">
        <v>4</v>
      </c>
      <c r="B2132" t="s">
        <v>82</v>
      </c>
      <c r="C2132" t="s">
        <v>90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</row>
    <row r="2133" spans="1:59" x14ac:dyDescent="0.25">
      <c r="A2133" t="s">
        <v>4</v>
      </c>
      <c r="B2133" t="s">
        <v>82</v>
      </c>
      <c r="C2133" t="s">
        <v>91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</row>
    <row r="2134" spans="1:59" x14ac:dyDescent="0.25">
      <c r="A2134" t="s">
        <v>4</v>
      </c>
      <c r="B2134" t="s">
        <v>82</v>
      </c>
      <c r="C2134" t="s">
        <v>92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</row>
    <row r="2135" spans="1:59" x14ac:dyDescent="0.25">
      <c r="A2135" t="s">
        <v>4</v>
      </c>
      <c r="B2135" t="s">
        <v>82</v>
      </c>
      <c r="C2135" t="s">
        <v>93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</row>
    <row r="2136" spans="1:59" x14ac:dyDescent="0.25">
      <c r="A2136" t="s">
        <v>4</v>
      </c>
      <c r="B2136" t="s">
        <v>82</v>
      </c>
      <c r="C2136" t="s">
        <v>94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</row>
    <row r="2137" spans="1:59" x14ac:dyDescent="0.25">
      <c r="A2137" t="s">
        <v>4</v>
      </c>
      <c r="B2137" t="s">
        <v>82</v>
      </c>
      <c r="C2137" t="s">
        <v>95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</row>
    <row r="2138" spans="1:59" x14ac:dyDescent="0.25">
      <c r="A2138" t="s">
        <v>4</v>
      </c>
      <c r="B2138" t="s">
        <v>82</v>
      </c>
      <c r="C2138" t="s">
        <v>96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</row>
    <row r="2139" spans="1:59" x14ac:dyDescent="0.25">
      <c r="A2139" t="s">
        <v>4</v>
      </c>
      <c r="B2139" t="s">
        <v>82</v>
      </c>
      <c r="C2139" t="s">
        <v>97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</row>
    <row r="2140" spans="1:59" x14ac:dyDescent="0.25">
      <c r="A2140" t="s">
        <v>4</v>
      </c>
      <c r="B2140" t="s">
        <v>82</v>
      </c>
      <c r="C2140" t="s">
        <v>98</v>
      </c>
      <c r="D2140">
        <v>3.3287231685360701</v>
      </c>
      <c r="E2140">
        <v>3.3287231685360701</v>
      </c>
      <c r="F2140">
        <v>0</v>
      </c>
      <c r="G2140">
        <v>1.2903193012612599</v>
      </c>
      <c r="H2140">
        <v>3.3287231685360701</v>
      </c>
      <c r="I2140">
        <v>4.5685480497339404</v>
      </c>
      <c r="J2140">
        <v>5.5133049410807198</v>
      </c>
      <c r="K2140">
        <v>8.0188725101794205</v>
      </c>
      <c r="L2140">
        <v>7.9304420005279797</v>
      </c>
      <c r="M2140">
        <v>7.8420114908765397</v>
      </c>
      <c r="N2140">
        <v>7.7535809812251104</v>
      </c>
      <c r="O2140">
        <v>7.6651504715736696</v>
      </c>
      <c r="P2140">
        <v>7.5767199619222296</v>
      </c>
      <c r="Q2140">
        <v>7.4882894522707897</v>
      </c>
      <c r="R2140">
        <v>7.3998589426193604</v>
      </c>
      <c r="S2140">
        <v>7.3114284329679204</v>
      </c>
      <c r="T2140">
        <v>7.2229979233164796</v>
      </c>
      <c r="U2140">
        <v>21.255066749330901</v>
      </c>
      <c r="V2140">
        <v>28.217650817715398</v>
      </c>
      <c r="W2140">
        <v>34.304352446104602</v>
      </c>
      <c r="X2140">
        <v>59.817644401791597</v>
      </c>
      <c r="Y2140">
        <v>84.269900449925998</v>
      </c>
      <c r="Z2140">
        <v>99.679280955247904</v>
      </c>
      <c r="AA2140">
        <v>103.31874009982199</v>
      </c>
      <c r="AB2140">
        <v>103.31874009982199</v>
      </c>
      <c r="AC2140">
        <v>103.31874009982199</v>
      </c>
      <c r="AD2140">
        <v>103.31874009982199</v>
      </c>
      <c r="AE2140">
        <v>103.31874009982199</v>
      </c>
      <c r="AF2140">
        <v>103.31874009982199</v>
      </c>
      <c r="AG2140">
        <v>103.31874009982199</v>
      </c>
      <c r="AH2140">
        <v>103.31874009982199</v>
      </c>
      <c r="AI2140">
        <v>103.31874009982199</v>
      </c>
      <c r="AJ2140">
        <v>103.31874009982199</v>
      </c>
      <c r="AK2140">
        <v>103.31874009982199</v>
      </c>
      <c r="AL2140">
        <v>103.31874009982199</v>
      </c>
      <c r="AM2140">
        <v>103.31874009982199</v>
      </c>
      <c r="AN2140">
        <v>103.31874009982199</v>
      </c>
      <c r="AO2140">
        <v>103.31874009982199</v>
      </c>
      <c r="AP2140">
        <v>103.31874009982199</v>
      </c>
      <c r="AQ2140">
        <v>103.31874009982199</v>
      </c>
      <c r="AR2140">
        <v>103.31874009982199</v>
      </c>
      <c r="AS2140">
        <v>103.31874009982199</v>
      </c>
      <c r="AT2140">
        <v>103.31874009982199</v>
      </c>
      <c r="AU2140">
        <v>103.31874009982199</v>
      </c>
      <c r="AV2140">
        <v>103.31874009982199</v>
      </c>
      <c r="AW2140">
        <v>103.31874009982199</v>
      </c>
      <c r="AX2140">
        <v>103.31874009982199</v>
      </c>
      <c r="AY2140">
        <v>103.31874009982199</v>
      </c>
      <c r="AZ2140">
        <v>103.31874009982199</v>
      </c>
      <c r="BA2140">
        <v>103.31874009982199</v>
      </c>
      <c r="BB2140">
        <v>103.31874009982199</v>
      </c>
      <c r="BC2140">
        <v>103.31874009982199</v>
      </c>
      <c r="BD2140">
        <v>103.31874009982199</v>
      </c>
      <c r="BE2140">
        <v>103.31874009982199</v>
      </c>
      <c r="BF2140">
        <v>103.31874009982199</v>
      </c>
      <c r="BG2140">
        <v>103.31874009982199</v>
      </c>
    </row>
    <row r="2141" spans="1:59" x14ac:dyDescent="0.25">
      <c r="A2141" t="s">
        <v>4</v>
      </c>
      <c r="B2141" t="s">
        <v>82</v>
      </c>
      <c r="C2141" t="s">
        <v>99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</row>
    <row r="2142" spans="1:59" x14ac:dyDescent="0.25">
      <c r="A2142" t="s">
        <v>4</v>
      </c>
      <c r="B2142" t="s">
        <v>82</v>
      </c>
      <c r="C2142" t="s">
        <v>100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</row>
    <row r="2143" spans="1:59" x14ac:dyDescent="0.25">
      <c r="A2143" t="s">
        <v>4</v>
      </c>
      <c r="B2143" t="s">
        <v>82</v>
      </c>
      <c r="C2143" t="s">
        <v>101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</row>
    <row r="2144" spans="1:59" x14ac:dyDescent="0.25">
      <c r="A2144" t="s">
        <v>4</v>
      </c>
      <c r="B2144" t="s">
        <v>82</v>
      </c>
      <c r="C2144" t="s">
        <v>102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</row>
    <row r="2145" spans="1:59" x14ac:dyDescent="0.25">
      <c r="A2145" t="s">
        <v>4</v>
      </c>
      <c r="B2145" t="s">
        <v>82</v>
      </c>
      <c r="C2145" t="s">
        <v>103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</row>
    <row r="2146" spans="1:59" x14ac:dyDescent="0.25">
      <c r="A2146" t="s">
        <v>4</v>
      </c>
      <c r="B2146" t="s">
        <v>82</v>
      </c>
      <c r="C2146" t="s">
        <v>104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</row>
    <row r="2147" spans="1:59" x14ac:dyDescent="0.25">
      <c r="A2147" t="s">
        <v>4</v>
      </c>
      <c r="B2147" t="s">
        <v>82</v>
      </c>
      <c r="C2147" t="s">
        <v>105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</row>
    <row r="2148" spans="1:59" x14ac:dyDescent="0.25">
      <c r="A2148" t="s">
        <v>4</v>
      </c>
      <c r="B2148" t="s">
        <v>82</v>
      </c>
      <c r="C2148" t="s">
        <v>106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</row>
    <row r="2149" spans="1:59" x14ac:dyDescent="0.25">
      <c r="A2149" t="s">
        <v>4</v>
      </c>
      <c r="B2149" t="s">
        <v>82</v>
      </c>
      <c r="C2149" t="s">
        <v>107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</row>
    <row r="2150" spans="1:59" x14ac:dyDescent="0.25">
      <c r="A2150" t="s">
        <v>4</v>
      </c>
      <c r="B2150" t="s">
        <v>82</v>
      </c>
      <c r="C2150" t="s">
        <v>108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</row>
    <row r="2151" spans="1:59" x14ac:dyDescent="0.25">
      <c r="A2151" t="s">
        <v>4</v>
      </c>
      <c r="B2151" t="s">
        <v>82</v>
      </c>
      <c r="C2151" t="s">
        <v>109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</row>
    <row r="2152" spans="1:59" x14ac:dyDescent="0.25">
      <c r="A2152" t="s">
        <v>4</v>
      </c>
      <c r="B2152" t="s">
        <v>82</v>
      </c>
      <c r="C2152" t="s">
        <v>110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</row>
    <row r="2153" spans="1:59" x14ac:dyDescent="0.25">
      <c r="A2153" t="s">
        <v>4</v>
      </c>
      <c r="B2153" t="s">
        <v>82</v>
      </c>
      <c r="C2153" t="s">
        <v>111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</row>
    <row r="2154" spans="1:59" x14ac:dyDescent="0.25">
      <c r="A2154" t="s">
        <v>4</v>
      </c>
      <c r="B2154" t="s">
        <v>82</v>
      </c>
      <c r="C2154" t="s">
        <v>112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</row>
    <row r="2155" spans="1:59" x14ac:dyDescent="0.25">
      <c r="A2155" t="s">
        <v>4</v>
      </c>
      <c r="B2155" t="s">
        <v>82</v>
      </c>
      <c r="C2155" t="s">
        <v>113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</row>
    <row r="2156" spans="1:59" x14ac:dyDescent="0.25">
      <c r="A2156" t="s">
        <v>4</v>
      </c>
      <c r="B2156" t="s">
        <v>82</v>
      </c>
      <c r="C2156" t="s">
        <v>114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</row>
    <row r="2157" spans="1:59" x14ac:dyDescent="0.25">
      <c r="A2157" t="s">
        <v>4</v>
      </c>
      <c r="B2157" t="s">
        <v>82</v>
      </c>
      <c r="C2157" t="s">
        <v>115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</row>
    <row r="2158" spans="1:59" x14ac:dyDescent="0.25">
      <c r="A2158" t="s">
        <v>4</v>
      </c>
      <c r="B2158" t="s">
        <v>82</v>
      </c>
      <c r="C2158" t="s">
        <v>116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</row>
    <row r="2159" spans="1:59" x14ac:dyDescent="0.25">
      <c r="A2159" t="s">
        <v>4</v>
      </c>
      <c r="B2159" t="s">
        <v>83</v>
      </c>
      <c r="C2159" t="s">
        <v>89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</row>
    <row r="2160" spans="1:59" x14ac:dyDescent="0.25">
      <c r="A2160" t="s">
        <v>4</v>
      </c>
      <c r="B2160" t="s">
        <v>83</v>
      </c>
      <c r="C2160" t="s">
        <v>90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</row>
    <row r="2161" spans="1:59" x14ac:dyDescent="0.25">
      <c r="A2161" t="s">
        <v>4</v>
      </c>
      <c r="B2161" t="s">
        <v>83</v>
      </c>
      <c r="C2161" t="s">
        <v>91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</row>
    <row r="2162" spans="1:59" x14ac:dyDescent="0.25">
      <c r="A2162" t="s">
        <v>4</v>
      </c>
      <c r="B2162" t="s">
        <v>83</v>
      </c>
      <c r="C2162" t="s">
        <v>92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</row>
    <row r="2163" spans="1:59" x14ac:dyDescent="0.25">
      <c r="A2163" t="s">
        <v>4</v>
      </c>
      <c r="B2163" t="s">
        <v>83</v>
      </c>
      <c r="C2163" t="s">
        <v>93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</row>
    <row r="2164" spans="1:59" x14ac:dyDescent="0.25">
      <c r="A2164" t="s">
        <v>4</v>
      </c>
      <c r="B2164" t="s">
        <v>83</v>
      </c>
      <c r="C2164" t="s">
        <v>94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</row>
    <row r="2165" spans="1:59" x14ac:dyDescent="0.25">
      <c r="A2165" t="s">
        <v>4</v>
      </c>
      <c r="B2165" t="s">
        <v>83</v>
      </c>
      <c r="C2165" t="s">
        <v>95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</row>
    <row r="2166" spans="1:59" x14ac:dyDescent="0.25">
      <c r="A2166" t="s">
        <v>4</v>
      </c>
      <c r="B2166" t="s">
        <v>83</v>
      </c>
      <c r="C2166" t="s">
        <v>96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</row>
    <row r="2167" spans="1:59" x14ac:dyDescent="0.25">
      <c r="A2167" t="s">
        <v>4</v>
      </c>
      <c r="B2167" t="s">
        <v>83</v>
      </c>
      <c r="C2167" t="s">
        <v>97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</row>
    <row r="2168" spans="1:59" x14ac:dyDescent="0.25">
      <c r="A2168" t="s">
        <v>4</v>
      </c>
      <c r="B2168" t="s">
        <v>83</v>
      </c>
      <c r="C2168" t="s">
        <v>98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</row>
    <row r="2169" spans="1:59" x14ac:dyDescent="0.25">
      <c r="A2169" t="s">
        <v>4</v>
      </c>
      <c r="B2169" t="s">
        <v>83</v>
      </c>
      <c r="C2169" t="s">
        <v>99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</row>
    <row r="2170" spans="1:59" x14ac:dyDescent="0.25">
      <c r="A2170" t="s">
        <v>4</v>
      </c>
      <c r="B2170" t="s">
        <v>83</v>
      </c>
      <c r="C2170" t="s">
        <v>100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</row>
    <row r="2171" spans="1:59" x14ac:dyDescent="0.25">
      <c r="A2171" t="s">
        <v>4</v>
      </c>
      <c r="B2171" t="s">
        <v>83</v>
      </c>
      <c r="C2171" t="s">
        <v>101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</row>
    <row r="2172" spans="1:59" x14ac:dyDescent="0.25">
      <c r="A2172" t="s">
        <v>4</v>
      </c>
      <c r="B2172" t="s">
        <v>83</v>
      </c>
      <c r="C2172" t="s">
        <v>102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</row>
    <row r="2173" spans="1:59" x14ac:dyDescent="0.25">
      <c r="A2173" t="s">
        <v>4</v>
      </c>
      <c r="B2173" t="s">
        <v>83</v>
      </c>
      <c r="C2173" t="s">
        <v>103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</row>
    <row r="2174" spans="1:59" x14ac:dyDescent="0.25">
      <c r="A2174" t="s">
        <v>4</v>
      </c>
      <c r="B2174" t="s">
        <v>83</v>
      </c>
      <c r="C2174" t="s">
        <v>104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</row>
    <row r="2175" spans="1:59" x14ac:dyDescent="0.25">
      <c r="A2175" t="s">
        <v>4</v>
      </c>
      <c r="B2175" t="s">
        <v>83</v>
      </c>
      <c r="C2175" t="s">
        <v>105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</row>
    <row r="2176" spans="1:59" x14ac:dyDescent="0.25">
      <c r="A2176" t="s">
        <v>4</v>
      </c>
      <c r="B2176" t="s">
        <v>83</v>
      </c>
      <c r="C2176" t="s">
        <v>106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</row>
    <row r="2177" spans="1:59" x14ac:dyDescent="0.25">
      <c r="A2177" t="s">
        <v>4</v>
      </c>
      <c r="B2177" t="s">
        <v>83</v>
      </c>
      <c r="C2177" t="s">
        <v>107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</row>
    <row r="2178" spans="1:59" x14ac:dyDescent="0.25">
      <c r="A2178" t="s">
        <v>4</v>
      </c>
      <c r="B2178" t="s">
        <v>83</v>
      </c>
      <c r="C2178" t="s">
        <v>108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</row>
    <row r="2179" spans="1:59" x14ac:dyDescent="0.25">
      <c r="A2179" t="s">
        <v>4</v>
      </c>
      <c r="B2179" t="s">
        <v>83</v>
      </c>
      <c r="C2179" t="s">
        <v>109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</row>
    <row r="2180" spans="1:59" x14ac:dyDescent="0.25">
      <c r="A2180" t="s">
        <v>4</v>
      </c>
      <c r="B2180" t="s">
        <v>83</v>
      </c>
      <c r="C2180" t="s">
        <v>110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</row>
    <row r="2181" spans="1:59" x14ac:dyDescent="0.25">
      <c r="A2181" t="s">
        <v>4</v>
      </c>
      <c r="B2181" t="s">
        <v>83</v>
      </c>
      <c r="C2181" t="s">
        <v>111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</row>
    <row r="2182" spans="1:59" x14ac:dyDescent="0.25">
      <c r="A2182" t="s">
        <v>4</v>
      </c>
      <c r="B2182" t="s">
        <v>83</v>
      </c>
      <c r="C2182" t="s">
        <v>112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</row>
    <row r="2183" spans="1:59" x14ac:dyDescent="0.25">
      <c r="A2183" t="s">
        <v>4</v>
      </c>
      <c r="B2183" t="s">
        <v>83</v>
      </c>
      <c r="C2183" t="s">
        <v>113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</row>
    <row r="2184" spans="1:59" x14ac:dyDescent="0.25">
      <c r="A2184" t="s">
        <v>4</v>
      </c>
      <c r="B2184" t="s">
        <v>83</v>
      </c>
      <c r="C2184" t="s">
        <v>114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</row>
    <row r="2185" spans="1:59" x14ac:dyDescent="0.25">
      <c r="A2185" t="s">
        <v>4</v>
      </c>
      <c r="B2185" t="s">
        <v>83</v>
      </c>
      <c r="C2185" t="s">
        <v>115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</row>
    <row r="2186" spans="1:59" x14ac:dyDescent="0.25">
      <c r="A2186" t="s">
        <v>4</v>
      </c>
      <c r="B2186" t="s">
        <v>83</v>
      </c>
      <c r="C2186" t="s">
        <v>116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</row>
    <row r="2187" spans="1:59" x14ac:dyDescent="0.25">
      <c r="A2187" t="s">
        <v>4</v>
      </c>
      <c r="B2187" t="s">
        <v>84</v>
      </c>
      <c r="C2187" t="s">
        <v>89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</row>
    <row r="2188" spans="1:59" x14ac:dyDescent="0.25">
      <c r="A2188" t="s">
        <v>4</v>
      </c>
      <c r="B2188" t="s">
        <v>84</v>
      </c>
      <c r="C2188" t="s">
        <v>90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</row>
    <row r="2189" spans="1:59" x14ac:dyDescent="0.25">
      <c r="A2189" t="s">
        <v>4</v>
      </c>
      <c r="B2189" t="s">
        <v>84</v>
      </c>
      <c r="C2189" t="s">
        <v>91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</row>
    <row r="2190" spans="1:59" x14ac:dyDescent="0.25">
      <c r="A2190" t="s">
        <v>4</v>
      </c>
      <c r="B2190" t="s">
        <v>84</v>
      </c>
      <c r="C2190" t="s">
        <v>92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</row>
    <row r="2191" spans="1:59" x14ac:dyDescent="0.25">
      <c r="A2191" t="s">
        <v>4</v>
      </c>
      <c r="B2191" t="s">
        <v>84</v>
      </c>
      <c r="C2191" t="s">
        <v>93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</row>
    <row r="2192" spans="1:59" x14ac:dyDescent="0.25">
      <c r="A2192" t="s">
        <v>4</v>
      </c>
      <c r="B2192" t="s">
        <v>84</v>
      </c>
      <c r="C2192" t="s">
        <v>94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</row>
    <row r="2193" spans="1:59" x14ac:dyDescent="0.25">
      <c r="A2193" t="s">
        <v>4</v>
      </c>
      <c r="B2193" t="s">
        <v>84</v>
      </c>
      <c r="C2193" t="s">
        <v>95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</row>
    <row r="2194" spans="1:59" x14ac:dyDescent="0.25">
      <c r="A2194" t="s">
        <v>4</v>
      </c>
      <c r="B2194" t="s">
        <v>84</v>
      </c>
      <c r="C2194" t="s">
        <v>96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</row>
    <row r="2195" spans="1:59" x14ac:dyDescent="0.25">
      <c r="A2195" t="s">
        <v>4</v>
      </c>
      <c r="B2195" t="s">
        <v>84</v>
      </c>
      <c r="C2195" t="s">
        <v>97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</row>
    <row r="2196" spans="1:59" x14ac:dyDescent="0.25">
      <c r="A2196" t="s">
        <v>4</v>
      </c>
      <c r="B2196" t="s">
        <v>84</v>
      </c>
      <c r="C2196" t="s">
        <v>98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</row>
    <row r="2197" spans="1:59" x14ac:dyDescent="0.25">
      <c r="A2197" t="s">
        <v>4</v>
      </c>
      <c r="B2197" t="s">
        <v>84</v>
      </c>
      <c r="C2197" t="s">
        <v>99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</row>
    <row r="2198" spans="1:59" x14ac:dyDescent="0.25">
      <c r="A2198" t="s">
        <v>4</v>
      </c>
      <c r="B2198" t="s">
        <v>84</v>
      </c>
      <c r="C2198" t="s">
        <v>100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</row>
    <row r="2199" spans="1:59" x14ac:dyDescent="0.25">
      <c r="A2199" t="s">
        <v>4</v>
      </c>
      <c r="B2199" t="s">
        <v>84</v>
      </c>
      <c r="C2199" t="s">
        <v>101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</row>
    <row r="2200" spans="1:59" x14ac:dyDescent="0.25">
      <c r="A2200" t="s">
        <v>4</v>
      </c>
      <c r="B2200" t="s">
        <v>84</v>
      </c>
      <c r="C2200" t="s">
        <v>102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</row>
    <row r="2201" spans="1:59" x14ac:dyDescent="0.25">
      <c r="A2201" t="s">
        <v>4</v>
      </c>
      <c r="B2201" t="s">
        <v>84</v>
      </c>
      <c r="C2201" t="s">
        <v>103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</row>
    <row r="2202" spans="1:59" x14ac:dyDescent="0.25">
      <c r="A2202" t="s">
        <v>4</v>
      </c>
      <c r="B2202" t="s">
        <v>84</v>
      </c>
      <c r="C2202" t="s">
        <v>104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</row>
    <row r="2203" spans="1:59" x14ac:dyDescent="0.25">
      <c r="A2203" t="s">
        <v>4</v>
      </c>
      <c r="B2203" t="s">
        <v>84</v>
      </c>
      <c r="C2203" t="s">
        <v>105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</row>
    <row r="2204" spans="1:59" x14ac:dyDescent="0.25">
      <c r="A2204" t="s">
        <v>4</v>
      </c>
      <c r="B2204" t="s">
        <v>84</v>
      </c>
      <c r="C2204" t="s">
        <v>106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</row>
    <row r="2205" spans="1:59" x14ac:dyDescent="0.25">
      <c r="A2205" t="s">
        <v>4</v>
      </c>
      <c r="B2205" t="s">
        <v>84</v>
      </c>
      <c r="C2205" t="s">
        <v>107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</row>
    <row r="2206" spans="1:59" x14ac:dyDescent="0.25">
      <c r="A2206" t="s">
        <v>4</v>
      </c>
      <c r="B2206" t="s">
        <v>84</v>
      </c>
      <c r="C2206" t="s">
        <v>108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</row>
    <row r="2207" spans="1:59" x14ac:dyDescent="0.25">
      <c r="A2207" t="s">
        <v>4</v>
      </c>
      <c r="B2207" t="s">
        <v>84</v>
      </c>
      <c r="C2207" t="s">
        <v>109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</row>
    <row r="2208" spans="1:59" x14ac:dyDescent="0.25">
      <c r="A2208" t="s">
        <v>4</v>
      </c>
      <c r="B2208" t="s">
        <v>84</v>
      </c>
      <c r="C2208" t="s">
        <v>110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</row>
    <row r="2209" spans="1:59" x14ac:dyDescent="0.25">
      <c r="A2209" t="s">
        <v>4</v>
      </c>
      <c r="B2209" t="s">
        <v>84</v>
      </c>
      <c r="C2209" t="s">
        <v>111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</row>
    <row r="2210" spans="1:59" x14ac:dyDescent="0.25">
      <c r="A2210" t="s">
        <v>4</v>
      </c>
      <c r="B2210" t="s">
        <v>84</v>
      </c>
      <c r="C2210" t="s">
        <v>112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</row>
    <row r="2211" spans="1:59" x14ac:dyDescent="0.25">
      <c r="A2211" t="s">
        <v>4</v>
      </c>
      <c r="B2211" t="s">
        <v>84</v>
      </c>
      <c r="C2211" t="s">
        <v>113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</row>
    <row r="2212" spans="1:59" x14ac:dyDescent="0.25">
      <c r="A2212" t="s">
        <v>4</v>
      </c>
      <c r="B2212" t="s">
        <v>84</v>
      </c>
      <c r="C2212" t="s">
        <v>114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</row>
    <row r="2213" spans="1:59" x14ac:dyDescent="0.25">
      <c r="A2213" t="s">
        <v>4</v>
      </c>
      <c r="B2213" t="s">
        <v>84</v>
      </c>
      <c r="C2213" t="s">
        <v>115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</row>
    <row r="2214" spans="1:59" x14ac:dyDescent="0.25">
      <c r="A2214" t="s">
        <v>4</v>
      </c>
      <c r="B2214" t="s">
        <v>84</v>
      </c>
      <c r="C2214" t="s">
        <v>116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</row>
    <row r="2215" spans="1:59" x14ac:dyDescent="0.25">
      <c r="A2215" t="s">
        <v>4</v>
      </c>
      <c r="B2215" t="s">
        <v>85</v>
      </c>
      <c r="C2215" t="s">
        <v>89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</row>
    <row r="2216" spans="1:59" x14ac:dyDescent="0.25">
      <c r="A2216" t="s">
        <v>4</v>
      </c>
      <c r="B2216" t="s">
        <v>85</v>
      </c>
      <c r="C2216" t="s">
        <v>90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</row>
    <row r="2217" spans="1:59" x14ac:dyDescent="0.25">
      <c r="A2217" t="s">
        <v>4</v>
      </c>
      <c r="B2217" t="s">
        <v>85</v>
      </c>
      <c r="C2217" t="s">
        <v>91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</row>
    <row r="2218" spans="1:59" x14ac:dyDescent="0.25">
      <c r="A2218" t="s">
        <v>4</v>
      </c>
      <c r="B2218" t="s">
        <v>85</v>
      </c>
      <c r="C2218" t="s">
        <v>92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</row>
    <row r="2219" spans="1:59" x14ac:dyDescent="0.25">
      <c r="A2219" t="s">
        <v>4</v>
      </c>
      <c r="B2219" t="s">
        <v>85</v>
      </c>
      <c r="C2219" t="s">
        <v>93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</row>
    <row r="2220" spans="1:59" x14ac:dyDescent="0.25">
      <c r="A2220" t="s">
        <v>4</v>
      </c>
      <c r="B2220" t="s">
        <v>85</v>
      </c>
      <c r="C2220" t="s">
        <v>94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</row>
    <row r="2221" spans="1:59" x14ac:dyDescent="0.25">
      <c r="A2221" t="s">
        <v>4</v>
      </c>
      <c r="B2221" t="s">
        <v>85</v>
      </c>
      <c r="C2221" t="s">
        <v>95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</row>
    <row r="2222" spans="1:59" x14ac:dyDescent="0.25">
      <c r="A2222" t="s">
        <v>4</v>
      </c>
      <c r="B2222" t="s">
        <v>85</v>
      </c>
      <c r="C2222" t="s">
        <v>96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</row>
    <row r="2223" spans="1:59" x14ac:dyDescent="0.25">
      <c r="A2223" t="s">
        <v>4</v>
      </c>
      <c r="B2223" t="s">
        <v>85</v>
      </c>
      <c r="C2223" t="s">
        <v>97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</row>
    <row r="2224" spans="1:59" x14ac:dyDescent="0.25">
      <c r="A2224" t="s">
        <v>4</v>
      </c>
      <c r="B2224" t="s">
        <v>85</v>
      </c>
      <c r="C2224" t="s">
        <v>98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</row>
    <row r="2225" spans="1:59" x14ac:dyDescent="0.25">
      <c r="A2225" t="s">
        <v>4</v>
      </c>
      <c r="B2225" t="s">
        <v>85</v>
      </c>
      <c r="C2225" t="s">
        <v>99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</row>
    <row r="2226" spans="1:59" x14ac:dyDescent="0.25">
      <c r="A2226" t="s">
        <v>4</v>
      </c>
      <c r="B2226" t="s">
        <v>85</v>
      </c>
      <c r="C2226" t="s">
        <v>100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</row>
    <row r="2227" spans="1:59" x14ac:dyDescent="0.25">
      <c r="A2227" t="s">
        <v>4</v>
      </c>
      <c r="B2227" t="s">
        <v>85</v>
      </c>
      <c r="C2227" t="s">
        <v>101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</row>
    <row r="2228" spans="1:59" x14ac:dyDescent="0.25">
      <c r="A2228" t="s">
        <v>4</v>
      </c>
      <c r="B2228" t="s">
        <v>85</v>
      </c>
      <c r="C2228" t="s">
        <v>102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</row>
    <row r="2229" spans="1:59" x14ac:dyDescent="0.25">
      <c r="A2229" t="s">
        <v>4</v>
      </c>
      <c r="B2229" t="s">
        <v>85</v>
      </c>
      <c r="C2229" t="s">
        <v>103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</row>
    <row r="2230" spans="1:59" x14ac:dyDescent="0.25">
      <c r="A2230" t="s">
        <v>4</v>
      </c>
      <c r="B2230" t="s">
        <v>85</v>
      </c>
      <c r="C2230" t="s">
        <v>104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</row>
    <row r="2231" spans="1:59" x14ac:dyDescent="0.25">
      <c r="A2231" t="s">
        <v>4</v>
      </c>
      <c r="B2231" t="s">
        <v>85</v>
      </c>
      <c r="C2231" t="s">
        <v>105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</row>
    <row r="2232" spans="1:59" x14ac:dyDescent="0.25">
      <c r="A2232" t="s">
        <v>4</v>
      </c>
      <c r="B2232" t="s">
        <v>85</v>
      </c>
      <c r="C2232" t="s">
        <v>106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</row>
    <row r="2233" spans="1:59" x14ac:dyDescent="0.25">
      <c r="A2233" t="s">
        <v>4</v>
      </c>
      <c r="B2233" t="s">
        <v>85</v>
      </c>
      <c r="C2233" t="s">
        <v>107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</row>
    <row r="2234" spans="1:59" x14ac:dyDescent="0.25">
      <c r="A2234" t="s">
        <v>4</v>
      </c>
      <c r="B2234" t="s">
        <v>85</v>
      </c>
      <c r="C2234" t="s">
        <v>108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</row>
    <row r="2235" spans="1:59" x14ac:dyDescent="0.25">
      <c r="A2235" t="s">
        <v>4</v>
      </c>
      <c r="B2235" t="s">
        <v>85</v>
      </c>
      <c r="C2235" t="s">
        <v>109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</row>
    <row r="2236" spans="1:59" x14ac:dyDescent="0.25">
      <c r="A2236" t="s">
        <v>4</v>
      </c>
      <c r="B2236" t="s">
        <v>85</v>
      </c>
      <c r="C2236" t="s">
        <v>110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</row>
    <row r="2237" spans="1:59" x14ac:dyDescent="0.25">
      <c r="A2237" t="s">
        <v>4</v>
      </c>
      <c r="B2237" t="s">
        <v>85</v>
      </c>
      <c r="C2237" t="s">
        <v>111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</row>
    <row r="2238" spans="1:59" x14ac:dyDescent="0.25">
      <c r="A2238" t="s">
        <v>4</v>
      </c>
      <c r="B2238" t="s">
        <v>85</v>
      </c>
      <c r="C2238" t="s">
        <v>112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</row>
    <row r="2239" spans="1:59" x14ac:dyDescent="0.25">
      <c r="A2239" t="s">
        <v>4</v>
      </c>
      <c r="B2239" t="s">
        <v>85</v>
      </c>
      <c r="C2239" t="s">
        <v>113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</row>
    <row r="2240" spans="1:59" x14ac:dyDescent="0.25">
      <c r="A2240" t="s">
        <v>4</v>
      </c>
      <c r="B2240" t="s">
        <v>85</v>
      </c>
      <c r="C2240" t="s">
        <v>114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</row>
    <row r="2241" spans="1:59" x14ac:dyDescent="0.25">
      <c r="A2241" t="s">
        <v>4</v>
      </c>
      <c r="B2241" t="s">
        <v>85</v>
      </c>
      <c r="C2241" t="s">
        <v>115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</row>
    <row r="2242" spans="1:59" x14ac:dyDescent="0.25">
      <c r="A2242" t="s">
        <v>4</v>
      </c>
      <c r="B2242" t="s">
        <v>85</v>
      </c>
      <c r="C2242" t="s">
        <v>116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</row>
    <row r="2243" spans="1:59" x14ac:dyDescent="0.25">
      <c r="A2243" t="s">
        <v>4</v>
      </c>
      <c r="B2243" t="s">
        <v>86</v>
      </c>
      <c r="C2243" t="s">
        <v>89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</row>
    <row r="2244" spans="1:59" x14ac:dyDescent="0.25">
      <c r="A2244" t="s">
        <v>4</v>
      </c>
      <c r="B2244" t="s">
        <v>86</v>
      </c>
      <c r="C2244" t="s">
        <v>90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</row>
    <row r="2245" spans="1:59" x14ac:dyDescent="0.25">
      <c r="A2245" t="s">
        <v>4</v>
      </c>
      <c r="B2245" t="s">
        <v>86</v>
      </c>
      <c r="C2245" t="s">
        <v>91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</row>
    <row r="2246" spans="1:59" x14ac:dyDescent="0.25">
      <c r="A2246" t="s">
        <v>4</v>
      </c>
      <c r="B2246" t="s">
        <v>86</v>
      </c>
      <c r="C2246" t="s">
        <v>92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</row>
    <row r="2247" spans="1:59" x14ac:dyDescent="0.25">
      <c r="A2247" t="s">
        <v>4</v>
      </c>
      <c r="B2247" t="s">
        <v>86</v>
      </c>
      <c r="C2247" t="s">
        <v>93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</row>
    <row r="2248" spans="1:59" x14ac:dyDescent="0.25">
      <c r="A2248" t="s">
        <v>4</v>
      </c>
      <c r="B2248" t="s">
        <v>86</v>
      </c>
      <c r="C2248" t="s">
        <v>94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</row>
    <row r="2249" spans="1:59" x14ac:dyDescent="0.25">
      <c r="A2249" t="s">
        <v>4</v>
      </c>
      <c r="B2249" t="s">
        <v>86</v>
      </c>
      <c r="C2249" t="s">
        <v>95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</row>
    <row r="2250" spans="1:59" x14ac:dyDescent="0.25">
      <c r="A2250" t="s">
        <v>4</v>
      </c>
      <c r="B2250" t="s">
        <v>86</v>
      </c>
      <c r="C2250" t="s">
        <v>96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</row>
    <row r="2251" spans="1:59" x14ac:dyDescent="0.25">
      <c r="A2251" t="s">
        <v>4</v>
      </c>
      <c r="B2251" t="s">
        <v>86</v>
      </c>
      <c r="C2251" t="s">
        <v>97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</row>
    <row r="2252" spans="1:59" x14ac:dyDescent="0.25">
      <c r="A2252" t="s">
        <v>4</v>
      </c>
      <c r="B2252" t="s">
        <v>86</v>
      </c>
      <c r="C2252" t="s">
        <v>98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</row>
    <row r="2253" spans="1:59" x14ac:dyDescent="0.25">
      <c r="A2253" t="s">
        <v>4</v>
      </c>
      <c r="B2253" t="s">
        <v>86</v>
      </c>
      <c r="C2253" t="s">
        <v>99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</row>
    <row r="2254" spans="1:59" x14ac:dyDescent="0.25">
      <c r="A2254" t="s">
        <v>4</v>
      </c>
      <c r="B2254" t="s">
        <v>86</v>
      </c>
      <c r="C2254" t="s">
        <v>100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</row>
    <row r="2255" spans="1:59" x14ac:dyDescent="0.25">
      <c r="A2255" t="s">
        <v>4</v>
      </c>
      <c r="B2255" t="s">
        <v>86</v>
      </c>
      <c r="C2255" t="s">
        <v>101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</row>
    <row r="2256" spans="1:59" x14ac:dyDescent="0.25">
      <c r="A2256" t="s">
        <v>4</v>
      </c>
      <c r="B2256" t="s">
        <v>86</v>
      </c>
      <c r="C2256" t="s">
        <v>102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</row>
    <row r="2257" spans="1:59" x14ac:dyDescent="0.25">
      <c r="A2257" t="s">
        <v>4</v>
      </c>
      <c r="B2257" t="s">
        <v>86</v>
      </c>
      <c r="C2257" t="s">
        <v>103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</row>
    <row r="2258" spans="1:59" x14ac:dyDescent="0.25">
      <c r="A2258" t="s">
        <v>4</v>
      </c>
      <c r="B2258" t="s">
        <v>86</v>
      </c>
      <c r="C2258" t="s">
        <v>104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</row>
    <row r="2259" spans="1:59" x14ac:dyDescent="0.25">
      <c r="A2259" t="s">
        <v>4</v>
      </c>
      <c r="B2259" t="s">
        <v>86</v>
      </c>
      <c r="C2259" t="s">
        <v>105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</row>
    <row r="2260" spans="1:59" x14ac:dyDescent="0.25">
      <c r="A2260" t="s">
        <v>4</v>
      </c>
      <c r="B2260" t="s">
        <v>86</v>
      </c>
      <c r="C2260" t="s">
        <v>106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</row>
    <row r="2261" spans="1:59" x14ac:dyDescent="0.25">
      <c r="A2261" t="s">
        <v>4</v>
      </c>
      <c r="B2261" t="s">
        <v>86</v>
      </c>
      <c r="C2261" t="s">
        <v>107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</row>
    <row r="2262" spans="1:59" x14ac:dyDescent="0.25">
      <c r="A2262" t="s">
        <v>4</v>
      </c>
      <c r="B2262" t="s">
        <v>86</v>
      </c>
      <c r="C2262" t="s">
        <v>108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</row>
    <row r="2263" spans="1:59" x14ac:dyDescent="0.25">
      <c r="A2263" t="s">
        <v>4</v>
      </c>
      <c r="B2263" t="s">
        <v>86</v>
      </c>
      <c r="C2263" t="s">
        <v>109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</row>
    <row r="2264" spans="1:59" x14ac:dyDescent="0.25">
      <c r="A2264" t="s">
        <v>4</v>
      </c>
      <c r="B2264" t="s">
        <v>86</v>
      </c>
      <c r="C2264" t="s">
        <v>110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</row>
    <row r="2265" spans="1:59" x14ac:dyDescent="0.25">
      <c r="A2265" t="s">
        <v>4</v>
      </c>
      <c r="B2265" t="s">
        <v>86</v>
      </c>
      <c r="C2265" t="s">
        <v>111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</row>
    <row r="2266" spans="1:59" x14ac:dyDescent="0.25">
      <c r="A2266" t="s">
        <v>4</v>
      </c>
      <c r="B2266" t="s">
        <v>86</v>
      </c>
      <c r="C2266" t="s">
        <v>112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</row>
    <row r="2267" spans="1:59" x14ac:dyDescent="0.25">
      <c r="A2267" t="s">
        <v>4</v>
      </c>
      <c r="B2267" t="s">
        <v>86</v>
      </c>
      <c r="C2267" t="s">
        <v>113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</row>
    <row r="2268" spans="1:59" x14ac:dyDescent="0.25">
      <c r="A2268" t="s">
        <v>4</v>
      </c>
      <c r="B2268" t="s">
        <v>86</v>
      </c>
      <c r="C2268" t="s">
        <v>114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</row>
    <row r="2269" spans="1:59" x14ac:dyDescent="0.25">
      <c r="A2269" t="s">
        <v>4</v>
      </c>
      <c r="B2269" t="s">
        <v>86</v>
      </c>
      <c r="C2269" t="s">
        <v>115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</row>
    <row r="2270" spans="1:59" x14ac:dyDescent="0.25">
      <c r="A2270" t="s">
        <v>4</v>
      </c>
      <c r="B2270" t="s">
        <v>86</v>
      </c>
      <c r="C2270" t="s">
        <v>116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</row>
    <row r="2271" spans="1:59" x14ac:dyDescent="0.25">
      <c r="A2271" t="s">
        <v>4</v>
      </c>
      <c r="B2271" t="s">
        <v>87</v>
      </c>
      <c r="C2271" t="s">
        <v>89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</row>
    <row r="2272" spans="1:59" x14ac:dyDescent="0.25">
      <c r="A2272" t="s">
        <v>4</v>
      </c>
      <c r="B2272" t="s">
        <v>87</v>
      </c>
      <c r="C2272" t="s">
        <v>90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</row>
    <row r="2273" spans="1:59" x14ac:dyDescent="0.25">
      <c r="A2273" t="s">
        <v>4</v>
      </c>
      <c r="B2273" t="s">
        <v>87</v>
      </c>
      <c r="C2273" t="s">
        <v>91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</row>
    <row r="2274" spans="1:59" x14ac:dyDescent="0.25">
      <c r="A2274" t="s">
        <v>4</v>
      </c>
      <c r="B2274" t="s">
        <v>87</v>
      </c>
      <c r="C2274" t="s">
        <v>92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</row>
    <row r="2275" spans="1:59" x14ac:dyDescent="0.25">
      <c r="A2275" t="s">
        <v>4</v>
      </c>
      <c r="B2275" t="s">
        <v>87</v>
      </c>
      <c r="C2275" t="s">
        <v>93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</row>
    <row r="2276" spans="1:59" x14ac:dyDescent="0.25">
      <c r="A2276" t="s">
        <v>4</v>
      </c>
      <c r="B2276" t="s">
        <v>87</v>
      </c>
      <c r="C2276" t="s">
        <v>94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</row>
    <row r="2277" spans="1:59" x14ac:dyDescent="0.25">
      <c r="A2277" t="s">
        <v>4</v>
      </c>
      <c r="B2277" t="s">
        <v>87</v>
      </c>
      <c r="C2277" t="s">
        <v>95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</row>
    <row r="2278" spans="1:59" x14ac:dyDescent="0.25">
      <c r="A2278" t="s">
        <v>4</v>
      </c>
      <c r="B2278" t="s">
        <v>87</v>
      </c>
      <c r="C2278" t="s">
        <v>96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</row>
    <row r="2279" spans="1:59" x14ac:dyDescent="0.25">
      <c r="A2279" t="s">
        <v>4</v>
      </c>
      <c r="B2279" t="s">
        <v>87</v>
      </c>
      <c r="C2279" t="s">
        <v>97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</row>
    <row r="2280" spans="1:59" x14ac:dyDescent="0.25">
      <c r="A2280" t="s">
        <v>4</v>
      </c>
      <c r="B2280" t="s">
        <v>87</v>
      </c>
      <c r="C2280" t="s">
        <v>98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</row>
    <row r="2281" spans="1:59" x14ac:dyDescent="0.25">
      <c r="A2281" t="s">
        <v>4</v>
      </c>
      <c r="B2281" t="s">
        <v>87</v>
      </c>
      <c r="C2281" t="s">
        <v>99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</row>
    <row r="2282" spans="1:59" x14ac:dyDescent="0.25">
      <c r="A2282" t="s">
        <v>4</v>
      </c>
      <c r="B2282" t="s">
        <v>87</v>
      </c>
      <c r="C2282" t="s">
        <v>100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</row>
    <row r="2283" spans="1:59" x14ac:dyDescent="0.25">
      <c r="A2283" t="s">
        <v>4</v>
      </c>
      <c r="B2283" t="s">
        <v>87</v>
      </c>
      <c r="C2283" t="s">
        <v>101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</row>
    <row r="2284" spans="1:59" x14ac:dyDescent="0.25">
      <c r="A2284" t="s">
        <v>4</v>
      </c>
      <c r="B2284" t="s">
        <v>87</v>
      </c>
      <c r="C2284" t="s">
        <v>102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</row>
    <row r="2285" spans="1:59" x14ac:dyDescent="0.25">
      <c r="A2285" t="s">
        <v>4</v>
      </c>
      <c r="B2285" t="s">
        <v>87</v>
      </c>
      <c r="C2285" t="s">
        <v>103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</row>
    <row r="2286" spans="1:59" x14ac:dyDescent="0.25">
      <c r="A2286" t="s">
        <v>4</v>
      </c>
      <c r="B2286" t="s">
        <v>87</v>
      </c>
      <c r="C2286" t="s">
        <v>104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</row>
    <row r="2287" spans="1:59" x14ac:dyDescent="0.25">
      <c r="A2287" t="s">
        <v>4</v>
      </c>
      <c r="B2287" t="s">
        <v>87</v>
      </c>
      <c r="C2287" t="s">
        <v>105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</row>
    <row r="2288" spans="1:59" x14ac:dyDescent="0.25">
      <c r="A2288" t="s">
        <v>4</v>
      </c>
      <c r="B2288" t="s">
        <v>87</v>
      </c>
      <c r="C2288" t="s">
        <v>106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</row>
    <row r="2289" spans="1:59" x14ac:dyDescent="0.25">
      <c r="A2289" t="s">
        <v>4</v>
      </c>
      <c r="B2289" t="s">
        <v>87</v>
      </c>
      <c r="C2289" t="s">
        <v>107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</row>
    <row r="2290" spans="1:59" x14ac:dyDescent="0.25">
      <c r="A2290" t="s">
        <v>4</v>
      </c>
      <c r="B2290" t="s">
        <v>87</v>
      </c>
      <c r="C2290" t="s">
        <v>108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</row>
    <row r="2291" spans="1:59" x14ac:dyDescent="0.25">
      <c r="A2291" t="s">
        <v>4</v>
      </c>
      <c r="B2291" t="s">
        <v>87</v>
      </c>
      <c r="C2291" t="s">
        <v>109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</row>
    <row r="2292" spans="1:59" x14ac:dyDescent="0.25">
      <c r="A2292" t="s">
        <v>4</v>
      </c>
      <c r="B2292" t="s">
        <v>87</v>
      </c>
      <c r="C2292" t="s">
        <v>110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</row>
    <row r="2293" spans="1:59" x14ac:dyDescent="0.25">
      <c r="A2293" t="s">
        <v>4</v>
      </c>
      <c r="B2293" t="s">
        <v>87</v>
      </c>
      <c r="C2293" t="s">
        <v>111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</row>
    <row r="2294" spans="1:59" x14ac:dyDescent="0.25">
      <c r="A2294" t="s">
        <v>4</v>
      </c>
      <c r="B2294" t="s">
        <v>87</v>
      </c>
      <c r="C2294" t="s">
        <v>112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</row>
    <row r="2295" spans="1:59" x14ac:dyDescent="0.25">
      <c r="A2295" t="s">
        <v>4</v>
      </c>
      <c r="B2295" t="s">
        <v>87</v>
      </c>
      <c r="C2295" t="s">
        <v>113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</row>
    <row r="2296" spans="1:59" x14ac:dyDescent="0.25">
      <c r="A2296" t="s">
        <v>4</v>
      </c>
      <c r="B2296" t="s">
        <v>87</v>
      </c>
      <c r="C2296" t="s">
        <v>114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</row>
    <row r="2297" spans="1:59" x14ac:dyDescent="0.25">
      <c r="A2297" t="s">
        <v>4</v>
      </c>
      <c r="B2297" t="s">
        <v>87</v>
      </c>
      <c r="C2297" t="s">
        <v>115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</row>
    <row r="2298" spans="1:59" x14ac:dyDescent="0.25">
      <c r="A2298" t="s">
        <v>4</v>
      </c>
      <c r="B2298" t="s">
        <v>87</v>
      </c>
      <c r="C2298" t="s">
        <v>116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26"/>
  <sheetViews>
    <sheetView workbookViewId="0">
      <selection sqref="A1:BG226"/>
    </sheetView>
  </sheetViews>
  <sheetFormatPr defaultRowHeight="15" x14ac:dyDescent="0.25"/>
  <sheetData>
    <row r="1" spans="1:59" x14ac:dyDescent="0.25">
      <c r="A1" t="s">
        <v>1</v>
      </c>
    </row>
    <row r="2" spans="1:59" x14ac:dyDescent="0.25">
      <c r="A2" t="s">
        <v>4</v>
      </c>
      <c r="B2" t="s">
        <v>117</v>
      </c>
      <c r="C2" t="s">
        <v>88</v>
      </c>
      <c r="D2">
        <v>2015</v>
      </c>
      <c r="E2">
        <v>2016</v>
      </c>
      <c r="F2">
        <v>2017</v>
      </c>
      <c r="G2">
        <v>2018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  <c r="N2">
        <v>2025</v>
      </c>
      <c r="O2">
        <v>2026</v>
      </c>
      <c r="P2">
        <v>2027</v>
      </c>
      <c r="Q2">
        <v>2028</v>
      </c>
      <c r="R2">
        <v>2029</v>
      </c>
      <c r="S2">
        <v>2030</v>
      </c>
      <c r="T2">
        <v>2031</v>
      </c>
      <c r="U2">
        <v>2032</v>
      </c>
      <c r="V2">
        <v>2033</v>
      </c>
      <c r="W2">
        <v>2034</v>
      </c>
      <c r="X2">
        <v>2035</v>
      </c>
      <c r="Y2">
        <v>2036</v>
      </c>
      <c r="Z2">
        <v>2037</v>
      </c>
      <c r="AA2">
        <v>2038</v>
      </c>
      <c r="AB2">
        <v>2039</v>
      </c>
      <c r="AC2">
        <v>2040</v>
      </c>
      <c r="AD2">
        <v>2041</v>
      </c>
      <c r="AE2">
        <v>2042</v>
      </c>
      <c r="AF2">
        <v>2043</v>
      </c>
      <c r="AG2">
        <v>2044</v>
      </c>
      <c r="AH2">
        <v>2045</v>
      </c>
      <c r="AI2">
        <v>2046</v>
      </c>
      <c r="AJ2">
        <v>2047</v>
      </c>
      <c r="AK2">
        <v>2048</v>
      </c>
      <c r="AL2">
        <v>2049</v>
      </c>
      <c r="AM2">
        <v>2050</v>
      </c>
      <c r="AN2">
        <v>2051</v>
      </c>
      <c r="AO2">
        <v>2052</v>
      </c>
      <c r="AP2">
        <v>2053</v>
      </c>
      <c r="AQ2">
        <v>2054</v>
      </c>
      <c r="AR2">
        <v>2055</v>
      </c>
      <c r="AS2">
        <v>2056</v>
      </c>
      <c r="AT2">
        <v>2057</v>
      </c>
      <c r="AU2">
        <v>2058</v>
      </c>
      <c r="AV2">
        <v>2059</v>
      </c>
      <c r="AW2">
        <v>2060</v>
      </c>
      <c r="AX2">
        <v>2061</v>
      </c>
      <c r="AY2">
        <v>2062</v>
      </c>
      <c r="AZ2">
        <v>2063</v>
      </c>
      <c r="BA2">
        <v>2064</v>
      </c>
      <c r="BB2">
        <v>2065</v>
      </c>
      <c r="BC2">
        <v>2066</v>
      </c>
      <c r="BD2">
        <v>2067</v>
      </c>
      <c r="BE2">
        <v>2068</v>
      </c>
      <c r="BF2">
        <v>2069</v>
      </c>
      <c r="BG2">
        <v>2070</v>
      </c>
    </row>
    <row r="3" spans="1:59" x14ac:dyDescent="0.25">
      <c r="A3" t="s">
        <v>4</v>
      </c>
      <c r="B3" t="s">
        <v>118</v>
      </c>
      <c r="C3" t="s">
        <v>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 t="s">
        <v>4</v>
      </c>
      <c r="B4" t="s">
        <v>118</v>
      </c>
      <c r="C4" t="s">
        <v>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5">
      <c r="A5" t="s">
        <v>4</v>
      </c>
      <c r="B5" t="s">
        <v>118</v>
      </c>
      <c r="C5" t="s">
        <v>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25">
      <c r="A6" t="s">
        <v>4</v>
      </c>
      <c r="B6" t="s">
        <v>118</v>
      </c>
      <c r="C6" t="s">
        <v>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t="s">
        <v>4</v>
      </c>
      <c r="B7" t="s">
        <v>118</v>
      </c>
      <c r="C7" t="s">
        <v>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4</v>
      </c>
      <c r="B8" t="s">
        <v>118</v>
      </c>
      <c r="C8" t="s">
        <v>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5">
      <c r="A9" t="s">
        <v>4</v>
      </c>
      <c r="B9" t="s">
        <v>118</v>
      </c>
      <c r="C9" t="s">
        <v>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25">
      <c r="A10" t="s">
        <v>4</v>
      </c>
      <c r="B10" t="s">
        <v>118</v>
      </c>
      <c r="C10" t="s">
        <v>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25">
      <c r="A11" t="s">
        <v>4</v>
      </c>
      <c r="B11" t="s">
        <v>118</v>
      </c>
      <c r="C11" t="s">
        <v>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25">
      <c r="A12" t="s">
        <v>4</v>
      </c>
      <c r="B12" t="s">
        <v>118</v>
      </c>
      <c r="C12" t="s">
        <v>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 t="s">
        <v>4</v>
      </c>
      <c r="B13" t="s">
        <v>118</v>
      </c>
      <c r="C13" t="s">
        <v>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5">
      <c r="A14" t="s">
        <v>4</v>
      </c>
      <c r="B14" t="s">
        <v>118</v>
      </c>
      <c r="C14" t="s">
        <v>100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5">
      <c r="A15" t="s">
        <v>4</v>
      </c>
      <c r="B15" t="s">
        <v>118</v>
      </c>
      <c r="C15" t="s">
        <v>101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5">
      <c r="A16" t="s">
        <v>4</v>
      </c>
      <c r="B16" t="s">
        <v>118</v>
      </c>
      <c r="C16" t="s">
        <v>102</v>
      </c>
      <c r="D16">
        <v>3.7616553472400001</v>
      </c>
      <c r="E16">
        <v>3.8804197079999998</v>
      </c>
      <c r="F16">
        <v>4.0074152620800003</v>
      </c>
      <c r="G16">
        <v>5.8711926066800002</v>
      </c>
      <c r="H16">
        <v>6.9283130059199998</v>
      </c>
      <c r="I16">
        <v>8.22061035716</v>
      </c>
      <c r="J16">
        <v>9.81746186124</v>
      </c>
      <c r="K16">
        <v>11.76355113904</v>
      </c>
      <c r="L16">
        <v>14.14824543232</v>
      </c>
      <c r="M16">
        <v>17.240822351119999</v>
      </c>
      <c r="N16">
        <v>21.07303078396</v>
      </c>
      <c r="O16">
        <v>25.179220365879999</v>
      </c>
      <c r="P16">
        <v>30.236700718640002</v>
      </c>
      <c r="Q16">
        <v>35.784525016320003</v>
      </c>
      <c r="R16">
        <v>42.743411025999997</v>
      </c>
      <c r="S16">
        <v>50.988714963120003</v>
      </c>
      <c r="T16">
        <v>57.965239244199999</v>
      </c>
      <c r="U16">
        <v>64.905311097720002</v>
      </c>
      <c r="V16">
        <v>71.962971427240007</v>
      </c>
      <c r="W16">
        <v>78.927736860720003</v>
      </c>
      <c r="X16">
        <v>85.979517766439997</v>
      </c>
      <c r="Y16">
        <v>93.135952415800006</v>
      </c>
      <c r="Z16">
        <v>100.391161385</v>
      </c>
      <c r="AA16">
        <v>107.6110938114</v>
      </c>
      <c r="AB16">
        <v>114.85571981776</v>
      </c>
      <c r="AC16">
        <v>122.08976286127999</v>
      </c>
      <c r="AD16">
        <v>129.62248063384001</v>
      </c>
      <c r="AE16">
        <v>137.24338976339999</v>
      </c>
      <c r="AF16">
        <v>144.93367609379999</v>
      </c>
      <c r="AG16">
        <v>152.91558184467999</v>
      </c>
      <c r="AH16">
        <v>160.9551059488</v>
      </c>
      <c r="AI16">
        <v>169.08634906419999</v>
      </c>
      <c r="AJ16">
        <v>177.07413423887999</v>
      </c>
      <c r="AK16">
        <v>185.23359858852001</v>
      </c>
      <c r="AL16">
        <v>193.5035961056</v>
      </c>
      <c r="AM16">
        <v>202.34389773128001</v>
      </c>
      <c r="AN16">
        <v>212.00379103468001</v>
      </c>
      <c r="AO16">
        <v>222.12815881828001</v>
      </c>
      <c r="AP16">
        <v>232.39598454259999</v>
      </c>
      <c r="AQ16">
        <v>242.68615207735999</v>
      </c>
      <c r="AR16">
        <v>253.11507401380001</v>
      </c>
      <c r="AS16">
        <v>263.43346278280001</v>
      </c>
      <c r="AT16">
        <v>273.80594225075998</v>
      </c>
      <c r="AU16">
        <v>284.03966731704003</v>
      </c>
      <c r="AV16">
        <v>294.30396538707998</v>
      </c>
      <c r="AW16">
        <v>304.65645481412002</v>
      </c>
      <c r="AX16">
        <v>315.79325937608002</v>
      </c>
      <c r="AY16">
        <v>326.66901752131997</v>
      </c>
      <c r="AZ16">
        <v>337.70704776344002</v>
      </c>
      <c r="BA16">
        <v>348.91793306528001</v>
      </c>
      <c r="BB16">
        <v>360.31343227444</v>
      </c>
      <c r="BC16">
        <v>369.45358451392002</v>
      </c>
      <c r="BD16">
        <v>378.79834070163997</v>
      </c>
      <c r="BE16">
        <v>388.35945968520002</v>
      </c>
      <c r="BF16">
        <v>398.14752442743998</v>
      </c>
      <c r="BG16">
        <v>408.17311789119998</v>
      </c>
    </row>
    <row r="17" spans="1:59" x14ac:dyDescent="0.25">
      <c r="A17" t="s">
        <v>4</v>
      </c>
      <c r="B17" t="s">
        <v>118</v>
      </c>
      <c r="C17" t="s">
        <v>103</v>
      </c>
      <c r="D17">
        <v>0</v>
      </c>
      <c r="E17">
        <v>0</v>
      </c>
      <c r="F17">
        <v>0</v>
      </c>
      <c r="G17">
        <v>0</v>
      </c>
      <c r="H17">
        <v>9.7598435080000004E-2</v>
      </c>
      <c r="I17">
        <v>0.19519687016000001</v>
      </c>
      <c r="J17">
        <v>0.29279530524000003</v>
      </c>
      <c r="K17">
        <v>0.38921785555999999</v>
      </c>
      <c r="L17">
        <v>0.48681629063999998</v>
      </c>
      <c r="M17">
        <v>0.58441472571999997</v>
      </c>
      <c r="N17">
        <v>0.68201316079999996</v>
      </c>
      <c r="O17">
        <v>0.93365249943999995</v>
      </c>
      <c r="P17">
        <v>1.1841159533200001</v>
      </c>
      <c r="Q17">
        <v>1.4357552919600001</v>
      </c>
      <c r="R17">
        <v>1.68621874584</v>
      </c>
      <c r="S17">
        <v>1.93785808448</v>
      </c>
      <c r="T17">
        <v>2.2788646648799999</v>
      </c>
      <c r="U17">
        <v>2.6198712452800001</v>
      </c>
      <c r="V17">
        <v>2.9608778256799999</v>
      </c>
      <c r="W17">
        <v>3.3018844060800001</v>
      </c>
      <c r="X17">
        <v>3.6428909864799999</v>
      </c>
      <c r="Y17">
        <v>3.9850734516399999</v>
      </c>
      <c r="Z17">
        <v>4.3260800320400001</v>
      </c>
      <c r="AA17">
        <v>4.6670866124400003</v>
      </c>
      <c r="AB17">
        <v>5.0080931928399997</v>
      </c>
      <c r="AC17">
        <v>5.3490997732399999</v>
      </c>
      <c r="AD17">
        <v>5.82886075532</v>
      </c>
      <c r="AE17">
        <v>6.3086217374000002</v>
      </c>
      <c r="AF17">
        <v>6.7883827194800004</v>
      </c>
      <c r="AG17">
        <v>7.26931958632</v>
      </c>
      <c r="AH17">
        <v>7.7490805684000001</v>
      </c>
      <c r="AI17">
        <v>8.2288415504800003</v>
      </c>
      <c r="AJ17">
        <v>8.7086025325600005</v>
      </c>
      <c r="AK17">
        <v>9.1883635146400007</v>
      </c>
      <c r="AL17">
        <v>9.6681244967200008</v>
      </c>
      <c r="AM17">
        <v>10.147885478799999</v>
      </c>
      <c r="AN17">
        <v>10.480660865879999</v>
      </c>
      <c r="AO17">
        <v>10.8122603682</v>
      </c>
      <c r="AP17">
        <v>11.14385987052</v>
      </c>
      <c r="AQ17">
        <v>11.4766352576</v>
      </c>
      <c r="AR17">
        <v>11.808234759919999</v>
      </c>
      <c r="AS17">
        <v>12.141010146999999</v>
      </c>
      <c r="AT17">
        <v>12.472609649320001</v>
      </c>
      <c r="AU17">
        <v>12.805385036400001</v>
      </c>
      <c r="AV17">
        <v>13.13698453872</v>
      </c>
      <c r="AW17">
        <v>13.4697599258</v>
      </c>
      <c r="AX17">
        <v>13.88484724608</v>
      </c>
      <c r="AY17">
        <v>14.299934566359999</v>
      </c>
      <c r="AZ17">
        <v>14.715021886640001</v>
      </c>
      <c r="BA17">
        <v>15.13010920692</v>
      </c>
      <c r="BB17">
        <v>15.5451965272</v>
      </c>
      <c r="BC17">
        <v>15.96028384748</v>
      </c>
      <c r="BD17">
        <v>16.374195282999999</v>
      </c>
      <c r="BE17">
        <v>16.78928260328</v>
      </c>
      <c r="BF17">
        <v>17.204369923560002</v>
      </c>
      <c r="BG17">
        <v>17.619457243839999</v>
      </c>
    </row>
    <row r="18" spans="1:59" x14ac:dyDescent="0.25">
      <c r="A18" t="s">
        <v>4</v>
      </c>
      <c r="B18" t="s">
        <v>118</v>
      </c>
      <c r="C18" t="s">
        <v>104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 t="s">
        <v>4</v>
      </c>
      <c r="B19" t="s">
        <v>118</v>
      </c>
      <c r="C19" t="s">
        <v>105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4</v>
      </c>
      <c r="B20" t="s">
        <v>118</v>
      </c>
      <c r="C20" t="s">
        <v>106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5">
      <c r="A21" t="s">
        <v>4</v>
      </c>
      <c r="B21" t="s">
        <v>118</v>
      </c>
      <c r="C21" t="s">
        <v>107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5">
      <c r="A22" t="s">
        <v>4</v>
      </c>
      <c r="B22" t="s">
        <v>118</v>
      </c>
      <c r="C22" t="s">
        <v>108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5">
      <c r="A23" t="s">
        <v>4</v>
      </c>
      <c r="B23" t="s">
        <v>118</v>
      </c>
      <c r="C23" t="s">
        <v>109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5">
      <c r="A24" t="s">
        <v>4</v>
      </c>
      <c r="B24" t="s">
        <v>118</v>
      </c>
      <c r="C24" t="s">
        <v>110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25">
      <c r="A25" t="s">
        <v>4</v>
      </c>
      <c r="B25" t="s">
        <v>118</v>
      </c>
      <c r="C25" t="s">
        <v>111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5">
      <c r="A26" t="s">
        <v>4</v>
      </c>
      <c r="B26" t="s">
        <v>118</v>
      </c>
      <c r="C26" t="s">
        <v>112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5">
      <c r="A27" t="s">
        <v>4</v>
      </c>
      <c r="B27" t="s">
        <v>118</v>
      </c>
      <c r="C27" t="s">
        <v>113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5">
      <c r="A28" t="s">
        <v>4</v>
      </c>
      <c r="B28" t="s">
        <v>118</v>
      </c>
      <c r="C28" t="s">
        <v>114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25">
      <c r="A29" t="s">
        <v>4</v>
      </c>
      <c r="B29" t="s">
        <v>118</v>
      </c>
      <c r="C29" t="s">
        <v>115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5">
      <c r="A30" t="s">
        <v>4</v>
      </c>
      <c r="B30" t="s">
        <v>118</v>
      </c>
      <c r="C30" t="s">
        <v>116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5">
      <c r="A31" t="s">
        <v>4</v>
      </c>
      <c r="B31" t="s">
        <v>119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5">
      <c r="A32" t="s">
        <v>4</v>
      </c>
      <c r="B32" t="s">
        <v>119</v>
      </c>
      <c r="C32" t="s">
        <v>90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5">
      <c r="A33" t="s">
        <v>4</v>
      </c>
      <c r="B33" t="s">
        <v>119</v>
      </c>
      <c r="C33" t="s">
        <v>91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5">
      <c r="A34" t="s">
        <v>4</v>
      </c>
      <c r="B34" t="s">
        <v>119</v>
      </c>
      <c r="C34" t="s">
        <v>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5">
      <c r="A35" t="s">
        <v>4</v>
      </c>
      <c r="B35" t="s">
        <v>119</v>
      </c>
      <c r="C35" t="s">
        <v>93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5">
      <c r="A36" t="s">
        <v>4</v>
      </c>
      <c r="B36" t="s">
        <v>119</v>
      </c>
      <c r="C36" t="s">
        <v>94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5">
      <c r="A37" t="s">
        <v>4</v>
      </c>
      <c r="B37" t="s">
        <v>119</v>
      </c>
      <c r="C37" t="s">
        <v>95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5">
      <c r="A38" t="s">
        <v>4</v>
      </c>
      <c r="B38" t="s">
        <v>119</v>
      </c>
      <c r="C38" t="s">
        <v>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5">
      <c r="A39" t="s">
        <v>4</v>
      </c>
      <c r="B39" t="s">
        <v>119</v>
      </c>
      <c r="C39" t="s">
        <v>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5">
      <c r="A40" t="s">
        <v>4</v>
      </c>
      <c r="B40" t="s">
        <v>119</v>
      </c>
      <c r="C40" t="s">
        <v>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5">
      <c r="A41" t="s">
        <v>4</v>
      </c>
      <c r="B41" t="s">
        <v>119</v>
      </c>
      <c r="C41" t="s">
        <v>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5">
      <c r="A42" t="s">
        <v>4</v>
      </c>
      <c r="B42" t="s">
        <v>119</v>
      </c>
      <c r="C42" t="s">
        <v>100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5">
      <c r="A43" t="s">
        <v>4</v>
      </c>
      <c r="B43" t="s">
        <v>119</v>
      </c>
      <c r="C43" t="s">
        <v>101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5">
      <c r="A44" t="s">
        <v>4</v>
      </c>
      <c r="B44" t="s">
        <v>119</v>
      </c>
      <c r="C44" t="s">
        <v>102</v>
      </c>
      <c r="D44">
        <v>4.4944336424399998</v>
      </c>
      <c r="E44">
        <v>4.6363335479999996</v>
      </c>
      <c r="F44">
        <v>4.7880681004800003</v>
      </c>
      <c r="G44">
        <v>7.0149131530800002</v>
      </c>
      <c r="H44">
        <v>8.2779628075199998</v>
      </c>
      <c r="I44">
        <v>9.8220023739600002</v>
      </c>
      <c r="J44">
        <v>11.729923876439999</v>
      </c>
      <c r="K44">
        <v>14.05511539824</v>
      </c>
      <c r="L44">
        <v>16.904353105919999</v>
      </c>
      <c r="M44">
        <v>20.599370448719998</v>
      </c>
      <c r="N44">
        <v>25.17810106476</v>
      </c>
      <c r="O44">
        <v>30.084184928279999</v>
      </c>
      <c r="P44">
        <v>36.126872985840002</v>
      </c>
      <c r="Q44">
        <v>42.755425009920003</v>
      </c>
      <c r="R44">
        <v>51.069916505999998</v>
      </c>
      <c r="S44">
        <v>60.921422820719997</v>
      </c>
      <c r="T44">
        <v>69.2569885602</v>
      </c>
      <c r="U44">
        <v>77.549000863320003</v>
      </c>
      <c r="V44">
        <v>85.981508122440005</v>
      </c>
      <c r="W44">
        <v>94.303024366320003</v>
      </c>
      <c r="X44">
        <v>102.72850687764</v>
      </c>
      <c r="Y44">
        <v>111.27902989979999</v>
      </c>
      <c r="Z44">
        <v>119.94756868499999</v>
      </c>
      <c r="AA44">
        <v>128.57395898339999</v>
      </c>
      <c r="AB44">
        <v>137.22985322256</v>
      </c>
      <c r="AC44">
        <v>145.87310291567999</v>
      </c>
      <c r="AD44">
        <v>154.87320979704</v>
      </c>
      <c r="AE44">
        <v>163.97868789539999</v>
      </c>
      <c r="AF44">
        <v>173.1670580178</v>
      </c>
      <c r="AG44">
        <v>182.70385563107999</v>
      </c>
      <c r="AH44">
        <v>192.30949577280001</v>
      </c>
      <c r="AI44">
        <v>202.02472198020001</v>
      </c>
      <c r="AJ44">
        <v>211.56854434127999</v>
      </c>
      <c r="AK44">
        <v>221.31748933812</v>
      </c>
      <c r="AL44">
        <v>231.19849959359999</v>
      </c>
      <c r="AM44">
        <v>241.76091038568001</v>
      </c>
      <c r="AN44">
        <v>253.30257102108001</v>
      </c>
      <c r="AO44">
        <v>265.39918673267999</v>
      </c>
      <c r="AP44">
        <v>277.66720629060001</v>
      </c>
      <c r="AQ44">
        <v>289.96191989016</v>
      </c>
      <c r="AR44">
        <v>302.42241753780002</v>
      </c>
      <c r="AS44">
        <v>314.75084992680002</v>
      </c>
      <c r="AT44">
        <v>327.14390999556002</v>
      </c>
      <c r="AU44">
        <v>339.37118601624002</v>
      </c>
      <c r="AV44">
        <v>351.63499072548001</v>
      </c>
      <c r="AW44">
        <v>364.00416665172003</v>
      </c>
      <c r="AX44">
        <v>377.31044393448002</v>
      </c>
      <c r="AY44">
        <v>390.30482241492001</v>
      </c>
      <c r="AZ44">
        <v>403.49308393464003</v>
      </c>
      <c r="BA44">
        <v>416.88787303968002</v>
      </c>
      <c r="BB44">
        <v>430.50323922564002</v>
      </c>
      <c r="BC44">
        <v>441.42391215551999</v>
      </c>
      <c r="BD44">
        <v>452.58904630884001</v>
      </c>
      <c r="BE44">
        <v>464.01269118120001</v>
      </c>
      <c r="BF44">
        <v>475.70749131864</v>
      </c>
      <c r="BG44">
        <v>487.68609126720003</v>
      </c>
    </row>
    <row r="45" spans="1:59" x14ac:dyDescent="0.25">
      <c r="A45" t="s">
        <v>4</v>
      </c>
      <c r="B45" t="s">
        <v>119</v>
      </c>
      <c r="C45" t="s">
        <v>103</v>
      </c>
      <c r="D45">
        <v>0</v>
      </c>
      <c r="E45">
        <v>0</v>
      </c>
      <c r="F45">
        <v>0</v>
      </c>
      <c r="G45">
        <v>0</v>
      </c>
      <c r="H45">
        <v>0.11661081348000001</v>
      </c>
      <c r="I45">
        <v>0.23322162696000001</v>
      </c>
      <c r="J45">
        <v>0.34983244044</v>
      </c>
      <c r="K45">
        <v>0.46503830435999999</v>
      </c>
      <c r="L45">
        <v>0.58164911783999995</v>
      </c>
      <c r="M45">
        <v>0.69825993131999997</v>
      </c>
      <c r="N45">
        <v>0.81487074479999999</v>
      </c>
      <c r="O45">
        <v>1.11552995064</v>
      </c>
      <c r="P45">
        <v>1.4147842069200001</v>
      </c>
      <c r="Q45">
        <v>1.71544341276</v>
      </c>
      <c r="R45">
        <v>2.0146976690399998</v>
      </c>
      <c r="S45">
        <v>2.31535687488</v>
      </c>
      <c r="T45">
        <v>2.7227922472800001</v>
      </c>
      <c r="U45">
        <v>3.1302276196799999</v>
      </c>
      <c r="V45">
        <v>3.53766299208</v>
      </c>
      <c r="W45">
        <v>3.9450983644800002</v>
      </c>
      <c r="X45">
        <v>4.3525337368799999</v>
      </c>
      <c r="Y45">
        <v>4.7613740588400004</v>
      </c>
      <c r="Z45">
        <v>5.1688094312399997</v>
      </c>
      <c r="AA45">
        <v>5.5762448036399999</v>
      </c>
      <c r="AB45">
        <v>5.98368017604</v>
      </c>
      <c r="AC45">
        <v>6.3911155484400002</v>
      </c>
      <c r="AD45">
        <v>6.9643349689200003</v>
      </c>
      <c r="AE45">
        <v>7.5375543894000003</v>
      </c>
      <c r="AF45">
        <v>8.1107738098799995</v>
      </c>
      <c r="AG45">
        <v>8.68539817992</v>
      </c>
      <c r="AH45">
        <v>9.2586176003999991</v>
      </c>
      <c r="AI45">
        <v>9.8318370208800001</v>
      </c>
      <c r="AJ45">
        <v>10.405056441359999</v>
      </c>
      <c r="AK45">
        <v>10.97827586184</v>
      </c>
      <c r="AL45">
        <v>11.551495282319999</v>
      </c>
      <c r="AM45">
        <v>12.1247147028</v>
      </c>
      <c r="AN45">
        <v>12.522315428280001</v>
      </c>
      <c r="AO45">
        <v>12.9185112042</v>
      </c>
      <c r="AP45">
        <v>13.31470698012</v>
      </c>
      <c r="AQ45">
        <v>13.712307705600001</v>
      </c>
      <c r="AR45">
        <v>14.10850348152</v>
      </c>
      <c r="AS45">
        <v>14.506104207</v>
      </c>
      <c r="AT45">
        <v>14.902299982920001</v>
      </c>
      <c r="AU45">
        <v>15.299900708399999</v>
      </c>
      <c r="AV45">
        <v>15.69609648432</v>
      </c>
      <c r="AW45">
        <v>16.093697209799998</v>
      </c>
      <c r="AX45">
        <v>16.589644404480001</v>
      </c>
      <c r="AY45">
        <v>17.085591599160001</v>
      </c>
      <c r="AZ45">
        <v>17.58153879384</v>
      </c>
      <c r="BA45">
        <v>18.077485988519999</v>
      </c>
      <c r="BB45">
        <v>18.573433183199999</v>
      </c>
      <c r="BC45">
        <v>19.069380377880002</v>
      </c>
      <c r="BD45">
        <v>19.563922623</v>
      </c>
      <c r="BE45">
        <v>20.059869817679999</v>
      </c>
      <c r="BF45">
        <v>20.555817012359999</v>
      </c>
      <c r="BG45">
        <v>21.051764207040002</v>
      </c>
    </row>
    <row r="46" spans="1:59" x14ac:dyDescent="0.25">
      <c r="A46" t="s">
        <v>4</v>
      </c>
      <c r="B46" t="s">
        <v>119</v>
      </c>
      <c r="C46" t="s">
        <v>104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5">
      <c r="A47" t="s">
        <v>4</v>
      </c>
      <c r="B47" t="s">
        <v>119</v>
      </c>
      <c r="C47" t="s">
        <v>105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 t="s">
        <v>4</v>
      </c>
      <c r="B48" t="s">
        <v>119</v>
      </c>
      <c r="C48" t="s">
        <v>106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25">
      <c r="A49" t="s">
        <v>4</v>
      </c>
      <c r="B49" t="s">
        <v>119</v>
      </c>
      <c r="C49" t="s">
        <v>107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 t="s">
        <v>4</v>
      </c>
      <c r="B50" t="s">
        <v>119</v>
      </c>
      <c r="C50" t="s">
        <v>108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5">
      <c r="A51" t="s">
        <v>4</v>
      </c>
      <c r="B51" t="s">
        <v>119</v>
      </c>
      <c r="C51" t="s">
        <v>109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5">
      <c r="A52" t="s">
        <v>4</v>
      </c>
      <c r="B52" t="s">
        <v>119</v>
      </c>
      <c r="C52" t="s">
        <v>110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5">
      <c r="A53" t="s">
        <v>4</v>
      </c>
      <c r="B53" t="s">
        <v>119</v>
      </c>
      <c r="C53" t="s">
        <v>111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5">
      <c r="A54" t="s">
        <v>4</v>
      </c>
      <c r="B54" t="s">
        <v>119</v>
      </c>
      <c r="C54" t="s">
        <v>112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 t="s">
        <v>4</v>
      </c>
      <c r="B55" t="s">
        <v>119</v>
      </c>
      <c r="C55" t="s">
        <v>113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t="s">
        <v>4</v>
      </c>
      <c r="B56" t="s">
        <v>119</v>
      </c>
      <c r="C56" t="s">
        <v>114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5">
      <c r="A57" t="s">
        <v>4</v>
      </c>
      <c r="B57" t="s">
        <v>119</v>
      </c>
      <c r="C57" t="s">
        <v>115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 t="s">
        <v>4</v>
      </c>
      <c r="B58" t="s">
        <v>119</v>
      </c>
      <c r="C58" t="s">
        <v>116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5">
      <c r="A59" t="s">
        <v>4</v>
      </c>
      <c r="B59" t="s">
        <v>120</v>
      </c>
      <c r="C59" t="s">
        <v>89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5">
      <c r="A60" t="s">
        <v>4</v>
      </c>
      <c r="B60" t="s">
        <v>120</v>
      </c>
      <c r="C60" t="s">
        <v>90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5">
      <c r="A61" t="s">
        <v>4</v>
      </c>
      <c r="B61" t="s">
        <v>120</v>
      </c>
      <c r="C61" t="s">
        <v>91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5">
      <c r="A62" t="s">
        <v>4</v>
      </c>
      <c r="B62" t="s">
        <v>120</v>
      </c>
      <c r="C62" t="s">
        <v>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5">
      <c r="A63" t="s">
        <v>4</v>
      </c>
      <c r="B63" t="s">
        <v>120</v>
      </c>
      <c r="C63" t="s">
        <v>93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64" t="s">
        <v>4</v>
      </c>
      <c r="B64" t="s">
        <v>120</v>
      </c>
      <c r="C64" t="s">
        <v>94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5">
      <c r="A65" t="s">
        <v>4</v>
      </c>
      <c r="B65" t="s">
        <v>120</v>
      </c>
      <c r="C65" t="s">
        <v>95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5">
      <c r="A66" t="s">
        <v>4</v>
      </c>
      <c r="B66" t="s">
        <v>120</v>
      </c>
      <c r="C66" t="s">
        <v>96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5">
      <c r="A67" t="s">
        <v>4</v>
      </c>
      <c r="B67" t="s">
        <v>120</v>
      </c>
      <c r="C67" t="s">
        <v>97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5">
      <c r="A68" t="s">
        <v>4</v>
      </c>
      <c r="B68" t="s">
        <v>120</v>
      </c>
      <c r="C68" t="s">
        <v>98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25">
      <c r="A69" t="s">
        <v>4</v>
      </c>
      <c r="B69" t="s">
        <v>120</v>
      </c>
      <c r="C69" t="s">
        <v>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5">
      <c r="A70" t="s">
        <v>4</v>
      </c>
      <c r="B70" t="s">
        <v>120</v>
      </c>
      <c r="C70" t="s">
        <v>100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5">
      <c r="A71" t="s">
        <v>4</v>
      </c>
      <c r="B71" t="s">
        <v>120</v>
      </c>
      <c r="C71" t="s">
        <v>101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5">
      <c r="A72" t="s">
        <v>4</v>
      </c>
      <c r="B72" t="s">
        <v>120</v>
      </c>
      <c r="C72" t="s">
        <v>102</v>
      </c>
      <c r="D72">
        <v>3.63853703374</v>
      </c>
      <c r="E72">
        <v>3.7534142579999998</v>
      </c>
      <c r="F72">
        <v>3.8762532700799999</v>
      </c>
      <c r="G72">
        <v>5.6790295121799996</v>
      </c>
      <c r="H72">
        <v>6.7015505479200002</v>
      </c>
      <c r="I72">
        <v>7.9515512356600002</v>
      </c>
      <c r="J72">
        <v>9.4961380727400009</v>
      </c>
      <c r="K72">
        <v>11.37853219304</v>
      </c>
      <c r="L72">
        <v>13.68517586432</v>
      </c>
      <c r="M72">
        <v>16.676533288120002</v>
      </c>
      <c r="N72">
        <v>20.383314217460001</v>
      </c>
      <c r="O72">
        <v>24.355108941379999</v>
      </c>
      <c r="P72">
        <v>29.247058857639999</v>
      </c>
      <c r="Q72">
        <v>34.613303848320001</v>
      </c>
      <c r="R72">
        <v>41.344426751</v>
      </c>
      <c r="S72">
        <v>49.319863350120002</v>
      </c>
      <c r="T72">
        <v>56.068047226700003</v>
      </c>
      <c r="U72">
        <v>62.780971757220001</v>
      </c>
      <c r="V72">
        <v>69.60763611374</v>
      </c>
      <c r="W72">
        <v>76.344446007719995</v>
      </c>
      <c r="X72">
        <v>83.165423372939998</v>
      </c>
      <c r="Y72">
        <v>90.087629183299995</v>
      </c>
      <c r="Z72">
        <v>97.105376447500007</v>
      </c>
      <c r="AA72">
        <v>104.0890017639</v>
      </c>
      <c r="AB72">
        <v>111.09651244376001</v>
      </c>
      <c r="AC72">
        <v>118.09378653928</v>
      </c>
      <c r="AD72">
        <v>125.37995979284</v>
      </c>
      <c r="AE72">
        <v>132.7514379159</v>
      </c>
      <c r="AF72">
        <v>140.19002253630001</v>
      </c>
      <c r="AG72">
        <v>147.91068192518</v>
      </c>
      <c r="AH72">
        <v>155.68707382880001</v>
      </c>
      <c r="AI72">
        <v>163.55218279670001</v>
      </c>
      <c r="AJ72">
        <v>171.27852917688</v>
      </c>
      <c r="AK72">
        <v>179.17093570302001</v>
      </c>
      <c r="AL72">
        <v>187.17025766559999</v>
      </c>
      <c r="AM72">
        <v>195.72121778427999</v>
      </c>
      <c r="AN72">
        <v>205.06494449018001</v>
      </c>
      <c r="AO72">
        <v>214.85794350878001</v>
      </c>
      <c r="AP72">
        <v>224.78970511509999</v>
      </c>
      <c r="AQ72">
        <v>234.74307728836001</v>
      </c>
      <c r="AR72">
        <v>244.83066245629999</v>
      </c>
      <c r="AS72">
        <v>254.81133218779999</v>
      </c>
      <c r="AT72">
        <v>264.84432223926001</v>
      </c>
      <c r="AU72">
        <v>274.74309929603999</v>
      </c>
      <c r="AV72">
        <v>284.67144870758</v>
      </c>
      <c r="AW72">
        <v>294.68510298861997</v>
      </c>
      <c r="AX72">
        <v>305.45740190907998</v>
      </c>
      <c r="AY72">
        <v>315.97719841582</v>
      </c>
      <c r="AZ72">
        <v>326.65395588244002</v>
      </c>
      <c r="BA72">
        <v>337.49791089327999</v>
      </c>
      <c r="BB72">
        <v>348.52043743093998</v>
      </c>
      <c r="BC72">
        <v>357.36143410592001</v>
      </c>
      <c r="BD72">
        <v>366.40033807814001</v>
      </c>
      <c r="BE72">
        <v>375.64852333020002</v>
      </c>
      <c r="BF72">
        <v>385.11622644644001</v>
      </c>
      <c r="BG72">
        <v>394.8136840112</v>
      </c>
    </row>
    <row r="73" spans="1:59" x14ac:dyDescent="0.25">
      <c r="A73" t="s">
        <v>4</v>
      </c>
      <c r="B73" t="s">
        <v>120</v>
      </c>
      <c r="C73" t="s">
        <v>103</v>
      </c>
      <c r="D73">
        <v>0</v>
      </c>
      <c r="E73">
        <v>0</v>
      </c>
      <c r="F73">
        <v>0</v>
      </c>
      <c r="G73">
        <v>0</v>
      </c>
      <c r="H73">
        <v>9.4404055579999993E-2</v>
      </c>
      <c r="I73">
        <v>0.18880811115999999</v>
      </c>
      <c r="J73">
        <v>0.28321216673999999</v>
      </c>
      <c r="K73">
        <v>0.37647882405999999</v>
      </c>
      <c r="L73">
        <v>0.47088287963999997</v>
      </c>
      <c r="M73">
        <v>0.56528693521999995</v>
      </c>
      <c r="N73">
        <v>0.65969099080000004</v>
      </c>
      <c r="O73">
        <v>0.90309421844000004</v>
      </c>
      <c r="P73">
        <v>1.1453600478199999</v>
      </c>
      <c r="Q73">
        <v>1.3887632754599999</v>
      </c>
      <c r="R73">
        <v>1.6310291048400001</v>
      </c>
      <c r="S73">
        <v>1.8744323324800001</v>
      </c>
      <c r="T73">
        <v>2.2042778278799999</v>
      </c>
      <c r="U73">
        <v>2.5341233232799998</v>
      </c>
      <c r="V73">
        <v>2.8639688186800001</v>
      </c>
      <c r="W73">
        <v>3.1938143140799999</v>
      </c>
      <c r="X73">
        <v>3.5236598094799998</v>
      </c>
      <c r="Y73">
        <v>3.8546427031400001</v>
      </c>
      <c r="Z73">
        <v>4.1844881985400004</v>
      </c>
      <c r="AA73">
        <v>4.5143336939400003</v>
      </c>
      <c r="AB73">
        <v>4.8441791893400001</v>
      </c>
      <c r="AC73">
        <v>5.17402468474</v>
      </c>
      <c r="AD73">
        <v>5.6380831748200002</v>
      </c>
      <c r="AE73">
        <v>6.1021416649000004</v>
      </c>
      <c r="AF73">
        <v>6.5662001549799998</v>
      </c>
      <c r="AG73">
        <v>7.03139604332</v>
      </c>
      <c r="AH73">
        <v>7.4954545334000002</v>
      </c>
      <c r="AI73">
        <v>7.9595130234799996</v>
      </c>
      <c r="AJ73">
        <v>8.4235715135600007</v>
      </c>
      <c r="AK73">
        <v>8.88763000364</v>
      </c>
      <c r="AL73">
        <v>9.3516884937199993</v>
      </c>
      <c r="AM73">
        <v>9.8157469838000004</v>
      </c>
      <c r="AN73">
        <v>10.13763069138</v>
      </c>
      <c r="AO73">
        <v>10.458377000700001</v>
      </c>
      <c r="AP73">
        <v>10.779123310019999</v>
      </c>
      <c r="AQ73">
        <v>11.101007017600001</v>
      </c>
      <c r="AR73">
        <v>11.421753326919999</v>
      </c>
      <c r="AS73">
        <v>11.743637034500001</v>
      </c>
      <c r="AT73">
        <v>12.064383343819999</v>
      </c>
      <c r="AU73">
        <v>12.386267051400001</v>
      </c>
      <c r="AV73">
        <v>12.70701336072</v>
      </c>
      <c r="AW73">
        <v>13.028897068299999</v>
      </c>
      <c r="AX73">
        <v>13.430398654079999</v>
      </c>
      <c r="AY73">
        <v>13.83190023986</v>
      </c>
      <c r="AZ73">
        <v>14.23340182564</v>
      </c>
      <c r="BA73">
        <v>14.63490341142</v>
      </c>
      <c r="BB73">
        <v>15.0364049972</v>
      </c>
      <c r="BC73">
        <v>15.43790658298</v>
      </c>
      <c r="BD73">
        <v>15.838270770499999</v>
      </c>
      <c r="BE73">
        <v>16.23977235628</v>
      </c>
      <c r="BF73">
        <v>16.64127394206</v>
      </c>
      <c r="BG73">
        <v>17.04277552784</v>
      </c>
    </row>
    <row r="74" spans="1:59" x14ac:dyDescent="0.25">
      <c r="A74" t="s">
        <v>4</v>
      </c>
      <c r="B74" t="s">
        <v>120</v>
      </c>
      <c r="C74" t="s">
        <v>104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5">
      <c r="A75" t="s">
        <v>4</v>
      </c>
      <c r="B75" t="s">
        <v>120</v>
      </c>
      <c r="C75" t="s">
        <v>105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5">
      <c r="A76" t="s">
        <v>4</v>
      </c>
      <c r="B76" t="s">
        <v>120</v>
      </c>
      <c r="C76" t="s">
        <v>106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5">
      <c r="A77" t="s">
        <v>4</v>
      </c>
      <c r="B77" t="s">
        <v>120</v>
      </c>
      <c r="C77" t="s">
        <v>107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t="s">
        <v>4</v>
      </c>
      <c r="B78" t="s">
        <v>120</v>
      </c>
      <c r="C78" t="s">
        <v>108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5">
      <c r="A79" t="s">
        <v>4</v>
      </c>
      <c r="B79" t="s">
        <v>120</v>
      </c>
      <c r="C79" t="s">
        <v>109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5">
      <c r="A80" t="s">
        <v>4</v>
      </c>
      <c r="B80" t="s">
        <v>120</v>
      </c>
      <c r="C80" t="s">
        <v>110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25">
      <c r="A81" t="s">
        <v>4</v>
      </c>
      <c r="B81" t="s">
        <v>120</v>
      </c>
      <c r="C81" t="s">
        <v>111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t="s">
        <v>4</v>
      </c>
      <c r="B82" t="s">
        <v>120</v>
      </c>
      <c r="C82" t="s">
        <v>112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5">
      <c r="A83" t="s">
        <v>4</v>
      </c>
      <c r="B83" t="s">
        <v>120</v>
      </c>
      <c r="C83" t="s">
        <v>113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 t="s">
        <v>4</v>
      </c>
      <c r="B84" t="s">
        <v>120</v>
      </c>
      <c r="C84" t="s">
        <v>114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5">
      <c r="A85" t="s">
        <v>4</v>
      </c>
      <c r="B85" t="s">
        <v>120</v>
      </c>
      <c r="C85" t="s">
        <v>115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t="s">
        <v>4</v>
      </c>
      <c r="B86" t="s">
        <v>120</v>
      </c>
      <c r="C86" t="s">
        <v>116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5">
      <c r="A87" t="s">
        <v>4</v>
      </c>
      <c r="B87" t="s">
        <v>121</v>
      </c>
      <c r="C87" t="s">
        <v>89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5">
      <c r="A88" t="s">
        <v>4</v>
      </c>
      <c r="B88" t="s">
        <v>121</v>
      </c>
      <c r="C88" t="s">
        <v>90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25">
      <c r="A89" t="s">
        <v>4</v>
      </c>
      <c r="B89" t="s">
        <v>121</v>
      </c>
      <c r="C89" t="s">
        <v>91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5">
      <c r="A90" t="s">
        <v>4</v>
      </c>
      <c r="B90" t="s">
        <v>121</v>
      </c>
      <c r="C90" t="s">
        <v>92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25">
      <c r="A91" t="s">
        <v>4</v>
      </c>
      <c r="B91" t="s">
        <v>121</v>
      </c>
      <c r="C91" t="s">
        <v>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5">
      <c r="A92" t="s">
        <v>4</v>
      </c>
      <c r="B92" t="s">
        <v>121</v>
      </c>
      <c r="C92" t="s">
        <v>94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25">
      <c r="A93" t="s">
        <v>4</v>
      </c>
      <c r="B93" t="s">
        <v>121</v>
      </c>
      <c r="C93" t="s">
        <v>95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5">
      <c r="A94" t="s">
        <v>4</v>
      </c>
      <c r="B94" t="s">
        <v>121</v>
      </c>
      <c r="C94" t="s">
        <v>96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5">
      <c r="A95" t="s">
        <v>4</v>
      </c>
      <c r="B95" t="s">
        <v>121</v>
      </c>
      <c r="C95" t="s">
        <v>97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5">
      <c r="A96" t="s">
        <v>4</v>
      </c>
      <c r="B96" t="s">
        <v>121</v>
      </c>
      <c r="C96" t="s">
        <v>98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25">
      <c r="A97" t="s">
        <v>4</v>
      </c>
      <c r="B97" t="s">
        <v>121</v>
      </c>
      <c r="C97" t="s">
        <v>99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5">
      <c r="A98" t="s">
        <v>4</v>
      </c>
      <c r="B98" t="s">
        <v>121</v>
      </c>
      <c r="C98" t="s">
        <v>100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25">
      <c r="A99" t="s">
        <v>4</v>
      </c>
      <c r="B99" t="s">
        <v>121</v>
      </c>
      <c r="C99" t="s">
        <v>101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25">
      <c r="A100" t="s">
        <v>4</v>
      </c>
      <c r="B100" t="s">
        <v>121</v>
      </c>
      <c r="C100" t="s">
        <v>102</v>
      </c>
      <c r="D100">
        <v>4.3608305104699996</v>
      </c>
      <c r="E100">
        <v>4.498512249</v>
      </c>
      <c r="F100">
        <v>4.64573628624</v>
      </c>
      <c r="G100">
        <v>6.8063853512900003</v>
      </c>
      <c r="H100">
        <v>8.0318891427600008</v>
      </c>
      <c r="I100">
        <v>9.5300300402300007</v>
      </c>
      <c r="J100">
        <v>11.38123598997</v>
      </c>
      <c r="K100">
        <v>13.637308042120001</v>
      </c>
      <c r="L100">
        <v>16.401848296960001</v>
      </c>
      <c r="M100">
        <v>19.987026240860001</v>
      </c>
      <c r="N100">
        <v>24.429647883129999</v>
      </c>
      <c r="O100">
        <v>29.189891753889999</v>
      </c>
      <c r="P100">
        <v>35.052952718420002</v>
      </c>
      <c r="Q100">
        <v>41.484462048959998</v>
      </c>
      <c r="R100">
        <v>49.551794015500001</v>
      </c>
      <c r="S100">
        <v>59.110450951860003</v>
      </c>
      <c r="T100">
        <v>67.198230701349999</v>
      </c>
      <c r="U100">
        <v>75.243751699409998</v>
      </c>
      <c r="V100">
        <v>83.425591250470006</v>
      </c>
      <c r="W100">
        <v>91.499739144659998</v>
      </c>
      <c r="X100">
        <v>99.674762768069996</v>
      </c>
      <c r="Y100">
        <v>107.97110990365</v>
      </c>
      <c r="Z100">
        <v>116.38196462374999</v>
      </c>
      <c r="AA100">
        <v>124.75192377795</v>
      </c>
      <c r="AB100">
        <v>133.15050982828001</v>
      </c>
      <c r="AC100">
        <v>141.53682720884001</v>
      </c>
      <c r="AD100">
        <v>150.26939371402</v>
      </c>
      <c r="AE100">
        <v>159.10419913395</v>
      </c>
      <c r="AF100">
        <v>168.01943250015</v>
      </c>
      <c r="AG100">
        <v>177.27273587779001</v>
      </c>
      <c r="AH100">
        <v>186.59283534639999</v>
      </c>
      <c r="AI100">
        <v>196.01926328635</v>
      </c>
      <c r="AJ100">
        <v>205.27938259164</v>
      </c>
      <c r="AK100">
        <v>214.73852698431</v>
      </c>
      <c r="AL100">
        <v>224.32581081679999</v>
      </c>
      <c r="AM100">
        <v>234.57423963133999</v>
      </c>
      <c r="AN100">
        <v>245.77280876028999</v>
      </c>
      <c r="AO100">
        <v>257.50983617358997</v>
      </c>
      <c r="AP100">
        <v>269.41317222154998</v>
      </c>
      <c r="AQ100">
        <v>281.34240879458002</v>
      </c>
      <c r="AR100">
        <v>293.43250126014999</v>
      </c>
      <c r="AS100">
        <v>305.3944542859</v>
      </c>
      <c r="AT100">
        <v>317.41911384602997</v>
      </c>
      <c r="AU100">
        <v>329.28291751362002</v>
      </c>
      <c r="AV100">
        <v>341.18216400499</v>
      </c>
      <c r="AW100">
        <v>353.18364941111003</v>
      </c>
      <c r="AX100">
        <v>366.09437956573998</v>
      </c>
      <c r="AY100">
        <v>378.70248253271001</v>
      </c>
      <c r="AZ100">
        <v>391.49870510282</v>
      </c>
      <c r="BA100">
        <v>404.49531594583999</v>
      </c>
      <c r="BB100">
        <v>417.70594691706998</v>
      </c>
      <c r="BC100">
        <v>428.30198804176001</v>
      </c>
      <c r="BD100">
        <v>439.13522344866999</v>
      </c>
      <c r="BE100">
        <v>450.21928499310002</v>
      </c>
      <c r="BF100">
        <v>461.56644134482002</v>
      </c>
      <c r="BG100">
        <v>473.18896117359998</v>
      </c>
    </row>
    <row r="101" spans="1:59" x14ac:dyDescent="0.25">
      <c r="A101" t="s">
        <v>4</v>
      </c>
      <c r="B101" t="s">
        <v>121</v>
      </c>
      <c r="C101" t="s">
        <v>103</v>
      </c>
      <c r="D101">
        <v>0</v>
      </c>
      <c r="E101">
        <v>0</v>
      </c>
      <c r="F101">
        <v>0</v>
      </c>
      <c r="G101">
        <v>0</v>
      </c>
      <c r="H101">
        <v>0.11314439899000001</v>
      </c>
      <c r="I101">
        <v>0.22628879798000001</v>
      </c>
      <c r="J101">
        <v>0.33943319697000002</v>
      </c>
      <c r="K101">
        <v>0.45121441042999999</v>
      </c>
      <c r="L101">
        <v>0.56435880942000005</v>
      </c>
      <c r="M101">
        <v>0.67750320841</v>
      </c>
      <c r="N101">
        <v>0.79064760739999995</v>
      </c>
      <c r="O101">
        <v>1.0823693108200001</v>
      </c>
      <c r="P101">
        <v>1.37272782871</v>
      </c>
      <c r="Q101">
        <v>1.6644495321299999</v>
      </c>
      <c r="R101">
        <v>1.95480805002</v>
      </c>
      <c r="S101">
        <v>2.2465297534399999</v>
      </c>
      <c r="T101">
        <v>2.6418535571400001</v>
      </c>
      <c r="U101">
        <v>3.0371773608399999</v>
      </c>
      <c r="V101">
        <v>3.4325011645400001</v>
      </c>
      <c r="W101">
        <v>3.8278249682399998</v>
      </c>
      <c r="X101">
        <v>4.22314877194</v>
      </c>
      <c r="Y101">
        <v>4.6198357611700001</v>
      </c>
      <c r="Z101">
        <v>5.0151595648700003</v>
      </c>
      <c r="AA101">
        <v>5.4104833685699996</v>
      </c>
      <c r="AB101">
        <v>5.8058071722699998</v>
      </c>
      <c r="AC101">
        <v>6.20113097597</v>
      </c>
      <c r="AD101">
        <v>6.75731067221</v>
      </c>
      <c r="AE101">
        <v>7.3134903684500001</v>
      </c>
      <c r="AF101">
        <v>7.8696700646900002</v>
      </c>
      <c r="AG101">
        <v>8.4272129464599992</v>
      </c>
      <c r="AH101">
        <v>8.9833926427000002</v>
      </c>
      <c r="AI101">
        <v>9.5395723389399993</v>
      </c>
      <c r="AJ101">
        <v>10.09575203518</v>
      </c>
      <c r="AK101">
        <v>10.651931731419999</v>
      </c>
      <c r="AL101">
        <v>11.20811142766</v>
      </c>
      <c r="AM101">
        <v>11.7642911239</v>
      </c>
      <c r="AN101">
        <v>12.150072628889999</v>
      </c>
      <c r="AO101">
        <v>12.534490948349999</v>
      </c>
      <c r="AP101">
        <v>12.918909267809999</v>
      </c>
      <c r="AQ101">
        <v>13.304690772800001</v>
      </c>
      <c r="AR101">
        <v>13.689109092260001</v>
      </c>
      <c r="AS101">
        <v>14.07489059725</v>
      </c>
      <c r="AT101">
        <v>14.45930891671</v>
      </c>
      <c r="AU101">
        <v>14.8450904217</v>
      </c>
      <c r="AV101">
        <v>15.22950874116</v>
      </c>
      <c r="AW101">
        <v>15.61529024615</v>
      </c>
      <c r="AX101">
        <v>16.096494738240001</v>
      </c>
      <c r="AY101">
        <v>16.577699230330001</v>
      </c>
      <c r="AZ101">
        <v>17.058903722419998</v>
      </c>
      <c r="BA101">
        <v>17.540108214509999</v>
      </c>
      <c r="BB101">
        <v>18.0213127066</v>
      </c>
      <c r="BC101">
        <v>18.502517198690001</v>
      </c>
      <c r="BD101">
        <v>18.982358505250001</v>
      </c>
      <c r="BE101">
        <v>19.463562997339999</v>
      </c>
      <c r="BF101">
        <v>19.944767489429999</v>
      </c>
      <c r="BG101">
        <v>20.42597198152</v>
      </c>
    </row>
    <row r="102" spans="1:59" x14ac:dyDescent="0.25">
      <c r="A102" t="s">
        <v>4</v>
      </c>
      <c r="B102" t="s">
        <v>121</v>
      </c>
      <c r="C102" t="s">
        <v>104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25">
      <c r="A103" t="s">
        <v>4</v>
      </c>
      <c r="B103" t="s">
        <v>121</v>
      </c>
      <c r="C103" t="s">
        <v>105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25">
      <c r="A104" t="s">
        <v>4</v>
      </c>
      <c r="B104" t="s">
        <v>121</v>
      </c>
      <c r="C104" t="s">
        <v>106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25">
      <c r="A105" t="s">
        <v>4</v>
      </c>
      <c r="B105" t="s">
        <v>121</v>
      </c>
      <c r="C105" t="s">
        <v>107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25">
      <c r="A106" t="s">
        <v>4</v>
      </c>
      <c r="B106" t="s">
        <v>121</v>
      </c>
      <c r="C106" t="s">
        <v>108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 x14ac:dyDescent="0.25">
      <c r="A107" t="s">
        <v>4</v>
      </c>
      <c r="B107" t="s">
        <v>121</v>
      </c>
      <c r="C107" t="s">
        <v>109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25">
      <c r="A108" t="s">
        <v>4</v>
      </c>
      <c r="B108" t="s">
        <v>121</v>
      </c>
      <c r="C108" t="s">
        <v>110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 x14ac:dyDescent="0.25">
      <c r="A109" t="s">
        <v>4</v>
      </c>
      <c r="B109" t="s">
        <v>121</v>
      </c>
      <c r="C109" t="s">
        <v>111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25">
      <c r="A110" t="s">
        <v>4</v>
      </c>
      <c r="B110" t="s">
        <v>121</v>
      </c>
      <c r="C110" t="s">
        <v>112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 x14ac:dyDescent="0.25">
      <c r="A111" t="s">
        <v>4</v>
      </c>
      <c r="B111" t="s">
        <v>121</v>
      </c>
      <c r="C111" t="s">
        <v>113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25">
      <c r="A112" t="s">
        <v>4</v>
      </c>
      <c r="B112" t="s">
        <v>121</v>
      </c>
      <c r="C112" t="s">
        <v>114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 x14ac:dyDescent="0.25">
      <c r="A113" t="s">
        <v>4</v>
      </c>
      <c r="B113" t="s">
        <v>121</v>
      </c>
      <c r="C113" t="s">
        <v>115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25">
      <c r="A114" t="s">
        <v>4</v>
      </c>
      <c r="B114" t="s">
        <v>121</v>
      </c>
      <c r="C114" t="s">
        <v>116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25">
      <c r="A115" t="s">
        <v>4</v>
      </c>
      <c r="B115" t="s">
        <v>122</v>
      </c>
      <c r="C115" t="s">
        <v>89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25">
      <c r="A116" t="s">
        <v>4</v>
      </c>
      <c r="B116" t="s">
        <v>122</v>
      </c>
      <c r="C116" t="s">
        <v>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 x14ac:dyDescent="0.25">
      <c r="A117" t="s">
        <v>4</v>
      </c>
      <c r="B117" t="s">
        <v>122</v>
      </c>
      <c r="C117" t="s">
        <v>91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25">
      <c r="A118" t="s">
        <v>4</v>
      </c>
      <c r="B118" t="s">
        <v>122</v>
      </c>
      <c r="C118" t="s">
        <v>92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25">
      <c r="A119" t="s">
        <v>4</v>
      </c>
      <c r="B119" t="s">
        <v>122</v>
      </c>
      <c r="C119" t="s">
        <v>93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25">
      <c r="A120" t="s">
        <v>4</v>
      </c>
      <c r="B120" t="s">
        <v>122</v>
      </c>
      <c r="C120" t="s">
        <v>94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25">
      <c r="A121" t="s">
        <v>4</v>
      </c>
      <c r="B121" t="s">
        <v>122</v>
      </c>
      <c r="C121" t="s">
        <v>95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25">
      <c r="A122" t="s">
        <v>4</v>
      </c>
      <c r="B122" t="s">
        <v>122</v>
      </c>
      <c r="C122" t="s">
        <v>96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25">
      <c r="A123" t="s">
        <v>4</v>
      </c>
      <c r="B123" t="s">
        <v>122</v>
      </c>
      <c r="C123" t="s">
        <v>97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25">
      <c r="A124" t="s">
        <v>4</v>
      </c>
      <c r="B124" t="s">
        <v>122</v>
      </c>
      <c r="C124" t="s">
        <v>98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 x14ac:dyDescent="0.25">
      <c r="A125" t="s">
        <v>4</v>
      </c>
      <c r="B125" t="s">
        <v>122</v>
      </c>
      <c r="C125" t="s">
        <v>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25">
      <c r="A126" t="s">
        <v>4</v>
      </c>
      <c r="B126" t="s">
        <v>122</v>
      </c>
      <c r="C126" t="s">
        <v>100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25">
      <c r="A127" t="s">
        <v>4</v>
      </c>
      <c r="B127" t="s">
        <v>122</v>
      </c>
      <c r="C127" t="s">
        <v>101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 x14ac:dyDescent="0.25">
      <c r="A128" t="s">
        <v>4</v>
      </c>
      <c r="B128" t="s">
        <v>122</v>
      </c>
      <c r="C128" t="s">
        <v>102</v>
      </c>
      <c r="D128">
        <v>3.6552622374800001</v>
      </c>
      <c r="E128">
        <v>3.7706675160000001</v>
      </c>
      <c r="F128">
        <v>3.8940711801600001</v>
      </c>
      <c r="G128">
        <v>5.7051342143600001</v>
      </c>
      <c r="H128">
        <v>6.7323554558399996</v>
      </c>
      <c r="I128">
        <v>7.9881020013199997</v>
      </c>
      <c r="J128">
        <v>9.5397888154799997</v>
      </c>
      <c r="K128">
        <v>11.43083570608</v>
      </c>
      <c r="L128">
        <v>13.748082288639999</v>
      </c>
      <c r="M128">
        <v>16.753190036239999</v>
      </c>
      <c r="N128">
        <v>20.477009864919999</v>
      </c>
      <c r="O128">
        <v>24.46706167276</v>
      </c>
      <c r="P128">
        <v>29.38149833528</v>
      </c>
      <c r="Q128">
        <v>34.772410256640001</v>
      </c>
      <c r="R128">
        <v>41.534474002000003</v>
      </c>
      <c r="S128">
        <v>49.546571160239999</v>
      </c>
      <c r="T128">
        <v>56.325774303400003</v>
      </c>
      <c r="U128">
        <v>63.069556024439997</v>
      </c>
      <c r="V128">
        <v>69.927600397480006</v>
      </c>
      <c r="W128">
        <v>76.695377275439995</v>
      </c>
      <c r="X128">
        <v>83.547708515880004</v>
      </c>
      <c r="Y128">
        <v>90.501733516599998</v>
      </c>
      <c r="Z128">
        <v>97.551739144999999</v>
      </c>
      <c r="AA128">
        <v>104.5674659778</v>
      </c>
      <c r="AB128">
        <v>111.60718796752001</v>
      </c>
      <c r="AC128">
        <v>118.63662631856</v>
      </c>
      <c r="AD128">
        <v>125.95629180568</v>
      </c>
      <c r="AE128">
        <v>133.36165428180001</v>
      </c>
      <c r="AF128">
        <v>140.83443172259999</v>
      </c>
      <c r="AG128">
        <v>148.59058054036001</v>
      </c>
      <c r="AH128">
        <v>156.4027180576</v>
      </c>
      <c r="AI128">
        <v>164.30398044340001</v>
      </c>
      <c r="AJ128">
        <v>172.06584239375999</v>
      </c>
      <c r="AK128">
        <v>179.99452781604001</v>
      </c>
      <c r="AL128">
        <v>188.03062013120001</v>
      </c>
      <c r="AM128">
        <v>196.62088630855999</v>
      </c>
      <c r="AN128">
        <v>206.00756317035999</v>
      </c>
      <c r="AO128">
        <v>215.84557750755999</v>
      </c>
      <c r="AP128">
        <v>225.8229922802</v>
      </c>
      <c r="AQ128">
        <v>235.82211695672001</v>
      </c>
      <c r="AR128">
        <v>245.95607156259999</v>
      </c>
      <c r="AS128">
        <v>255.9826192756</v>
      </c>
      <c r="AT128">
        <v>266.06172780852</v>
      </c>
      <c r="AU128">
        <v>276.00600641208001</v>
      </c>
      <c r="AV128">
        <v>285.97999330516001</v>
      </c>
      <c r="AW128">
        <v>296.03967718723999</v>
      </c>
      <c r="AX128">
        <v>306.86149295816</v>
      </c>
      <c r="AY128">
        <v>317.42964564163998</v>
      </c>
      <c r="AZ128">
        <v>328.15548078488001</v>
      </c>
      <c r="BA128">
        <v>339.04928202655998</v>
      </c>
      <c r="BB128">
        <v>350.12247563187998</v>
      </c>
      <c r="BC128">
        <v>359.00411157183999</v>
      </c>
      <c r="BD128">
        <v>368.08456452628002</v>
      </c>
      <c r="BE128">
        <v>377.37526076040001</v>
      </c>
      <c r="BF128">
        <v>386.88648391288001</v>
      </c>
      <c r="BG128">
        <v>396.62851762240001</v>
      </c>
    </row>
    <row r="129" spans="1:59" x14ac:dyDescent="0.25">
      <c r="A129" t="s">
        <v>4</v>
      </c>
      <c r="B129" t="s">
        <v>122</v>
      </c>
      <c r="C129" t="s">
        <v>103</v>
      </c>
      <c r="D129">
        <v>0</v>
      </c>
      <c r="E129">
        <v>0</v>
      </c>
      <c r="F129">
        <v>0</v>
      </c>
      <c r="G129">
        <v>0</v>
      </c>
      <c r="H129">
        <v>9.4838001160000004E-2</v>
      </c>
      <c r="I129">
        <v>0.18967600232000001</v>
      </c>
      <c r="J129">
        <v>0.28451400348</v>
      </c>
      <c r="K129">
        <v>0.37820937811999999</v>
      </c>
      <c r="L129">
        <v>0.47304737928000001</v>
      </c>
      <c r="M129">
        <v>0.56788538044000003</v>
      </c>
      <c r="N129">
        <v>0.66272338159999999</v>
      </c>
      <c r="O129">
        <v>0.90724545688000002</v>
      </c>
      <c r="P129">
        <v>1.15062490564</v>
      </c>
      <c r="Q129">
        <v>1.3951469809199999</v>
      </c>
      <c r="R129">
        <v>1.63852642968</v>
      </c>
      <c r="S129">
        <v>1.8830485049600001</v>
      </c>
      <c r="T129">
        <v>2.2144101957600002</v>
      </c>
      <c r="U129">
        <v>2.5457718865599999</v>
      </c>
      <c r="V129">
        <v>2.87713357736</v>
      </c>
      <c r="W129">
        <v>3.2084952681600001</v>
      </c>
      <c r="X129">
        <v>3.5398569589600002</v>
      </c>
      <c r="Y129">
        <v>3.8723612762799999</v>
      </c>
      <c r="Z129">
        <v>4.20372296708</v>
      </c>
      <c r="AA129">
        <v>4.5350846578799997</v>
      </c>
      <c r="AB129">
        <v>4.8664463486800003</v>
      </c>
      <c r="AC129">
        <v>5.1978080394799999</v>
      </c>
      <c r="AD129">
        <v>5.66399965964</v>
      </c>
      <c r="AE129">
        <v>6.1301912798</v>
      </c>
      <c r="AF129">
        <v>6.59638289996</v>
      </c>
      <c r="AG129">
        <v>7.0637171466400002</v>
      </c>
      <c r="AH129">
        <v>7.5299087668000002</v>
      </c>
      <c r="AI129">
        <v>7.9961003869600003</v>
      </c>
      <c r="AJ129">
        <v>8.4622920071200003</v>
      </c>
      <c r="AK129">
        <v>8.9284836272800003</v>
      </c>
      <c r="AL129">
        <v>9.3946752474400004</v>
      </c>
      <c r="AM129">
        <v>9.8608668676000004</v>
      </c>
      <c r="AN129">
        <v>10.18423017276</v>
      </c>
      <c r="AO129">
        <v>10.5064508514</v>
      </c>
      <c r="AP129">
        <v>10.828671530039999</v>
      </c>
      <c r="AQ129">
        <v>11.1520348352</v>
      </c>
      <c r="AR129">
        <v>11.474255513839999</v>
      </c>
      <c r="AS129">
        <v>11.797618819</v>
      </c>
      <c r="AT129">
        <v>12.119839497639999</v>
      </c>
      <c r="AU129">
        <v>12.4432028028</v>
      </c>
      <c r="AV129">
        <v>12.765423481439999</v>
      </c>
      <c r="AW129">
        <v>13.0887867866</v>
      </c>
      <c r="AX129">
        <v>13.492133948159999</v>
      </c>
      <c r="AY129">
        <v>13.89548110972</v>
      </c>
      <c r="AZ129">
        <v>14.29882827128</v>
      </c>
      <c r="BA129">
        <v>14.702175432840001</v>
      </c>
      <c r="BB129">
        <v>15.1055225944</v>
      </c>
      <c r="BC129">
        <v>15.508869755959999</v>
      </c>
      <c r="BD129">
        <v>15.911074291</v>
      </c>
      <c r="BE129">
        <v>16.314421452560001</v>
      </c>
      <c r="BF129">
        <v>16.717768614120001</v>
      </c>
      <c r="BG129">
        <v>17.12111577568</v>
      </c>
    </row>
    <row r="130" spans="1:59" x14ac:dyDescent="0.25">
      <c r="A130" t="s">
        <v>4</v>
      </c>
      <c r="B130" t="s">
        <v>122</v>
      </c>
      <c r="C130" t="s">
        <v>104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25">
      <c r="A131" t="s">
        <v>4</v>
      </c>
      <c r="B131" t="s">
        <v>122</v>
      </c>
      <c r="C131" t="s">
        <v>105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 x14ac:dyDescent="0.25">
      <c r="A132" t="s">
        <v>4</v>
      </c>
      <c r="B132" t="s">
        <v>122</v>
      </c>
      <c r="C132" t="s">
        <v>106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 x14ac:dyDescent="0.25">
      <c r="A133" t="s">
        <v>4</v>
      </c>
      <c r="B133" t="s">
        <v>122</v>
      </c>
      <c r="C133" t="s">
        <v>107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25">
      <c r="A134" t="s">
        <v>4</v>
      </c>
      <c r="B134" t="s">
        <v>122</v>
      </c>
      <c r="C134" t="s">
        <v>108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 x14ac:dyDescent="0.25">
      <c r="A135" t="s">
        <v>4</v>
      </c>
      <c r="B135" t="s">
        <v>122</v>
      </c>
      <c r="C135" t="s">
        <v>109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 x14ac:dyDescent="0.25">
      <c r="A136" t="s">
        <v>4</v>
      </c>
      <c r="B136" t="s">
        <v>122</v>
      </c>
      <c r="C136" t="s">
        <v>110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 x14ac:dyDescent="0.25">
      <c r="A137" t="s">
        <v>4</v>
      </c>
      <c r="B137" t="s">
        <v>122</v>
      </c>
      <c r="C137" t="s">
        <v>111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 x14ac:dyDescent="0.25">
      <c r="A138" t="s">
        <v>4</v>
      </c>
      <c r="B138" t="s">
        <v>122</v>
      </c>
      <c r="C138" t="s">
        <v>112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 x14ac:dyDescent="0.25">
      <c r="A139" t="s">
        <v>4</v>
      </c>
      <c r="B139" t="s">
        <v>122</v>
      </c>
      <c r="C139" t="s">
        <v>113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 x14ac:dyDescent="0.25">
      <c r="A140" t="s">
        <v>4</v>
      </c>
      <c r="B140" t="s">
        <v>122</v>
      </c>
      <c r="C140" t="s">
        <v>114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 x14ac:dyDescent="0.25">
      <c r="A141" t="s">
        <v>4</v>
      </c>
      <c r="B141" t="s">
        <v>122</v>
      </c>
      <c r="C141" t="s">
        <v>115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 x14ac:dyDescent="0.25">
      <c r="A142" t="s">
        <v>4</v>
      </c>
      <c r="B142" t="s">
        <v>122</v>
      </c>
      <c r="C142" t="s">
        <v>116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 x14ac:dyDescent="0.25">
      <c r="A143" t="s">
        <v>4</v>
      </c>
      <c r="B143" t="s">
        <v>123</v>
      </c>
      <c r="C143" t="s">
        <v>89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 x14ac:dyDescent="0.25">
      <c r="A144" t="s">
        <v>4</v>
      </c>
      <c r="B144" t="s">
        <v>123</v>
      </c>
      <c r="C144" t="s">
        <v>90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 x14ac:dyDescent="0.25">
      <c r="A145" t="s">
        <v>4</v>
      </c>
      <c r="B145" t="s">
        <v>123</v>
      </c>
      <c r="C145" t="s">
        <v>91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 x14ac:dyDescent="0.25">
      <c r="A146" t="s">
        <v>4</v>
      </c>
      <c r="B146" t="s">
        <v>123</v>
      </c>
      <c r="C146" t="s">
        <v>92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25">
      <c r="A147" t="s">
        <v>4</v>
      </c>
      <c r="B147" t="s">
        <v>123</v>
      </c>
      <c r="C147" t="s">
        <v>93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25">
      <c r="A148" t="s">
        <v>4</v>
      </c>
      <c r="B148" t="s">
        <v>123</v>
      </c>
      <c r="C148" t="s">
        <v>94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 x14ac:dyDescent="0.25">
      <c r="A149" t="s">
        <v>4</v>
      </c>
      <c r="B149" t="s">
        <v>123</v>
      </c>
      <c r="C149" t="s">
        <v>95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 x14ac:dyDescent="0.25">
      <c r="A150" t="s">
        <v>4</v>
      </c>
      <c r="B150" t="s">
        <v>123</v>
      </c>
      <c r="C150" t="s">
        <v>96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 x14ac:dyDescent="0.25">
      <c r="A151" t="s">
        <v>4</v>
      </c>
      <c r="B151" t="s">
        <v>123</v>
      </c>
      <c r="C151" t="s">
        <v>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 x14ac:dyDescent="0.25">
      <c r="A152" t="s">
        <v>4</v>
      </c>
      <c r="B152" t="s">
        <v>123</v>
      </c>
      <c r="C152" t="s">
        <v>98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 x14ac:dyDescent="0.25">
      <c r="A153" t="s">
        <v>4</v>
      </c>
      <c r="B153" t="s">
        <v>123</v>
      </c>
      <c r="C153" t="s">
        <v>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 x14ac:dyDescent="0.25">
      <c r="A154" t="s">
        <v>4</v>
      </c>
      <c r="B154" t="s">
        <v>123</v>
      </c>
      <c r="C154" t="s">
        <v>100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 x14ac:dyDescent="0.25">
      <c r="A155" t="s">
        <v>4</v>
      </c>
      <c r="B155" t="s">
        <v>123</v>
      </c>
      <c r="C155" t="s">
        <v>101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 x14ac:dyDescent="0.25">
      <c r="A156" t="s">
        <v>4</v>
      </c>
      <c r="B156" t="s">
        <v>123</v>
      </c>
      <c r="C156" t="s">
        <v>102</v>
      </c>
      <c r="D156">
        <v>4.3011917134199997</v>
      </c>
      <c r="E156">
        <v>4.4369905139999997</v>
      </c>
      <c r="F156">
        <v>4.58220111264</v>
      </c>
      <c r="G156">
        <v>6.71330110194</v>
      </c>
      <c r="H156">
        <v>7.9220448813599997</v>
      </c>
      <c r="I156">
        <v>9.3996971767800002</v>
      </c>
      <c r="J156">
        <v>11.22558600042</v>
      </c>
      <c r="K156">
        <v>13.450803970320001</v>
      </c>
      <c r="L156">
        <v>16.177536322560002</v>
      </c>
      <c r="M156">
        <v>19.71368330796</v>
      </c>
      <c r="N156">
        <v>24.09554757618</v>
      </c>
      <c r="O156">
        <v>28.79069026554</v>
      </c>
      <c r="P156">
        <v>34.573567902119997</v>
      </c>
      <c r="Q156">
        <v>40.917119794560001</v>
      </c>
      <c r="R156">
        <v>48.874122782999997</v>
      </c>
      <c r="S156">
        <v>58.30205535396</v>
      </c>
      <c r="T156">
        <v>66.279226481099997</v>
      </c>
      <c r="U156">
        <v>74.214716788260006</v>
      </c>
      <c r="V156">
        <v>82.284661353420006</v>
      </c>
      <c r="W156">
        <v>90.248387054760002</v>
      </c>
      <c r="X156">
        <v>98.311608907020002</v>
      </c>
      <c r="Y156">
        <v>106.49449504890001</v>
      </c>
      <c r="Z156">
        <v>114.7903227675</v>
      </c>
      <c r="AA156">
        <v>123.04581420869999</v>
      </c>
      <c r="AB156">
        <v>131.32954104408</v>
      </c>
      <c r="AC156">
        <v>139.60116699624001</v>
      </c>
      <c r="AD156">
        <v>148.21430676372</v>
      </c>
      <c r="AE156">
        <v>156.9282872247</v>
      </c>
      <c r="AF156">
        <v>165.7215956979</v>
      </c>
      <c r="AG156">
        <v>174.84835073094001</v>
      </c>
      <c r="AH156">
        <v>184.0409883504</v>
      </c>
      <c r="AI156">
        <v>193.33850029109999</v>
      </c>
      <c r="AJ156">
        <v>202.47197803704</v>
      </c>
      <c r="AK156">
        <v>211.80175899966</v>
      </c>
      <c r="AL156">
        <v>221.25792696479999</v>
      </c>
      <c r="AM156">
        <v>231.36619808123999</v>
      </c>
      <c r="AN156">
        <v>242.41161537593999</v>
      </c>
      <c r="AO156">
        <v>253.98812698974001</v>
      </c>
      <c r="AP156">
        <v>265.72867279830001</v>
      </c>
      <c r="AQ156">
        <v>277.49476491588001</v>
      </c>
      <c r="AR156">
        <v>289.41951305790002</v>
      </c>
      <c r="AS156">
        <v>301.21787419740002</v>
      </c>
      <c r="AT156">
        <v>313.07808429558003</v>
      </c>
      <c r="AU156">
        <v>324.77963836932003</v>
      </c>
      <c r="AV156">
        <v>336.51615055014003</v>
      </c>
      <c r="AW156">
        <v>348.35350342445997</v>
      </c>
      <c r="AX156">
        <v>361.08766619964001</v>
      </c>
      <c r="AY156">
        <v>373.52334052205998</v>
      </c>
      <c r="AZ156">
        <v>386.14456172052002</v>
      </c>
      <c r="BA156">
        <v>398.96343067824</v>
      </c>
      <c r="BB156">
        <v>411.99339282102</v>
      </c>
      <c r="BC156">
        <v>422.44452229536</v>
      </c>
      <c r="BD156">
        <v>433.12960217862002</v>
      </c>
      <c r="BE156">
        <v>444.06207789659999</v>
      </c>
      <c r="BF156">
        <v>455.25405033252002</v>
      </c>
      <c r="BG156">
        <v>466.71762036960001</v>
      </c>
    </row>
    <row r="157" spans="1:59" x14ac:dyDescent="0.25">
      <c r="A157" t="s">
        <v>4</v>
      </c>
      <c r="B157" t="s">
        <v>123</v>
      </c>
      <c r="C157" t="s">
        <v>103</v>
      </c>
      <c r="D157">
        <v>0</v>
      </c>
      <c r="E157">
        <v>0</v>
      </c>
      <c r="F157">
        <v>0</v>
      </c>
      <c r="G157">
        <v>0</v>
      </c>
      <c r="H157">
        <v>0.11159703414</v>
      </c>
      <c r="I157">
        <v>0.22319406827999999</v>
      </c>
      <c r="J157">
        <v>0.33479110241999999</v>
      </c>
      <c r="K157">
        <v>0.44504359397999999</v>
      </c>
      <c r="L157">
        <v>0.55664062812000004</v>
      </c>
      <c r="M157">
        <v>0.66823766226000003</v>
      </c>
      <c r="N157">
        <v>0.77983469640000003</v>
      </c>
      <c r="O157">
        <v>1.0675668085200001</v>
      </c>
      <c r="P157">
        <v>1.3539543780600001</v>
      </c>
      <c r="Q157">
        <v>1.6416864901799999</v>
      </c>
      <c r="R157">
        <v>1.9280740597199999</v>
      </c>
      <c r="S157">
        <v>2.2158061718400002</v>
      </c>
      <c r="T157">
        <v>2.6057235200400002</v>
      </c>
      <c r="U157">
        <v>2.9956408682400002</v>
      </c>
      <c r="V157">
        <v>3.3855582164400002</v>
      </c>
      <c r="W157">
        <v>3.7754755646399998</v>
      </c>
      <c r="X157">
        <v>4.1653929128399998</v>
      </c>
      <c r="Y157">
        <v>4.5566548036199999</v>
      </c>
      <c r="Z157">
        <v>4.9465721518199999</v>
      </c>
      <c r="AA157">
        <v>5.3364895000199999</v>
      </c>
      <c r="AB157">
        <v>5.7264068482199999</v>
      </c>
      <c r="AC157">
        <v>6.1163241964199999</v>
      </c>
      <c r="AD157">
        <v>6.6648975690599999</v>
      </c>
      <c r="AE157">
        <v>7.2134709416999998</v>
      </c>
      <c r="AF157">
        <v>7.7620443143399998</v>
      </c>
      <c r="AG157">
        <v>8.3119622295600006</v>
      </c>
      <c r="AH157">
        <v>8.8605356022000006</v>
      </c>
      <c r="AI157">
        <v>9.4091089748400005</v>
      </c>
      <c r="AJ157">
        <v>9.9576823474800005</v>
      </c>
      <c r="AK157">
        <v>10.50625572012</v>
      </c>
      <c r="AL157">
        <v>11.05482909276</v>
      </c>
      <c r="AM157">
        <v>11.6034024654</v>
      </c>
      <c r="AN157">
        <v>11.983908015540001</v>
      </c>
      <c r="AO157">
        <v>12.3630690231</v>
      </c>
      <c r="AP157">
        <v>12.74223003066</v>
      </c>
      <c r="AQ157">
        <v>13.122735580800001</v>
      </c>
      <c r="AR157">
        <v>13.501896588359999</v>
      </c>
      <c r="AS157">
        <v>13.8824021385</v>
      </c>
      <c r="AT157">
        <v>14.26156314606</v>
      </c>
      <c r="AU157">
        <v>14.642068696200001</v>
      </c>
      <c r="AV157">
        <v>15.02122970376</v>
      </c>
      <c r="AW157">
        <v>15.4017352539</v>
      </c>
      <c r="AX157">
        <v>15.876358784640001</v>
      </c>
      <c r="AY157">
        <v>16.350982315380001</v>
      </c>
      <c r="AZ157">
        <v>16.825605846119998</v>
      </c>
      <c r="BA157">
        <v>17.300229376859999</v>
      </c>
      <c r="BB157">
        <v>17.7748529076</v>
      </c>
      <c r="BC157">
        <v>18.24947643834</v>
      </c>
      <c r="BD157">
        <v>18.722755426500001</v>
      </c>
      <c r="BE157">
        <v>19.197378957240002</v>
      </c>
      <c r="BF157">
        <v>19.672002487979999</v>
      </c>
      <c r="BG157">
        <v>20.146626018719999</v>
      </c>
    </row>
    <row r="158" spans="1:59" x14ac:dyDescent="0.25">
      <c r="A158" t="s">
        <v>4</v>
      </c>
      <c r="B158" t="s">
        <v>123</v>
      </c>
      <c r="C158" t="s">
        <v>104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25">
      <c r="A159" t="s">
        <v>4</v>
      </c>
      <c r="B159" t="s">
        <v>123</v>
      </c>
      <c r="C159" t="s">
        <v>105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25">
      <c r="A160" t="s">
        <v>4</v>
      </c>
      <c r="B160" t="s">
        <v>123</v>
      </c>
      <c r="C160" t="s">
        <v>106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25">
      <c r="A161" t="s">
        <v>4</v>
      </c>
      <c r="B161" t="s">
        <v>123</v>
      </c>
      <c r="C161" t="s">
        <v>107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25">
      <c r="A162" t="s">
        <v>4</v>
      </c>
      <c r="B162" t="s">
        <v>123</v>
      </c>
      <c r="C162" t="s">
        <v>108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 x14ac:dyDescent="0.25">
      <c r="A163" t="s">
        <v>4</v>
      </c>
      <c r="B163" t="s">
        <v>123</v>
      </c>
      <c r="C163" t="s">
        <v>109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 x14ac:dyDescent="0.25">
      <c r="A164" t="s">
        <v>4</v>
      </c>
      <c r="B164" t="s">
        <v>123</v>
      </c>
      <c r="C164" t="s">
        <v>110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 x14ac:dyDescent="0.25">
      <c r="A165" t="s">
        <v>4</v>
      </c>
      <c r="B165" t="s">
        <v>123</v>
      </c>
      <c r="C165" t="s">
        <v>111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 x14ac:dyDescent="0.25">
      <c r="A166" t="s">
        <v>4</v>
      </c>
      <c r="B166" t="s">
        <v>123</v>
      </c>
      <c r="C166" t="s">
        <v>112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 x14ac:dyDescent="0.25">
      <c r="A167" t="s">
        <v>4</v>
      </c>
      <c r="B167" t="s">
        <v>123</v>
      </c>
      <c r="C167" t="s">
        <v>113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25">
      <c r="A168" t="s">
        <v>4</v>
      </c>
      <c r="B168" t="s">
        <v>123</v>
      </c>
      <c r="C168" t="s">
        <v>114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25">
      <c r="A169" t="s">
        <v>4</v>
      </c>
      <c r="B169" t="s">
        <v>123</v>
      </c>
      <c r="C169" t="s">
        <v>115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 x14ac:dyDescent="0.25">
      <c r="A170" t="s">
        <v>4</v>
      </c>
      <c r="B170" t="s">
        <v>123</v>
      </c>
      <c r="C170" t="s">
        <v>116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 x14ac:dyDescent="0.25">
      <c r="A171" t="s">
        <v>4</v>
      </c>
      <c r="B171" t="s">
        <v>124</v>
      </c>
      <c r="C171" t="s">
        <v>89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 x14ac:dyDescent="0.25">
      <c r="A172" t="s">
        <v>4</v>
      </c>
      <c r="B172" t="s">
        <v>124</v>
      </c>
      <c r="C172" t="s">
        <v>90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 x14ac:dyDescent="0.25">
      <c r="A173" t="s">
        <v>4</v>
      </c>
      <c r="B173" t="s">
        <v>124</v>
      </c>
      <c r="C173" t="s">
        <v>91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 x14ac:dyDescent="0.25">
      <c r="A174" t="s">
        <v>4</v>
      </c>
      <c r="B174" t="s">
        <v>124</v>
      </c>
      <c r="C174" t="s">
        <v>92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 x14ac:dyDescent="0.25">
      <c r="A175" t="s">
        <v>4</v>
      </c>
      <c r="B175" t="s">
        <v>124</v>
      </c>
      <c r="C175" t="s">
        <v>93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 x14ac:dyDescent="0.25">
      <c r="A176" t="s">
        <v>4</v>
      </c>
      <c r="B176" t="s">
        <v>124</v>
      </c>
      <c r="C176" t="s">
        <v>94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 x14ac:dyDescent="0.25">
      <c r="A177" t="s">
        <v>4</v>
      </c>
      <c r="B177" t="s">
        <v>124</v>
      </c>
      <c r="C177" t="s">
        <v>95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 x14ac:dyDescent="0.25">
      <c r="A178" t="s">
        <v>4</v>
      </c>
      <c r="B178" t="s">
        <v>124</v>
      </c>
      <c r="C178" t="s">
        <v>96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 x14ac:dyDescent="0.25">
      <c r="A179" t="s">
        <v>4</v>
      </c>
      <c r="B179" t="s">
        <v>124</v>
      </c>
      <c r="C179" t="s">
        <v>97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 x14ac:dyDescent="0.25">
      <c r="A180" t="s">
        <v>4</v>
      </c>
      <c r="B180" t="s">
        <v>124</v>
      </c>
      <c r="C180" t="s">
        <v>98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 x14ac:dyDescent="0.25">
      <c r="A181" t="s">
        <v>4</v>
      </c>
      <c r="B181" t="s">
        <v>124</v>
      </c>
      <c r="C181" t="s">
        <v>99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 x14ac:dyDescent="0.25">
      <c r="A182" t="s">
        <v>4</v>
      </c>
      <c r="B182" t="s">
        <v>124</v>
      </c>
      <c r="C182" t="s">
        <v>100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 x14ac:dyDescent="0.25">
      <c r="A183" t="s">
        <v>4</v>
      </c>
      <c r="B183" t="s">
        <v>124</v>
      </c>
      <c r="C183" t="s">
        <v>101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 x14ac:dyDescent="0.25">
      <c r="A184" t="s">
        <v>4</v>
      </c>
      <c r="B184" t="s">
        <v>124</v>
      </c>
      <c r="C184" t="s">
        <v>102</v>
      </c>
      <c r="D184">
        <v>3.60062530086</v>
      </c>
      <c r="E184">
        <v>3.7143055619999998</v>
      </c>
      <c r="F184">
        <v>3.8358646531199998</v>
      </c>
      <c r="G184">
        <v>5.6198568700199996</v>
      </c>
      <c r="H184">
        <v>6.6317237488799998</v>
      </c>
      <c r="I184">
        <v>7.8687000557399998</v>
      </c>
      <c r="J184">
        <v>9.3971930718600003</v>
      </c>
      <c r="K184">
        <v>11.259973588559999</v>
      </c>
      <c r="L184">
        <v>13.54258318848</v>
      </c>
      <c r="M184">
        <v>16.50277216668</v>
      </c>
      <c r="N184">
        <v>20.17093029594</v>
      </c>
      <c r="O184">
        <v>24.101340908819999</v>
      </c>
      <c r="P184">
        <v>28.94231915796</v>
      </c>
      <c r="Q184">
        <v>34.25265056448</v>
      </c>
      <c r="R184">
        <v>40.913638538999997</v>
      </c>
      <c r="S184">
        <v>48.80597508468</v>
      </c>
      <c r="T184">
        <v>55.483846266299999</v>
      </c>
      <c r="U184">
        <v>62.126825486580003</v>
      </c>
      <c r="V184">
        <v>68.882359420859999</v>
      </c>
      <c r="W184">
        <v>75.548975131079999</v>
      </c>
      <c r="X184">
        <v>82.298881329660006</v>
      </c>
      <c r="Y184">
        <v>89.148961223699999</v>
      </c>
      <c r="Z184">
        <v>96.093587077500004</v>
      </c>
      <c r="AA184">
        <v>103.00444651710001</v>
      </c>
      <c r="AB184">
        <v>109.93894244664</v>
      </c>
      <c r="AC184">
        <v>116.86330845192001</v>
      </c>
      <c r="AD184">
        <v>124.07356343076</v>
      </c>
      <c r="AE184">
        <v>131.3682344451</v>
      </c>
      <c r="AF184">
        <v>138.72931274070001</v>
      </c>
      <c r="AG184">
        <v>146.36952672702</v>
      </c>
      <c r="AH184">
        <v>154.0648925232</v>
      </c>
      <c r="AI184">
        <v>161.8480509963</v>
      </c>
      <c r="AJ184">
        <v>169.49389271832001</v>
      </c>
      <c r="AK184">
        <v>177.30406432277999</v>
      </c>
      <c r="AL184">
        <v>185.22003735839999</v>
      </c>
      <c r="AM184">
        <v>193.68190075691999</v>
      </c>
      <c r="AN184">
        <v>202.92827051201999</v>
      </c>
      <c r="AO184">
        <v>212.61923138742</v>
      </c>
      <c r="AP184">
        <v>222.4475090139</v>
      </c>
      <c r="AQ184">
        <v>232.29717203604</v>
      </c>
      <c r="AR184">
        <v>242.27964962070001</v>
      </c>
      <c r="AS184">
        <v>252.15632577420001</v>
      </c>
      <c r="AT184">
        <v>262.08477709613999</v>
      </c>
      <c r="AU184">
        <v>271.88041385555999</v>
      </c>
      <c r="AV184">
        <v>281.70531484062002</v>
      </c>
      <c r="AW184">
        <v>291.61463186117999</v>
      </c>
      <c r="AX184">
        <v>302.27468882412001</v>
      </c>
      <c r="AY184">
        <v>312.68487432197998</v>
      </c>
      <c r="AZ184">
        <v>323.25038532515998</v>
      </c>
      <c r="BA184">
        <v>333.98135175791998</v>
      </c>
      <c r="BB184">
        <v>344.88902909166001</v>
      </c>
      <c r="BC184">
        <v>353.63790701087999</v>
      </c>
      <c r="BD184">
        <v>362.58263013246</v>
      </c>
      <c r="BE184">
        <v>371.73445392780002</v>
      </c>
      <c r="BF184">
        <v>381.10350832116001</v>
      </c>
      <c r="BG184">
        <v>390.69992323679998</v>
      </c>
    </row>
    <row r="185" spans="1:59" x14ac:dyDescent="0.25">
      <c r="A185" t="s">
        <v>4</v>
      </c>
      <c r="B185" t="s">
        <v>124</v>
      </c>
      <c r="C185" t="s">
        <v>103</v>
      </c>
      <c r="D185">
        <v>0</v>
      </c>
      <c r="E185">
        <v>0</v>
      </c>
      <c r="F185">
        <v>0</v>
      </c>
      <c r="G185">
        <v>0</v>
      </c>
      <c r="H185">
        <v>9.3420412620000004E-2</v>
      </c>
      <c r="I185">
        <v>0.18684082524000001</v>
      </c>
      <c r="J185">
        <v>0.28026123786000001</v>
      </c>
      <c r="K185">
        <v>0.37255610334</v>
      </c>
      <c r="L185">
        <v>0.46597651596</v>
      </c>
      <c r="M185">
        <v>0.55939692858000001</v>
      </c>
      <c r="N185">
        <v>0.65281734120000001</v>
      </c>
      <c r="O185">
        <v>0.89368442916000002</v>
      </c>
      <c r="P185">
        <v>1.13342596998</v>
      </c>
      <c r="Q185">
        <v>1.3742930579399999</v>
      </c>
      <c r="R185">
        <v>1.61403459876</v>
      </c>
      <c r="S185">
        <v>1.8549016867200001</v>
      </c>
      <c r="T185">
        <v>2.1813103573200001</v>
      </c>
      <c r="U185">
        <v>2.5077190279199999</v>
      </c>
      <c r="V185">
        <v>2.8341276985200001</v>
      </c>
      <c r="W185">
        <v>3.1605363691199999</v>
      </c>
      <c r="X185">
        <v>3.4869450397200001</v>
      </c>
      <c r="Y185">
        <v>3.8144792574599999</v>
      </c>
      <c r="Z185">
        <v>4.1408879280599997</v>
      </c>
      <c r="AA185">
        <v>4.46729659866</v>
      </c>
      <c r="AB185">
        <v>4.7937052692600002</v>
      </c>
      <c r="AC185">
        <v>5.1201139398600004</v>
      </c>
      <c r="AD185">
        <v>5.5793371729799999</v>
      </c>
      <c r="AE185">
        <v>6.0385604061000002</v>
      </c>
      <c r="AF185">
        <v>6.4977836392199997</v>
      </c>
      <c r="AG185">
        <v>6.9581324194800001</v>
      </c>
      <c r="AH185">
        <v>7.4173556526000004</v>
      </c>
      <c r="AI185">
        <v>7.8765788857199999</v>
      </c>
      <c r="AJ185">
        <v>8.3358021188400002</v>
      </c>
      <c r="AK185">
        <v>8.7950253519599997</v>
      </c>
      <c r="AL185">
        <v>9.2542485850799991</v>
      </c>
      <c r="AM185">
        <v>9.7134718182000004</v>
      </c>
      <c r="AN185">
        <v>10.032001658820001</v>
      </c>
      <c r="AO185">
        <v>10.3494059523</v>
      </c>
      <c r="AP185">
        <v>10.666810245780001</v>
      </c>
      <c r="AQ185">
        <v>10.985340086400001</v>
      </c>
      <c r="AR185">
        <v>11.30274437988</v>
      </c>
      <c r="AS185">
        <v>11.6212742205</v>
      </c>
      <c r="AT185">
        <v>11.938678513979999</v>
      </c>
      <c r="AU185">
        <v>12.257208354599999</v>
      </c>
      <c r="AV185">
        <v>12.57461264808</v>
      </c>
      <c r="AW185">
        <v>12.893142488700001</v>
      </c>
      <c r="AX185">
        <v>13.29046062912</v>
      </c>
      <c r="AY185">
        <v>13.68777876954</v>
      </c>
      <c r="AZ185">
        <v>14.085096909960001</v>
      </c>
      <c r="BA185">
        <v>14.48241505038</v>
      </c>
      <c r="BB185">
        <v>14.8797331908</v>
      </c>
      <c r="BC185">
        <v>15.277051331219999</v>
      </c>
      <c r="BD185">
        <v>15.673243924499999</v>
      </c>
      <c r="BE185">
        <v>16.070562064920001</v>
      </c>
      <c r="BF185">
        <v>16.467880205339998</v>
      </c>
      <c r="BG185">
        <v>16.86519834576</v>
      </c>
    </row>
    <row r="186" spans="1:59" x14ac:dyDescent="0.25">
      <c r="A186" t="s">
        <v>4</v>
      </c>
      <c r="B186" t="s">
        <v>124</v>
      </c>
      <c r="C186" t="s">
        <v>104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 x14ac:dyDescent="0.25">
      <c r="A187" t="s">
        <v>4</v>
      </c>
      <c r="B187" t="s">
        <v>124</v>
      </c>
      <c r="C187" t="s">
        <v>105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 x14ac:dyDescent="0.25">
      <c r="A188" t="s">
        <v>4</v>
      </c>
      <c r="B188" t="s">
        <v>124</v>
      </c>
      <c r="C188" t="s">
        <v>106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 x14ac:dyDescent="0.25">
      <c r="A189" t="s">
        <v>4</v>
      </c>
      <c r="B189" t="s">
        <v>124</v>
      </c>
      <c r="C189" t="s">
        <v>107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 x14ac:dyDescent="0.25">
      <c r="A190" t="s">
        <v>4</v>
      </c>
      <c r="B190" t="s">
        <v>124</v>
      </c>
      <c r="C190" t="s">
        <v>108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 x14ac:dyDescent="0.25">
      <c r="A191" t="s">
        <v>4</v>
      </c>
      <c r="B191" t="s">
        <v>124</v>
      </c>
      <c r="C191" t="s">
        <v>109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 x14ac:dyDescent="0.25">
      <c r="A192" t="s">
        <v>4</v>
      </c>
      <c r="B192" t="s">
        <v>124</v>
      </c>
      <c r="C192" t="s">
        <v>110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 x14ac:dyDescent="0.25">
      <c r="A193" t="s">
        <v>4</v>
      </c>
      <c r="B193" t="s">
        <v>124</v>
      </c>
      <c r="C193" t="s">
        <v>111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 x14ac:dyDescent="0.25">
      <c r="A194" t="s">
        <v>4</v>
      </c>
      <c r="B194" t="s">
        <v>124</v>
      </c>
      <c r="C194" t="s">
        <v>112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 x14ac:dyDescent="0.25">
      <c r="A195" t="s">
        <v>4</v>
      </c>
      <c r="B195" t="s">
        <v>124</v>
      </c>
      <c r="C195" t="s">
        <v>113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 x14ac:dyDescent="0.25">
      <c r="A196" t="s">
        <v>4</v>
      </c>
      <c r="B196" t="s">
        <v>124</v>
      </c>
      <c r="C196" t="s">
        <v>114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 x14ac:dyDescent="0.25">
      <c r="A197" t="s">
        <v>4</v>
      </c>
      <c r="B197" t="s">
        <v>124</v>
      </c>
      <c r="C197" t="s">
        <v>115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 x14ac:dyDescent="0.25">
      <c r="A198" t="s">
        <v>4</v>
      </c>
      <c r="B198" t="s">
        <v>124</v>
      </c>
      <c r="C198" t="s">
        <v>116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 x14ac:dyDescent="0.25">
      <c r="A199" t="s">
        <v>4</v>
      </c>
      <c r="B199" t="s">
        <v>125</v>
      </c>
      <c r="C199" t="s">
        <v>89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 x14ac:dyDescent="0.25">
      <c r="A200" t="s">
        <v>4</v>
      </c>
      <c r="B200" t="s">
        <v>125</v>
      </c>
      <c r="C200" t="s">
        <v>90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 x14ac:dyDescent="0.25">
      <c r="A201" t="s">
        <v>4</v>
      </c>
      <c r="B201" t="s">
        <v>125</v>
      </c>
      <c r="C201" t="s">
        <v>91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 x14ac:dyDescent="0.25">
      <c r="A202" t="s">
        <v>4</v>
      </c>
      <c r="B202" t="s">
        <v>125</v>
      </c>
      <c r="C202" t="s">
        <v>92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 x14ac:dyDescent="0.25">
      <c r="A203" t="s">
        <v>4</v>
      </c>
      <c r="B203" t="s">
        <v>125</v>
      </c>
      <c r="C203" t="s">
        <v>93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 x14ac:dyDescent="0.25">
      <c r="A204" t="s">
        <v>4</v>
      </c>
      <c r="B204" t="s">
        <v>125</v>
      </c>
      <c r="C204" t="s">
        <v>94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 x14ac:dyDescent="0.25">
      <c r="A205" t="s">
        <v>4</v>
      </c>
      <c r="B205" t="s">
        <v>125</v>
      </c>
      <c r="C205" t="s">
        <v>95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 x14ac:dyDescent="0.25">
      <c r="A206" t="s">
        <v>4</v>
      </c>
      <c r="B206" t="s">
        <v>125</v>
      </c>
      <c r="C206" t="s">
        <v>96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 x14ac:dyDescent="0.25">
      <c r="A207" t="s">
        <v>4</v>
      </c>
      <c r="B207" t="s">
        <v>125</v>
      </c>
      <c r="C207" t="s">
        <v>97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 x14ac:dyDescent="0.25">
      <c r="A208" t="s">
        <v>4</v>
      </c>
      <c r="B208" t="s">
        <v>125</v>
      </c>
      <c r="C208" t="s">
        <v>98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 x14ac:dyDescent="0.25">
      <c r="A209" t="s">
        <v>4</v>
      </c>
      <c r="B209" t="s">
        <v>125</v>
      </c>
      <c r="C209" t="s">
        <v>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 x14ac:dyDescent="0.25">
      <c r="A210" t="s">
        <v>4</v>
      </c>
      <c r="B210" t="s">
        <v>125</v>
      </c>
      <c r="C210" t="s">
        <v>100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 x14ac:dyDescent="0.25">
      <c r="A211" t="s">
        <v>4</v>
      </c>
      <c r="B211" t="s">
        <v>125</v>
      </c>
      <c r="C211" t="s">
        <v>101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 x14ac:dyDescent="0.25">
      <c r="A212" t="s">
        <v>4</v>
      </c>
      <c r="B212" t="s">
        <v>125</v>
      </c>
      <c r="C212" t="s">
        <v>102</v>
      </c>
      <c r="D212">
        <v>4.1774641823599996</v>
      </c>
      <c r="E212">
        <v>4.3093566120000002</v>
      </c>
      <c r="F212">
        <v>4.45039010112</v>
      </c>
      <c r="G212">
        <v>6.52018714052</v>
      </c>
      <c r="H212">
        <v>7.6941603508799998</v>
      </c>
      <c r="I212">
        <v>9.1293066892399999</v>
      </c>
      <c r="J212">
        <v>10.90267222836</v>
      </c>
      <c r="K212">
        <v>13.06387986256</v>
      </c>
      <c r="L212">
        <v>15.71217538048</v>
      </c>
      <c r="M212">
        <v>19.146602013679999</v>
      </c>
      <c r="N212">
        <v>23.402418134440001</v>
      </c>
      <c r="O212">
        <v>27.962500949319999</v>
      </c>
      <c r="P212">
        <v>33.579029066959997</v>
      </c>
      <c r="Q212">
        <v>39.740103156479996</v>
      </c>
      <c r="R212">
        <v>47.468216013999999</v>
      </c>
      <c r="S212">
        <v>56.624945881679999</v>
      </c>
      <c r="T212">
        <v>64.372646723800003</v>
      </c>
      <c r="U212">
        <v>72.079865731080005</v>
      </c>
      <c r="V212">
        <v>79.917671302360006</v>
      </c>
      <c r="W212">
        <v>87.652313488079997</v>
      </c>
      <c r="X212">
        <v>95.483589731159995</v>
      </c>
      <c r="Y212">
        <v>103.43108801619999</v>
      </c>
      <c r="Z212">
        <v>111.488279015</v>
      </c>
      <c r="AA212">
        <v>119.5062940446</v>
      </c>
      <c r="AB212">
        <v>127.55173225263999</v>
      </c>
      <c r="AC212">
        <v>135.58541766991999</v>
      </c>
      <c r="AD212">
        <v>143.95079295976001</v>
      </c>
      <c r="AE212">
        <v>152.41410817260001</v>
      </c>
      <c r="AF212">
        <v>160.95446945820001</v>
      </c>
      <c r="AG212">
        <v>169.81868542251999</v>
      </c>
      <c r="AH212">
        <v>178.74688880319999</v>
      </c>
      <c r="AI212">
        <v>187.7769497038</v>
      </c>
      <c r="AJ212">
        <v>196.64769499632001</v>
      </c>
      <c r="AK212">
        <v>205.70909667228</v>
      </c>
      <c r="AL212">
        <v>214.8932497184</v>
      </c>
      <c r="AM212">
        <v>224.71074759992001</v>
      </c>
      <c r="AN212">
        <v>235.43843383251999</v>
      </c>
      <c r="AO212">
        <v>246.68193699291999</v>
      </c>
      <c r="AP212">
        <v>258.0847557614</v>
      </c>
      <c r="AQ212">
        <v>269.51238597704003</v>
      </c>
      <c r="AR212">
        <v>281.09410833819999</v>
      </c>
      <c r="AS212">
        <v>292.55307932919999</v>
      </c>
      <c r="AT212">
        <v>304.07212013963999</v>
      </c>
      <c r="AU212">
        <v>315.43706880456</v>
      </c>
      <c r="AV212">
        <v>326.83596997612</v>
      </c>
      <c r="AW212">
        <v>338.33281107068001</v>
      </c>
      <c r="AX212">
        <v>350.70066454712003</v>
      </c>
      <c r="AY212">
        <v>362.77861585148003</v>
      </c>
      <c r="AZ212">
        <v>375.03677661415998</v>
      </c>
      <c r="BA212">
        <v>387.48689962591999</v>
      </c>
      <c r="BB212">
        <v>400.14204354316001</v>
      </c>
      <c r="BC212">
        <v>410.29253716288002</v>
      </c>
      <c r="BD212">
        <v>420.67025140395998</v>
      </c>
      <c r="BE212">
        <v>431.2882449228</v>
      </c>
      <c r="BF212">
        <v>442.15827051015998</v>
      </c>
      <c r="BG212">
        <v>453.29208095680002</v>
      </c>
    </row>
    <row r="213" spans="1:59" x14ac:dyDescent="0.25">
      <c r="A213" t="s">
        <v>4</v>
      </c>
      <c r="B213" t="s">
        <v>125</v>
      </c>
      <c r="C213" t="s">
        <v>103</v>
      </c>
      <c r="D213">
        <v>0</v>
      </c>
      <c r="E213">
        <v>0</v>
      </c>
      <c r="F213">
        <v>0</v>
      </c>
      <c r="G213">
        <v>0</v>
      </c>
      <c r="H213">
        <v>0.10838684812</v>
      </c>
      <c r="I213">
        <v>0.21677369624000001</v>
      </c>
      <c r="J213">
        <v>0.32516054436000003</v>
      </c>
      <c r="K213">
        <v>0.43224152684</v>
      </c>
      <c r="L213">
        <v>0.54062837496000005</v>
      </c>
      <c r="M213">
        <v>0.64901522308000004</v>
      </c>
      <c r="N213">
        <v>0.75740207120000003</v>
      </c>
      <c r="O213">
        <v>1.03685731816</v>
      </c>
      <c r="P213">
        <v>1.31500669948</v>
      </c>
      <c r="Q213">
        <v>1.5944619464400001</v>
      </c>
      <c r="R213">
        <v>1.8726113277600001</v>
      </c>
      <c r="S213">
        <v>2.1520665747200001</v>
      </c>
      <c r="T213">
        <v>2.5307676103199999</v>
      </c>
      <c r="U213">
        <v>2.9094686459200001</v>
      </c>
      <c r="V213">
        <v>3.2881696815199999</v>
      </c>
      <c r="W213">
        <v>3.6668707171200001</v>
      </c>
      <c r="X213">
        <v>4.0455717527199999</v>
      </c>
      <c r="Y213">
        <v>4.4255786539599997</v>
      </c>
      <c r="Z213">
        <v>4.8042796895600004</v>
      </c>
      <c r="AA213">
        <v>5.1829807251600002</v>
      </c>
      <c r="AB213">
        <v>5.56168176076</v>
      </c>
      <c r="AC213">
        <v>5.9403827963599998</v>
      </c>
      <c r="AD213">
        <v>6.4731759774800004</v>
      </c>
      <c r="AE213">
        <v>7.0059691586000001</v>
      </c>
      <c r="AF213">
        <v>7.5387623397199999</v>
      </c>
      <c r="AG213">
        <v>8.0728613864799996</v>
      </c>
      <c r="AH213">
        <v>8.6056545676000002</v>
      </c>
      <c r="AI213">
        <v>9.1384477487200009</v>
      </c>
      <c r="AJ213">
        <v>9.6712409298399997</v>
      </c>
      <c r="AK213">
        <v>10.20403411096</v>
      </c>
      <c r="AL213">
        <v>10.736827292079999</v>
      </c>
      <c r="AM213">
        <v>11.2696204732</v>
      </c>
      <c r="AN213">
        <v>11.63918044932</v>
      </c>
      <c r="AO213">
        <v>12.0074345598</v>
      </c>
      <c r="AP213">
        <v>12.375688670280001</v>
      </c>
      <c r="AQ213">
        <v>12.7452486464</v>
      </c>
      <c r="AR213">
        <v>13.113502756879999</v>
      </c>
      <c r="AS213">
        <v>13.483062733000001</v>
      </c>
      <c r="AT213">
        <v>13.851316843479999</v>
      </c>
      <c r="AU213">
        <v>14.220876819600001</v>
      </c>
      <c r="AV213">
        <v>14.58913093008</v>
      </c>
      <c r="AW213">
        <v>14.958690906199999</v>
      </c>
      <c r="AX213">
        <v>15.41966147712</v>
      </c>
      <c r="AY213">
        <v>15.880632048040001</v>
      </c>
      <c r="AZ213">
        <v>16.34160261896</v>
      </c>
      <c r="BA213">
        <v>16.80257318988</v>
      </c>
      <c r="BB213">
        <v>17.263543760800001</v>
      </c>
      <c r="BC213">
        <v>17.724514331719998</v>
      </c>
      <c r="BD213">
        <v>18.184179037</v>
      </c>
      <c r="BE213">
        <v>18.645149607920001</v>
      </c>
      <c r="BF213">
        <v>19.106120178840001</v>
      </c>
      <c r="BG213">
        <v>19.567090749759998</v>
      </c>
    </row>
    <row r="214" spans="1:59" x14ac:dyDescent="0.25">
      <c r="A214" t="s">
        <v>4</v>
      </c>
      <c r="B214" t="s">
        <v>125</v>
      </c>
      <c r="C214" t="s">
        <v>104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 x14ac:dyDescent="0.25">
      <c r="A215" t="s">
        <v>4</v>
      </c>
      <c r="B215" t="s">
        <v>125</v>
      </c>
      <c r="C215" t="s">
        <v>105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 x14ac:dyDescent="0.25">
      <c r="A216" t="s">
        <v>4</v>
      </c>
      <c r="B216" t="s">
        <v>125</v>
      </c>
      <c r="C216" t="s">
        <v>106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 x14ac:dyDescent="0.25">
      <c r="A217" t="s">
        <v>4</v>
      </c>
      <c r="B217" t="s">
        <v>125</v>
      </c>
      <c r="C217" t="s">
        <v>107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 x14ac:dyDescent="0.25">
      <c r="A218" t="s">
        <v>4</v>
      </c>
      <c r="B218" t="s">
        <v>125</v>
      </c>
      <c r="C218" t="s">
        <v>108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 x14ac:dyDescent="0.25">
      <c r="A219" t="s">
        <v>4</v>
      </c>
      <c r="B219" t="s">
        <v>125</v>
      </c>
      <c r="C219" t="s">
        <v>109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 x14ac:dyDescent="0.25">
      <c r="A220" t="s">
        <v>4</v>
      </c>
      <c r="B220" t="s">
        <v>125</v>
      </c>
      <c r="C220" t="s">
        <v>110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 x14ac:dyDescent="0.25">
      <c r="A221" t="s">
        <v>4</v>
      </c>
      <c r="B221" t="s">
        <v>125</v>
      </c>
      <c r="C221" t="s">
        <v>111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 x14ac:dyDescent="0.25">
      <c r="A222" t="s">
        <v>4</v>
      </c>
      <c r="B222" t="s">
        <v>125</v>
      </c>
      <c r="C222" t="s">
        <v>112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 x14ac:dyDescent="0.25">
      <c r="A223" t="s">
        <v>4</v>
      </c>
      <c r="B223" t="s">
        <v>125</v>
      </c>
      <c r="C223" t="s">
        <v>113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 x14ac:dyDescent="0.25">
      <c r="A224" t="s">
        <v>4</v>
      </c>
      <c r="B224" t="s">
        <v>125</v>
      </c>
      <c r="C224" t="s">
        <v>114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 x14ac:dyDescent="0.25">
      <c r="A225" t="s">
        <v>4</v>
      </c>
      <c r="B225" t="s">
        <v>125</v>
      </c>
      <c r="C225" t="s">
        <v>115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 x14ac:dyDescent="0.25">
      <c r="A226" t="s">
        <v>4</v>
      </c>
      <c r="B226" t="s">
        <v>125</v>
      </c>
      <c r="C226" t="s">
        <v>116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4"/>
  <sheetViews>
    <sheetView workbookViewId="0">
      <selection sqref="A1:BF84"/>
    </sheetView>
  </sheetViews>
  <sheetFormatPr defaultRowHeight="15" x14ac:dyDescent="0.25"/>
  <sheetData>
    <row r="1" spans="1:58" x14ac:dyDescent="0.25">
      <c r="A1" t="s">
        <v>2</v>
      </c>
    </row>
    <row r="2" spans="1:58" x14ac:dyDescent="0.25">
      <c r="A2" t="s">
        <v>4</v>
      </c>
      <c r="B2" t="s">
        <v>5</v>
      </c>
      <c r="C2">
        <v>2015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>
        <v>2022</v>
      </c>
      <c r="K2">
        <v>2023</v>
      </c>
      <c r="L2">
        <v>2024</v>
      </c>
      <c r="M2">
        <v>2025</v>
      </c>
      <c r="N2">
        <v>2026</v>
      </c>
      <c r="O2">
        <v>2027</v>
      </c>
      <c r="P2">
        <v>2028</v>
      </c>
      <c r="Q2">
        <v>2029</v>
      </c>
      <c r="R2">
        <v>2030</v>
      </c>
      <c r="S2">
        <v>2031</v>
      </c>
      <c r="T2">
        <v>2032</v>
      </c>
      <c r="U2">
        <v>2033</v>
      </c>
      <c r="V2">
        <v>2034</v>
      </c>
      <c r="W2">
        <v>2035</v>
      </c>
      <c r="X2">
        <v>2036</v>
      </c>
      <c r="Y2">
        <v>2037</v>
      </c>
      <c r="Z2">
        <v>2038</v>
      </c>
      <c r="AA2">
        <v>2039</v>
      </c>
      <c r="AB2">
        <v>2040</v>
      </c>
      <c r="AC2">
        <v>2041</v>
      </c>
      <c r="AD2">
        <v>2042</v>
      </c>
      <c r="AE2">
        <v>2043</v>
      </c>
      <c r="AF2">
        <v>2044</v>
      </c>
      <c r="AG2">
        <v>2045</v>
      </c>
      <c r="AH2">
        <v>2046</v>
      </c>
      <c r="AI2">
        <v>2047</v>
      </c>
      <c r="AJ2">
        <v>2048</v>
      </c>
      <c r="AK2">
        <v>2049</v>
      </c>
      <c r="AL2">
        <v>2050</v>
      </c>
      <c r="AM2">
        <v>2051</v>
      </c>
      <c r="AN2">
        <v>2052</v>
      </c>
      <c r="AO2">
        <v>2053</v>
      </c>
      <c r="AP2">
        <v>2054</v>
      </c>
      <c r="AQ2">
        <v>2055</v>
      </c>
      <c r="AR2">
        <v>2056</v>
      </c>
      <c r="AS2">
        <v>2057</v>
      </c>
      <c r="AT2">
        <v>2058</v>
      </c>
      <c r="AU2">
        <v>2059</v>
      </c>
      <c r="AV2">
        <v>2060</v>
      </c>
      <c r="AW2">
        <v>2061</v>
      </c>
      <c r="AX2">
        <v>2062</v>
      </c>
      <c r="AY2">
        <v>2063</v>
      </c>
      <c r="AZ2">
        <v>2064</v>
      </c>
      <c r="BA2">
        <v>2065</v>
      </c>
      <c r="BB2">
        <v>2066</v>
      </c>
      <c r="BC2">
        <v>2067</v>
      </c>
      <c r="BD2">
        <v>2068</v>
      </c>
      <c r="BE2">
        <v>2069</v>
      </c>
      <c r="BF2">
        <v>2070</v>
      </c>
    </row>
    <row r="3" spans="1:58" x14ac:dyDescent="0.25">
      <c r="A3" t="s">
        <v>4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 t="s">
        <v>4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 t="s">
        <v>4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 t="s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t="s">
        <v>4</v>
      </c>
      <c r="B7" t="s">
        <v>10</v>
      </c>
      <c r="C7">
        <v>4.6689842707199998E-4</v>
      </c>
      <c r="D7">
        <v>0</v>
      </c>
      <c r="E7">
        <v>0</v>
      </c>
      <c r="F7">
        <v>0</v>
      </c>
      <c r="G7">
        <v>0</v>
      </c>
      <c r="H7">
        <v>4.9809616822423297E-2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3.9338006400000299E-3</v>
      </c>
      <c r="AN7">
        <v>3.9338006399999804E-3</v>
      </c>
      <c r="AO7">
        <v>6.16110187424233E-2</v>
      </c>
      <c r="AP7">
        <v>0</v>
      </c>
      <c r="AQ7">
        <v>0</v>
      </c>
      <c r="AR7">
        <v>3.9338006400000203E-3</v>
      </c>
      <c r="AS7">
        <v>2.45928073513964E-3</v>
      </c>
      <c r="AT7">
        <v>5.4083205448603403E-3</v>
      </c>
      <c r="AU7">
        <v>1.9334810998328799E-3</v>
      </c>
      <c r="AV7">
        <v>9.1441015024071193E-3</v>
      </c>
      <c r="AW7">
        <v>0</v>
      </c>
      <c r="AX7">
        <v>3.9338006400000602E-3</v>
      </c>
      <c r="AY7">
        <v>3.93380063999997E-3</v>
      </c>
      <c r="AZ7">
        <v>3.9338006400000203E-3</v>
      </c>
      <c r="BA7">
        <v>3.9338006400000099E-3</v>
      </c>
      <c r="BB7">
        <v>3.9338006400000203E-3</v>
      </c>
      <c r="BC7">
        <v>3.9338006399999501E-3</v>
      </c>
      <c r="BD7">
        <v>3.9338006400001001E-3</v>
      </c>
      <c r="BE7">
        <v>3.9338006399998104E-3</v>
      </c>
      <c r="BF7">
        <v>3.9338006400000004E-3</v>
      </c>
    </row>
    <row r="8" spans="1:58" x14ac:dyDescent="0.25">
      <c r="A8" t="s">
        <v>4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A9" t="s">
        <v>4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1527.0969600000001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3814.86142181169</v>
      </c>
      <c r="AA9">
        <v>7963.92</v>
      </c>
      <c r="AB9">
        <v>7946.2650000000003</v>
      </c>
      <c r="AC9">
        <v>7928.61</v>
      </c>
      <c r="AD9">
        <v>7910.9549999999999</v>
      </c>
      <c r="AE9">
        <v>7893.3</v>
      </c>
      <c r="AF9">
        <v>7875.63</v>
      </c>
      <c r="AG9">
        <v>7857.9750000000004</v>
      </c>
      <c r="AH9">
        <v>7840.32</v>
      </c>
      <c r="AI9">
        <v>7822.665</v>
      </c>
      <c r="AJ9">
        <v>7804.9949999999999</v>
      </c>
      <c r="AK9">
        <v>7787.34</v>
      </c>
      <c r="AL9">
        <v>7769.6850000000004</v>
      </c>
      <c r="AM9">
        <v>7752.03</v>
      </c>
      <c r="AN9">
        <v>7734.375</v>
      </c>
      <c r="AO9">
        <v>7716.7049999999999</v>
      </c>
      <c r="AP9">
        <v>7699.05</v>
      </c>
      <c r="AQ9">
        <v>7681.3950000000004</v>
      </c>
      <c r="AR9">
        <v>7663.74</v>
      </c>
      <c r="AS9">
        <v>7646.07</v>
      </c>
      <c r="AT9">
        <v>7628.415</v>
      </c>
      <c r="AU9">
        <v>7610.76</v>
      </c>
      <c r="AV9">
        <v>7593.1049999999996</v>
      </c>
      <c r="AW9">
        <v>7575.45</v>
      </c>
      <c r="AX9">
        <v>7557.78</v>
      </c>
      <c r="AY9">
        <v>7540.125</v>
      </c>
      <c r="AZ9">
        <v>7522.47</v>
      </c>
      <c r="BA9">
        <v>7504.8149999999996</v>
      </c>
      <c r="BB9">
        <v>7487.1450000000004</v>
      </c>
      <c r="BC9">
        <v>7469.49</v>
      </c>
      <c r="BD9">
        <v>7451.835</v>
      </c>
      <c r="BE9">
        <v>7434.18</v>
      </c>
      <c r="BF9">
        <v>7416.5249999999996</v>
      </c>
    </row>
    <row r="10" spans="1:58" x14ac:dyDescent="0.25">
      <c r="A10" t="s">
        <v>4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 t="s">
        <v>4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t="s">
        <v>4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t="s">
        <v>4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 t="s">
        <v>4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 t="s">
        <v>4</v>
      </c>
      <c r="B15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 t="s">
        <v>4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t="s">
        <v>4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t="s">
        <v>4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9.2694320345526203E-4</v>
      </c>
      <c r="BF18">
        <v>0</v>
      </c>
    </row>
    <row r="19" spans="1:58" x14ac:dyDescent="0.25">
      <c r="A19" t="s">
        <v>4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223.64191792180199</v>
      </c>
    </row>
    <row r="20" spans="1:58" x14ac:dyDescent="0.25">
      <c r="A20" t="s">
        <v>4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9.1767377142070903E-4</v>
      </c>
      <c r="BF20">
        <v>0</v>
      </c>
    </row>
    <row r="21" spans="1:58" x14ac:dyDescent="0.25">
      <c r="A21" t="s">
        <v>4</v>
      </c>
      <c r="B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t="s">
        <v>4</v>
      </c>
      <c r="B22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t="s">
        <v>4</v>
      </c>
      <c r="B23" t="s">
        <v>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t="s">
        <v>4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 t="s">
        <v>4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5">
      <c r="A26" t="s">
        <v>4</v>
      </c>
      <c r="B26" t="s">
        <v>29</v>
      </c>
      <c r="C26">
        <v>1.32115800133381E-4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t="s">
        <v>4</v>
      </c>
      <c r="B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t="s">
        <v>4</v>
      </c>
      <c r="B28" t="s">
        <v>31</v>
      </c>
      <c r="C28">
        <v>0</v>
      </c>
      <c r="D28">
        <v>0</v>
      </c>
      <c r="E28">
        <v>8.85285882845991E-3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5">
      <c r="A29" t="s">
        <v>4</v>
      </c>
      <c r="B29" t="s">
        <v>32</v>
      </c>
      <c r="C29">
        <v>5.4702614769154502E-4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5">
      <c r="A30" t="s">
        <v>4</v>
      </c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5">
      <c r="A31" t="s">
        <v>4</v>
      </c>
      <c r="B31" t="s">
        <v>34</v>
      </c>
      <c r="C31">
        <v>0</v>
      </c>
      <c r="D31">
        <v>0</v>
      </c>
      <c r="E31">
        <v>443.50971134231798</v>
      </c>
      <c r="F31">
        <v>1641.1036016363</v>
      </c>
      <c r="G31">
        <v>0</v>
      </c>
      <c r="H31">
        <v>2014.96717931428</v>
      </c>
      <c r="I31">
        <v>1744.7179073677</v>
      </c>
      <c r="J31">
        <v>1590.9524965206199</v>
      </c>
      <c r="K31">
        <v>2463.7044297367502</v>
      </c>
      <c r="L31">
        <v>2867.7563991861598</v>
      </c>
      <c r="M31">
        <v>3391.2825665118899</v>
      </c>
      <c r="N31">
        <v>3353.5880590996599</v>
      </c>
      <c r="O31">
        <v>4232.2853171663501</v>
      </c>
      <c r="P31">
        <v>4607.9407589551201</v>
      </c>
      <c r="Q31">
        <v>5897.3631518162101</v>
      </c>
      <c r="R31">
        <v>6971.0942256200897</v>
      </c>
      <c r="S31">
        <v>5444.4059722623897</v>
      </c>
      <c r="T31">
        <v>5363.6299438507804</v>
      </c>
      <c r="U31">
        <v>5424.1412588148096</v>
      </c>
      <c r="V31">
        <v>5293.0759208999498</v>
      </c>
      <c r="W31">
        <v>5326.6987186140004</v>
      </c>
      <c r="X31">
        <v>5375.7407852996203</v>
      </c>
      <c r="Y31">
        <v>5417.6672353568702</v>
      </c>
      <c r="Z31">
        <v>5339.6131594893905</v>
      </c>
      <c r="AA31">
        <v>5316.3681212579604</v>
      </c>
      <c r="AB31">
        <v>5413.6849765786201</v>
      </c>
      <c r="AC31">
        <v>5918.0970873306396</v>
      </c>
      <c r="AD31">
        <v>5996.0185125524904</v>
      </c>
      <c r="AE31">
        <v>6057.3167003935596</v>
      </c>
      <c r="AF31">
        <v>6314.9768797936804</v>
      </c>
      <c r="AG31">
        <v>6517.32238637717</v>
      </c>
      <c r="AH31">
        <v>6815.6396159762498</v>
      </c>
      <c r="AI31">
        <v>6688.8874309488501</v>
      </c>
      <c r="AJ31">
        <v>6840.5744720471603</v>
      </c>
      <c r="AK31">
        <v>6938.2359916587302</v>
      </c>
      <c r="AL31">
        <v>7442.1278747595097</v>
      </c>
      <c r="AM31">
        <v>8534.9934426278596</v>
      </c>
      <c r="AN31">
        <v>8945.3796154625707</v>
      </c>
      <c r="AO31">
        <v>9072.1318004901495</v>
      </c>
      <c r="AP31">
        <v>9091.8718948796195</v>
      </c>
      <c r="AQ31">
        <v>9214.4682705619398</v>
      </c>
      <c r="AR31">
        <v>9116.8067509505709</v>
      </c>
      <c r="AS31">
        <v>9164.5985584199698</v>
      </c>
      <c r="AT31">
        <v>9042.0021827375404</v>
      </c>
      <c r="AU31">
        <v>9069.0149434813102</v>
      </c>
      <c r="AV31">
        <v>9146.9363687029909</v>
      </c>
      <c r="AW31">
        <v>9839.9175770089096</v>
      </c>
      <c r="AX31">
        <v>9609.2701583524195</v>
      </c>
      <c r="AY31">
        <v>9752.6455807605198</v>
      </c>
      <c r="AZ31">
        <v>9905.3715741951801</v>
      </c>
      <c r="BA31">
        <v>10068.487090992699</v>
      </c>
      <c r="BB31">
        <v>8075.7765099873104</v>
      </c>
      <c r="BC31">
        <v>8256.5542165020397</v>
      </c>
      <c r="BD31">
        <v>8447.7214463793698</v>
      </c>
      <c r="BE31">
        <v>6936.9524005697003</v>
      </c>
      <c r="BF31">
        <v>8786.5149994912099</v>
      </c>
    </row>
    <row r="32" spans="1:58" x14ac:dyDescent="0.25">
      <c r="A32" t="s">
        <v>4</v>
      </c>
      <c r="B32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t="s">
        <v>4</v>
      </c>
      <c r="B33" t="s">
        <v>36</v>
      </c>
      <c r="C33">
        <v>0</v>
      </c>
      <c r="D33">
        <v>0</v>
      </c>
      <c r="E33">
        <v>0</v>
      </c>
      <c r="F33">
        <v>0</v>
      </c>
      <c r="G33">
        <v>0</v>
      </c>
      <c r="H33">
        <v>252</v>
      </c>
      <c r="I33">
        <v>0</v>
      </c>
      <c r="J33">
        <v>126</v>
      </c>
      <c r="K33">
        <v>0</v>
      </c>
      <c r="L33">
        <v>126</v>
      </c>
      <c r="M33">
        <v>126</v>
      </c>
      <c r="N33">
        <v>0</v>
      </c>
      <c r="O33">
        <v>126</v>
      </c>
      <c r="P33">
        <v>126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 t="s">
        <v>4</v>
      </c>
      <c r="B34" t="s">
        <v>37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285</v>
      </c>
      <c r="L34">
        <v>0</v>
      </c>
      <c r="M34">
        <v>285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 t="s">
        <v>4</v>
      </c>
      <c r="B35" t="s">
        <v>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174.27600000000001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t="s">
        <v>4</v>
      </c>
      <c r="B36" t="s">
        <v>39</v>
      </c>
      <c r="C36">
        <v>0</v>
      </c>
      <c r="D36">
        <v>0</v>
      </c>
      <c r="E36">
        <v>0</v>
      </c>
      <c r="F36">
        <v>0</v>
      </c>
      <c r="G36">
        <v>0</v>
      </c>
      <c r="H36">
        <v>83.151600000000002</v>
      </c>
      <c r="I36">
        <v>207.18600000000001</v>
      </c>
      <c r="J36">
        <v>619.47900000000004</v>
      </c>
      <c r="K36">
        <v>699.72</v>
      </c>
      <c r="L36">
        <v>820.428</v>
      </c>
      <c r="M36">
        <v>1022.07</v>
      </c>
      <c r="N36">
        <v>814.88400000000001</v>
      </c>
      <c r="O36">
        <v>1015.1425</v>
      </c>
      <c r="P36">
        <v>1011.6775</v>
      </c>
      <c r="Q36">
        <v>1008.2125</v>
      </c>
      <c r="R36">
        <v>1004.7474999999999</v>
      </c>
      <c r="S36">
        <v>1001.2825</v>
      </c>
      <c r="T36">
        <v>997.8175</v>
      </c>
      <c r="U36">
        <v>994.35249999999996</v>
      </c>
      <c r="V36">
        <v>990.89</v>
      </c>
      <c r="W36">
        <v>987.42499999999995</v>
      </c>
      <c r="X36">
        <v>983.96</v>
      </c>
      <c r="Y36">
        <v>980.495</v>
      </c>
      <c r="Z36">
        <v>977.03</v>
      </c>
      <c r="AA36">
        <v>973.56500000000005</v>
      </c>
      <c r="AB36">
        <v>970.1</v>
      </c>
      <c r="AC36">
        <v>966.63750000000005</v>
      </c>
      <c r="AD36">
        <v>809.06489999999997</v>
      </c>
      <c r="AE36">
        <v>0</v>
      </c>
      <c r="AF36">
        <v>0</v>
      </c>
      <c r="AG36">
        <v>76.222200000000797</v>
      </c>
      <c r="AH36">
        <v>189.86249999999899</v>
      </c>
      <c r="AI36">
        <v>567.508499999999</v>
      </c>
      <c r="AJ36">
        <v>640.82180000000005</v>
      </c>
      <c r="AK36">
        <v>751.13599999999894</v>
      </c>
      <c r="AL36">
        <v>935.45500000000004</v>
      </c>
      <c r="AM36">
        <v>745.59199999999805</v>
      </c>
      <c r="AN36">
        <v>928.52499999999998</v>
      </c>
      <c r="AO36">
        <v>925.06</v>
      </c>
      <c r="AP36">
        <v>921.59500000000003</v>
      </c>
      <c r="AQ36">
        <v>918.13250000000005</v>
      </c>
      <c r="AR36">
        <v>914.66750000000002</v>
      </c>
      <c r="AS36">
        <v>911.20249999999999</v>
      </c>
      <c r="AT36">
        <v>907.73749999999995</v>
      </c>
      <c r="AU36">
        <v>904.27250000000004</v>
      </c>
      <c r="AV36">
        <v>900.8075</v>
      </c>
      <c r="AW36">
        <v>897.34249999999997</v>
      </c>
      <c r="AX36">
        <v>893.88</v>
      </c>
      <c r="AY36">
        <v>890.41499999999996</v>
      </c>
      <c r="AZ36">
        <v>886.95</v>
      </c>
      <c r="BA36">
        <v>883.48500000000001</v>
      </c>
      <c r="BB36">
        <v>880.02</v>
      </c>
      <c r="BC36">
        <v>736.30619999999999</v>
      </c>
      <c r="BD36">
        <v>0</v>
      </c>
      <c r="BE36">
        <v>0</v>
      </c>
      <c r="BF36">
        <v>69.293000000000006</v>
      </c>
    </row>
    <row r="37" spans="1:58" x14ac:dyDescent="0.25">
      <c r="A37" t="s">
        <v>4</v>
      </c>
      <c r="B37" t="s">
        <v>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t="s">
        <v>4</v>
      </c>
      <c r="B38" t="s">
        <v>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1.1531052526973199E-2</v>
      </c>
      <c r="AA38">
        <v>0</v>
      </c>
      <c r="AB38">
        <v>0</v>
      </c>
      <c r="AC38">
        <v>6.0371595461377103E-2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2.13090270791318E-2</v>
      </c>
      <c r="AN38">
        <v>0</v>
      </c>
      <c r="AO38">
        <v>0</v>
      </c>
      <c r="AP38">
        <v>0.13945222576050401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8.7085402206893805E-4</v>
      </c>
      <c r="BD38">
        <v>0</v>
      </c>
      <c r="BE38">
        <v>1.44387493997114E-2</v>
      </c>
      <c r="BF38">
        <v>0</v>
      </c>
    </row>
    <row r="39" spans="1:58" x14ac:dyDescent="0.25">
      <c r="A39" t="s">
        <v>4</v>
      </c>
      <c r="B39" t="s">
        <v>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 t="s">
        <v>4</v>
      </c>
      <c r="B40" t="s">
        <v>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1059.05947285257</v>
      </c>
      <c r="AB40">
        <v>1394.2007869722299</v>
      </c>
      <c r="AC40">
        <v>675.76658380333095</v>
      </c>
      <c r="AD40">
        <v>2405.2086291350702</v>
      </c>
      <c r="AE40">
        <v>2590.4850000000001</v>
      </c>
      <c r="AF40">
        <v>1562.9875936461599</v>
      </c>
      <c r="AG40">
        <v>542.19761803410904</v>
      </c>
      <c r="AH40">
        <v>904.01375869053697</v>
      </c>
      <c r="AI40">
        <v>767.43606680256096</v>
      </c>
      <c r="AJ40">
        <v>1361.6883027910901</v>
      </c>
      <c r="AK40">
        <v>721.64583431445499</v>
      </c>
      <c r="AL40">
        <v>1312.7785132470401</v>
      </c>
      <c r="AM40">
        <v>1815.6422532443901</v>
      </c>
      <c r="AN40">
        <v>1343.7728569481101</v>
      </c>
      <c r="AO40">
        <v>1374.1336865440701</v>
      </c>
      <c r="AP40">
        <v>1929.38276896911</v>
      </c>
      <c r="AQ40">
        <v>2590.4850000000001</v>
      </c>
      <c r="AR40">
        <v>2590.4850000000001</v>
      </c>
      <c r="AS40">
        <v>2373.1188213932101</v>
      </c>
      <c r="AT40">
        <v>2590.4850000000001</v>
      </c>
      <c r="AU40">
        <v>2590.4850000000001</v>
      </c>
      <c r="AV40">
        <v>2590.4850000000001</v>
      </c>
      <c r="AW40">
        <v>2590.4850000000001</v>
      </c>
      <c r="AX40">
        <v>2590.4850000000001</v>
      </c>
      <c r="AY40">
        <v>2590.4850000000001</v>
      </c>
      <c r="AZ40">
        <v>2590.4850000000001</v>
      </c>
      <c r="BA40">
        <v>2590.4850000000001</v>
      </c>
      <c r="BB40">
        <v>2590.4850000000001</v>
      </c>
      <c r="BC40">
        <v>2590.4850000000001</v>
      </c>
      <c r="BD40">
        <v>2590.4850000000001</v>
      </c>
      <c r="BE40">
        <v>2590.4850000000001</v>
      </c>
      <c r="BF40">
        <v>2590.4850000000001</v>
      </c>
    </row>
    <row r="41" spans="1:58" x14ac:dyDescent="0.25">
      <c r="A41" t="s">
        <v>4</v>
      </c>
      <c r="B41" t="s">
        <v>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t="s">
        <v>4</v>
      </c>
      <c r="B42" t="s">
        <v>45</v>
      </c>
      <c r="C42">
        <v>0</v>
      </c>
      <c r="D42">
        <v>0</v>
      </c>
      <c r="E42">
        <v>0</v>
      </c>
      <c r="F42">
        <v>0</v>
      </c>
      <c r="G42">
        <v>5.2734652407945202</v>
      </c>
      <c r="H42">
        <v>0</v>
      </c>
      <c r="I42">
        <v>5.2734652407945202</v>
      </c>
      <c r="J42">
        <v>5.2734652407945202</v>
      </c>
      <c r="K42">
        <v>0</v>
      </c>
      <c r="L42">
        <v>5.2734652407945202</v>
      </c>
      <c r="M42">
        <v>5.2734652407945202</v>
      </c>
      <c r="N42">
        <v>10.546930481589101</v>
      </c>
      <c r="O42">
        <v>15.8203957223836</v>
      </c>
      <c r="P42">
        <v>10.546930481588999</v>
      </c>
      <c r="Q42">
        <v>15.8203957223836</v>
      </c>
      <c r="R42">
        <v>10.546930481588999</v>
      </c>
      <c r="S42">
        <v>26.367326203972599</v>
      </c>
      <c r="T42">
        <v>31.6407914447671</v>
      </c>
      <c r="U42">
        <v>26.367326203972599</v>
      </c>
      <c r="V42">
        <v>31.640791444767199</v>
      </c>
      <c r="W42">
        <v>26.3673262039725</v>
      </c>
      <c r="X42">
        <v>31.640791444767199</v>
      </c>
      <c r="Y42">
        <v>26.367326203972699</v>
      </c>
      <c r="Z42">
        <v>31.640791444767199</v>
      </c>
      <c r="AA42">
        <v>26.367326203972699</v>
      </c>
      <c r="AB42">
        <v>26.367326203972599</v>
      </c>
      <c r="AC42">
        <v>15.8203957223835</v>
      </c>
      <c r="AD42">
        <v>10.546930481589101</v>
      </c>
      <c r="AE42">
        <v>10.546930481589101</v>
      </c>
      <c r="AF42">
        <v>15.8203957223835</v>
      </c>
      <c r="AG42">
        <v>10.546930481588999</v>
      </c>
      <c r="AH42">
        <v>10.5469304815889</v>
      </c>
      <c r="AI42">
        <v>10.5469304815893</v>
      </c>
      <c r="AJ42">
        <v>15.8203957223835</v>
      </c>
      <c r="AK42">
        <v>15.8203957223836</v>
      </c>
      <c r="AL42">
        <v>10.546930481589101</v>
      </c>
      <c r="AM42">
        <v>5.2734652407943603</v>
      </c>
      <c r="AN42">
        <v>5.2734652407945397</v>
      </c>
      <c r="AO42">
        <v>0</v>
      </c>
      <c r="AP42">
        <v>5.2734652407947902</v>
      </c>
      <c r="AQ42">
        <v>10.546930481588699</v>
      </c>
      <c r="AR42">
        <v>10.546930481589101</v>
      </c>
      <c r="AS42">
        <v>15.8203957223836</v>
      </c>
      <c r="AT42">
        <v>10.546930481589101</v>
      </c>
      <c r="AU42">
        <v>15.8203957223835</v>
      </c>
      <c r="AV42">
        <v>10.546930481589101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t="s">
        <v>4</v>
      </c>
      <c r="B43" t="s">
        <v>46</v>
      </c>
      <c r="C43">
        <v>0</v>
      </c>
      <c r="D43">
        <v>30.183978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4529.3894453599996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 t="s">
        <v>4</v>
      </c>
      <c r="B44" t="s">
        <v>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6167.32074110129</v>
      </c>
      <c r="L44">
        <v>0</v>
      </c>
      <c r="M44">
        <v>1580.1056328785901</v>
      </c>
      <c r="N44">
        <v>6274.0497900201199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25">
      <c r="A45" t="s">
        <v>4</v>
      </c>
      <c r="B45" t="s">
        <v>48</v>
      </c>
      <c r="C45">
        <v>1228.1466</v>
      </c>
      <c r="D45">
        <v>0</v>
      </c>
      <c r="E45">
        <v>5442.2610000000004</v>
      </c>
      <c r="F45">
        <v>0</v>
      </c>
      <c r="G45">
        <v>0</v>
      </c>
      <c r="H45">
        <v>739.50723000000005</v>
      </c>
      <c r="I45">
        <v>5325.8490000000002</v>
      </c>
      <c r="J45">
        <v>3143.1239999999998</v>
      </c>
      <c r="K45">
        <v>6999.2714999999998</v>
      </c>
      <c r="L45">
        <v>6184.3874999999998</v>
      </c>
      <c r="M45">
        <v>11690.0797123868</v>
      </c>
      <c r="N45">
        <v>0</v>
      </c>
      <c r="O45">
        <v>7984.6649494609701</v>
      </c>
      <c r="P45">
        <v>8784.8982977145406</v>
      </c>
      <c r="Q45">
        <v>10451.554423944999</v>
      </c>
      <c r="R45">
        <v>12685.0197203389</v>
      </c>
      <c r="S45">
        <v>7618.6364463075797</v>
      </c>
      <c r="T45">
        <v>5547.5717036762398</v>
      </c>
      <c r="U45">
        <v>6862.3272861605701</v>
      </c>
      <c r="V45">
        <v>7003.7234586345903</v>
      </c>
      <c r="W45">
        <v>694.95183137480103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 t="s">
        <v>4</v>
      </c>
      <c r="B46" t="s">
        <v>49</v>
      </c>
      <c r="C46">
        <v>2.43792603719058E-3</v>
      </c>
      <c r="D46">
        <v>6.6382400358089002E-3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2.00267767504567E-3</v>
      </c>
      <c r="BA46">
        <v>1.13719651225063E-2</v>
      </c>
      <c r="BB46">
        <v>6.4210168905914902E-3</v>
      </c>
      <c r="BC46">
        <v>2.13753615318562E-2</v>
      </c>
      <c r="BD46">
        <v>0</v>
      </c>
      <c r="BE46">
        <v>2.49830002639864E-2</v>
      </c>
      <c r="BF46">
        <v>1.1812515078589301E-2</v>
      </c>
    </row>
    <row r="47" spans="1:58" x14ac:dyDescent="0.25">
      <c r="A47" t="s">
        <v>4</v>
      </c>
      <c r="B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t="s">
        <v>4</v>
      </c>
      <c r="B48" t="s">
        <v>51</v>
      </c>
      <c r="C48">
        <v>70.671697162666604</v>
      </c>
      <c r="D48">
        <v>38.442761409179198</v>
      </c>
      <c r="E48">
        <v>0</v>
      </c>
      <c r="F48">
        <v>0</v>
      </c>
      <c r="G48">
        <v>266.58443429748002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589.06630507693501</v>
      </c>
      <c r="BF48">
        <v>24.643910547192501</v>
      </c>
    </row>
    <row r="49" spans="1:58" x14ac:dyDescent="0.25">
      <c r="A49" t="s">
        <v>4</v>
      </c>
      <c r="B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484.05580055731099</v>
      </c>
      <c r="AX49">
        <v>0</v>
      </c>
      <c r="AY49">
        <v>0</v>
      </c>
      <c r="AZ49">
        <v>1540.13105119787</v>
      </c>
      <c r="BA49">
        <v>1925.1547690878399</v>
      </c>
      <c r="BB49">
        <v>1075.34572760125</v>
      </c>
      <c r="BC49">
        <v>1600.9956093805599</v>
      </c>
      <c r="BD49">
        <v>2119.0500000000002</v>
      </c>
      <c r="BE49">
        <v>2119.0500000000002</v>
      </c>
      <c r="BF49">
        <v>2119.0500000000002</v>
      </c>
    </row>
    <row r="50" spans="1:58" x14ac:dyDescent="0.25">
      <c r="A50" t="s">
        <v>4</v>
      </c>
      <c r="B50" t="s">
        <v>53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 t="s">
        <v>4</v>
      </c>
      <c r="B51" t="s">
        <v>54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t="s">
        <v>4</v>
      </c>
      <c r="B52" t="s">
        <v>55</v>
      </c>
      <c r="C52">
        <v>0</v>
      </c>
      <c r="D52">
        <v>0</v>
      </c>
      <c r="E52">
        <v>0</v>
      </c>
      <c r="F52">
        <v>0</v>
      </c>
      <c r="G52">
        <v>0</v>
      </c>
      <c r="H52">
        <v>3.1583835583179301E-2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t="s">
        <v>4</v>
      </c>
      <c r="B53" t="s">
        <v>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25">
      <c r="A54" t="s">
        <v>4</v>
      </c>
      <c r="B54" t="s">
        <v>57</v>
      </c>
      <c r="C54">
        <v>0</v>
      </c>
      <c r="D54">
        <v>0</v>
      </c>
      <c r="E54">
        <v>0</v>
      </c>
      <c r="F54">
        <v>0</v>
      </c>
      <c r="G54">
        <v>0</v>
      </c>
      <c r="H54">
        <v>66.495612329192596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104.944489541775</v>
      </c>
      <c r="AQ54">
        <v>100.254967872576</v>
      </c>
      <c r="AR54">
        <v>58.578983132658401</v>
      </c>
      <c r="AS54">
        <v>0</v>
      </c>
      <c r="AT54">
        <v>0</v>
      </c>
      <c r="AU54">
        <v>0</v>
      </c>
      <c r="AV54">
        <v>780.01115544071195</v>
      </c>
      <c r="AW54">
        <v>1286.2162587688299</v>
      </c>
      <c r="AX54">
        <v>256.41773552661601</v>
      </c>
      <c r="AY54">
        <v>568.52546224027606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5">
      <c r="A55" t="s">
        <v>4</v>
      </c>
      <c r="B55" t="s">
        <v>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3.2499999999999999E-3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25">
      <c r="A56" t="s">
        <v>4</v>
      </c>
      <c r="B56" t="s">
        <v>59</v>
      </c>
      <c r="C56">
        <v>0</v>
      </c>
      <c r="D56">
        <v>0</v>
      </c>
      <c r="E56">
        <v>0</v>
      </c>
      <c r="F56">
        <v>0</v>
      </c>
      <c r="G56">
        <v>0</v>
      </c>
      <c r="H56">
        <v>235.44499999999999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580.369053855071</v>
      </c>
      <c r="X56">
        <v>629.52845414129195</v>
      </c>
      <c r="Y56">
        <v>340.627614260332</v>
      </c>
      <c r="Z56">
        <v>218.46707340823301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312.64890313125397</v>
      </c>
      <c r="AG56">
        <v>706.33500000000004</v>
      </c>
      <c r="AH56">
        <v>705.91978258687095</v>
      </c>
      <c r="AI56">
        <v>706.33500000000004</v>
      </c>
      <c r="AJ56">
        <v>706.33500000000004</v>
      </c>
      <c r="AK56">
        <v>706.33500000000004</v>
      </c>
      <c r="AL56">
        <v>706.33500000000004</v>
      </c>
      <c r="AM56">
        <v>706.33500000000004</v>
      </c>
      <c r="AN56">
        <v>706.33500000000004</v>
      </c>
      <c r="AO56">
        <v>706.33500000000004</v>
      </c>
      <c r="AP56">
        <v>706.33500000000004</v>
      </c>
      <c r="AQ56">
        <v>706.33500000000004</v>
      </c>
      <c r="AR56">
        <v>706.33500000000004</v>
      </c>
      <c r="AS56">
        <v>706.33500000000004</v>
      </c>
      <c r="AT56">
        <v>706.33500000000004</v>
      </c>
      <c r="AU56">
        <v>706.33500000000004</v>
      </c>
      <c r="AV56">
        <v>706.33500000000004</v>
      </c>
      <c r="AW56">
        <v>706.33500000000004</v>
      </c>
      <c r="AX56">
        <v>706.33500000000004</v>
      </c>
      <c r="AY56">
        <v>706.33500000000004</v>
      </c>
      <c r="AZ56">
        <v>706.33500000000004</v>
      </c>
      <c r="BA56">
        <v>706.33500000000004</v>
      </c>
      <c r="BB56">
        <v>337.65536952415499</v>
      </c>
      <c r="BC56">
        <v>333.952248142803</v>
      </c>
      <c r="BD56">
        <v>467.546337918473</v>
      </c>
      <c r="BE56">
        <v>222.72815291865501</v>
      </c>
      <c r="BF56">
        <v>528.49622127395298</v>
      </c>
    </row>
    <row r="57" spans="1:58" x14ac:dyDescent="0.25">
      <c r="A57" t="s">
        <v>4</v>
      </c>
      <c r="B57" t="s">
        <v>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539.02797804497504</v>
      </c>
      <c r="Y57">
        <v>5171.8053086393902</v>
      </c>
      <c r="Z57">
        <v>6833.5631138005201</v>
      </c>
      <c r="AA57">
        <v>2989.5036110928099</v>
      </c>
      <c r="AB57">
        <v>2167.5249884222999</v>
      </c>
      <c r="AC57">
        <v>0</v>
      </c>
      <c r="AD57">
        <v>5489.9992252381498</v>
      </c>
      <c r="AE57">
        <v>1590.5707747618501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1637.8790642070701</v>
      </c>
      <c r="AN57">
        <v>4978.5096829203803</v>
      </c>
      <c r="AO57">
        <v>5290.3935643098403</v>
      </c>
      <c r="AP57">
        <v>2254.3576885627199</v>
      </c>
      <c r="AQ57">
        <v>0</v>
      </c>
      <c r="AR57">
        <v>0</v>
      </c>
      <c r="AS57">
        <v>7080.57</v>
      </c>
      <c r="AT57">
        <v>0</v>
      </c>
      <c r="AU57">
        <v>0</v>
      </c>
      <c r="AV57">
        <v>0</v>
      </c>
      <c r="AW57">
        <v>539.02797804497504</v>
      </c>
      <c r="AX57">
        <v>10620.855</v>
      </c>
      <c r="AY57">
        <v>8465.0834224399096</v>
      </c>
      <c r="AZ57">
        <v>2989.5036110928099</v>
      </c>
      <c r="BA57">
        <v>2167.5249884222999</v>
      </c>
      <c r="BB57">
        <v>0</v>
      </c>
      <c r="BC57">
        <v>10620.855</v>
      </c>
      <c r="BD57">
        <v>3540.2849999999999</v>
      </c>
      <c r="BE57">
        <v>0</v>
      </c>
      <c r="BF57">
        <v>0</v>
      </c>
    </row>
    <row r="58" spans="1:58" x14ac:dyDescent="0.25">
      <c r="A58" t="s">
        <v>4</v>
      </c>
      <c r="B58" t="s">
        <v>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159.61652910616999</v>
      </c>
      <c r="AF58">
        <v>4291.1759783233301</v>
      </c>
      <c r="AG58">
        <v>5987.2950000000001</v>
      </c>
      <c r="AH58">
        <v>5901.0749999999998</v>
      </c>
      <c r="AI58">
        <v>5814.8549999999996</v>
      </c>
      <c r="AJ58">
        <v>5728.6350000000002</v>
      </c>
      <c r="AK58">
        <v>5642.43</v>
      </c>
      <c r="AL58">
        <v>5556.21</v>
      </c>
      <c r="AM58">
        <v>5469.99</v>
      </c>
      <c r="AN58">
        <v>5383.77</v>
      </c>
      <c r="AO58">
        <v>5297.55</v>
      </c>
      <c r="AP58">
        <v>5211.3450000000003</v>
      </c>
      <c r="AQ58">
        <v>5125.125</v>
      </c>
      <c r="AR58">
        <v>5038.9049999999997</v>
      </c>
      <c r="AS58">
        <v>4952.6850000000004</v>
      </c>
      <c r="AT58">
        <v>4866.4650000000001</v>
      </c>
      <c r="AU58">
        <v>4780.26</v>
      </c>
      <c r="AV58">
        <v>4694.04</v>
      </c>
      <c r="AW58">
        <v>4607.82</v>
      </c>
      <c r="AX58">
        <v>4521.6000000000004</v>
      </c>
      <c r="AY58">
        <v>4435.38</v>
      </c>
      <c r="AZ58">
        <v>4349.1750000000002</v>
      </c>
      <c r="BA58">
        <v>4262.9549999999999</v>
      </c>
      <c r="BB58">
        <v>4176.7349999999997</v>
      </c>
      <c r="BC58">
        <v>4090.5149999999999</v>
      </c>
      <c r="BD58">
        <v>4004.2950000000001</v>
      </c>
      <c r="BE58">
        <v>3918.09</v>
      </c>
      <c r="BF58">
        <v>3831.87</v>
      </c>
    </row>
    <row r="59" spans="1:58" x14ac:dyDescent="0.25">
      <c r="A59" t="s">
        <v>4</v>
      </c>
      <c r="B59" t="s">
        <v>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8003.3127482121199</v>
      </c>
      <c r="AD59">
        <v>0</v>
      </c>
      <c r="AE59">
        <v>8282.9699999999993</v>
      </c>
      <c r="AF59">
        <v>8193.6749999999993</v>
      </c>
      <c r="AG59">
        <v>8104.3950000000004</v>
      </c>
      <c r="AH59">
        <v>8015.1149999999998</v>
      </c>
      <c r="AI59">
        <v>7925.835</v>
      </c>
      <c r="AJ59">
        <v>7836.5550000000003</v>
      </c>
      <c r="AK59">
        <v>7747.2749999999996</v>
      </c>
      <c r="AL59">
        <v>7657.98</v>
      </c>
      <c r="AM59">
        <v>7568.7</v>
      </c>
      <c r="AN59">
        <v>7479.42</v>
      </c>
      <c r="AO59">
        <v>7390.14</v>
      </c>
      <c r="AP59">
        <v>7300.86</v>
      </c>
      <c r="AQ59">
        <v>7211.58</v>
      </c>
      <c r="AR59">
        <v>7122.2849999999999</v>
      </c>
      <c r="AS59">
        <v>7033.0050000000001</v>
      </c>
      <c r="AT59">
        <v>6943.7250000000004</v>
      </c>
      <c r="AU59">
        <v>6854.4449999999997</v>
      </c>
      <c r="AV59">
        <v>6765.165</v>
      </c>
      <c r="AW59">
        <v>6675.8850000000002</v>
      </c>
      <c r="AX59">
        <v>6586.59</v>
      </c>
      <c r="AY59">
        <v>6497.31</v>
      </c>
      <c r="AZ59">
        <v>6408.03</v>
      </c>
      <c r="BA59">
        <v>6318.75</v>
      </c>
      <c r="BB59">
        <v>6229.47</v>
      </c>
      <c r="BC59">
        <v>6140.19</v>
      </c>
      <c r="BD59">
        <v>6050.8950000000004</v>
      </c>
      <c r="BE59">
        <v>5961.6149999999998</v>
      </c>
      <c r="BF59">
        <v>5872.335</v>
      </c>
    </row>
    <row r="60" spans="1:58" x14ac:dyDescent="0.25">
      <c r="A60" t="s">
        <v>4</v>
      </c>
      <c r="B60" t="s">
        <v>63</v>
      </c>
      <c r="C60">
        <v>3.3854067764135203E-5</v>
      </c>
      <c r="D60">
        <v>0</v>
      </c>
      <c r="E60">
        <v>0</v>
      </c>
      <c r="F60">
        <v>0</v>
      </c>
      <c r="G60">
        <v>0</v>
      </c>
      <c r="H60">
        <v>6.2401979233476395E-4</v>
      </c>
      <c r="I60">
        <v>1.8529704991326E-5</v>
      </c>
      <c r="J60">
        <v>3.2956916898236102E-4</v>
      </c>
      <c r="K60">
        <v>0</v>
      </c>
      <c r="L60">
        <v>0</v>
      </c>
      <c r="M60">
        <v>0</v>
      </c>
      <c r="N60">
        <v>0.20884196708944799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25">
      <c r="A61" t="s">
        <v>4</v>
      </c>
      <c r="B61" t="s">
        <v>64</v>
      </c>
      <c r="C61">
        <v>0</v>
      </c>
      <c r="D61">
        <v>0</v>
      </c>
      <c r="E61">
        <v>0</v>
      </c>
      <c r="F61">
        <v>0</v>
      </c>
      <c r="G61">
        <v>0</v>
      </c>
      <c r="H61">
        <v>668.36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818.09</v>
      </c>
      <c r="P61">
        <v>798.56</v>
      </c>
      <c r="Q61">
        <v>779.03</v>
      </c>
      <c r="R61">
        <v>759.5</v>
      </c>
      <c r="S61">
        <v>2252.46</v>
      </c>
      <c r="T61">
        <v>2226.42</v>
      </c>
      <c r="U61">
        <v>2200.38</v>
      </c>
      <c r="V61">
        <v>2174.34</v>
      </c>
      <c r="W61">
        <v>2148.3000000000002</v>
      </c>
      <c r="X61">
        <v>2122.2600000000002</v>
      </c>
      <c r="Y61">
        <v>2096.2199999999998</v>
      </c>
      <c r="Z61">
        <v>2070.1799999999998</v>
      </c>
      <c r="AA61">
        <v>2044.14</v>
      </c>
      <c r="AB61">
        <v>2018.1</v>
      </c>
      <c r="AC61">
        <v>1992.06</v>
      </c>
      <c r="AD61">
        <v>1966.02</v>
      </c>
      <c r="AE61">
        <v>1939.98</v>
      </c>
      <c r="AF61">
        <v>1913.94</v>
      </c>
      <c r="AG61">
        <v>1887.9</v>
      </c>
      <c r="AH61">
        <v>1861.86</v>
      </c>
      <c r="AI61">
        <v>1835.82</v>
      </c>
      <c r="AJ61">
        <v>1809.78</v>
      </c>
      <c r="AK61">
        <v>1783.74</v>
      </c>
      <c r="AL61">
        <v>1757.7</v>
      </c>
      <c r="AM61">
        <v>1731.66</v>
      </c>
      <c r="AN61">
        <v>1705.62</v>
      </c>
      <c r="AO61">
        <v>1679.58</v>
      </c>
      <c r="AP61">
        <v>1653.54</v>
      </c>
      <c r="AQ61">
        <v>1627.5</v>
      </c>
      <c r="AR61">
        <v>1601.46</v>
      </c>
      <c r="AS61">
        <v>1575.42</v>
      </c>
      <c r="AT61">
        <v>1549.38</v>
      </c>
      <c r="AU61">
        <v>1523.34</v>
      </c>
      <c r="AV61">
        <v>1497.3</v>
      </c>
      <c r="AW61">
        <v>1471.26</v>
      </c>
      <c r="AX61">
        <v>1445.22</v>
      </c>
      <c r="AY61">
        <v>1419.18</v>
      </c>
      <c r="AZ61">
        <v>1393.14</v>
      </c>
      <c r="BA61">
        <v>1367.1</v>
      </c>
      <c r="BB61">
        <v>1341.06</v>
      </c>
      <c r="BC61">
        <v>1315.02</v>
      </c>
      <c r="BD61">
        <v>1288.98</v>
      </c>
      <c r="BE61">
        <v>1262.94</v>
      </c>
      <c r="BF61">
        <v>1236.9000000000001</v>
      </c>
    </row>
    <row r="62" spans="1:58" x14ac:dyDescent="0.25">
      <c r="A62" t="s">
        <v>4</v>
      </c>
      <c r="B62" t="s">
        <v>65</v>
      </c>
      <c r="C62">
        <v>3.0813999999999999</v>
      </c>
      <c r="D62">
        <v>5.8242799999999999</v>
      </c>
      <c r="E62">
        <v>2.74288</v>
      </c>
      <c r="F62">
        <v>0</v>
      </c>
      <c r="G62">
        <v>0</v>
      </c>
      <c r="H62">
        <v>558.77499999999998</v>
      </c>
      <c r="I62">
        <v>0</v>
      </c>
      <c r="J62">
        <v>0</v>
      </c>
      <c r="K62">
        <v>0</v>
      </c>
      <c r="L62">
        <v>0</v>
      </c>
      <c r="M62">
        <v>501.8125</v>
      </c>
      <c r="N62">
        <v>490.42</v>
      </c>
      <c r="O62">
        <v>479.02749999999997</v>
      </c>
      <c r="P62">
        <v>467.63499999999999</v>
      </c>
      <c r="Q62">
        <v>456.24250000000001</v>
      </c>
      <c r="R62">
        <v>444.85</v>
      </c>
      <c r="S62">
        <v>878.85</v>
      </c>
      <c r="T62">
        <v>868</v>
      </c>
      <c r="U62">
        <v>857.15</v>
      </c>
      <c r="V62">
        <v>846.3</v>
      </c>
      <c r="W62">
        <v>835.45</v>
      </c>
      <c r="X62">
        <v>824.6</v>
      </c>
      <c r="Y62">
        <v>813.75</v>
      </c>
      <c r="Z62">
        <v>802.9</v>
      </c>
      <c r="AA62">
        <v>792.05</v>
      </c>
      <c r="AB62">
        <v>781.2</v>
      </c>
      <c r="AC62">
        <v>770.35</v>
      </c>
      <c r="AD62">
        <v>759.5</v>
      </c>
      <c r="AE62">
        <v>748.65</v>
      </c>
      <c r="AF62">
        <v>737.8</v>
      </c>
      <c r="AG62">
        <v>726.95</v>
      </c>
      <c r="AH62">
        <v>716.1</v>
      </c>
      <c r="AI62">
        <v>705.25</v>
      </c>
      <c r="AJ62">
        <v>694.4</v>
      </c>
      <c r="AK62">
        <v>683.55</v>
      </c>
      <c r="AL62">
        <v>672.7</v>
      </c>
      <c r="AM62">
        <v>661.85</v>
      </c>
      <c r="AN62">
        <v>651</v>
      </c>
      <c r="AO62">
        <v>640.15</v>
      </c>
      <c r="AP62">
        <v>629.29999999999995</v>
      </c>
      <c r="AQ62">
        <v>618.45000000000005</v>
      </c>
      <c r="AR62">
        <v>607.6</v>
      </c>
      <c r="AS62">
        <v>596.75</v>
      </c>
      <c r="AT62">
        <v>585.9</v>
      </c>
      <c r="AU62">
        <v>575.04999999999995</v>
      </c>
      <c r="AV62">
        <v>564.20000000000005</v>
      </c>
      <c r="AW62">
        <v>553.35</v>
      </c>
      <c r="AX62">
        <v>542.5</v>
      </c>
      <c r="AY62">
        <v>531.65</v>
      </c>
      <c r="AZ62">
        <v>520.79999999999995</v>
      </c>
      <c r="BA62">
        <v>509.95</v>
      </c>
      <c r="BB62">
        <v>499.1</v>
      </c>
      <c r="BC62">
        <v>488.25</v>
      </c>
      <c r="BD62">
        <v>477.4</v>
      </c>
      <c r="BE62">
        <v>466.55</v>
      </c>
      <c r="BF62">
        <v>455.7</v>
      </c>
    </row>
    <row r="63" spans="1:58" x14ac:dyDescent="0.25">
      <c r="A63" t="s">
        <v>4</v>
      </c>
      <c r="B63" t="s">
        <v>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733.84</v>
      </c>
      <c r="O63">
        <v>711.3</v>
      </c>
      <c r="P63">
        <v>688.75750000000005</v>
      </c>
      <c r="Q63">
        <v>666.21749999999997</v>
      </c>
      <c r="R63">
        <v>643.67750000000001</v>
      </c>
      <c r="S63">
        <v>1274.48</v>
      </c>
      <c r="T63">
        <v>1261.7349999999999</v>
      </c>
      <c r="U63">
        <v>1249.115</v>
      </c>
      <c r="V63">
        <v>1236.625</v>
      </c>
      <c r="W63">
        <v>1224.26</v>
      </c>
      <c r="X63">
        <v>1212.0150000000001</v>
      </c>
      <c r="Y63">
        <v>1199.895</v>
      </c>
      <c r="Z63">
        <v>1187.9000000000001</v>
      </c>
      <c r="AA63">
        <v>1176.02</v>
      </c>
      <c r="AB63">
        <v>1164.26</v>
      </c>
      <c r="AC63">
        <v>1146.7950000000001</v>
      </c>
      <c r="AD63">
        <v>1129.595</v>
      </c>
      <c r="AE63">
        <v>1112.6500000000001</v>
      </c>
      <c r="AF63">
        <v>1095.96</v>
      </c>
      <c r="AG63">
        <v>1079.52</v>
      </c>
      <c r="AH63">
        <v>1063.325</v>
      </c>
      <c r="AI63">
        <v>1047.375</v>
      </c>
      <c r="AJ63">
        <v>1031.665</v>
      </c>
      <c r="AK63">
        <v>1016.19</v>
      </c>
      <c r="AL63">
        <v>1000.95</v>
      </c>
      <c r="AM63">
        <v>985.93499999999995</v>
      </c>
      <c r="AN63">
        <v>971.14499999999998</v>
      </c>
      <c r="AO63">
        <v>956.58</v>
      </c>
      <c r="AP63">
        <v>942.23</v>
      </c>
      <c r="AQ63">
        <v>928.09500000000003</v>
      </c>
      <c r="AR63">
        <v>914.17499999999995</v>
      </c>
      <c r="AS63">
        <v>900.46</v>
      </c>
      <c r="AT63">
        <v>886.95500000000004</v>
      </c>
      <c r="AU63">
        <v>873.65</v>
      </c>
      <c r="AV63">
        <v>860.54499999999996</v>
      </c>
      <c r="AW63">
        <v>847.64</v>
      </c>
      <c r="AX63">
        <v>834.92499999999995</v>
      </c>
      <c r="AY63">
        <v>822.4</v>
      </c>
      <c r="AZ63">
        <v>810.06500000000005</v>
      </c>
      <c r="BA63">
        <v>797.91</v>
      </c>
      <c r="BB63">
        <v>785.94500000000005</v>
      </c>
      <c r="BC63">
        <v>774.15499999999997</v>
      </c>
      <c r="BD63">
        <v>762.54</v>
      </c>
      <c r="BE63">
        <v>751.10500000000002</v>
      </c>
      <c r="BF63">
        <v>739.84</v>
      </c>
    </row>
    <row r="64" spans="1:58" x14ac:dyDescent="0.25">
      <c r="A64" t="s">
        <v>4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5">
      <c r="A65" t="s">
        <v>4</v>
      </c>
      <c r="B65" t="s">
        <v>68</v>
      </c>
      <c r="C65">
        <v>0</v>
      </c>
      <c r="D65">
        <v>0</v>
      </c>
      <c r="E65">
        <v>0</v>
      </c>
      <c r="F65">
        <v>0</v>
      </c>
      <c r="G65">
        <v>51.788359398897697</v>
      </c>
      <c r="H65">
        <v>43.327460885799603</v>
      </c>
      <c r="I65">
        <v>47.159749289680001</v>
      </c>
      <c r="J65">
        <v>46.179443861601101</v>
      </c>
      <c r="K65">
        <v>40.677812950353598</v>
      </c>
      <c r="L65">
        <v>44.215696028073303</v>
      </c>
      <c r="M65">
        <v>43.2338221113095</v>
      </c>
      <c r="N65">
        <v>38.028165014907401</v>
      </c>
      <c r="O65">
        <v>41.271642766466698</v>
      </c>
      <c r="P65">
        <v>36.260791964732299</v>
      </c>
      <c r="Q65">
        <v>39.3078949329389</v>
      </c>
      <c r="R65">
        <v>34.493418914557502</v>
      </c>
      <c r="S65">
        <v>102.218250747781</v>
      </c>
      <c r="T65">
        <v>97.217124575893095</v>
      </c>
      <c r="U65">
        <v>99.694238755997304</v>
      </c>
      <c r="V65">
        <v>98.432232760105904</v>
      </c>
      <c r="W65">
        <v>93.571329476650305</v>
      </c>
      <c r="X65">
        <v>95.908220768321698</v>
      </c>
      <c r="Y65">
        <v>91.140799410488498</v>
      </c>
      <c r="Z65">
        <v>93.384208776538998</v>
      </c>
      <c r="AA65">
        <v>126.24153714385</v>
      </c>
      <c r="AB65">
        <v>117.78173657283099</v>
      </c>
      <c r="AC65">
        <v>136.062942742253</v>
      </c>
      <c r="AD65">
        <v>134.14656326700899</v>
      </c>
      <c r="AE65">
        <v>125.77993092387599</v>
      </c>
      <c r="AF65">
        <v>384.111617388225</v>
      </c>
      <c r="AG65">
        <v>0</v>
      </c>
      <c r="AH65">
        <v>0.45911213027957998</v>
      </c>
      <c r="AI65">
        <v>124.564665890795</v>
      </c>
      <c r="AJ65">
        <v>119.65686479566</v>
      </c>
      <c r="AK65">
        <v>117.78722628322799</v>
      </c>
      <c r="AL65">
        <v>115.917587770796</v>
      </c>
      <c r="AM65">
        <v>142.559936572954</v>
      </c>
      <c r="AN65">
        <v>137.418430663767</v>
      </c>
      <c r="AO65">
        <v>137.88584029187399</v>
      </c>
      <c r="AP65">
        <v>135.548792151334</v>
      </c>
      <c r="AQ65">
        <v>130.547509130577</v>
      </c>
      <c r="AR65">
        <v>128.25720195284799</v>
      </c>
      <c r="AS65">
        <v>125.96689477512</v>
      </c>
      <c r="AT65">
        <v>126.200599589173</v>
      </c>
      <c r="AU65">
        <v>148.636261738359</v>
      </c>
      <c r="AV65">
        <v>140.970743837388</v>
      </c>
      <c r="AW65">
        <v>207.389651991541</v>
      </c>
      <c r="AX65">
        <v>200.98614008646001</v>
      </c>
      <c r="AY65">
        <v>194.67611010700199</v>
      </c>
      <c r="AZ65">
        <v>372.09809194538002</v>
      </c>
      <c r="BA65">
        <v>101.053961596959</v>
      </c>
      <c r="BB65">
        <v>99.223864549978899</v>
      </c>
      <c r="BC65">
        <v>180.88752607781501</v>
      </c>
      <c r="BD65">
        <v>176.867803276085</v>
      </c>
      <c r="BE65">
        <v>763.01054459730199</v>
      </c>
      <c r="BF65">
        <v>2959.0975070592999</v>
      </c>
    </row>
    <row r="66" spans="1:58" x14ac:dyDescent="0.25">
      <c r="A66" t="s">
        <v>4</v>
      </c>
      <c r="B66" t="s">
        <v>69</v>
      </c>
      <c r="C66">
        <v>0</v>
      </c>
      <c r="D66">
        <v>0</v>
      </c>
      <c r="E66">
        <v>0</v>
      </c>
      <c r="F66">
        <v>0</v>
      </c>
      <c r="G66">
        <v>41.904051393936697</v>
      </c>
      <c r="H66">
        <v>38.954065729876604</v>
      </c>
      <c r="I66">
        <v>25.4398316282305</v>
      </c>
      <c r="J66">
        <v>37.365429154814898</v>
      </c>
      <c r="K66">
        <v>36.571506838514203</v>
      </c>
      <c r="L66">
        <v>35.777188550983297</v>
      </c>
      <c r="M66">
        <v>23.321913508968301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 t="s">
        <v>4</v>
      </c>
      <c r="B67" t="s">
        <v>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5">
      <c r="A68" t="s">
        <v>4</v>
      </c>
      <c r="B68" t="s">
        <v>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6.6865021814596304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 t="s">
        <v>4</v>
      </c>
      <c r="B69" t="s">
        <v>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25">
      <c r="A70" t="s">
        <v>4</v>
      </c>
      <c r="B70" t="s">
        <v>73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6.97444930031212</v>
      </c>
      <c r="U70">
        <v>0</v>
      </c>
      <c r="V70">
        <v>6.8001559102420703</v>
      </c>
      <c r="W70">
        <v>0</v>
      </c>
      <c r="X70">
        <v>6.6257391702852004</v>
      </c>
      <c r="Y70">
        <v>0</v>
      </c>
      <c r="Z70">
        <v>6.4514457802158702</v>
      </c>
      <c r="AA70">
        <v>0</v>
      </c>
      <c r="AB70">
        <v>6.2770290402582702</v>
      </c>
      <c r="AC70">
        <v>0</v>
      </c>
      <c r="AD70">
        <v>6.1026123003014101</v>
      </c>
      <c r="AE70">
        <v>0</v>
      </c>
      <c r="AF70">
        <v>5.9283189102313401</v>
      </c>
      <c r="AG70">
        <v>0</v>
      </c>
      <c r="AH70">
        <v>5.7539021702744897</v>
      </c>
      <c r="AI70">
        <v>5.6668171501828404</v>
      </c>
      <c r="AJ70">
        <v>5.5796087802044196</v>
      </c>
      <c r="AK70">
        <v>5.4924004102259802</v>
      </c>
      <c r="AL70">
        <v>5.4051920402475702</v>
      </c>
      <c r="AM70">
        <v>5.3179836702691201</v>
      </c>
      <c r="AN70">
        <v>5.2308986501768997</v>
      </c>
      <c r="AO70">
        <v>10.287380560398701</v>
      </c>
      <c r="AP70">
        <v>5.0564819102206302</v>
      </c>
      <c r="AQ70">
        <v>4.9692735402421997</v>
      </c>
      <c r="AR70">
        <v>4.8821885201505903</v>
      </c>
      <c r="AS70">
        <v>9.5899603003442504</v>
      </c>
      <c r="AT70">
        <v>4.7077717801937196</v>
      </c>
      <c r="AU70">
        <v>4.6205634102152597</v>
      </c>
      <c r="AV70">
        <v>4.5333550402368301</v>
      </c>
      <c r="AW70">
        <v>4.4462700201452297</v>
      </c>
      <c r="AX70">
        <v>4.3590616501667796</v>
      </c>
      <c r="AY70">
        <v>0</v>
      </c>
      <c r="AZ70">
        <v>4.1846449102098902</v>
      </c>
      <c r="BA70">
        <v>4.0975598901183199</v>
      </c>
      <c r="BB70">
        <v>4.0103515201398503</v>
      </c>
      <c r="BC70">
        <v>3.9231431501609602</v>
      </c>
      <c r="BD70">
        <v>3.8359347801834298</v>
      </c>
      <c r="BE70">
        <v>3.7487264102045401</v>
      </c>
      <c r="BF70">
        <v>3.6616413901129401</v>
      </c>
    </row>
    <row r="71" spans="1:58" x14ac:dyDescent="0.25">
      <c r="A71" t="s">
        <v>4</v>
      </c>
      <c r="B71" t="s">
        <v>74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5">
      <c r="A72" t="s">
        <v>4</v>
      </c>
      <c r="B72" t="s">
        <v>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5">
      <c r="A73" t="s">
        <v>4</v>
      </c>
      <c r="B73" t="s">
        <v>76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5">
      <c r="A74" t="s">
        <v>4</v>
      </c>
      <c r="B74" t="s">
        <v>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5">
      <c r="A75" t="s">
        <v>4</v>
      </c>
      <c r="B75" t="s">
        <v>78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5">
      <c r="A76" t="s">
        <v>4</v>
      </c>
      <c r="B76" t="s">
        <v>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6.1831708684323004E-4</v>
      </c>
      <c r="Y76">
        <v>5.93255957465614E-3</v>
      </c>
      <c r="Z76">
        <v>7.8387560746094199E-3</v>
      </c>
      <c r="AA76">
        <v>3.4292490171335599E-3</v>
      </c>
      <c r="AB76">
        <v>2.4863602467576499E-3</v>
      </c>
      <c r="AC76">
        <v>0</v>
      </c>
      <c r="AD76">
        <v>6.2975586907988096E-3</v>
      </c>
      <c r="AE76">
        <v>1.82453810920121E-3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1.8788052806742101E-3</v>
      </c>
      <c r="AN76">
        <v>5.7108308461630199E-3</v>
      </c>
      <c r="AO76">
        <v>6.0685917432384004E-3</v>
      </c>
      <c r="AP76">
        <v>2.58596572992438E-3</v>
      </c>
      <c r="AQ76">
        <v>0</v>
      </c>
      <c r="AR76">
        <v>0</v>
      </c>
      <c r="AS76">
        <v>8.1220968000000095E-3</v>
      </c>
      <c r="AT76">
        <v>0</v>
      </c>
      <c r="AU76">
        <v>0</v>
      </c>
      <c r="AV76">
        <v>0</v>
      </c>
      <c r="AW76">
        <v>0</v>
      </c>
      <c r="AX76">
        <v>6.25058562534385E-3</v>
      </c>
      <c r="AY76">
        <v>1.87151117465613E-3</v>
      </c>
      <c r="AZ76">
        <v>0</v>
      </c>
      <c r="BA76">
        <v>0</v>
      </c>
      <c r="BB76">
        <v>0</v>
      </c>
      <c r="BC76">
        <v>5.8855865092012002E-3</v>
      </c>
      <c r="BD76">
        <v>2.2365102907987702E-3</v>
      </c>
      <c r="BE76">
        <v>0</v>
      </c>
      <c r="BF76">
        <v>0</v>
      </c>
    </row>
    <row r="77" spans="1:58" x14ac:dyDescent="0.25">
      <c r="A77" t="s">
        <v>4</v>
      </c>
      <c r="B77" t="s">
        <v>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t="s">
        <v>4</v>
      </c>
      <c r="B78" t="s">
        <v>81</v>
      </c>
      <c r="C78">
        <v>1.5137279999999999E-2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25">
      <c r="A79" t="s">
        <v>4</v>
      </c>
      <c r="B79" t="s">
        <v>82</v>
      </c>
      <c r="C79">
        <v>320.83271999999999</v>
      </c>
      <c r="D79">
        <v>0</v>
      </c>
      <c r="E79">
        <v>0</v>
      </c>
      <c r="F79">
        <v>0</v>
      </c>
      <c r="G79">
        <v>0</v>
      </c>
      <c r="H79">
        <v>246.82919999999999</v>
      </c>
      <c r="I79">
        <v>205.01300000000001</v>
      </c>
      <c r="J79">
        <v>513.01883560455894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2970.09</v>
      </c>
      <c r="U79">
        <v>2963.31</v>
      </c>
      <c r="V79">
        <v>2956.53</v>
      </c>
      <c r="W79">
        <v>2949.75</v>
      </c>
      <c r="X79">
        <v>2942.97</v>
      </c>
      <c r="Y79">
        <v>2936.19</v>
      </c>
      <c r="Z79">
        <v>704.64901278217496</v>
      </c>
      <c r="AA79">
        <v>16.676526779999001</v>
      </c>
      <c r="AB79">
        <v>310.16674010000099</v>
      </c>
      <c r="AC79">
        <v>0</v>
      </c>
      <c r="AD79">
        <v>0</v>
      </c>
      <c r="AE79">
        <v>0</v>
      </c>
      <c r="AF79">
        <v>0</v>
      </c>
      <c r="AG79">
        <v>230.55479999999699</v>
      </c>
      <c r="AH79">
        <v>191.676999999999</v>
      </c>
      <c r="AI79">
        <v>480.10388253838897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2800.56</v>
      </c>
      <c r="AT79">
        <v>2793.78</v>
      </c>
      <c r="AU79">
        <v>2787</v>
      </c>
      <c r="AV79">
        <v>2780.22</v>
      </c>
      <c r="AW79">
        <v>2773.44</v>
      </c>
      <c r="AX79">
        <v>2766.66</v>
      </c>
      <c r="AY79">
        <v>663.86976128205697</v>
      </c>
      <c r="AZ79">
        <v>15.7091885999991</v>
      </c>
      <c r="BA79">
        <v>292.133381920001</v>
      </c>
      <c r="BB79">
        <v>0</v>
      </c>
      <c r="BC79">
        <v>0</v>
      </c>
      <c r="BD79">
        <v>0</v>
      </c>
      <c r="BE79">
        <v>0</v>
      </c>
      <c r="BF79">
        <v>216.993599999997</v>
      </c>
    </row>
    <row r="80" spans="1:58" x14ac:dyDescent="0.25">
      <c r="A80" t="s">
        <v>4</v>
      </c>
      <c r="B80" t="s">
        <v>83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 t="s">
        <v>4</v>
      </c>
      <c r="B81" t="s">
        <v>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5">
      <c r="A82" t="s">
        <v>4</v>
      </c>
      <c r="B82" t="s">
        <v>85</v>
      </c>
      <c r="C82">
        <v>0</v>
      </c>
      <c r="D82">
        <v>0</v>
      </c>
      <c r="E82">
        <v>0</v>
      </c>
      <c r="F82">
        <v>0</v>
      </c>
      <c r="G82">
        <v>0</v>
      </c>
      <c r="H82">
        <v>4.0000000000000003E-5</v>
      </c>
      <c r="I82">
        <v>0</v>
      </c>
      <c r="J82">
        <v>2.0000000000000002E-5</v>
      </c>
      <c r="K82">
        <v>0</v>
      </c>
      <c r="L82">
        <v>2.0000000000000002E-5</v>
      </c>
      <c r="M82">
        <v>2.0000000000000002E-5</v>
      </c>
      <c r="N82">
        <v>0</v>
      </c>
      <c r="O82">
        <v>2.0000000000000002E-5</v>
      </c>
      <c r="P82">
        <v>2.0000000000000002E-5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5">
      <c r="A83" t="s">
        <v>4</v>
      </c>
      <c r="B83" t="s">
        <v>86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1.4999999999999999E-4</v>
      </c>
      <c r="L83">
        <v>0</v>
      </c>
      <c r="M83">
        <v>1.4999999999999999E-4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5">
      <c r="A84" t="s">
        <v>4</v>
      </c>
      <c r="B84" t="s">
        <v>87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4.1199999999999999E-5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3"/>
  <sheetViews>
    <sheetView workbookViewId="0">
      <selection sqref="A1:BF83"/>
    </sheetView>
  </sheetViews>
  <sheetFormatPr defaultRowHeight="15" x14ac:dyDescent="0.25"/>
  <sheetData>
    <row r="1" spans="1:58" x14ac:dyDescent="0.25">
      <c r="A1" t="s">
        <v>4</v>
      </c>
      <c r="B1" t="s">
        <v>5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>
        <v>2051</v>
      </c>
      <c r="AN1">
        <v>2052</v>
      </c>
      <c r="AO1">
        <v>2053</v>
      </c>
      <c r="AP1">
        <v>2054</v>
      </c>
      <c r="AQ1">
        <v>2055</v>
      </c>
      <c r="AR1">
        <v>2056</v>
      </c>
      <c r="AS1">
        <v>2057</v>
      </c>
      <c r="AT1">
        <v>2058</v>
      </c>
      <c r="AU1">
        <v>2059</v>
      </c>
      <c r="AV1">
        <v>2060</v>
      </c>
      <c r="AW1">
        <v>2061</v>
      </c>
      <c r="AX1">
        <v>2062</v>
      </c>
      <c r="AY1">
        <v>2063</v>
      </c>
      <c r="AZ1">
        <v>2064</v>
      </c>
      <c r="BA1">
        <v>2065</v>
      </c>
      <c r="BB1">
        <v>2066</v>
      </c>
      <c r="BC1">
        <v>2067</v>
      </c>
      <c r="BD1">
        <v>2068</v>
      </c>
      <c r="BE1">
        <v>2069</v>
      </c>
      <c r="BF1">
        <v>2070</v>
      </c>
    </row>
    <row r="2" spans="1:58" x14ac:dyDescent="0.25">
      <c r="A2" t="s">
        <v>4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t="s">
        <v>4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 t="s">
        <v>4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 t="s">
        <v>4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 t="s">
        <v>4</v>
      </c>
      <c r="B6" t="s">
        <v>10</v>
      </c>
      <c r="C6">
        <v>6.9474486017788104</v>
      </c>
      <c r="D6">
        <v>6.9474486017788104</v>
      </c>
      <c r="E6">
        <v>0</v>
      </c>
      <c r="F6">
        <v>2.8013905624320001</v>
      </c>
      <c r="G6">
        <v>6.9474486017788104</v>
      </c>
      <c r="H6">
        <v>17.717880060818</v>
      </c>
      <c r="I6">
        <v>17.370507630729101</v>
      </c>
      <c r="J6">
        <v>17.023135200640201</v>
      </c>
      <c r="K6">
        <v>16.675762770551199</v>
      </c>
      <c r="L6">
        <v>16.328390340462299</v>
      </c>
      <c r="M6">
        <v>14.244155759928599</v>
      </c>
      <c r="N6">
        <v>13.8967833298397</v>
      </c>
      <c r="O6">
        <v>13.5494108997508</v>
      </c>
      <c r="P6">
        <v>13.202038469661799</v>
      </c>
      <c r="Q6">
        <v>12.8546660395729</v>
      </c>
      <c r="R6">
        <v>12.5072936094839</v>
      </c>
      <c r="S6">
        <v>12.159921179395001</v>
      </c>
      <c r="T6">
        <v>4.7631244909247998</v>
      </c>
      <c r="U6">
        <v>4.6230549628031996</v>
      </c>
      <c r="V6">
        <v>4.4829854346816003</v>
      </c>
      <c r="W6">
        <v>4.34291590656</v>
      </c>
      <c r="X6">
        <v>10.7704314590392</v>
      </c>
      <c r="Y6">
        <v>10.7704314590392</v>
      </c>
      <c r="Z6">
        <v>32.242900870682703</v>
      </c>
      <c r="AA6">
        <v>91.177100401595993</v>
      </c>
      <c r="AB6">
        <v>155.81756324147599</v>
      </c>
      <c r="AC6">
        <v>214.352516823211</v>
      </c>
      <c r="AD6">
        <v>272.88747040494599</v>
      </c>
      <c r="AE6">
        <v>331.422423986681</v>
      </c>
      <c r="AF6">
        <v>386.77718647583799</v>
      </c>
      <c r="AG6">
        <v>438.81390293732801</v>
      </c>
      <c r="AH6">
        <v>491.32887802647599</v>
      </c>
      <c r="AI6">
        <v>542.55269106159699</v>
      </c>
      <c r="AJ6">
        <v>595.847453562179</v>
      </c>
      <c r="AK6">
        <v>650.54782857621001</v>
      </c>
      <c r="AL6">
        <v>712.24739555262499</v>
      </c>
      <c r="AM6">
        <v>778.69541697177499</v>
      </c>
      <c r="AN6">
        <v>835.54333614478503</v>
      </c>
      <c r="AO6">
        <v>892.34054786936497</v>
      </c>
      <c r="AP6">
        <v>962.59138442242397</v>
      </c>
      <c r="AQ6">
        <v>1033.8418669675</v>
      </c>
      <c r="AR6">
        <v>1092.3768205492299</v>
      </c>
      <c r="AS6">
        <v>1150.9117741309699</v>
      </c>
      <c r="AT6">
        <v>1209.4467277127101</v>
      </c>
      <c r="AU6">
        <v>1267.98168129444</v>
      </c>
      <c r="AV6">
        <v>1315.7462034171399</v>
      </c>
      <c r="AW6">
        <v>1374.2811569988701</v>
      </c>
      <c r="AX6">
        <v>1432.81611058061</v>
      </c>
      <c r="AY6">
        <v>1491.35106416234</v>
      </c>
      <c r="AZ6">
        <v>1549.8860177440699</v>
      </c>
      <c r="BA6">
        <v>1608.4209713258099</v>
      </c>
      <c r="BB6">
        <v>1666.9559249075501</v>
      </c>
      <c r="BC6">
        <v>1725.49087848928</v>
      </c>
      <c r="BD6">
        <v>1784.02583207101</v>
      </c>
      <c r="BE6">
        <v>1842.5607856527499</v>
      </c>
      <c r="BF6">
        <v>1901.0957392344801</v>
      </c>
    </row>
    <row r="7" spans="1:58" x14ac:dyDescent="0.25">
      <c r="A7" t="s">
        <v>4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 t="s">
        <v>4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A9" t="s">
        <v>4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5">
      <c r="A10" t="s">
        <v>4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 t="s">
        <v>4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t="s">
        <v>4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t="s">
        <v>4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 t="s">
        <v>4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 t="s">
        <v>4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 t="s">
        <v>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t="s">
        <v>4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41.018973266457003</v>
      </c>
    </row>
    <row r="18" spans="1:58" x14ac:dyDescent="0.25">
      <c r="A18" t="s">
        <v>4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1.87974888206295</v>
      </c>
    </row>
    <row r="19" spans="1:58" x14ac:dyDescent="0.25">
      <c r="A19" t="s">
        <v>4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2.59274268E-4</v>
      </c>
    </row>
    <row r="20" spans="1:58" x14ac:dyDescent="0.25">
      <c r="A20" t="s">
        <v>4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5">
      <c r="A21" t="s">
        <v>4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t="s">
        <v>4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t="s">
        <v>4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t="s">
        <v>4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 t="s">
        <v>4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1.1E-5</v>
      </c>
      <c r="H25">
        <v>2.0000000000000002E-5</v>
      </c>
      <c r="I25">
        <v>3.1000000000000001E-5</v>
      </c>
      <c r="J25">
        <v>4.1999999999999998E-5</v>
      </c>
      <c r="K25">
        <v>5.1E-5</v>
      </c>
      <c r="L25">
        <v>6.2000000000000003E-5</v>
      </c>
      <c r="M25">
        <v>7.2999999999999999E-5</v>
      </c>
      <c r="N25">
        <v>8.3999999999999995E-5</v>
      </c>
      <c r="O25">
        <v>9.7E-5</v>
      </c>
      <c r="P25">
        <v>1.08E-4</v>
      </c>
      <c r="Q25">
        <v>1.21E-4</v>
      </c>
      <c r="R25">
        <v>1.3200000000000001E-4</v>
      </c>
      <c r="S25">
        <v>1.64E-4</v>
      </c>
      <c r="T25">
        <v>1.9599999999999999E-4</v>
      </c>
      <c r="U25">
        <v>2.2800000000000001E-4</v>
      </c>
      <c r="V25">
        <v>2.61E-4</v>
      </c>
      <c r="W25">
        <v>2.92E-4</v>
      </c>
      <c r="X25">
        <v>3.2499999999999999E-4</v>
      </c>
      <c r="Y25">
        <v>3.5599999999999998E-4</v>
      </c>
      <c r="Z25">
        <v>3.8900000000000002E-4</v>
      </c>
      <c r="AA25">
        <v>4.2099999999999999E-4</v>
      </c>
      <c r="AB25">
        <v>4.5199999999999998E-4</v>
      </c>
      <c r="AC25">
        <v>4.86E-4</v>
      </c>
      <c r="AD25">
        <v>5.1900000000000004E-4</v>
      </c>
      <c r="AE25">
        <v>5.5099999999999995E-4</v>
      </c>
      <c r="AF25">
        <v>5.8500000000000002E-4</v>
      </c>
      <c r="AG25">
        <v>6.1799999999999995E-4</v>
      </c>
      <c r="AH25">
        <v>6.4999999999999997E-4</v>
      </c>
      <c r="AI25">
        <v>6.8300000000000001E-4</v>
      </c>
      <c r="AJ25">
        <v>7.1699999999999997E-4</v>
      </c>
      <c r="AK25">
        <v>7.4899999999999999E-4</v>
      </c>
      <c r="AL25">
        <v>7.8200000000000003E-4</v>
      </c>
      <c r="AM25">
        <v>8.0500000000000005E-4</v>
      </c>
      <c r="AN25">
        <v>8.2799999999999996E-4</v>
      </c>
      <c r="AO25">
        <v>8.5099999999999998E-4</v>
      </c>
      <c r="AP25">
        <v>8.7399999999999999E-4</v>
      </c>
      <c r="AQ25">
        <v>8.9800000000000004E-4</v>
      </c>
      <c r="AR25">
        <v>9.2000000000000003E-4</v>
      </c>
      <c r="AS25">
        <v>9.4300000000000004E-4</v>
      </c>
      <c r="AT25">
        <v>9.6599999999999995E-4</v>
      </c>
      <c r="AU25">
        <v>9.8900000000000008E-4</v>
      </c>
      <c r="AV25">
        <v>1.0120000000000001E-3</v>
      </c>
      <c r="AW25">
        <v>1.0499999999999999E-3</v>
      </c>
      <c r="AX25">
        <v>1.088E-3</v>
      </c>
      <c r="AY25">
        <v>1.126E-3</v>
      </c>
      <c r="AZ25">
        <v>1.1640000000000001E-3</v>
      </c>
      <c r="BA25">
        <v>1.2030000000000001E-3</v>
      </c>
      <c r="BB25">
        <v>1.2409999999999999E-3</v>
      </c>
      <c r="BC25">
        <v>1.279E-3</v>
      </c>
      <c r="BD25">
        <v>1.317E-3</v>
      </c>
      <c r="BE25">
        <v>1.3550000000000001E-3</v>
      </c>
      <c r="BF25">
        <v>1.3940000000000001E-3</v>
      </c>
    </row>
    <row r="26" spans="1:58" x14ac:dyDescent="0.25">
      <c r="A26" t="s">
        <v>4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t="s">
        <v>4</v>
      </c>
      <c r="B27" t="s">
        <v>31</v>
      </c>
      <c r="C27">
        <v>3.9321906401808002E-3</v>
      </c>
      <c r="D27">
        <v>4.0023204679129204E-3</v>
      </c>
      <c r="E27">
        <v>4.2986242324065697E-3</v>
      </c>
      <c r="F27">
        <v>6.2101249093442596E-3</v>
      </c>
      <c r="G27">
        <v>6.8621419941214202E-3</v>
      </c>
      <c r="H27">
        <v>8.5538461669354606E-3</v>
      </c>
      <c r="I27">
        <v>1.02616287200816E-2</v>
      </c>
      <c r="J27">
        <v>1.22403664889103E-2</v>
      </c>
      <c r="K27">
        <v>1.46977232186116E-2</v>
      </c>
      <c r="L27">
        <v>1.78023294742253E-2</v>
      </c>
      <c r="M27">
        <v>2.1416837747417601E-2</v>
      </c>
      <c r="N27">
        <v>2.5126423629780001E-2</v>
      </c>
      <c r="O27">
        <v>2.9719898140524399E-2</v>
      </c>
      <c r="P27">
        <v>3.47252606173028E-2</v>
      </c>
      <c r="Q27">
        <v>4.1029971375888798E-2</v>
      </c>
      <c r="R27">
        <v>4.8484268664637301E-2</v>
      </c>
      <c r="S27">
        <v>5.4337007625899297E-2</v>
      </c>
      <c r="T27">
        <v>6.0150994053098199E-2</v>
      </c>
      <c r="U27">
        <v>6.5959365467732498E-2</v>
      </c>
      <c r="V27">
        <v>7.1688561515739005E-2</v>
      </c>
      <c r="W27">
        <v>7.7374340231883804E-2</v>
      </c>
      <c r="X27">
        <v>8.3182752530921097E-2</v>
      </c>
      <c r="Y27">
        <v>8.8942228162194104E-2</v>
      </c>
      <c r="Z27">
        <v>9.4700910276610095E-2</v>
      </c>
      <c r="AA27">
        <v>0.10033318486048599</v>
      </c>
      <c r="AB27">
        <v>0.106176620493537</v>
      </c>
      <c r="AC27">
        <v>0.112673054126361</v>
      </c>
      <c r="AD27">
        <v>0.119250822539353</v>
      </c>
      <c r="AE27">
        <v>0.12589473311180299</v>
      </c>
      <c r="AF27">
        <v>0.132805708252622</v>
      </c>
      <c r="AG27">
        <v>0.13994385550418101</v>
      </c>
      <c r="AH27">
        <v>0.14742511626642499</v>
      </c>
      <c r="AI27">
        <v>0.15477512363759099</v>
      </c>
      <c r="AJ27">
        <v>0.162280367036814</v>
      </c>
      <c r="AK27">
        <v>0.169890765075109</v>
      </c>
      <c r="AL27">
        <v>0.178025362787323</v>
      </c>
      <c r="AM27">
        <v>0.187223572219229</v>
      </c>
      <c r="AN27">
        <v>0.19684826021826099</v>
      </c>
      <c r="AO27">
        <v>0.20660534105492601</v>
      </c>
      <c r="AP27">
        <v>0.216384125635464</v>
      </c>
      <c r="AQ27">
        <v>0.22628993137702499</v>
      </c>
      <c r="AR27">
        <v>0.23609579137804801</v>
      </c>
      <c r="AS27">
        <v>0.24594945387495201</v>
      </c>
      <c r="AT27">
        <v>0.25567614947019202</v>
      </c>
      <c r="AU27">
        <v>0.26543105993247001</v>
      </c>
      <c r="AV27">
        <v>0.27526735943427399</v>
      </c>
      <c r="AW27">
        <v>0.28588906316750901</v>
      </c>
      <c r="AX27">
        <v>0.29626985534374201</v>
      </c>
      <c r="AY27">
        <v>0.30680148853990002</v>
      </c>
      <c r="AZ27">
        <v>0.31749155906633902</v>
      </c>
      <c r="BA27">
        <v>0.32835097305435401</v>
      </c>
      <c r="BB27">
        <v>0.33713002893267602</v>
      </c>
      <c r="BC27">
        <v>0.34609682219550902</v>
      </c>
      <c r="BD27">
        <v>0.35526546027637301</v>
      </c>
      <c r="BE27">
        <v>0.364432271770815</v>
      </c>
      <c r="BF27">
        <v>0.37401864957734499</v>
      </c>
    </row>
    <row r="28" spans="1:58" x14ac:dyDescent="0.25">
      <c r="A28" t="s">
        <v>4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8.3228504024735004E-5</v>
      </c>
      <c r="H28">
        <v>1.6735362978220099E-4</v>
      </c>
      <c r="I28">
        <v>2.4923255784999997E-4</v>
      </c>
      <c r="J28">
        <v>3.2751501116512699E-4</v>
      </c>
      <c r="K28">
        <v>4.0824224981171099E-4</v>
      </c>
      <c r="L28">
        <v>4.8532040992360301E-4</v>
      </c>
      <c r="M28">
        <v>5.6305442111111105E-4</v>
      </c>
      <c r="N28">
        <v>7.92126125231982E-4</v>
      </c>
      <c r="O28">
        <v>1.0161019025677501E-3</v>
      </c>
      <c r="P28">
        <v>1.23905227895328E-3</v>
      </c>
      <c r="Q28">
        <v>1.45753982142257E-3</v>
      </c>
      <c r="R28">
        <v>1.6745934047824201E-3</v>
      </c>
      <c r="S28">
        <v>1.9530678315776799E-3</v>
      </c>
      <c r="T28">
        <v>2.2266579496426999E-3</v>
      </c>
      <c r="U28">
        <v>2.4986811252516298E-3</v>
      </c>
      <c r="V28">
        <v>2.7659978371403901E-3</v>
      </c>
      <c r="W28">
        <v>3.0338064482817199E-3</v>
      </c>
      <c r="X28">
        <v>3.2981263347012899E-3</v>
      </c>
      <c r="Y28">
        <v>3.560844345758E-3</v>
      </c>
      <c r="Z28">
        <v>3.8180063652133701E-3</v>
      </c>
      <c r="AA28">
        <v>4.0758287481405904E-3</v>
      </c>
      <c r="AB28">
        <v>4.3301052583694698E-3</v>
      </c>
      <c r="AC28">
        <v>4.7255789421505297E-3</v>
      </c>
      <c r="AD28">
        <v>5.12099999435263E-3</v>
      </c>
      <c r="AE28">
        <v>5.5184736781336901E-3</v>
      </c>
      <c r="AF28">
        <v>5.9139473619136797E-3</v>
      </c>
      <c r="AG28">
        <v>6.3104210456947397E-3</v>
      </c>
      <c r="AH28">
        <v>6.7068420978968497E-3</v>
      </c>
      <c r="AI28">
        <v>7.10436841325684E-3</v>
      </c>
      <c r="AJ28">
        <v>7.4987894654589497E-3</v>
      </c>
      <c r="AK28">
        <v>7.8962631492399994E-3</v>
      </c>
      <c r="AL28">
        <v>8.2916842014420997E-3</v>
      </c>
      <c r="AM28">
        <v>8.5665789379863206E-3</v>
      </c>
      <c r="AN28">
        <v>8.8393684113736801E-3</v>
      </c>
      <c r="AO28">
        <v>9.1121578847610501E-3</v>
      </c>
      <c r="AP28">
        <v>9.3859999897263208E-3</v>
      </c>
      <c r="AQ28">
        <v>9.6588420946926296E-3</v>
      </c>
      <c r="AR28">
        <v>9.9336841996578995E-3</v>
      </c>
      <c r="AS28">
        <v>1.0206473673045301E-2</v>
      </c>
      <c r="AT28">
        <v>1.04803157780105E-2</v>
      </c>
      <c r="AU28">
        <v>1.07541578829768E-2</v>
      </c>
      <c r="AV28">
        <v>1.10279999879421E-2</v>
      </c>
      <c r="AW28">
        <v>1.1361578934939E-2</v>
      </c>
      <c r="AX28">
        <v>1.16951578819358E-2</v>
      </c>
      <c r="AY28">
        <v>1.20297894605116E-2</v>
      </c>
      <c r="AZ28">
        <v>1.23633684075084E-2</v>
      </c>
      <c r="BA28">
        <v>1.2695947354505299E-2</v>
      </c>
      <c r="BB28">
        <v>1.3029526301502101E-2</v>
      </c>
      <c r="BC28">
        <v>1.33620526169211E-2</v>
      </c>
      <c r="BD28">
        <v>1.36966841954968E-2</v>
      </c>
      <c r="BE28">
        <v>1.40302631424937E-2</v>
      </c>
      <c r="BF28">
        <v>1.4362842089490501E-2</v>
      </c>
    </row>
    <row r="29" spans="1:58" x14ac:dyDescent="0.25">
      <c r="A29" t="s">
        <v>4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5">
      <c r="A30" t="s">
        <v>4</v>
      </c>
      <c r="B30" t="s">
        <v>34</v>
      </c>
      <c r="C30">
        <v>3.7198523456110398E-3</v>
      </c>
      <c r="D30">
        <v>3.7861951626456201E-3</v>
      </c>
      <c r="E30">
        <v>4.06649852385661E-3</v>
      </c>
      <c r="F30">
        <v>5.88098828914902E-3</v>
      </c>
      <c r="G30">
        <v>6.4289442483964898E-3</v>
      </c>
      <c r="H30">
        <v>7.9588002288064792E-3</v>
      </c>
      <c r="I30">
        <v>9.5198379836677009E-3</v>
      </c>
      <c r="J30">
        <v>1.13375542527664E-2</v>
      </c>
      <c r="K30">
        <v>1.3628083423962401E-2</v>
      </c>
      <c r="L30">
        <v>1.6533706567435798E-2</v>
      </c>
      <c r="M30">
        <v>1.9954276140914901E-2</v>
      </c>
      <c r="N30">
        <v>2.3304114135727E-2</v>
      </c>
      <c r="O30">
        <v>2.7544720210476201E-2</v>
      </c>
      <c r="P30">
        <v>3.2166648434892003E-2</v>
      </c>
      <c r="Q30">
        <v>3.8095352584934197E-2</v>
      </c>
      <c r="R30">
        <v>4.5112725856592498E-2</v>
      </c>
      <c r="S30">
        <v>5.0536481535040999E-2</v>
      </c>
      <c r="T30">
        <v>5.5879202305650098E-2</v>
      </c>
      <c r="U30">
        <v>6.1284025282045601E-2</v>
      </c>
      <c r="V30">
        <v>6.6556841148579293E-2</v>
      </c>
      <c r="W30">
        <v>7.1864554896181806E-2</v>
      </c>
      <c r="X30">
        <v>7.7222778115230303E-2</v>
      </c>
      <c r="Y30">
        <v>8.2624174743408094E-2</v>
      </c>
      <c r="Z30">
        <v>8.7947175692821802E-2</v>
      </c>
      <c r="AA30">
        <v>9.3247360566531101E-2</v>
      </c>
      <c r="AB30">
        <v>9.8661216620360995E-2</v>
      </c>
      <c r="AC30">
        <v>0.104567283560419</v>
      </c>
      <c r="AD30">
        <v>0.11055229786882</v>
      </c>
      <c r="AE30">
        <v>0.116599417440316</v>
      </c>
      <c r="AF30">
        <v>0.12290758964313001</v>
      </c>
      <c r="AG30">
        <v>0.129435118793361</v>
      </c>
      <c r="AH30">
        <v>0.13629552068053499</v>
      </c>
      <c r="AI30">
        <v>0.14302750151520599</v>
      </c>
      <c r="AJ30">
        <v>0.14991316656025</v>
      </c>
      <c r="AK30">
        <v>0.15689777897361601</v>
      </c>
      <c r="AL30">
        <v>0.164392917702261</v>
      </c>
      <c r="AM30">
        <v>0.17304028611466599</v>
      </c>
      <c r="AN30">
        <v>0.18210344400034001</v>
      </c>
      <c r="AO30">
        <v>0.191295022938517</v>
      </c>
      <c r="AP30">
        <v>0.20050660187667399</v>
      </c>
      <c r="AQ30">
        <v>0.20984239134102201</v>
      </c>
      <c r="AR30">
        <v>0.21907923343704799</v>
      </c>
      <c r="AS30">
        <v>0.22836449658565799</v>
      </c>
      <c r="AT30">
        <v>0.237525549208076</v>
      </c>
      <c r="AU30">
        <v>0.246713970251519</v>
      </c>
      <c r="AV30">
        <v>0.25598133866330403</v>
      </c>
      <c r="AW30">
        <v>0.26595081233754497</v>
      </c>
      <c r="AX30">
        <v>0.27568660180149401</v>
      </c>
      <c r="AY30">
        <v>0.28556765442319199</v>
      </c>
      <c r="AZ30">
        <v>0.29560344388684001</v>
      </c>
      <c r="BA30">
        <v>0.305804496508218</v>
      </c>
      <c r="BB30">
        <v>0.31398660176319398</v>
      </c>
      <c r="BC30">
        <v>0.322351864912723</v>
      </c>
      <c r="BD30">
        <v>0.33091081227258501</v>
      </c>
      <c r="BE30">
        <v>0.33946904047519699</v>
      </c>
      <c r="BF30">
        <v>0.34843524800053399</v>
      </c>
    </row>
    <row r="31" spans="1:58" x14ac:dyDescent="0.25">
      <c r="A31" t="s">
        <v>4</v>
      </c>
      <c r="B31" t="s">
        <v>35</v>
      </c>
      <c r="C31">
        <v>-14.856609600000001</v>
      </c>
      <c r="D31">
        <v>-14.856609600000001</v>
      </c>
      <c r="E31">
        <v>-14.856609600000001</v>
      </c>
      <c r="F31">
        <v>-25.143652800000002</v>
      </c>
      <c r="G31">
        <v>-33.973732800000001</v>
      </c>
      <c r="H31">
        <v>-42.7817376</v>
      </c>
      <c r="I31">
        <v>-51.611817600000002</v>
      </c>
      <c r="J31">
        <v>-68.631796800000004</v>
      </c>
      <c r="K31">
        <v>-68.631796800000004</v>
      </c>
      <c r="L31">
        <v>-68.631796800000004</v>
      </c>
      <c r="M31">
        <v>-68.631796800000004</v>
      </c>
      <c r="N31">
        <v>-68.631796800000004</v>
      </c>
      <c r="O31">
        <v>-68.631796800000004</v>
      </c>
      <c r="P31">
        <v>-68.631796800000004</v>
      </c>
      <c r="Q31">
        <v>-68.631796800000004</v>
      </c>
      <c r="R31">
        <v>-68.631796800000004</v>
      </c>
      <c r="S31">
        <v>-68.631796800000004</v>
      </c>
      <c r="T31">
        <v>-75.475108800000001</v>
      </c>
      <c r="U31">
        <v>-75.475108800000001</v>
      </c>
      <c r="V31">
        <v>-75.475108800000001</v>
      </c>
      <c r="W31">
        <v>-75.475108800000001</v>
      </c>
      <c r="X31">
        <v>-75.475108800000001</v>
      </c>
      <c r="Y31">
        <v>-75.475108800000001</v>
      </c>
      <c r="Z31">
        <v>-75.475108800000001</v>
      </c>
      <c r="AA31">
        <v>-75.475108800000001</v>
      </c>
      <c r="AB31">
        <v>-75.475108800000001</v>
      </c>
      <c r="AC31">
        <v>-75.475108800000001</v>
      </c>
      <c r="AD31">
        <v>-75.475108800000001</v>
      </c>
      <c r="AE31">
        <v>-83.024827200000004</v>
      </c>
      <c r="AF31">
        <v>-83.024827200000004</v>
      </c>
      <c r="AG31">
        <v>-83.024827200000004</v>
      </c>
      <c r="AH31">
        <v>-83.024827200000004</v>
      </c>
      <c r="AI31">
        <v>-83.024827200000004</v>
      </c>
      <c r="AJ31">
        <v>-83.024827200000004</v>
      </c>
      <c r="AK31">
        <v>-83.024827200000004</v>
      </c>
      <c r="AL31">
        <v>-83.024827200000004</v>
      </c>
      <c r="AM31">
        <v>-83.024827200000004</v>
      </c>
      <c r="AN31">
        <v>-83.024827200000004</v>
      </c>
      <c r="AO31">
        <v>-91.325102400000006</v>
      </c>
      <c r="AP31">
        <v>-91.325102400000006</v>
      </c>
      <c r="AQ31">
        <v>-91.325102400000006</v>
      </c>
      <c r="AR31">
        <v>-91.325102400000006</v>
      </c>
      <c r="AS31">
        <v>-91.325102400000006</v>
      </c>
      <c r="AT31">
        <v>-91.325102400000006</v>
      </c>
      <c r="AU31">
        <v>-91.325102400000006</v>
      </c>
      <c r="AV31">
        <v>-91.325102400000006</v>
      </c>
      <c r="AW31">
        <v>-91.325102400000006</v>
      </c>
      <c r="AX31">
        <v>-91.325102400000006</v>
      </c>
      <c r="AY31">
        <v>-100.4642352</v>
      </c>
      <c r="AZ31">
        <v>-100.4642352</v>
      </c>
      <c r="BA31">
        <v>-100.4642352</v>
      </c>
      <c r="BB31">
        <v>-100.4642352</v>
      </c>
      <c r="BC31">
        <v>-100.4642352</v>
      </c>
      <c r="BD31">
        <v>-100.4642352</v>
      </c>
      <c r="BE31">
        <v>-100.4642352</v>
      </c>
      <c r="BF31">
        <v>-100.4642352</v>
      </c>
    </row>
    <row r="32" spans="1:58" x14ac:dyDescent="0.25">
      <c r="A32" t="s">
        <v>4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-171.1269504</v>
      </c>
      <c r="I32">
        <v>-206.44727040000001</v>
      </c>
      <c r="J32">
        <v>-411.79078079999999</v>
      </c>
      <c r="K32">
        <v>-411.79078079999999</v>
      </c>
      <c r="L32">
        <v>-549.05437440000003</v>
      </c>
      <c r="M32">
        <v>-686.31796799999995</v>
      </c>
      <c r="N32">
        <v>-686.31796799999995</v>
      </c>
      <c r="O32">
        <v>-823.58156159999999</v>
      </c>
      <c r="P32">
        <v>-960.84515520000002</v>
      </c>
      <c r="Q32">
        <v>-960.84515520000002</v>
      </c>
      <c r="R32">
        <v>-960.84515520000002</v>
      </c>
      <c r="S32">
        <v>-960.84515520000002</v>
      </c>
      <c r="T32">
        <v>-1056.6515231999999</v>
      </c>
      <c r="U32">
        <v>-1056.6515231999999</v>
      </c>
      <c r="V32">
        <v>-1056.6515231999999</v>
      </c>
      <c r="W32">
        <v>-1056.6515231999999</v>
      </c>
      <c r="X32">
        <v>-1056.6515231999999</v>
      </c>
      <c r="Y32">
        <v>-1056.6515231999999</v>
      </c>
      <c r="Z32">
        <v>-1056.6515231999999</v>
      </c>
      <c r="AA32">
        <v>-1056.6515231999999</v>
      </c>
      <c r="AB32">
        <v>-1056.6515231999999</v>
      </c>
      <c r="AC32">
        <v>-1056.6515231999999</v>
      </c>
      <c r="AD32">
        <v>-1056.6515231999999</v>
      </c>
      <c r="AE32">
        <v>-1162.3475808000001</v>
      </c>
      <c r="AF32">
        <v>-1162.3475808000001</v>
      </c>
      <c r="AG32">
        <v>-1162.3475808000001</v>
      </c>
      <c r="AH32">
        <v>-1162.3475808000001</v>
      </c>
      <c r="AI32">
        <v>-1162.3475808000001</v>
      </c>
      <c r="AJ32">
        <v>-1162.3475808000001</v>
      </c>
      <c r="AK32">
        <v>-1162.3475808000001</v>
      </c>
      <c r="AL32">
        <v>-1162.3475808000001</v>
      </c>
      <c r="AM32">
        <v>-1162.3475808000001</v>
      </c>
      <c r="AN32">
        <v>-1162.3475808000001</v>
      </c>
      <c r="AO32">
        <v>-1278.5514336000001</v>
      </c>
      <c r="AP32">
        <v>-1278.5514336000001</v>
      </c>
      <c r="AQ32">
        <v>-1278.5514336000001</v>
      </c>
      <c r="AR32">
        <v>-1278.5514336000001</v>
      </c>
      <c r="AS32">
        <v>-1278.5514336000001</v>
      </c>
      <c r="AT32">
        <v>-1278.5514336000001</v>
      </c>
      <c r="AU32">
        <v>-1278.5514336000001</v>
      </c>
      <c r="AV32">
        <v>-1278.5514336000001</v>
      </c>
      <c r="AW32">
        <v>-1278.5514336000001</v>
      </c>
      <c r="AX32">
        <v>-1278.5514336000001</v>
      </c>
      <c r="AY32">
        <v>-1406.4992927999999</v>
      </c>
      <c r="AZ32">
        <v>-1406.4992927999999</v>
      </c>
      <c r="BA32">
        <v>-1406.4992927999999</v>
      </c>
      <c r="BB32">
        <v>-1406.4992927999999</v>
      </c>
      <c r="BC32">
        <v>-1406.4992927999999</v>
      </c>
      <c r="BD32">
        <v>-1406.4992927999999</v>
      </c>
      <c r="BE32">
        <v>-1406.4992927999999</v>
      </c>
      <c r="BF32">
        <v>-1406.4992927999999</v>
      </c>
    </row>
    <row r="33" spans="1:58" x14ac:dyDescent="0.25">
      <c r="A33" t="s">
        <v>4</v>
      </c>
      <c r="B33" t="s">
        <v>37</v>
      </c>
      <c r="C33">
        <v>-14.856609600000001</v>
      </c>
      <c r="D33">
        <v>-14.856609600000001</v>
      </c>
      <c r="E33">
        <v>-14.856609600000001</v>
      </c>
      <c r="F33">
        <v>-25.143652800000002</v>
      </c>
      <c r="G33">
        <v>-33.973732800000001</v>
      </c>
      <c r="H33">
        <v>-42.7817376</v>
      </c>
      <c r="I33">
        <v>-51.611817600000002</v>
      </c>
      <c r="J33">
        <v>-68.631796800000004</v>
      </c>
      <c r="K33">
        <v>-1098.1087488000001</v>
      </c>
      <c r="L33">
        <v>-1098.1087488000001</v>
      </c>
      <c r="M33">
        <v>-2127.5857007999998</v>
      </c>
      <c r="N33">
        <v>-2127.5857007999998</v>
      </c>
      <c r="O33">
        <v>-2127.5857007999998</v>
      </c>
      <c r="P33">
        <v>-2127.5857007999998</v>
      </c>
      <c r="Q33">
        <v>-2127.5857007999998</v>
      </c>
      <c r="R33">
        <v>-2127.5857007999998</v>
      </c>
      <c r="S33">
        <v>-2127.5857007999998</v>
      </c>
      <c r="T33">
        <v>-2339.7283728000002</v>
      </c>
      <c r="U33">
        <v>-2339.7283728000002</v>
      </c>
      <c r="V33">
        <v>-2339.7283728000002</v>
      </c>
      <c r="W33">
        <v>-2339.7283728000002</v>
      </c>
      <c r="X33">
        <v>-2339.7283728000002</v>
      </c>
      <c r="Y33">
        <v>-2339.7283728000002</v>
      </c>
      <c r="Z33">
        <v>-2339.7283728000002</v>
      </c>
      <c r="AA33">
        <v>-2339.7283728000002</v>
      </c>
      <c r="AB33">
        <v>-2339.7283728000002</v>
      </c>
      <c r="AC33">
        <v>-2339.7283728000002</v>
      </c>
      <c r="AD33">
        <v>-2339.7283728000002</v>
      </c>
      <c r="AE33">
        <v>-2573.7696431999998</v>
      </c>
      <c r="AF33">
        <v>-2573.7696431999998</v>
      </c>
      <c r="AG33">
        <v>-2573.7696431999998</v>
      </c>
      <c r="AH33">
        <v>-2573.7696431999998</v>
      </c>
      <c r="AI33">
        <v>-2573.7696431999998</v>
      </c>
      <c r="AJ33">
        <v>-2573.7696431999998</v>
      </c>
      <c r="AK33">
        <v>-2573.7696431999998</v>
      </c>
      <c r="AL33">
        <v>-2573.7696431999998</v>
      </c>
      <c r="AM33">
        <v>-2573.7696431999998</v>
      </c>
      <c r="AN33">
        <v>-2573.7696431999998</v>
      </c>
      <c r="AO33">
        <v>-2831.0781744000001</v>
      </c>
      <c r="AP33">
        <v>-2831.0781744000001</v>
      </c>
      <c r="AQ33">
        <v>-2831.0781744000001</v>
      </c>
      <c r="AR33">
        <v>-2831.0781744000001</v>
      </c>
      <c r="AS33">
        <v>-2831.0781744000001</v>
      </c>
      <c r="AT33">
        <v>-2831.0781744000001</v>
      </c>
      <c r="AU33">
        <v>-2831.0781744000001</v>
      </c>
      <c r="AV33">
        <v>-2831.0781744000001</v>
      </c>
      <c r="AW33">
        <v>-2831.0781744000001</v>
      </c>
      <c r="AX33">
        <v>-2831.0781744000001</v>
      </c>
      <c r="AY33">
        <v>-3114.3912912000001</v>
      </c>
      <c r="AZ33">
        <v>-3114.3912912000001</v>
      </c>
      <c r="BA33">
        <v>-3114.3912912000001</v>
      </c>
      <c r="BB33">
        <v>-3114.3912912000001</v>
      </c>
      <c r="BC33">
        <v>-3114.3912912000001</v>
      </c>
      <c r="BD33">
        <v>-3114.3912912000001</v>
      </c>
      <c r="BE33">
        <v>-3114.3912912000001</v>
      </c>
      <c r="BF33">
        <v>-3114.3912912000001</v>
      </c>
    </row>
    <row r="34" spans="1:58" x14ac:dyDescent="0.25">
      <c r="A34" t="s">
        <v>4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-212.64016480000001</v>
      </c>
      <c r="J34">
        <v>-282.7623064</v>
      </c>
      <c r="K34">
        <v>-282.7623064</v>
      </c>
      <c r="L34">
        <v>-282.7623064</v>
      </c>
      <c r="M34">
        <v>-282.7623064</v>
      </c>
      <c r="N34">
        <v>-282.7623064</v>
      </c>
      <c r="O34">
        <v>-282.7623064</v>
      </c>
      <c r="P34">
        <v>-282.7623064</v>
      </c>
      <c r="Q34">
        <v>-282.7623064</v>
      </c>
      <c r="R34">
        <v>-282.7623064</v>
      </c>
      <c r="S34">
        <v>-282.7623064</v>
      </c>
      <c r="T34">
        <v>-310.95668239999998</v>
      </c>
      <c r="U34">
        <v>-310.95668239999998</v>
      </c>
      <c r="V34">
        <v>-310.95668239999998</v>
      </c>
      <c r="W34">
        <v>-310.95668239999998</v>
      </c>
      <c r="X34">
        <v>-310.95668239999998</v>
      </c>
      <c r="Y34">
        <v>-310.95668239999998</v>
      </c>
      <c r="Z34">
        <v>-310.95668239999998</v>
      </c>
      <c r="AA34">
        <v>-310.95668239999998</v>
      </c>
      <c r="AB34">
        <v>-310.95668239999998</v>
      </c>
      <c r="AC34">
        <v>-310.95668239999998</v>
      </c>
      <c r="AD34">
        <v>-310.95668239999998</v>
      </c>
      <c r="AE34">
        <v>-342.06144560000001</v>
      </c>
      <c r="AF34">
        <v>-342.06144560000001</v>
      </c>
      <c r="AG34">
        <v>-342.06144560000001</v>
      </c>
      <c r="AH34">
        <v>-342.06144560000001</v>
      </c>
      <c r="AI34">
        <v>-342.06144560000001</v>
      </c>
      <c r="AJ34">
        <v>-342.06144560000001</v>
      </c>
      <c r="AK34">
        <v>-342.06144560000001</v>
      </c>
      <c r="AL34">
        <v>-342.06144560000001</v>
      </c>
      <c r="AM34">
        <v>-342.06144560000001</v>
      </c>
      <c r="AN34">
        <v>-342.06144560000001</v>
      </c>
      <c r="AO34">
        <v>-376.25849520000003</v>
      </c>
      <c r="AP34">
        <v>-376.25849520000003</v>
      </c>
      <c r="AQ34">
        <v>-376.25849520000003</v>
      </c>
      <c r="AR34">
        <v>-376.25849520000003</v>
      </c>
      <c r="AS34">
        <v>-376.25849520000003</v>
      </c>
      <c r="AT34">
        <v>-376.25849520000003</v>
      </c>
      <c r="AU34">
        <v>-376.25849520000003</v>
      </c>
      <c r="AV34">
        <v>-376.25849520000003</v>
      </c>
      <c r="AW34">
        <v>-376.25849520000003</v>
      </c>
      <c r="AX34">
        <v>-376.25849520000003</v>
      </c>
      <c r="AY34">
        <v>-413.91162960000003</v>
      </c>
      <c r="AZ34">
        <v>-413.91162960000003</v>
      </c>
      <c r="BA34">
        <v>-413.91162960000003</v>
      </c>
      <c r="BB34">
        <v>-413.91162960000003</v>
      </c>
      <c r="BC34">
        <v>-413.91162960000003</v>
      </c>
      <c r="BD34">
        <v>-413.91162960000003</v>
      </c>
      <c r="BE34">
        <v>-413.91162960000099</v>
      </c>
      <c r="BF34">
        <v>-413.91162960000003</v>
      </c>
    </row>
    <row r="35" spans="1:58" x14ac:dyDescent="0.25">
      <c r="A35" t="s">
        <v>4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t="s">
        <v>4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t="s">
        <v>4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317.027489437518</v>
      </c>
      <c r="AB37">
        <v>781.10949949439498</v>
      </c>
      <c r="AC37">
        <v>993.07027290756298</v>
      </c>
      <c r="AD37">
        <v>1726.06952369071</v>
      </c>
      <c r="AE37">
        <v>2524.0377092686299</v>
      </c>
      <c r="AF37">
        <v>2885.1841470417799</v>
      </c>
      <c r="AG37">
        <v>2893.4319321746598</v>
      </c>
      <c r="AH37">
        <v>2994.3351736009499</v>
      </c>
      <c r="AI37">
        <v>3054.2612836134099</v>
      </c>
      <c r="AJ37">
        <v>3223.7770369056202</v>
      </c>
      <c r="AK37">
        <v>3306.55744161346</v>
      </c>
      <c r="AL37">
        <v>3524.5564106818802</v>
      </c>
      <c r="AM37">
        <v>3877.2696265248701</v>
      </c>
      <c r="AN37">
        <v>4146.8662945507804</v>
      </c>
      <c r="AO37">
        <v>4425.6239042419202</v>
      </c>
      <c r="AP37">
        <v>4999.554193637</v>
      </c>
      <c r="AQ37">
        <v>6048.0708625485404</v>
      </c>
      <c r="AR37">
        <v>7630.6102004553004</v>
      </c>
      <c r="AS37">
        <v>7889.2748776846402</v>
      </c>
      <c r="AT37">
        <v>9439.2055274164595</v>
      </c>
      <c r="AU37">
        <v>11007.9853487828</v>
      </c>
      <c r="AV37">
        <v>12844.1936118948</v>
      </c>
      <c r="AW37">
        <v>14815.9325725243</v>
      </c>
      <c r="AX37">
        <v>15715.6963938967</v>
      </c>
      <c r="AY37">
        <v>17352.197895774501</v>
      </c>
      <c r="AZ37">
        <v>19156.253185592199</v>
      </c>
      <c r="BA37">
        <v>20935.918078846498</v>
      </c>
      <c r="BB37">
        <v>22612.7244511309</v>
      </c>
      <c r="BC37">
        <v>22689.9004502309</v>
      </c>
      <c r="BD37">
        <v>24292.3253947585</v>
      </c>
      <c r="BE37">
        <v>27020.532520501201</v>
      </c>
      <c r="BF37">
        <v>30169.535577889099</v>
      </c>
    </row>
    <row r="38" spans="1:58" x14ac:dyDescent="0.25">
      <c r="A38" t="s">
        <v>4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5">
      <c r="A39" t="s">
        <v>4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 t="s">
        <v>4</v>
      </c>
      <c r="B40" t="s">
        <v>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5">
      <c r="A41" t="s">
        <v>4</v>
      </c>
      <c r="B41" t="s">
        <v>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t="s">
        <v>4</v>
      </c>
      <c r="B42" t="s">
        <v>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t="s">
        <v>4</v>
      </c>
      <c r="B43" t="s">
        <v>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 t="s">
        <v>4</v>
      </c>
      <c r="B44" t="s">
        <v>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25">
      <c r="A45" t="s">
        <v>4</v>
      </c>
      <c r="B45" t="s">
        <v>49</v>
      </c>
      <c r="C45">
        <v>177.081522809712</v>
      </c>
      <c r="D45">
        <v>193.83350856399301</v>
      </c>
      <c r="E45">
        <v>0</v>
      </c>
      <c r="F45">
        <v>87.130028209658803</v>
      </c>
      <c r="G45">
        <v>636.39898607459099</v>
      </c>
      <c r="H45">
        <v>114.715273662174</v>
      </c>
      <c r="I45">
        <v>0</v>
      </c>
      <c r="J45">
        <v>31.210223928886499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2.9244422029323198</v>
      </c>
      <c r="AA45">
        <v>1.48096752564656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79.293617633962796</v>
      </c>
      <c r="AX45">
        <v>0</v>
      </c>
      <c r="AY45">
        <v>53.812903926620898</v>
      </c>
      <c r="AZ45">
        <v>503.58676279889499</v>
      </c>
      <c r="BA45">
        <v>1151.9706586606001</v>
      </c>
      <c r="BB45">
        <v>1510.1421934443199</v>
      </c>
      <c r="BC45">
        <v>1734.6453057500801</v>
      </c>
      <c r="BD45">
        <v>2732.7366789001999</v>
      </c>
      <c r="BE45">
        <v>3970.7397281312301</v>
      </c>
      <c r="BF45">
        <v>4931.6646894972</v>
      </c>
    </row>
    <row r="46" spans="1:58" x14ac:dyDescent="0.25">
      <c r="A46" t="s">
        <v>4</v>
      </c>
      <c r="B46" t="s">
        <v>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 t="s">
        <v>4</v>
      </c>
      <c r="B47" t="s">
        <v>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t="s">
        <v>4</v>
      </c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 t="s">
        <v>4</v>
      </c>
      <c r="B49" t="s">
        <v>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 t="s">
        <v>4</v>
      </c>
      <c r="B50" t="s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 t="s">
        <v>4</v>
      </c>
      <c r="B51" t="s">
        <v>55</v>
      </c>
      <c r="C51">
        <v>0</v>
      </c>
      <c r="D51">
        <v>0</v>
      </c>
      <c r="E51">
        <v>0</v>
      </c>
      <c r="F51">
        <v>0</v>
      </c>
      <c r="G51">
        <v>0</v>
      </c>
      <c r="H51">
        <v>356.32831755852197</v>
      </c>
      <c r="I51">
        <v>323.72254208775399</v>
      </c>
      <c r="J51">
        <v>382.75651038858098</v>
      </c>
      <c r="K51">
        <v>30.509829898817902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98.668091713376597</v>
      </c>
      <c r="T51">
        <v>170.604985069447</v>
      </c>
      <c r="U51">
        <v>170.29334003563801</v>
      </c>
      <c r="V51">
        <v>152.23721922383501</v>
      </c>
      <c r="W51">
        <v>468.68312663816198</v>
      </c>
      <c r="X51">
        <v>817.94039992322905</v>
      </c>
      <c r="Y51">
        <v>999.19956355736497</v>
      </c>
      <c r="Z51">
        <v>1089.3934443803701</v>
      </c>
      <c r="AA51">
        <v>1057.6806286762601</v>
      </c>
      <c r="AB51">
        <v>1027.8554762429601</v>
      </c>
      <c r="AC51">
        <v>983.707099575543</v>
      </c>
      <c r="AD51">
        <v>759.10041773708497</v>
      </c>
      <c r="AE51">
        <v>396.703669189001</v>
      </c>
      <c r="AF51">
        <v>194.25732371022801</v>
      </c>
      <c r="AG51">
        <v>188.72306074874601</v>
      </c>
      <c r="AH51">
        <v>159.98488017151601</v>
      </c>
      <c r="AI51">
        <v>132.32915281689199</v>
      </c>
      <c r="AJ51">
        <v>65.086562169991893</v>
      </c>
      <c r="AK51">
        <v>57.212497199427503</v>
      </c>
      <c r="AL51">
        <v>41.297149592126701</v>
      </c>
      <c r="AM51">
        <v>20.688638320402099</v>
      </c>
      <c r="AN51">
        <v>10.3864206186333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t="s">
        <v>4</v>
      </c>
      <c r="B52" t="s">
        <v>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t="s">
        <v>4</v>
      </c>
      <c r="B53" t="s">
        <v>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25">
      <c r="A54" t="s">
        <v>4</v>
      </c>
      <c r="B54" t="s">
        <v>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5">
      <c r="A55" t="s">
        <v>4</v>
      </c>
      <c r="B55" t="s">
        <v>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25">
      <c r="A56" t="s">
        <v>4</v>
      </c>
      <c r="B56" t="s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t="s">
        <v>4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 t="s">
        <v>4</v>
      </c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25">
      <c r="A59" t="s">
        <v>4</v>
      </c>
      <c r="B59" t="s">
        <v>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5">
      <c r="A60" t="s">
        <v>4</v>
      </c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25">
      <c r="A61" t="s">
        <v>4</v>
      </c>
      <c r="B61" t="s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25">
      <c r="A62" t="s">
        <v>4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5">
      <c r="A63" t="s">
        <v>4</v>
      </c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5">
      <c r="A64" t="s">
        <v>4</v>
      </c>
      <c r="B64" t="s">
        <v>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5">
      <c r="A65" t="s">
        <v>4</v>
      </c>
      <c r="B65" t="s">
        <v>69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25">
      <c r="A66" t="s">
        <v>4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 t="s">
        <v>4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5">
      <c r="A68" t="s">
        <v>4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 t="s">
        <v>4</v>
      </c>
      <c r="B69" t="s">
        <v>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25">
      <c r="A70" t="s">
        <v>4</v>
      </c>
      <c r="B70" t="s">
        <v>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25">
      <c r="A71" t="s">
        <v>4</v>
      </c>
      <c r="B71" t="s">
        <v>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5">
      <c r="A72" t="s">
        <v>4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5">
      <c r="A73" t="s">
        <v>4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5">
      <c r="A74" t="s">
        <v>4</v>
      </c>
      <c r="B74" t="s">
        <v>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5">
      <c r="A75" t="s">
        <v>4</v>
      </c>
      <c r="B75" t="s">
        <v>79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1.0165809604088301</v>
      </c>
      <c r="Y75">
        <v>10.878061723095501</v>
      </c>
      <c r="Z75">
        <v>24.133659480880201</v>
      </c>
      <c r="AA75">
        <v>30.183895633137499</v>
      </c>
      <c r="AB75">
        <v>34.739566062924503</v>
      </c>
      <c r="AC75">
        <v>35.086961544867599</v>
      </c>
      <c r="AD75">
        <v>46.428678946889001</v>
      </c>
      <c r="AE75">
        <v>50.109093307478702</v>
      </c>
      <c r="AF75">
        <v>50.610184283194499</v>
      </c>
      <c r="AG75">
        <v>51.1162861459255</v>
      </c>
      <c r="AH75">
        <v>51.627448927788301</v>
      </c>
      <c r="AI75">
        <v>52.143723513719102</v>
      </c>
      <c r="AJ75">
        <v>52.665160788654603</v>
      </c>
      <c r="AK75">
        <v>53.191812490351303</v>
      </c>
      <c r="AL75">
        <v>53.723730640839399</v>
      </c>
      <c r="AM75">
        <v>57.847156239397698</v>
      </c>
      <c r="AN75">
        <v>69.435239461738107</v>
      </c>
      <c r="AO75">
        <v>81.945905378540303</v>
      </c>
      <c r="AP75">
        <v>87.850917772845406</v>
      </c>
      <c r="AQ75">
        <v>88.729426789756303</v>
      </c>
      <c r="AR75">
        <v>89.616720910237802</v>
      </c>
      <c r="AS75">
        <v>106.969776889429</v>
      </c>
      <c r="AT75">
        <v>108.039475070113</v>
      </c>
      <c r="AU75">
        <v>109.119869768021</v>
      </c>
      <c r="AV75">
        <v>110.211068154218</v>
      </c>
      <c r="AW75">
        <v>111.313178983583</v>
      </c>
      <c r="AX75">
        <v>125.737202173292</v>
      </c>
      <c r="AY75">
        <v>131.01989313137199</v>
      </c>
      <c r="AZ75">
        <v>132.33009171546601</v>
      </c>
      <c r="BA75">
        <v>133.65339266307799</v>
      </c>
      <c r="BB75">
        <v>134.98992694302001</v>
      </c>
      <c r="BC75">
        <v>149.512776601859</v>
      </c>
      <c r="BD75">
        <v>156.063654148181</v>
      </c>
      <c r="BE75">
        <v>157.624290724182</v>
      </c>
      <c r="BF75">
        <v>159.200533300042</v>
      </c>
    </row>
    <row r="76" spans="1:58" x14ac:dyDescent="0.25">
      <c r="A76" t="s">
        <v>4</v>
      </c>
      <c r="B76" t="s">
        <v>80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5">
      <c r="A77" t="s">
        <v>4</v>
      </c>
      <c r="B77" t="s">
        <v>81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t="s">
        <v>4</v>
      </c>
      <c r="B78" t="s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25">
      <c r="A79" t="s">
        <v>4</v>
      </c>
      <c r="B79" t="s">
        <v>83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25">
      <c r="A80" t="s">
        <v>4</v>
      </c>
      <c r="B80" t="s">
        <v>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 t="s">
        <v>4</v>
      </c>
      <c r="B81" t="s">
        <v>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5">
      <c r="A82" t="s">
        <v>4</v>
      </c>
      <c r="B82" t="s">
        <v>86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5">
      <c r="A83" t="s">
        <v>4</v>
      </c>
      <c r="B83" t="s">
        <v>87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3"/>
  <sheetViews>
    <sheetView workbookViewId="0">
      <selection sqref="A1:BF83"/>
    </sheetView>
  </sheetViews>
  <sheetFormatPr defaultRowHeight="15" x14ac:dyDescent="0.25"/>
  <cols>
    <col min="2" max="2" width="13.5703125" bestFit="1" customWidth="1"/>
  </cols>
  <sheetData>
    <row r="1" spans="1:58" x14ac:dyDescent="0.25">
      <c r="A1" t="s">
        <v>4</v>
      </c>
      <c r="B1" t="s">
        <v>5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>
        <v>2051</v>
      </c>
      <c r="AN1">
        <v>2052</v>
      </c>
      <c r="AO1">
        <v>2053</v>
      </c>
      <c r="AP1">
        <v>2054</v>
      </c>
      <c r="AQ1">
        <v>2055</v>
      </c>
      <c r="AR1">
        <v>2056</v>
      </c>
      <c r="AS1">
        <v>2057</v>
      </c>
      <c r="AT1">
        <v>2058</v>
      </c>
      <c r="AU1">
        <v>2059</v>
      </c>
      <c r="AV1">
        <v>2060</v>
      </c>
      <c r="AW1">
        <v>2061</v>
      </c>
      <c r="AX1">
        <v>2062</v>
      </c>
      <c r="AY1">
        <v>2063</v>
      </c>
      <c r="AZ1">
        <v>2064</v>
      </c>
      <c r="BA1">
        <v>2065</v>
      </c>
      <c r="BB1">
        <v>2066</v>
      </c>
      <c r="BC1">
        <v>2067</v>
      </c>
      <c r="BD1">
        <v>2068</v>
      </c>
      <c r="BE1">
        <v>2069</v>
      </c>
      <c r="BF1">
        <v>2070</v>
      </c>
    </row>
    <row r="2" spans="1:58" x14ac:dyDescent="0.25">
      <c r="A2" t="s">
        <v>4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t="s">
        <v>4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 t="s">
        <v>4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 t="s">
        <v>4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 t="s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t="s">
        <v>4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 t="s">
        <v>4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49.68</v>
      </c>
      <c r="I8">
        <v>49.404000000000003</v>
      </c>
      <c r="J8">
        <v>49.128</v>
      </c>
      <c r="K8">
        <v>48.851999999999997</v>
      </c>
      <c r="L8">
        <v>48.576000000000001</v>
      </c>
      <c r="M8">
        <v>48.3</v>
      </c>
      <c r="N8">
        <v>48.024000000000001</v>
      </c>
      <c r="O8">
        <v>47.747999999999998</v>
      </c>
      <c r="P8">
        <v>47.472000000000001</v>
      </c>
      <c r="Q8">
        <v>47.195999999999998</v>
      </c>
      <c r="R8">
        <v>46.92</v>
      </c>
      <c r="S8">
        <v>46.92</v>
      </c>
      <c r="T8">
        <v>46.92</v>
      </c>
      <c r="U8">
        <v>46.92</v>
      </c>
      <c r="V8">
        <v>46.92</v>
      </c>
      <c r="W8">
        <v>46.92</v>
      </c>
      <c r="X8">
        <v>46.92</v>
      </c>
      <c r="Y8">
        <v>46.92</v>
      </c>
      <c r="Z8">
        <v>168.79918228848899</v>
      </c>
      <c r="AA8">
        <v>423.79918228848902</v>
      </c>
      <c r="AB8">
        <v>678.79918228848896</v>
      </c>
      <c r="AC8">
        <v>933.79918228848896</v>
      </c>
      <c r="AD8">
        <v>1188.7991822884901</v>
      </c>
      <c r="AE8">
        <v>1443.7991822884901</v>
      </c>
      <c r="AF8">
        <v>1698.7991822884901</v>
      </c>
      <c r="AG8">
        <v>1953.7991822884901</v>
      </c>
      <c r="AH8">
        <v>2208.7991822884901</v>
      </c>
      <c r="AI8">
        <v>2463.7991822884901</v>
      </c>
      <c r="AJ8">
        <v>2718.7991822884901</v>
      </c>
      <c r="AK8">
        <v>2973.7991822884901</v>
      </c>
      <c r="AL8">
        <v>3228.7991822884901</v>
      </c>
      <c r="AM8">
        <v>3483.7991822884901</v>
      </c>
      <c r="AN8">
        <v>3738.7991822884901</v>
      </c>
      <c r="AO8">
        <v>3993.7991822884901</v>
      </c>
      <c r="AP8">
        <v>4248.7991822884896</v>
      </c>
      <c r="AQ8">
        <v>4503.7991822884896</v>
      </c>
      <c r="AR8">
        <v>4758.7991822884896</v>
      </c>
      <c r="AS8">
        <v>5013.7991822884896</v>
      </c>
      <c r="AT8">
        <v>5268.7991822884896</v>
      </c>
      <c r="AU8">
        <v>5523.7991822884896</v>
      </c>
      <c r="AV8">
        <v>5731.8791822884896</v>
      </c>
      <c r="AW8">
        <v>5986.8791822884896</v>
      </c>
      <c r="AX8">
        <v>6241.8791822884896</v>
      </c>
      <c r="AY8">
        <v>6496.8791822884896</v>
      </c>
      <c r="AZ8">
        <v>6751.8791822884896</v>
      </c>
      <c r="BA8">
        <v>7006.8791822884896</v>
      </c>
      <c r="BB8">
        <v>7261.8791822884896</v>
      </c>
      <c r="BC8">
        <v>7516.8791822884896</v>
      </c>
      <c r="BD8">
        <v>7771.8791822884896</v>
      </c>
      <c r="BE8">
        <v>8026.8791822884896</v>
      </c>
      <c r="BF8">
        <v>8281.8791822884905</v>
      </c>
    </row>
    <row r="9" spans="1:58" x14ac:dyDescent="0.25">
      <c r="A9" t="s">
        <v>4</v>
      </c>
      <c r="B9" t="s">
        <v>13</v>
      </c>
      <c r="C9">
        <v>12.753</v>
      </c>
      <c r="D9">
        <v>12.753</v>
      </c>
      <c r="E9">
        <v>12.753</v>
      </c>
      <c r="F9">
        <v>12.753</v>
      </c>
      <c r="G9">
        <v>12.753</v>
      </c>
      <c r="H9">
        <v>12.753</v>
      </c>
      <c r="I9">
        <v>12.115349999999999</v>
      </c>
      <c r="J9">
        <v>11.4777</v>
      </c>
      <c r="K9">
        <v>10.84005</v>
      </c>
      <c r="L9">
        <v>10.202400000000001</v>
      </c>
      <c r="M9">
        <v>6.3765000000000001</v>
      </c>
      <c r="N9">
        <v>5.7388500000000002</v>
      </c>
      <c r="O9">
        <v>5.1012000000000004</v>
      </c>
      <c r="P9">
        <v>4.4635499999999997</v>
      </c>
      <c r="Q9">
        <v>3.8258999999999999</v>
      </c>
      <c r="R9">
        <v>3.18825</v>
      </c>
      <c r="S9">
        <v>2.5506000000000002</v>
      </c>
      <c r="T9">
        <v>1.9129499999999999</v>
      </c>
      <c r="U9">
        <v>1.2753000000000001</v>
      </c>
      <c r="V9">
        <v>0.63765000000000005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5">
      <c r="A10" t="s">
        <v>4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 t="s">
        <v>4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t="s">
        <v>4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t="s">
        <v>4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 t="s">
        <v>4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 t="s">
        <v>4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 t="s">
        <v>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t="s">
        <v>4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t="s">
        <v>4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5">
      <c r="A19" t="s">
        <v>4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5">
      <c r="A20" t="s">
        <v>4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5">
      <c r="A21" t="s">
        <v>4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t="s">
        <v>4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t="s">
        <v>4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t="s">
        <v>4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 t="s">
        <v>4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5">
      <c r="A26" t="s">
        <v>4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t="s">
        <v>4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t="s">
        <v>4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5">
      <c r="A29" t="s">
        <v>4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5">
      <c r="A30" t="s">
        <v>4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5">
      <c r="A31" t="s">
        <v>4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 t="s">
        <v>4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t="s">
        <v>4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 t="s">
        <v>4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 t="s">
        <v>4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1.2</v>
      </c>
      <c r="I35">
        <v>4.2</v>
      </c>
      <c r="J35">
        <v>13.2</v>
      </c>
      <c r="K35">
        <v>23.4</v>
      </c>
      <c r="L35">
        <v>35.4</v>
      </c>
      <c r="M35">
        <v>50.4</v>
      </c>
      <c r="N35">
        <v>62.4</v>
      </c>
      <c r="O35">
        <v>77.400000000000006</v>
      </c>
      <c r="P35">
        <v>92.4</v>
      </c>
      <c r="Q35">
        <v>107.4</v>
      </c>
      <c r="R35">
        <v>122.4</v>
      </c>
      <c r="S35">
        <v>136.255</v>
      </c>
      <c r="T35">
        <v>149.86000000000001</v>
      </c>
      <c r="U35">
        <v>163.215</v>
      </c>
      <c r="V35">
        <v>176.32</v>
      </c>
      <c r="W35">
        <v>189.17500000000001</v>
      </c>
      <c r="X35">
        <v>201.78</v>
      </c>
      <c r="Y35">
        <v>214.13499999999999</v>
      </c>
      <c r="Z35">
        <v>226.24</v>
      </c>
      <c r="AA35">
        <v>238.095</v>
      </c>
      <c r="AB35">
        <v>249.7</v>
      </c>
      <c r="AC35">
        <v>261.05500000000001</v>
      </c>
      <c r="AD35">
        <v>270</v>
      </c>
      <c r="AE35">
        <v>267.5</v>
      </c>
      <c r="AF35">
        <v>265</v>
      </c>
      <c r="AG35">
        <v>262.5</v>
      </c>
      <c r="AH35">
        <v>260</v>
      </c>
      <c r="AI35">
        <v>257.5</v>
      </c>
      <c r="AJ35">
        <v>255</v>
      </c>
      <c r="AK35">
        <v>252.5</v>
      </c>
      <c r="AL35">
        <v>250</v>
      </c>
      <c r="AM35">
        <v>247.5</v>
      </c>
      <c r="AN35">
        <v>245</v>
      </c>
      <c r="AO35">
        <v>242.5</v>
      </c>
      <c r="AP35">
        <v>240</v>
      </c>
      <c r="AQ35">
        <v>237.5</v>
      </c>
      <c r="AR35">
        <v>235</v>
      </c>
      <c r="AS35">
        <v>232.5</v>
      </c>
      <c r="AT35">
        <v>230</v>
      </c>
      <c r="AU35">
        <v>227.5</v>
      </c>
      <c r="AV35">
        <v>225</v>
      </c>
      <c r="AW35">
        <v>222.5</v>
      </c>
      <c r="AX35">
        <v>220</v>
      </c>
      <c r="AY35">
        <v>217.5</v>
      </c>
      <c r="AZ35">
        <v>215</v>
      </c>
      <c r="BA35">
        <v>212.5</v>
      </c>
      <c r="BB35">
        <v>210</v>
      </c>
      <c r="BC35">
        <v>207.5</v>
      </c>
      <c r="BD35">
        <v>205</v>
      </c>
      <c r="BE35">
        <v>202.5</v>
      </c>
      <c r="BF35">
        <v>200</v>
      </c>
    </row>
    <row r="36" spans="1:58" x14ac:dyDescent="0.25">
      <c r="A36" t="s">
        <v>4</v>
      </c>
      <c r="B36" t="s">
        <v>40</v>
      </c>
      <c r="C36">
        <v>0.51</v>
      </c>
      <c r="D36">
        <v>0.51</v>
      </c>
      <c r="E36">
        <v>0.51</v>
      </c>
      <c r="F36">
        <v>0.51</v>
      </c>
      <c r="G36">
        <v>0.51</v>
      </c>
      <c r="H36">
        <v>0.51</v>
      </c>
      <c r="I36">
        <v>0.51</v>
      </c>
      <c r="J36">
        <v>0.51</v>
      </c>
      <c r="K36">
        <v>0.51</v>
      </c>
      <c r="L36">
        <v>0.51</v>
      </c>
      <c r="M36">
        <v>0.51</v>
      </c>
      <c r="N36">
        <v>0.48449999999999999</v>
      </c>
      <c r="O36">
        <v>0.45900000000000002</v>
      </c>
      <c r="P36">
        <v>0.4335</v>
      </c>
      <c r="Q36">
        <v>0.40799999999999997</v>
      </c>
      <c r="R36">
        <v>0.38250000000000001</v>
      </c>
      <c r="S36">
        <v>0.35699999999999998</v>
      </c>
      <c r="T36">
        <v>0.33150000000000002</v>
      </c>
      <c r="U36">
        <v>0.30599999999999999</v>
      </c>
      <c r="V36">
        <v>0.28050000000000003</v>
      </c>
      <c r="W36">
        <v>0.255</v>
      </c>
      <c r="X36">
        <v>0.22950000000000001</v>
      </c>
      <c r="Y36">
        <v>0.20399999999999999</v>
      </c>
      <c r="Z36">
        <v>0.17849999999999999</v>
      </c>
      <c r="AA36">
        <v>0.153</v>
      </c>
      <c r="AB36">
        <v>0.1275</v>
      </c>
      <c r="AC36">
        <v>0.10199999999999999</v>
      </c>
      <c r="AD36">
        <v>7.6499999999999999E-2</v>
      </c>
      <c r="AE36">
        <v>5.0999999999999997E-2</v>
      </c>
      <c r="AF36">
        <v>2.5499999999999998E-2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t="s">
        <v>4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t="s">
        <v>4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5">
      <c r="A39" t="s">
        <v>4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26.9825631911668</v>
      </c>
      <c r="AB39">
        <v>62.503808031483302</v>
      </c>
      <c r="AC39">
        <v>79.720890751908101</v>
      </c>
      <c r="AD39">
        <v>141.000446326603</v>
      </c>
      <c r="AE39">
        <v>207.000446326603</v>
      </c>
      <c r="AF39">
        <v>246.822016874453</v>
      </c>
      <c r="AG39">
        <v>260.636048914882</v>
      </c>
      <c r="AH39">
        <v>283.66837995465897</v>
      </c>
      <c r="AI39">
        <v>303.22100442805601</v>
      </c>
      <c r="AJ39">
        <v>337.91390092589802</v>
      </c>
      <c r="AK39">
        <v>356.29988851693003</v>
      </c>
      <c r="AL39">
        <v>389.74666851152699</v>
      </c>
      <c r="AM39">
        <v>436.00533772371301</v>
      </c>
      <c r="AN39">
        <v>470.24178709847303</v>
      </c>
      <c r="AO39">
        <v>505.25176527318098</v>
      </c>
      <c r="AP39">
        <v>554.408298799514</v>
      </c>
      <c r="AQ39">
        <v>620.408298799514</v>
      </c>
      <c r="AR39">
        <v>686.408298799514</v>
      </c>
      <c r="AS39">
        <v>746.87027492056905</v>
      </c>
      <c r="AT39">
        <v>812.87027492056905</v>
      </c>
      <c r="AU39">
        <v>878.87027492056905</v>
      </c>
      <c r="AV39">
        <v>944.87027492056905</v>
      </c>
      <c r="AW39">
        <v>1010.87027492057</v>
      </c>
      <c r="AX39">
        <v>1076.87027492057</v>
      </c>
      <c r="AY39">
        <v>1142.87027492057</v>
      </c>
      <c r="AZ39">
        <v>1181.8877117294001</v>
      </c>
      <c r="BA39">
        <v>1212.3664668890899</v>
      </c>
      <c r="BB39">
        <v>1261.1493841686599</v>
      </c>
      <c r="BC39">
        <v>1265.8698285939699</v>
      </c>
      <c r="BD39">
        <v>1265.8698285939699</v>
      </c>
      <c r="BE39">
        <v>1292.0482580461201</v>
      </c>
      <c r="BF39">
        <v>1344.2342260056901</v>
      </c>
    </row>
    <row r="40" spans="1:58" x14ac:dyDescent="0.25">
      <c r="A40" t="s">
        <v>4</v>
      </c>
      <c r="B40" t="s">
        <v>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5">
      <c r="A41" t="s">
        <v>4</v>
      </c>
      <c r="B41" t="s">
        <v>45</v>
      </c>
      <c r="C41">
        <v>0</v>
      </c>
      <c r="D41">
        <v>0</v>
      </c>
      <c r="E41">
        <v>0</v>
      </c>
      <c r="F41">
        <v>0</v>
      </c>
      <c r="G41">
        <v>0.114155251027397</v>
      </c>
      <c r="H41">
        <v>0.114155251027397</v>
      </c>
      <c r="I41">
        <v>0.228310502054795</v>
      </c>
      <c r="J41">
        <v>0.34246575308219201</v>
      </c>
      <c r="K41">
        <v>0.34246575308219201</v>
      </c>
      <c r="L41">
        <v>0.456621004109589</v>
      </c>
      <c r="M41">
        <v>0.57077625513698604</v>
      </c>
      <c r="N41">
        <v>0.79908675719178102</v>
      </c>
      <c r="O41">
        <v>1.1415525102739701</v>
      </c>
      <c r="P41">
        <v>1.3698630123287701</v>
      </c>
      <c r="Q41">
        <v>1.71232876541096</v>
      </c>
      <c r="R41">
        <v>1.94063926746575</v>
      </c>
      <c r="S41">
        <v>2.5114155226027401</v>
      </c>
      <c r="T41">
        <v>3.1963470287671201</v>
      </c>
      <c r="U41">
        <v>3.7671232839041102</v>
      </c>
      <c r="V41">
        <v>4.4520547900684901</v>
      </c>
      <c r="W41">
        <v>5.0228310452054803</v>
      </c>
      <c r="X41">
        <v>5.7077625513698598</v>
      </c>
      <c r="Y41">
        <v>6.2785388065068499</v>
      </c>
      <c r="Z41">
        <v>6.9634703126712401</v>
      </c>
      <c r="AA41">
        <v>7.5342465678082204</v>
      </c>
      <c r="AB41">
        <v>8.1050228229452106</v>
      </c>
      <c r="AC41">
        <v>8.4474885760273999</v>
      </c>
      <c r="AD41">
        <v>8.6757990780821999</v>
      </c>
      <c r="AE41">
        <v>8.9041095801369892</v>
      </c>
      <c r="AF41">
        <v>9.2465753332191802</v>
      </c>
      <c r="AG41">
        <v>9.4748858352739802</v>
      </c>
      <c r="AH41">
        <v>9.7031963373287695</v>
      </c>
      <c r="AI41">
        <v>9.9315068393835695</v>
      </c>
      <c r="AJ41">
        <v>10.2739725924658</v>
      </c>
      <c r="AK41">
        <v>10.5022830945205</v>
      </c>
      <c r="AL41">
        <v>10.7305935965753</v>
      </c>
      <c r="AM41">
        <v>10.7305935965753</v>
      </c>
      <c r="AN41">
        <v>10.7305935965753</v>
      </c>
      <c r="AO41">
        <v>10.7305935965753</v>
      </c>
      <c r="AP41">
        <v>10.7305935965753</v>
      </c>
      <c r="AQ41">
        <v>10.8447488476027</v>
      </c>
      <c r="AR41">
        <v>10.8447488476027</v>
      </c>
      <c r="AS41">
        <v>10.8447488476027</v>
      </c>
      <c r="AT41">
        <v>10.8447488476027</v>
      </c>
      <c r="AU41">
        <v>10.8447488476027</v>
      </c>
      <c r="AV41">
        <v>10.8447488476027</v>
      </c>
      <c r="AW41">
        <v>10.2739725924658</v>
      </c>
      <c r="AX41">
        <v>9.5890410863013695</v>
      </c>
      <c r="AY41">
        <v>9.0182648311643803</v>
      </c>
      <c r="AZ41">
        <v>8.3333333249999999</v>
      </c>
      <c r="BA41">
        <v>7.7625570698630204</v>
      </c>
      <c r="BB41">
        <v>7.0776255636986303</v>
      </c>
      <c r="BC41">
        <v>6.5068493085616401</v>
      </c>
      <c r="BD41">
        <v>5.8219178023972598</v>
      </c>
      <c r="BE41">
        <v>5.2511415472602696</v>
      </c>
      <c r="BF41">
        <v>4.6803652921232803</v>
      </c>
    </row>
    <row r="42" spans="1:58" x14ac:dyDescent="0.25">
      <c r="A42" t="s">
        <v>4</v>
      </c>
      <c r="B42" t="s">
        <v>46</v>
      </c>
      <c r="C42">
        <v>0.19552</v>
      </c>
      <c r="D42">
        <v>0.62451999999999996</v>
      </c>
      <c r="E42">
        <v>0.62451999999999996</v>
      </c>
      <c r="F42">
        <v>0.62451999999999996</v>
      </c>
      <c r="G42">
        <v>0.62451999999999996</v>
      </c>
      <c r="H42">
        <v>0.62451999999999996</v>
      </c>
      <c r="I42">
        <v>0.62451999999999996</v>
      </c>
      <c r="J42">
        <v>0.62451999999999996</v>
      </c>
      <c r="K42">
        <v>0.62451999999999996</v>
      </c>
      <c r="L42">
        <v>0.62451999999999996</v>
      </c>
      <c r="M42">
        <v>0.62451999999999996</v>
      </c>
      <c r="N42">
        <v>0.62451999999999996</v>
      </c>
      <c r="O42">
        <v>0.62451999999999996</v>
      </c>
      <c r="P42">
        <v>0.62451999999999996</v>
      </c>
      <c r="Q42">
        <v>0.62451999999999996</v>
      </c>
      <c r="R42">
        <v>0.62451999999999996</v>
      </c>
      <c r="S42">
        <v>0.62451999999999996</v>
      </c>
      <c r="T42">
        <v>0.62451999999999996</v>
      </c>
      <c r="U42">
        <v>0.62451999999999996</v>
      </c>
      <c r="V42">
        <v>0.62451999999999996</v>
      </c>
      <c r="W42">
        <v>0.62451999999999996</v>
      </c>
      <c r="X42">
        <v>0.62451999999999996</v>
      </c>
      <c r="Y42">
        <v>0.62451999999999996</v>
      </c>
      <c r="Z42">
        <v>0.62451999999999996</v>
      </c>
      <c r="AA42">
        <v>0.62451999999999996</v>
      </c>
      <c r="AB42">
        <v>0.62451999999999996</v>
      </c>
      <c r="AC42">
        <v>0.62451999999999996</v>
      </c>
      <c r="AD42">
        <v>0.62451999999999996</v>
      </c>
      <c r="AE42">
        <v>0.62451999999999996</v>
      </c>
      <c r="AF42">
        <v>0.62451999999999996</v>
      </c>
      <c r="AG42">
        <v>0.62451999999999996</v>
      </c>
      <c r="AH42">
        <v>0.62451999999999996</v>
      </c>
      <c r="AI42">
        <v>0.62451999999999996</v>
      </c>
      <c r="AJ42">
        <v>0.62451999999999996</v>
      </c>
      <c r="AK42">
        <v>0.62451999999999996</v>
      </c>
      <c r="AL42">
        <v>0.62451999999999996</v>
      </c>
      <c r="AM42">
        <v>0.62451999999999996</v>
      </c>
      <c r="AN42">
        <v>0.62451999999999996</v>
      </c>
      <c r="AO42">
        <v>0.62451999999999996</v>
      </c>
      <c r="AP42">
        <v>0.62451999999999996</v>
      </c>
      <c r="AQ42">
        <v>0.62451999999999996</v>
      </c>
      <c r="AR42">
        <v>0.62451999999999996</v>
      </c>
      <c r="AS42">
        <v>0.62451999999999996</v>
      </c>
      <c r="AT42">
        <v>0.62451999999999996</v>
      </c>
      <c r="AU42">
        <v>0.62451999999999996</v>
      </c>
      <c r="AV42">
        <v>0.62451999999999996</v>
      </c>
      <c r="AW42">
        <v>0.62451999999999996</v>
      </c>
      <c r="AX42">
        <v>0.62451999999999996</v>
      </c>
      <c r="AY42">
        <v>0.62451999999999996</v>
      </c>
      <c r="AZ42">
        <v>0.62451999999999996</v>
      </c>
      <c r="BA42">
        <v>0.62451999999999996</v>
      </c>
      <c r="BB42">
        <v>65</v>
      </c>
      <c r="BC42">
        <v>65</v>
      </c>
      <c r="BD42">
        <v>65</v>
      </c>
      <c r="BE42">
        <v>65</v>
      </c>
      <c r="BF42">
        <v>65</v>
      </c>
    </row>
    <row r="43" spans="1:58" x14ac:dyDescent="0.25">
      <c r="A43" t="s">
        <v>4</v>
      </c>
      <c r="B43" t="s">
        <v>47</v>
      </c>
      <c r="C43">
        <v>10.0166</v>
      </c>
      <c r="D43">
        <v>10.0166</v>
      </c>
      <c r="E43">
        <v>10.0166</v>
      </c>
      <c r="F43">
        <v>10.0166</v>
      </c>
      <c r="G43">
        <v>10.0166</v>
      </c>
      <c r="H43">
        <v>10.0166</v>
      </c>
      <c r="I43">
        <v>10.0166</v>
      </c>
      <c r="J43">
        <v>10.0166</v>
      </c>
      <c r="K43">
        <v>126.569065642913</v>
      </c>
      <c r="L43">
        <v>126.569065642913</v>
      </c>
      <c r="M43">
        <v>156.430526594816</v>
      </c>
      <c r="N43">
        <v>275</v>
      </c>
      <c r="O43">
        <v>275</v>
      </c>
      <c r="P43">
        <v>275</v>
      </c>
      <c r="Q43">
        <v>275</v>
      </c>
      <c r="R43">
        <v>275</v>
      </c>
      <c r="S43">
        <v>275</v>
      </c>
      <c r="T43">
        <v>275</v>
      </c>
      <c r="U43">
        <v>275</v>
      </c>
      <c r="V43">
        <v>275</v>
      </c>
      <c r="W43">
        <v>275</v>
      </c>
      <c r="X43">
        <v>275</v>
      </c>
      <c r="Y43">
        <v>275</v>
      </c>
      <c r="Z43">
        <v>275</v>
      </c>
      <c r="AA43">
        <v>275</v>
      </c>
      <c r="AB43">
        <v>275</v>
      </c>
      <c r="AC43">
        <v>275</v>
      </c>
      <c r="AD43">
        <v>275</v>
      </c>
      <c r="AE43">
        <v>275</v>
      </c>
      <c r="AF43">
        <v>275</v>
      </c>
      <c r="AG43">
        <v>275</v>
      </c>
      <c r="AH43">
        <v>275</v>
      </c>
      <c r="AI43">
        <v>275</v>
      </c>
      <c r="AJ43">
        <v>275</v>
      </c>
      <c r="AK43">
        <v>275</v>
      </c>
      <c r="AL43">
        <v>275</v>
      </c>
      <c r="AM43">
        <v>275</v>
      </c>
      <c r="AN43">
        <v>275</v>
      </c>
      <c r="AO43">
        <v>275</v>
      </c>
      <c r="AP43">
        <v>275</v>
      </c>
      <c r="AQ43">
        <v>275</v>
      </c>
      <c r="AR43">
        <v>275</v>
      </c>
      <c r="AS43">
        <v>275</v>
      </c>
      <c r="AT43">
        <v>275</v>
      </c>
      <c r="AU43">
        <v>275</v>
      </c>
      <c r="AV43">
        <v>275</v>
      </c>
      <c r="AW43">
        <v>275</v>
      </c>
      <c r="AX43">
        <v>275</v>
      </c>
      <c r="AY43">
        <v>275</v>
      </c>
      <c r="AZ43">
        <v>275</v>
      </c>
      <c r="BA43">
        <v>275</v>
      </c>
      <c r="BB43">
        <v>275</v>
      </c>
      <c r="BC43">
        <v>275</v>
      </c>
      <c r="BD43">
        <v>275</v>
      </c>
      <c r="BE43">
        <v>275</v>
      </c>
      <c r="BF43">
        <v>275</v>
      </c>
    </row>
    <row r="44" spans="1:58" x14ac:dyDescent="0.25">
      <c r="A44" t="s">
        <v>4</v>
      </c>
      <c r="B44" t="s">
        <v>48</v>
      </c>
      <c r="C44">
        <v>119.889</v>
      </c>
      <c r="D44">
        <v>119.889</v>
      </c>
      <c r="E44">
        <v>222.739</v>
      </c>
      <c r="F44">
        <v>222.739</v>
      </c>
      <c r="G44">
        <v>222.739</v>
      </c>
      <c r="H44">
        <v>236.71449999999999</v>
      </c>
      <c r="I44">
        <v>337.36450000000002</v>
      </c>
      <c r="J44">
        <v>396.7645</v>
      </c>
      <c r="K44">
        <v>529.03949999999998</v>
      </c>
      <c r="L44">
        <v>645.91449999999998</v>
      </c>
      <c r="M44">
        <v>866.83824812949695</v>
      </c>
      <c r="N44">
        <v>866.83824812949695</v>
      </c>
      <c r="O44">
        <v>1017.73560311708</v>
      </c>
      <c r="P44">
        <v>1183.75608429575</v>
      </c>
      <c r="Q44">
        <v>1381.2736918678199</v>
      </c>
      <c r="R44">
        <v>1621.0002096215301</v>
      </c>
      <c r="S44">
        <v>1764.98021324553</v>
      </c>
      <c r="T44">
        <v>1869.8204165586601</v>
      </c>
      <c r="U44">
        <v>1999.50739066402</v>
      </c>
      <c r="V44">
        <v>2131.8665255383899</v>
      </c>
      <c r="W44">
        <v>2145</v>
      </c>
      <c r="X44">
        <v>2145</v>
      </c>
      <c r="Y44">
        <v>2145</v>
      </c>
      <c r="Z44">
        <v>2145</v>
      </c>
      <c r="AA44">
        <v>2145</v>
      </c>
      <c r="AB44">
        <v>2145</v>
      </c>
      <c r="AC44">
        <v>2145</v>
      </c>
      <c r="AD44">
        <v>2145</v>
      </c>
      <c r="AE44">
        <v>2145</v>
      </c>
      <c r="AF44">
        <v>2145</v>
      </c>
      <c r="AG44">
        <v>2145</v>
      </c>
      <c r="AH44">
        <v>2145</v>
      </c>
      <c r="AI44">
        <v>2145</v>
      </c>
      <c r="AJ44">
        <v>2145</v>
      </c>
      <c r="AK44">
        <v>2145</v>
      </c>
      <c r="AL44">
        <v>2145</v>
      </c>
      <c r="AM44">
        <v>2145</v>
      </c>
      <c r="AN44">
        <v>2145</v>
      </c>
      <c r="AO44">
        <v>2145</v>
      </c>
      <c r="AP44">
        <v>2145</v>
      </c>
      <c r="AQ44">
        <v>2145</v>
      </c>
      <c r="AR44">
        <v>2145</v>
      </c>
      <c r="AS44">
        <v>2145</v>
      </c>
      <c r="AT44">
        <v>2145</v>
      </c>
      <c r="AU44">
        <v>2145</v>
      </c>
      <c r="AV44">
        <v>2145</v>
      </c>
      <c r="AW44">
        <v>2145</v>
      </c>
      <c r="AX44">
        <v>2145</v>
      </c>
      <c r="AY44">
        <v>2145</v>
      </c>
      <c r="AZ44">
        <v>2145</v>
      </c>
      <c r="BA44">
        <v>2145</v>
      </c>
      <c r="BB44">
        <v>2145</v>
      </c>
      <c r="BC44">
        <v>2145</v>
      </c>
      <c r="BD44">
        <v>2145</v>
      </c>
      <c r="BE44">
        <v>2145</v>
      </c>
      <c r="BF44">
        <v>2145</v>
      </c>
    </row>
    <row r="45" spans="1:58" x14ac:dyDescent="0.25">
      <c r="A45" t="s">
        <v>4</v>
      </c>
      <c r="B45" t="s">
        <v>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 t="s">
        <v>4</v>
      </c>
      <c r="B46" t="s">
        <v>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 t="s">
        <v>4</v>
      </c>
      <c r="B47" t="s">
        <v>51</v>
      </c>
      <c r="C47">
        <v>1.9921671668072001</v>
      </c>
      <c r="D47">
        <v>3.0758316344157</v>
      </c>
      <c r="E47">
        <v>3.0758316344157</v>
      </c>
      <c r="F47">
        <v>3.0758316344157</v>
      </c>
      <c r="G47">
        <v>10.5905904206227</v>
      </c>
      <c r="H47">
        <v>10.5905904206227</v>
      </c>
      <c r="I47">
        <v>10.5905904206227</v>
      </c>
      <c r="J47">
        <v>10.5905904206227</v>
      </c>
      <c r="K47">
        <v>10.5905904206227</v>
      </c>
      <c r="L47">
        <v>10.5905904206227</v>
      </c>
      <c r="M47">
        <v>8.5984232538155094</v>
      </c>
      <c r="N47">
        <v>7.51475878620702</v>
      </c>
      <c r="O47">
        <v>7.51475878620702</v>
      </c>
      <c r="P47">
        <v>7.51475878620702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16.605212541388202</v>
      </c>
      <c r="BF47">
        <v>17.299900675746301</v>
      </c>
    </row>
    <row r="48" spans="1:58" x14ac:dyDescent="0.25">
      <c r="A48" t="s">
        <v>4</v>
      </c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11.9926049547008</v>
      </c>
      <c r="AX48">
        <v>11.9926049547008</v>
      </c>
      <c r="AY48">
        <v>11.9926049547008</v>
      </c>
      <c r="AZ48">
        <v>50.149741496022799</v>
      </c>
      <c r="BA48">
        <v>97.845938082753506</v>
      </c>
      <c r="BB48">
        <v>124.487900612692</v>
      </c>
      <c r="BC48">
        <v>164.15297198546699</v>
      </c>
      <c r="BD48">
        <v>216.65297198546699</v>
      </c>
      <c r="BE48">
        <v>269.15297198546699</v>
      </c>
      <c r="BF48">
        <v>321.65297198546699</v>
      </c>
    </row>
    <row r="49" spans="1:58" x14ac:dyDescent="0.25">
      <c r="A49" t="s">
        <v>4</v>
      </c>
      <c r="B49" t="s">
        <v>53</v>
      </c>
      <c r="C49">
        <v>4.9571899999999998</v>
      </c>
      <c r="D49">
        <v>4.9571899999999998</v>
      </c>
      <c r="E49">
        <v>4.9571899999999998</v>
      </c>
      <c r="F49">
        <v>4.9571899999999998</v>
      </c>
      <c r="G49">
        <v>4.9571899999999998</v>
      </c>
      <c r="H49">
        <v>4.9571899999999998</v>
      </c>
      <c r="I49">
        <v>4.7093305000000001</v>
      </c>
      <c r="J49">
        <v>4.4614710000000004</v>
      </c>
      <c r="K49">
        <v>4.2136114999999998</v>
      </c>
      <c r="L49">
        <v>3.9657520000000002</v>
      </c>
      <c r="M49">
        <v>3.7178925</v>
      </c>
      <c r="N49">
        <v>3.4700329999999999</v>
      </c>
      <c r="O49">
        <v>3.2221734999999998</v>
      </c>
      <c r="P49">
        <v>2.9743140000000001</v>
      </c>
      <c r="Q49">
        <v>2.7264545</v>
      </c>
      <c r="R49">
        <v>2.4785949999999999</v>
      </c>
      <c r="S49">
        <v>2.2307355000000002</v>
      </c>
      <c r="T49">
        <v>1.9828760000000001</v>
      </c>
      <c r="U49">
        <v>1.7350165</v>
      </c>
      <c r="V49">
        <v>1.4871570000000001</v>
      </c>
      <c r="W49">
        <v>1.2392974999999999</v>
      </c>
      <c r="X49">
        <v>0.99143800000000004</v>
      </c>
      <c r="Y49">
        <v>0.74357850000000003</v>
      </c>
      <c r="Z49">
        <v>0.49571900000000002</v>
      </c>
      <c r="AA49">
        <v>0.24785950000000001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 t="s">
        <v>4</v>
      </c>
      <c r="B50" t="s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 t="s">
        <v>4</v>
      </c>
      <c r="B51" t="s">
        <v>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t="s">
        <v>4</v>
      </c>
      <c r="B52" t="s">
        <v>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t="s">
        <v>4</v>
      </c>
      <c r="B53" t="s">
        <v>57</v>
      </c>
      <c r="C53">
        <v>0</v>
      </c>
      <c r="D53">
        <v>0</v>
      </c>
      <c r="E53">
        <v>0</v>
      </c>
      <c r="F53">
        <v>0</v>
      </c>
      <c r="G53">
        <v>0</v>
      </c>
      <c r="H53">
        <v>1.8592890149086401</v>
      </c>
      <c r="I53">
        <v>1.8592890149086401</v>
      </c>
      <c r="J53">
        <v>1.8592890149086401</v>
      </c>
      <c r="K53">
        <v>1.8592890149086401</v>
      </c>
      <c r="L53">
        <v>1.8592890149086401</v>
      </c>
      <c r="M53">
        <v>1.8592890149086401</v>
      </c>
      <c r="N53">
        <v>1.8592890149086401</v>
      </c>
      <c r="O53">
        <v>1.8592890149086401</v>
      </c>
      <c r="P53">
        <v>1.8592890149086401</v>
      </c>
      <c r="Q53">
        <v>1.8592890149086401</v>
      </c>
      <c r="R53">
        <v>1.8592890149086401</v>
      </c>
      <c r="S53">
        <v>1.8592890149086401</v>
      </c>
      <c r="T53">
        <v>1.8592890149086401</v>
      </c>
      <c r="U53">
        <v>1.8592890149086401</v>
      </c>
      <c r="V53">
        <v>1.8592890149086401</v>
      </c>
      <c r="W53">
        <v>1.8592890149086401</v>
      </c>
      <c r="X53">
        <v>1.8592890149086401</v>
      </c>
      <c r="Y53">
        <v>1.8592890149086401</v>
      </c>
      <c r="Z53">
        <v>1.8592890149086401</v>
      </c>
      <c r="AA53">
        <v>1.8592890149086401</v>
      </c>
      <c r="AB53">
        <v>1.8592890149086401</v>
      </c>
      <c r="AC53">
        <v>1.8592890149086401</v>
      </c>
      <c r="AD53">
        <v>1.8592890149086401</v>
      </c>
      <c r="AE53">
        <v>1.8592890149086401</v>
      </c>
      <c r="AF53">
        <v>1.8592890149086401</v>
      </c>
      <c r="AG53">
        <v>1.8592890149086401</v>
      </c>
      <c r="AH53">
        <v>1.8592890149086401</v>
      </c>
      <c r="AI53">
        <v>1.8592890149086401</v>
      </c>
      <c r="AJ53">
        <v>1.8592890149086401</v>
      </c>
      <c r="AK53">
        <v>1.8592890149086401</v>
      </c>
      <c r="AL53">
        <v>0</v>
      </c>
      <c r="AM53">
        <v>0</v>
      </c>
      <c r="AN53">
        <v>0</v>
      </c>
      <c r="AO53">
        <v>0</v>
      </c>
      <c r="AP53">
        <v>2.9343610765511401</v>
      </c>
      <c r="AQ53">
        <v>5.7375980710868797</v>
      </c>
      <c r="AR53">
        <v>7.3755295981156896</v>
      </c>
      <c r="AS53">
        <v>7.3755295981156896</v>
      </c>
      <c r="AT53">
        <v>7.3755295981156896</v>
      </c>
      <c r="AU53">
        <v>7.3755295981156896</v>
      </c>
      <c r="AV53">
        <v>29.185482496021798</v>
      </c>
      <c r="AW53">
        <v>65.149475862782495</v>
      </c>
      <c r="AX53">
        <v>72.319192212369103</v>
      </c>
      <c r="AY53">
        <v>88.215777108920904</v>
      </c>
      <c r="AZ53">
        <v>88.215777108920904</v>
      </c>
      <c r="BA53">
        <v>88.215777108920904</v>
      </c>
      <c r="BB53">
        <v>88.215777108920904</v>
      </c>
      <c r="BC53">
        <v>88.215777108920904</v>
      </c>
      <c r="BD53">
        <v>88.215777108920904</v>
      </c>
      <c r="BE53">
        <v>88.215777108920904</v>
      </c>
      <c r="BF53">
        <v>88.215777108920904</v>
      </c>
    </row>
    <row r="54" spans="1:58" x14ac:dyDescent="0.25">
      <c r="A54" t="s">
        <v>4</v>
      </c>
      <c r="B54" t="s">
        <v>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5">
      <c r="A55" t="s">
        <v>4</v>
      </c>
      <c r="B55" t="s">
        <v>59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34.649878054538</v>
      </c>
      <c r="X55">
        <v>61.387691732521901</v>
      </c>
      <c r="Y55">
        <v>75.855088120652098</v>
      </c>
      <c r="Z55">
        <v>85.133988645540398</v>
      </c>
      <c r="AA55">
        <v>85.133988645540398</v>
      </c>
      <c r="AB55">
        <v>85.133988645540398</v>
      </c>
      <c r="AC55">
        <v>85.133988645540398</v>
      </c>
      <c r="AD55">
        <v>85.133988645540398</v>
      </c>
      <c r="AE55">
        <v>85.133988645540398</v>
      </c>
      <c r="AF55">
        <v>98.413051829352099</v>
      </c>
      <c r="AG55">
        <v>118.413051829352</v>
      </c>
      <c r="AH55">
        <v>148.39541639801399</v>
      </c>
      <c r="AI55">
        <v>178.39541639801399</v>
      </c>
      <c r="AJ55">
        <v>208.39541639801399</v>
      </c>
      <c r="AK55">
        <v>238.39541639801399</v>
      </c>
      <c r="AL55">
        <v>268.39541639801399</v>
      </c>
      <c r="AM55">
        <v>298.39541639801399</v>
      </c>
      <c r="AN55">
        <v>328.39541639801399</v>
      </c>
      <c r="AO55">
        <v>358.39541639801399</v>
      </c>
      <c r="AP55">
        <v>388.39541639801399</v>
      </c>
      <c r="AQ55">
        <v>418.39541639801399</v>
      </c>
      <c r="AR55">
        <v>448.39541639801399</v>
      </c>
      <c r="AS55">
        <v>478.39541639801399</v>
      </c>
      <c r="AT55">
        <v>508.39541639801399</v>
      </c>
      <c r="AU55">
        <v>538.39541639801496</v>
      </c>
      <c r="AV55">
        <v>543.74553834347603</v>
      </c>
      <c r="AW55">
        <v>547.00772466549301</v>
      </c>
      <c r="AX55">
        <v>562.54032827736205</v>
      </c>
      <c r="AY55">
        <v>583.26142775247399</v>
      </c>
      <c r="AZ55">
        <v>613.26142775247399</v>
      </c>
      <c r="BA55">
        <v>643.26142775247399</v>
      </c>
      <c r="BB55">
        <v>657.60258469036398</v>
      </c>
      <c r="BC55">
        <v>671.78645982650198</v>
      </c>
      <c r="BD55">
        <v>691.64444525488102</v>
      </c>
      <c r="BE55">
        <v>687.82526242183803</v>
      </c>
      <c r="BF55">
        <v>680.27195788251697</v>
      </c>
    </row>
    <row r="56" spans="1:58" x14ac:dyDescent="0.25">
      <c r="A56" t="s">
        <v>4</v>
      </c>
      <c r="B56" t="s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12.941720266538701</v>
      </c>
      <c r="Y56">
        <v>137.11348927224</v>
      </c>
      <c r="Z56">
        <v>301.18301041899599</v>
      </c>
      <c r="AA56">
        <v>372.95909820370503</v>
      </c>
      <c r="AB56">
        <v>425</v>
      </c>
      <c r="AC56">
        <v>425</v>
      </c>
      <c r="AD56">
        <v>556.81140336024998</v>
      </c>
      <c r="AE56">
        <v>595</v>
      </c>
      <c r="AF56">
        <v>595</v>
      </c>
      <c r="AG56">
        <v>595</v>
      </c>
      <c r="AH56">
        <v>595</v>
      </c>
      <c r="AI56">
        <v>595</v>
      </c>
      <c r="AJ56">
        <v>595</v>
      </c>
      <c r="AK56">
        <v>595</v>
      </c>
      <c r="AL56">
        <v>595</v>
      </c>
      <c r="AM56">
        <v>634.32443869846702</v>
      </c>
      <c r="AN56">
        <v>753.85530218777103</v>
      </c>
      <c r="AO56">
        <v>880.87430008379795</v>
      </c>
      <c r="AP56">
        <v>935</v>
      </c>
      <c r="AQ56">
        <v>935</v>
      </c>
      <c r="AR56">
        <v>935</v>
      </c>
      <c r="AS56">
        <v>1105</v>
      </c>
      <c r="AT56">
        <v>1105</v>
      </c>
      <c r="AU56">
        <v>1105</v>
      </c>
      <c r="AV56">
        <v>1105</v>
      </c>
      <c r="AW56">
        <v>1105</v>
      </c>
      <c r="AX56">
        <v>1235.8282309942999</v>
      </c>
      <c r="AY56">
        <v>1275</v>
      </c>
      <c r="AZ56">
        <v>1275</v>
      </c>
      <c r="BA56">
        <v>1275</v>
      </c>
      <c r="BB56">
        <v>1275</v>
      </c>
      <c r="BC56">
        <v>1398.1885966397499</v>
      </c>
      <c r="BD56">
        <v>1445</v>
      </c>
      <c r="BE56">
        <v>1445</v>
      </c>
      <c r="BF56">
        <v>1445</v>
      </c>
    </row>
    <row r="57" spans="1:58" x14ac:dyDescent="0.25">
      <c r="A57" t="s">
        <v>4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4.8198090844628698</v>
      </c>
      <c r="AF57">
        <v>134.038730240326</v>
      </c>
      <c r="AG57">
        <v>311.84137400687803</v>
      </c>
      <c r="AH57">
        <v>483.64401777342999</v>
      </c>
      <c r="AI57">
        <v>649.44666153998196</v>
      </c>
      <c r="AJ57">
        <v>809.24930530653398</v>
      </c>
      <c r="AK57">
        <v>963.05194907308601</v>
      </c>
      <c r="AL57">
        <v>1110.85459283964</v>
      </c>
      <c r="AM57">
        <v>1252.6572366061901</v>
      </c>
      <c r="AN57">
        <v>1388.4598803727399</v>
      </c>
      <c r="AO57">
        <v>1518.26252413929</v>
      </c>
      <c r="AP57">
        <v>1642.0651679058501</v>
      </c>
      <c r="AQ57">
        <v>1759.8678116724</v>
      </c>
      <c r="AR57">
        <v>1871.6704554389501</v>
      </c>
      <c r="AS57">
        <v>1977.4730992054999</v>
      </c>
      <c r="AT57">
        <v>2077.27574297205</v>
      </c>
      <c r="AU57">
        <v>2171.0783867386099</v>
      </c>
      <c r="AV57">
        <v>2258.8810305051602</v>
      </c>
      <c r="AW57">
        <v>2340.6836742717101</v>
      </c>
      <c r="AX57">
        <v>2416.4863180382599</v>
      </c>
      <c r="AY57">
        <v>2486.2889618048098</v>
      </c>
      <c r="AZ57">
        <v>2550.0916055713701</v>
      </c>
      <c r="BA57">
        <v>2607.89424933792</v>
      </c>
      <c r="BB57">
        <v>2659.6968931044698</v>
      </c>
      <c r="BC57">
        <v>2705.4995368710202</v>
      </c>
      <c r="BD57">
        <v>2742.42584295814</v>
      </c>
      <c r="BE57">
        <v>2700</v>
      </c>
      <c r="BF57">
        <v>2625</v>
      </c>
    </row>
    <row r="58" spans="1:58" x14ac:dyDescent="0.25">
      <c r="A58" t="s">
        <v>4</v>
      </c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221.32819751057301</v>
      </c>
      <c r="AD58">
        <v>218.490656516847</v>
      </c>
      <c r="AE58">
        <v>443.65311552312198</v>
      </c>
      <c r="AF58">
        <v>662.81557452939705</v>
      </c>
      <c r="AG58">
        <v>875.97803353567099</v>
      </c>
      <c r="AH58">
        <v>1083.1404925419499</v>
      </c>
      <c r="AI58">
        <v>1284.3029515482201</v>
      </c>
      <c r="AJ58">
        <v>1479.4654105545001</v>
      </c>
      <c r="AK58">
        <v>1668.62786956077</v>
      </c>
      <c r="AL58">
        <v>1851.79032856704</v>
      </c>
      <c r="AM58">
        <v>2028.9527875733199</v>
      </c>
      <c r="AN58">
        <v>2200.1152465795899</v>
      </c>
      <c r="AO58">
        <v>2365.2777055858701</v>
      </c>
      <c r="AP58">
        <v>2524.4401645921398</v>
      </c>
      <c r="AQ58">
        <v>2677.60262359842</v>
      </c>
      <c r="AR58">
        <v>2824.7650826046902</v>
      </c>
      <c r="AS58">
        <v>2965.9275416109699</v>
      </c>
      <c r="AT58">
        <v>3101.0900006172401</v>
      </c>
      <c r="AU58">
        <v>3230.2524596235198</v>
      </c>
      <c r="AV58">
        <v>3353.41491862979</v>
      </c>
      <c r="AW58">
        <v>3446.6423612385802</v>
      </c>
      <c r="AX58">
        <v>3531.4698038473598</v>
      </c>
      <c r="AY58">
        <v>3607.8972464561498</v>
      </c>
      <c r="AZ58">
        <v>3675.9246890649301</v>
      </c>
      <c r="BA58">
        <v>3735.5521316737199</v>
      </c>
      <c r="BB58">
        <v>3643.2</v>
      </c>
      <c r="BC58">
        <v>3690</v>
      </c>
      <c r="BD58">
        <v>3585</v>
      </c>
      <c r="BE58">
        <v>3480</v>
      </c>
      <c r="BF58">
        <v>3375</v>
      </c>
    </row>
    <row r="59" spans="1:58" x14ac:dyDescent="0.25">
      <c r="A59" t="s">
        <v>4</v>
      </c>
      <c r="B59" t="s">
        <v>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5">
      <c r="A60" t="s">
        <v>4</v>
      </c>
      <c r="B60" t="s">
        <v>64</v>
      </c>
      <c r="C60">
        <v>0.21984000000000001</v>
      </c>
      <c r="D60">
        <v>0.21617600000000001</v>
      </c>
      <c r="E60">
        <v>0.21251200000000001</v>
      </c>
      <c r="F60">
        <v>0.20884800000000001</v>
      </c>
      <c r="G60">
        <v>0.20518400000000001</v>
      </c>
      <c r="H60">
        <v>7.8914439999999999</v>
      </c>
      <c r="I60">
        <v>7.8813680000000002</v>
      </c>
      <c r="J60">
        <v>7.8712920000000004</v>
      </c>
      <c r="K60">
        <v>7.8612159999999998</v>
      </c>
      <c r="L60">
        <v>7.85114</v>
      </c>
      <c r="M60">
        <v>7.8410640000000003</v>
      </c>
      <c r="N60">
        <v>7.8309879999999996</v>
      </c>
      <c r="O60">
        <v>18.820912</v>
      </c>
      <c r="P60">
        <v>29.810835999999998</v>
      </c>
      <c r="Q60">
        <v>40.800759999999997</v>
      </c>
      <c r="R60">
        <v>51.790683999999999</v>
      </c>
      <c r="S60">
        <v>84.780608000000001</v>
      </c>
      <c r="T60">
        <v>117.770532</v>
      </c>
      <c r="U60">
        <v>150.760456</v>
      </c>
      <c r="V60">
        <v>183.75038000000001</v>
      </c>
      <c r="W60">
        <v>216.74030400000001</v>
      </c>
      <c r="X60">
        <v>249.73022800000001</v>
      </c>
      <c r="Y60">
        <v>282.72015199999998</v>
      </c>
      <c r="Z60">
        <v>315.71007600000002</v>
      </c>
      <c r="AA60">
        <v>348.7</v>
      </c>
      <c r="AB60">
        <v>381.7</v>
      </c>
      <c r="AC60">
        <v>414.7</v>
      </c>
      <c r="AD60">
        <v>447.7</v>
      </c>
      <c r="AE60">
        <v>480.7</v>
      </c>
      <c r="AF60">
        <v>513.70000000000005</v>
      </c>
      <c r="AG60">
        <v>539</v>
      </c>
      <c r="AH60">
        <v>572</v>
      </c>
      <c r="AI60">
        <v>605</v>
      </c>
      <c r="AJ60">
        <v>638</v>
      </c>
      <c r="AK60">
        <v>671</v>
      </c>
      <c r="AL60">
        <v>704</v>
      </c>
      <c r="AM60">
        <v>737</v>
      </c>
      <c r="AN60">
        <v>759</v>
      </c>
      <c r="AO60">
        <v>781</v>
      </c>
      <c r="AP60">
        <v>803</v>
      </c>
      <c r="AQ60">
        <v>825</v>
      </c>
      <c r="AR60">
        <v>825</v>
      </c>
      <c r="AS60">
        <v>825</v>
      </c>
      <c r="AT60">
        <v>825</v>
      </c>
      <c r="AU60">
        <v>825</v>
      </c>
      <c r="AV60">
        <v>825</v>
      </c>
      <c r="AW60">
        <v>825</v>
      </c>
      <c r="AX60">
        <v>825</v>
      </c>
      <c r="AY60">
        <v>825</v>
      </c>
      <c r="AZ60">
        <v>825</v>
      </c>
      <c r="BA60">
        <v>825</v>
      </c>
      <c r="BB60">
        <v>825</v>
      </c>
      <c r="BC60">
        <v>825</v>
      </c>
      <c r="BD60">
        <v>825</v>
      </c>
      <c r="BE60">
        <v>825</v>
      </c>
      <c r="BF60">
        <v>825</v>
      </c>
    </row>
    <row r="61" spans="1:58" x14ac:dyDescent="0.25">
      <c r="A61" t="s">
        <v>4</v>
      </c>
      <c r="B61" t="s">
        <v>65</v>
      </c>
      <c r="C61">
        <v>2.8000000000000001E-2</v>
      </c>
      <c r="D61">
        <v>8.2799999999999999E-2</v>
      </c>
      <c r="E61">
        <v>0.10879999999999999</v>
      </c>
      <c r="F61">
        <v>0.1072</v>
      </c>
      <c r="G61">
        <v>0.1056</v>
      </c>
      <c r="H61">
        <v>6.6040000000000001</v>
      </c>
      <c r="I61">
        <v>6.6040000000000001</v>
      </c>
      <c r="J61">
        <v>6.6040000000000001</v>
      </c>
      <c r="K61">
        <v>6.6040000000000001</v>
      </c>
      <c r="L61">
        <v>6.6040000000000001</v>
      </c>
      <c r="M61">
        <v>13.103999999999999</v>
      </c>
      <c r="N61">
        <v>19.603999999999999</v>
      </c>
      <c r="O61">
        <v>26.103999999999999</v>
      </c>
      <c r="P61">
        <v>32.603999999999999</v>
      </c>
      <c r="Q61">
        <v>39.103999999999999</v>
      </c>
      <c r="R61">
        <v>45.603999999999999</v>
      </c>
      <c r="S61">
        <v>58.603999999999999</v>
      </c>
      <c r="T61">
        <v>71.603999999999999</v>
      </c>
      <c r="U61">
        <v>84.603999999999999</v>
      </c>
      <c r="V61">
        <v>97.603999999999999</v>
      </c>
      <c r="W61">
        <v>110.578</v>
      </c>
      <c r="X61">
        <v>123.526</v>
      </c>
      <c r="Y61">
        <v>136.5</v>
      </c>
      <c r="Z61">
        <v>149.5</v>
      </c>
      <c r="AA61">
        <v>162.5</v>
      </c>
      <c r="AB61">
        <v>169</v>
      </c>
      <c r="AC61">
        <v>182</v>
      </c>
      <c r="AD61">
        <v>195</v>
      </c>
      <c r="AE61">
        <v>208</v>
      </c>
      <c r="AF61">
        <v>221</v>
      </c>
      <c r="AG61">
        <v>227.5</v>
      </c>
      <c r="AH61">
        <v>234</v>
      </c>
      <c r="AI61">
        <v>240.5</v>
      </c>
      <c r="AJ61">
        <v>247</v>
      </c>
      <c r="AK61">
        <v>253.5</v>
      </c>
      <c r="AL61">
        <v>260</v>
      </c>
      <c r="AM61">
        <v>260</v>
      </c>
      <c r="AN61">
        <v>260</v>
      </c>
      <c r="AO61">
        <v>260</v>
      </c>
      <c r="AP61">
        <v>260</v>
      </c>
      <c r="AQ61">
        <v>260</v>
      </c>
      <c r="AR61">
        <v>260</v>
      </c>
      <c r="AS61">
        <v>260</v>
      </c>
      <c r="AT61">
        <v>260</v>
      </c>
      <c r="AU61">
        <v>260</v>
      </c>
      <c r="AV61">
        <v>260</v>
      </c>
      <c r="AW61">
        <v>260</v>
      </c>
      <c r="AX61">
        <v>260</v>
      </c>
      <c r="AY61">
        <v>260</v>
      </c>
      <c r="AZ61">
        <v>260</v>
      </c>
      <c r="BA61">
        <v>260</v>
      </c>
      <c r="BB61">
        <v>260</v>
      </c>
      <c r="BC61">
        <v>260</v>
      </c>
      <c r="BD61">
        <v>260</v>
      </c>
      <c r="BE61">
        <v>260</v>
      </c>
      <c r="BF61">
        <v>260</v>
      </c>
    </row>
    <row r="62" spans="1:58" x14ac:dyDescent="0.25">
      <c r="A62" t="s">
        <v>4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11.5</v>
      </c>
      <c r="O62">
        <v>23</v>
      </c>
      <c r="P62">
        <v>34.5</v>
      </c>
      <c r="Q62">
        <v>46</v>
      </c>
      <c r="R62">
        <v>57.5</v>
      </c>
      <c r="S62">
        <v>80.5</v>
      </c>
      <c r="T62">
        <v>103.5</v>
      </c>
      <c r="U62">
        <v>126.5</v>
      </c>
      <c r="V62">
        <v>149.5</v>
      </c>
      <c r="W62">
        <v>172.5</v>
      </c>
      <c r="X62">
        <v>195.5</v>
      </c>
      <c r="Y62">
        <v>218.5</v>
      </c>
      <c r="Z62">
        <v>241.5</v>
      </c>
      <c r="AA62">
        <v>264.5</v>
      </c>
      <c r="AB62">
        <v>287.5</v>
      </c>
      <c r="AC62">
        <v>310.5</v>
      </c>
      <c r="AD62">
        <v>333.5</v>
      </c>
      <c r="AE62">
        <v>356.5</v>
      </c>
      <c r="AF62">
        <v>379.5</v>
      </c>
      <c r="AG62">
        <v>402.5</v>
      </c>
      <c r="AH62">
        <v>414</v>
      </c>
      <c r="AI62">
        <v>425.5</v>
      </c>
      <c r="AJ62">
        <v>437</v>
      </c>
      <c r="AK62">
        <v>448.5</v>
      </c>
      <c r="AL62">
        <v>460</v>
      </c>
      <c r="AM62">
        <v>460</v>
      </c>
      <c r="AN62">
        <v>460</v>
      </c>
      <c r="AO62">
        <v>460</v>
      </c>
      <c r="AP62">
        <v>460</v>
      </c>
      <c r="AQ62">
        <v>460</v>
      </c>
      <c r="AR62">
        <v>460</v>
      </c>
      <c r="AS62">
        <v>460</v>
      </c>
      <c r="AT62">
        <v>460</v>
      </c>
      <c r="AU62">
        <v>460</v>
      </c>
      <c r="AV62">
        <v>460</v>
      </c>
      <c r="AW62">
        <v>460</v>
      </c>
      <c r="AX62">
        <v>460</v>
      </c>
      <c r="AY62">
        <v>460</v>
      </c>
      <c r="AZ62">
        <v>460</v>
      </c>
      <c r="BA62">
        <v>460</v>
      </c>
      <c r="BB62">
        <v>460</v>
      </c>
      <c r="BC62">
        <v>460</v>
      </c>
      <c r="BD62">
        <v>460</v>
      </c>
      <c r="BE62">
        <v>460</v>
      </c>
      <c r="BF62">
        <v>460</v>
      </c>
    </row>
    <row r="63" spans="1:58" x14ac:dyDescent="0.25">
      <c r="A63" t="s">
        <v>4</v>
      </c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5">
      <c r="A64" t="s">
        <v>4</v>
      </c>
      <c r="B64" t="s">
        <v>68</v>
      </c>
      <c r="C64">
        <v>0</v>
      </c>
      <c r="D64">
        <v>0</v>
      </c>
      <c r="E64">
        <v>0</v>
      </c>
      <c r="F64">
        <v>0</v>
      </c>
      <c r="G64">
        <v>0.541559378423074</v>
      </c>
      <c r="H64">
        <v>0.95652680836635096</v>
      </c>
      <c r="I64">
        <v>1.4301957556618701</v>
      </c>
      <c r="J64">
        <v>1.8833362788176899</v>
      </c>
      <c r="K64">
        <v>2.2686841252249601</v>
      </c>
      <c r="L64">
        <v>2.6817942213083801</v>
      </c>
      <c r="M64">
        <v>3.0743758932520899</v>
      </c>
      <c r="N64">
        <v>3.4022441532759502</v>
      </c>
      <c r="O64">
        <v>3.7547953983041098</v>
      </c>
      <c r="P64">
        <v>4.0446860726029499</v>
      </c>
      <c r="Q64">
        <v>4.3572068905587003</v>
      </c>
      <c r="R64">
        <v>4.6091199801991101</v>
      </c>
      <c r="S64">
        <v>5.6218555682570797</v>
      </c>
      <c r="T64">
        <v>6.5690957078887697</v>
      </c>
      <c r="U64">
        <v>7.5295326944895704</v>
      </c>
      <c r="V64">
        <v>8.4635759901950305</v>
      </c>
      <c r="W64">
        <v>9.3335901534729793</v>
      </c>
      <c r="X64">
        <v>10.215334844662699</v>
      </c>
      <c r="Y64">
        <v>11.0340279474346</v>
      </c>
      <c r="Z64">
        <v>11.8634740341086</v>
      </c>
      <c r="AA64">
        <v>12.666526438090401</v>
      </c>
      <c r="AB64">
        <v>13.4079935645085</v>
      </c>
      <c r="AC64">
        <v>14.297558607446</v>
      </c>
      <c r="AD64">
        <v>15.156819786084601</v>
      </c>
      <c r="AE64">
        <v>15.9520518322801</v>
      </c>
      <c r="AF64">
        <v>19.405167318454499</v>
      </c>
      <c r="AG64">
        <v>18.792319967844801</v>
      </c>
      <c r="AH64">
        <v>18.226307962252999</v>
      </c>
      <c r="AI64">
        <v>18.935027363893301</v>
      </c>
      <c r="AJ64">
        <v>19.613442901234801</v>
      </c>
      <c r="AK64">
        <v>20.230761938146301</v>
      </c>
      <c r="AL64">
        <v>20.8490585296862</v>
      </c>
      <c r="AM64">
        <v>21.1985305095249</v>
      </c>
      <c r="AN64">
        <v>21.5255189771419</v>
      </c>
      <c r="AO64">
        <v>21.830023932537198</v>
      </c>
      <c r="AP64">
        <v>22.1120453757107</v>
      </c>
      <c r="AQ64">
        <v>22.3715833066626</v>
      </c>
      <c r="AR64">
        <v>22.581266506219698</v>
      </c>
      <c r="AS64">
        <v>22.796326185093701</v>
      </c>
      <c r="AT64">
        <v>22.988902351745899</v>
      </c>
      <c r="AU64">
        <v>23.1589950061765</v>
      </c>
      <c r="AV64">
        <v>23.306604148385301</v>
      </c>
      <c r="AW64">
        <v>24.0050593367794</v>
      </c>
      <c r="AX64">
        <v>24.634108916440699</v>
      </c>
      <c r="AY64">
        <v>25.243118828674199</v>
      </c>
      <c r="AZ64">
        <v>25.783700660358502</v>
      </c>
      <c r="BA64">
        <v>26.303265295709998</v>
      </c>
      <c r="BB64">
        <v>26.7778629066181</v>
      </c>
      <c r="BC64">
        <v>27.1854987529914</v>
      </c>
      <c r="BD64">
        <v>27.570651107125499</v>
      </c>
      <c r="BE64">
        <v>34.0821874531267</v>
      </c>
      <c r="BF64">
        <v>63.411835154966901</v>
      </c>
    </row>
    <row r="65" spans="1:58" x14ac:dyDescent="0.25">
      <c r="A65" t="s">
        <v>4</v>
      </c>
      <c r="B65" t="s">
        <v>69</v>
      </c>
      <c r="C65">
        <v>0</v>
      </c>
      <c r="D65">
        <v>0</v>
      </c>
      <c r="E65">
        <v>0</v>
      </c>
      <c r="F65">
        <v>0</v>
      </c>
      <c r="G65">
        <v>0.59445654971794104</v>
      </c>
      <c r="H65">
        <v>1.1052170509625201</v>
      </c>
      <c r="I65">
        <v>1.44357799938912</v>
      </c>
      <c r="J65">
        <v>1.94360823822213</v>
      </c>
      <c r="K65">
        <v>2.42110492378659</v>
      </c>
      <c r="L65">
        <v>2.8760680593822698</v>
      </c>
      <c r="M65">
        <v>3.1430727613794001</v>
      </c>
      <c r="N65">
        <v>3.0717165152139101</v>
      </c>
      <c r="O65">
        <v>3.0003602690484201</v>
      </c>
      <c r="P65">
        <v>2.9290040228829302</v>
      </c>
      <c r="Q65">
        <v>2.85764777671745</v>
      </c>
      <c r="R65">
        <v>2.78629153055196</v>
      </c>
      <c r="S65">
        <v>2.7523123649947299</v>
      </c>
      <c r="T65">
        <v>2.7183331994375002</v>
      </c>
      <c r="U65">
        <v>2.6843540338802798</v>
      </c>
      <c r="V65">
        <v>2.23189462595625</v>
      </c>
      <c r="W65">
        <v>1.7901654825556499</v>
      </c>
      <c r="X65">
        <v>1.4950832598358199</v>
      </c>
      <c r="Y65">
        <v>1.07302626280387</v>
      </c>
      <c r="Z65">
        <v>0.66169952857946102</v>
      </c>
      <c r="AA65">
        <v>0.26110305729459299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25">
      <c r="A66" t="s">
        <v>4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 t="s">
        <v>4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9.2512264295058697E-2</v>
      </c>
      <c r="W67">
        <v>9.1326209623763102E-2</v>
      </c>
      <c r="X67">
        <v>9.0140154952467494E-2</v>
      </c>
      <c r="Y67">
        <v>8.8954100281171997E-2</v>
      </c>
      <c r="Z67">
        <v>8.7768045609876402E-2</v>
      </c>
      <c r="AA67">
        <v>8.6581990938580905E-2</v>
      </c>
      <c r="AB67">
        <v>8.5395936267285297E-2</v>
      </c>
      <c r="AC67">
        <v>8.4209881595989799E-2</v>
      </c>
      <c r="AD67">
        <v>8.3023826924694205E-2</v>
      </c>
      <c r="AE67">
        <v>8.1837772253398597E-2</v>
      </c>
      <c r="AF67">
        <v>8.06517175821031E-2</v>
      </c>
      <c r="AG67">
        <v>7.9465662910807505E-2</v>
      </c>
      <c r="AH67">
        <v>7.8279608239511897E-2</v>
      </c>
      <c r="AI67">
        <v>7.70935535682164E-2</v>
      </c>
      <c r="AJ67">
        <v>7.5907498896920805E-2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5">
      <c r="A68" t="s">
        <v>4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 t="s">
        <v>4</v>
      </c>
      <c r="B69" t="s">
        <v>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9.6595122626765603E-2</v>
      </c>
      <c r="U69">
        <v>9.5387683605495197E-2</v>
      </c>
      <c r="V69">
        <v>0.18836048914377901</v>
      </c>
      <c r="W69">
        <v>0.18594561107656801</v>
      </c>
      <c r="X69">
        <v>0.275296099514036</v>
      </c>
      <c r="Y69">
        <v>0.271673782413209</v>
      </c>
      <c r="Z69">
        <v>0.35740195374986999</v>
      </c>
      <c r="AA69">
        <v>0.352572197615448</v>
      </c>
      <c r="AB69">
        <v>0.434678051851283</v>
      </c>
      <c r="AC69">
        <v>0.42864085668325502</v>
      </c>
      <c r="AD69">
        <v>0.50712439381827301</v>
      </c>
      <c r="AE69">
        <v>0.49987975961664</v>
      </c>
      <c r="AF69">
        <v>0.57474097965084203</v>
      </c>
      <c r="AG69">
        <v>0.56628890641560303</v>
      </c>
      <c r="AH69">
        <v>0.63752780934898901</v>
      </c>
      <c r="AI69">
        <v>0.62786829708014402</v>
      </c>
      <c r="AJ69">
        <v>0.69548488291271204</v>
      </c>
      <c r="AK69">
        <v>0.68461793161026296</v>
      </c>
      <c r="AL69">
        <v>0.74861220046536503</v>
      </c>
      <c r="AM69">
        <v>0.73653781012930997</v>
      </c>
      <c r="AN69">
        <v>0.79690976177257999</v>
      </c>
      <c r="AO69">
        <v>0.85486683534864005</v>
      </c>
      <c r="AP69">
        <v>0.91040903085748803</v>
      </c>
      <c r="AQ69">
        <v>0.89471232342061602</v>
      </c>
      <c r="AR69">
        <v>0.94663220182864904</v>
      </c>
      <c r="AS69">
        <v>0.99613720216946899</v>
      </c>
      <c r="AT69">
        <v>1.0432273244430801</v>
      </c>
      <c r="AU69">
        <v>1.0239082999053899</v>
      </c>
      <c r="AV69">
        <v>1.06737610507818</v>
      </c>
      <c r="AW69">
        <v>1.04684964150689</v>
      </c>
      <c r="AX69">
        <v>1.0263231779355999</v>
      </c>
      <c r="AY69">
        <v>0.94663220175463803</v>
      </c>
      <c r="AZ69">
        <v>0.92731317721694995</v>
      </c>
      <c r="BA69">
        <v>0.90799415267926198</v>
      </c>
      <c r="BB69">
        <v>0.88867512814157401</v>
      </c>
      <c r="BC69">
        <v>0.86935610360388604</v>
      </c>
      <c r="BD69">
        <v>0.79690976180958495</v>
      </c>
      <c r="BE69">
        <v>0.77879817630550197</v>
      </c>
      <c r="BF69">
        <v>0.76068659080141998</v>
      </c>
    </row>
    <row r="70" spans="1:58" x14ac:dyDescent="0.25">
      <c r="A70" t="s">
        <v>4</v>
      </c>
      <c r="B70" t="s">
        <v>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25">
      <c r="A71" t="s">
        <v>4</v>
      </c>
      <c r="B71" t="s">
        <v>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5">
      <c r="A72" t="s">
        <v>4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5">
      <c r="A73" t="s">
        <v>4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5">
      <c r="A74" t="s">
        <v>4</v>
      </c>
      <c r="B74" t="s">
        <v>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5">
      <c r="A75" t="s">
        <v>4</v>
      </c>
      <c r="B75" t="s">
        <v>79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5">
      <c r="A76" t="s">
        <v>4</v>
      </c>
      <c r="B76" t="s">
        <v>80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5">
      <c r="A77" t="s">
        <v>4</v>
      </c>
      <c r="B77" t="s">
        <v>81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t="s">
        <v>4</v>
      </c>
      <c r="B78" t="s">
        <v>82</v>
      </c>
      <c r="C78">
        <v>15.464639999999999</v>
      </c>
      <c r="D78">
        <v>15.335768</v>
      </c>
      <c r="E78">
        <v>15.206896</v>
      </c>
      <c r="F78">
        <v>15.078023999999999</v>
      </c>
      <c r="G78">
        <v>14.949152</v>
      </c>
      <c r="H78">
        <v>20.34028</v>
      </c>
      <c r="I78">
        <v>24.4398418</v>
      </c>
      <c r="J78">
        <v>35.391506527363298</v>
      </c>
      <c r="K78">
        <v>34.8477020215416</v>
      </c>
      <c r="L78">
        <v>34.307321115719802</v>
      </c>
      <c r="M78">
        <v>33.770363809898001</v>
      </c>
      <c r="N78">
        <v>33.236830104076297</v>
      </c>
      <c r="O78">
        <v>32.706719998254499</v>
      </c>
      <c r="P78">
        <v>32.180033492432699</v>
      </c>
      <c r="Q78">
        <v>31.656770586611</v>
      </c>
      <c r="R78">
        <v>31.136931280789199</v>
      </c>
      <c r="S78">
        <v>30.760335280789199</v>
      </c>
      <c r="T78">
        <v>96.3837392807892</v>
      </c>
      <c r="U78">
        <v>162.00714328078899</v>
      </c>
      <c r="V78">
        <v>227.63054728078899</v>
      </c>
      <c r="W78">
        <v>293.25395128078901</v>
      </c>
      <c r="X78">
        <v>358.877355280789</v>
      </c>
      <c r="Y78">
        <v>424.500759280789</v>
      </c>
      <c r="Z78">
        <v>440</v>
      </c>
      <c r="AA78">
        <v>440</v>
      </c>
      <c r="AB78">
        <v>440</v>
      </c>
      <c r="AC78">
        <v>440</v>
      </c>
      <c r="AD78">
        <v>440</v>
      </c>
      <c r="AE78">
        <v>440</v>
      </c>
      <c r="AF78">
        <v>440</v>
      </c>
      <c r="AG78">
        <v>440</v>
      </c>
      <c r="AH78">
        <v>440</v>
      </c>
      <c r="AI78">
        <v>440</v>
      </c>
      <c r="AJ78">
        <v>440</v>
      </c>
      <c r="AK78">
        <v>440</v>
      </c>
      <c r="AL78">
        <v>440</v>
      </c>
      <c r="AM78">
        <v>440</v>
      </c>
      <c r="AN78">
        <v>440</v>
      </c>
      <c r="AO78">
        <v>440</v>
      </c>
      <c r="AP78">
        <v>440</v>
      </c>
      <c r="AQ78">
        <v>440</v>
      </c>
      <c r="AR78">
        <v>440</v>
      </c>
      <c r="AS78">
        <v>440</v>
      </c>
      <c r="AT78">
        <v>440</v>
      </c>
      <c r="AU78">
        <v>440</v>
      </c>
      <c r="AV78">
        <v>440</v>
      </c>
      <c r="AW78">
        <v>440</v>
      </c>
      <c r="AX78">
        <v>440</v>
      </c>
      <c r="AY78">
        <v>440</v>
      </c>
      <c r="AZ78">
        <v>440</v>
      </c>
      <c r="BA78">
        <v>440</v>
      </c>
      <c r="BB78">
        <v>440</v>
      </c>
      <c r="BC78">
        <v>440</v>
      </c>
      <c r="BD78">
        <v>440</v>
      </c>
      <c r="BE78">
        <v>440</v>
      </c>
      <c r="BF78">
        <v>440</v>
      </c>
    </row>
    <row r="79" spans="1:58" x14ac:dyDescent="0.25">
      <c r="A79" t="s">
        <v>4</v>
      </c>
      <c r="B79" t="s">
        <v>83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25">
      <c r="A80" t="s">
        <v>4</v>
      </c>
      <c r="B80" t="s">
        <v>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 t="s">
        <v>4</v>
      </c>
      <c r="B81" t="s">
        <v>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5">
      <c r="A82" t="s">
        <v>4</v>
      </c>
      <c r="B82" t="s">
        <v>86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5">
      <c r="A83" t="s">
        <v>4</v>
      </c>
      <c r="B83" t="s">
        <v>87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workbookViewId="0">
      <selection sqref="A1:BF3"/>
    </sheetView>
  </sheetViews>
  <sheetFormatPr defaultRowHeight="15" x14ac:dyDescent="0.25"/>
  <sheetData>
    <row r="1" spans="1:58" x14ac:dyDescent="0.25">
      <c r="A1" t="s">
        <v>3</v>
      </c>
    </row>
    <row r="2" spans="1:58" x14ac:dyDescent="0.25">
      <c r="A2" t="s">
        <v>4</v>
      </c>
      <c r="B2" t="s">
        <v>126</v>
      </c>
      <c r="C2">
        <v>2015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>
        <v>2022</v>
      </c>
      <c r="K2">
        <v>2023</v>
      </c>
      <c r="L2">
        <v>2024</v>
      </c>
      <c r="M2">
        <v>2025</v>
      </c>
      <c r="N2">
        <v>2026</v>
      </c>
      <c r="O2">
        <v>2027</v>
      </c>
      <c r="P2">
        <v>2028</v>
      </c>
      <c r="Q2">
        <v>2029</v>
      </c>
      <c r="R2">
        <v>2030</v>
      </c>
      <c r="S2">
        <v>2031</v>
      </c>
      <c r="T2">
        <v>2032</v>
      </c>
      <c r="U2">
        <v>2033</v>
      </c>
      <c r="V2">
        <v>2034</v>
      </c>
      <c r="W2">
        <v>2035</v>
      </c>
      <c r="X2">
        <v>2036</v>
      </c>
      <c r="Y2">
        <v>2037</v>
      </c>
      <c r="Z2">
        <v>2038</v>
      </c>
      <c r="AA2">
        <v>2039</v>
      </c>
      <c r="AB2">
        <v>2040</v>
      </c>
      <c r="AC2">
        <v>2041</v>
      </c>
      <c r="AD2">
        <v>2042</v>
      </c>
      <c r="AE2">
        <v>2043</v>
      </c>
      <c r="AF2">
        <v>2044</v>
      </c>
      <c r="AG2">
        <v>2045</v>
      </c>
      <c r="AH2">
        <v>2046</v>
      </c>
      <c r="AI2">
        <v>2047</v>
      </c>
      <c r="AJ2">
        <v>2048</v>
      </c>
      <c r="AK2">
        <v>2049</v>
      </c>
      <c r="AL2">
        <v>2050</v>
      </c>
      <c r="AM2">
        <v>2051</v>
      </c>
      <c r="AN2">
        <v>2052</v>
      </c>
      <c r="AO2">
        <v>2053</v>
      </c>
      <c r="AP2">
        <v>2054</v>
      </c>
      <c r="AQ2">
        <v>2055</v>
      </c>
      <c r="AR2">
        <v>2056</v>
      </c>
      <c r="AS2">
        <v>2057</v>
      </c>
      <c r="AT2">
        <v>2058</v>
      </c>
      <c r="AU2">
        <v>2059</v>
      </c>
      <c r="AV2">
        <v>2060</v>
      </c>
      <c r="AW2">
        <v>2061</v>
      </c>
      <c r="AX2">
        <v>2062</v>
      </c>
      <c r="AY2">
        <v>2063</v>
      </c>
      <c r="AZ2">
        <v>2064</v>
      </c>
      <c r="BA2">
        <v>2065</v>
      </c>
      <c r="BB2">
        <v>2066</v>
      </c>
      <c r="BC2">
        <v>2067</v>
      </c>
      <c r="BD2">
        <v>2068</v>
      </c>
      <c r="BE2">
        <v>2069</v>
      </c>
      <c r="BF2">
        <v>2070</v>
      </c>
    </row>
    <row r="3" spans="1:58" x14ac:dyDescent="0.25">
      <c r="A3" t="s">
        <v>4</v>
      </c>
      <c r="B3" t="s">
        <v>127</v>
      </c>
      <c r="C3">
        <v>0.73783967837380204</v>
      </c>
      <c r="D3">
        <v>1.0614101990493501</v>
      </c>
      <c r="E3">
        <v>0</v>
      </c>
      <c r="F3">
        <v>0.36914959698511601</v>
      </c>
      <c r="G3">
        <v>2.51763902033092</v>
      </c>
      <c r="H3">
        <v>2.4411972191175799</v>
      </c>
      <c r="I3">
        <v>1.76135520965838</v>
      </c>
      <c r="J3">
        <v>2.1112903551420499</v>
      </c>
      <c r="K3">
        <v>0.15450911492189501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0.46996820874540901</v>
      </c>
      <c r="T3">
        <v>0.81089080786660594</v>
      </c>
      <c r="U3">
        <v>0.80769832437106903</v>
      </c>
      <c r="V3">
        <v>0.72053512963255995</v>
      </c>
      <c r="W3">
        <v>2.2135960331970099</v>
      </c>
      <c r="X3">
        <v>3.83889666517616</v>
      </c>
      <c r="Y3">
        <v>4.66036377791941</v>
      </c>
      <c r="Z3">
        <v>5.0567270483471001</v>
      </c>
      <c r="AA3">
        <v>6.1826368337482496</v>
      </c>
      <c r="AB3">
        <v>7.8852319659048904</v>
      </c>
      <c r="AC3">
        <v>8.5186436723921499</v>
      </c>
      <c r="AD3">
        <v>10.4472592858704</v>
      </c>
      <c r="AE3">
        <v>12.0175934243396</v>
      </c>
      <c r="AF3">
        <v>12.545037083499301</v>
      </c>
      <c r="AG3">
        <v>12.531919575567199</v>
      </c>
      <c r="AH3">
        <v>12.7893911736211</v>
      </c>
      <c r="AI3">
        <v>12.8866605003471</v>
      </c>
      <c r="AJ3">
        <v>13.2503742005145</v>
      </c>
      <c r="AK3">
        <v>13.5273461372767</v>
      </c>
      <c r="AL3">
        <v>14.310625759863999</v>
      </c>
      <c r="AM3">
        <v>15.6108012957956</v>
      </c>
      <c r="AN3">
        <v>16.6200682942426</v>
      </c>
      <c r="AO3">
        <v>17.662776745505202</v>
      </c>
      <c r="AP3">
        <v>19.923536834955399</v>
      </c>
      <c r="AQ3">
        <v>24.065987034261401</v>
      </c>
      <c r="AR3">
        <v>30.317870502841899</v>
      </c>
      <c r="AS3">
        <v>31.298973442811199</v>
      </c>
      <c r="AT3">
        <v>37.392369771016298</v>
      </c>
      <c r="AU3">
        <v>43.542252263030498</v>
      </c>
      <c r="AV3">
        <v>50.730173168224297</v>
      </c>
      <c r="AW3">
        <v>58.615375788694699</v>
      </c>
      <c r="AX3">
        <v>61.8883485761868</v>
      </c>
      <c r="AY3">
        <v>68.356673751922401</v>
      </c>
      <c r="AZ3">
        <v>76.378746692386102</v>
      </c>
      <c r="BA3">
        <v>84.739845242926506</v>
      </c>
      <c r="BB3">
        <v>92.005126390056901</v>
      </c>
      <c r="BC3">
        <v>92.688437785679895</v>
      </c>
      <c r="BD3">
        <v>101.10042450167001</v>
      </c>
      <c r="BE3">
        <v>114.426095058702</v>
      </c>
      <c r="BF3">
        <v>128.89934163677501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E85"/>
  <sheetViews>
    <sheetView topLeftCell="A41" zoomScale="70" zoomScaleNormal="70" workbookViewId="0">
      <selection activeCell="A56" sqref="A56:XFD56"/>
    </sheetView>
  </sheetViews>
  <sheetFormatPr defaultRowHeight="15" x14ac:dyDescent="0.25"/>
  <cols>
    <col min="1" max="1" width="28" customWidth="1"/>
    <col min="3" max="16" width="8.7109375" customWidth="1"/>
    <col min="18" max="36" width="8.7109375" customWidth="1"/>
    <col min="38" max="51" width="8.7109375" customWidth="1"/>
  </cols>
  <sheetData>
    <row r="1" spans="1:57" ht="15.75" x14ac:dyDescent="0.25">
      <c r="A1" s="2" t="s">
        <v>5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  <c r="AL1" s="2">
        <v>2051</v>
      </c>
      <c r="AM1" s="2">
        <v>2052</v>
      </c>
      <c r="AN1" s="2">
        <v>2053</v>
      </c>
      <c r="AO1" s="2">
        <v>2054</v>
      </c>
      <c r="AP1" s="2">
        <v>2055</v>
      </c>
      <c r="AQ1" s="2">
        <v>2056</v>
      </c>
      <c r="AR1" s="2">
        <v>2057</v>
      </c>
      <c r="AS1" s="2">
        <v>2058</v>
      </c>
      <c r="AT1" s="2">
        <v>2059</v>
      </c>
      <c r="AU1" s="2">
        <v>2060</v>
      </c>
      <c r="AV1" s="2">
        <v>2061</v>
      </c>
      <c r="AW1" s="2">
        <v>2062</v>
      </c>
      <c r="AX1" s="2">
        <v>2063</v>
      </c>
      <c r="AY1" s="2">
        <v>2064</v>
      </c>
      <c r="AZ1" s="2">
        <v>2065</v>
      </c>
      <c r="BA1" s="2">
        <v>2066</v>
      </c>
      <c r="BB1" s="2">
        <v>2067</v>
      </c>
      <c r="BC1" s="2">
        <v>2068</v>
      </c>
      <c r="BD1" s="2">
        <v>2069</v>
      </c>
      <c r="BE1" s="2">
        <v>2070</v>
      </c>
    </row>
    <row r="2" spans="1:57" x14ac:dyDescent="0.25">
      <c r="A2" t="s">
        <v>6</v>
      </c>
      <c r="B2">
        <f>TotalCapacityAnnual!C3</f>
        <v>0.1</v>
      </c>
      <c r="C2">
        <f>TotalCapacityAnnual!D3</f>
        <v>0.1</v>
      </c>
      <c r="D2">
        <f>TotalCapacityAnnual!E3</f>
        <v>0.1</v>
      </c>
      <c r="E2">
        <f>TotalCapacityAnnual!F3</f>
        <v>0.1</v>
      </c>
      <c r="F2">
        <f>TotalCapacityAnnual!G3</f>
        <v>0.1</v>
      </c>
      <c r="G2">
        <f>TotalCapacityAnnual!H3</f>
        <v>0.1</v>
      </c>
      <c r="H2">
        <f>TotalCapacityAnnual!I3</f>
        <v>0.1</v>
      </c>
      <c r="I2">
        <f>TotalCapacityAnnual!J3</f>
        <v>0.1</v>
      </c>
      <c r="J2">
        <f>TotalCapacityAnnual!K3</f>
        <v>0.1</v>
      </c>
      <c r="K2">
        <f>TotalCapacityAnnual!L3</f>
        <v>0.1</v>
      </c>
      <c r="L2">
        <f>TotalCapacityAnnual!M3</f>
        <v>0.1</v>
      </c>
      <c r="M2">
        <f>TotalCapacityAnnual!N3</f>
        <v>0.1</v>
      </c>
      <c r="N2">
        <f>TotalCapacityAnnual!O3</f>
        <v>0.1</v>
      </c>
      <c r="O2">
        <f>TotalCapacityAnnual!P3</f>
        <v>0.1</v>
      </c>
      <c r="P2">
        <f>TotalCapacityAnnual!Q3</f>
        <v>0.1</v>
      </c>
      <c r="Q2">
        <f>TotalCapacityAnnual!R3</f>
        <v>0.1</v>
      </c>
      <c r="R2">
        <f>TotalCapacityAnnual!S3</f>
        <v>0.1</v>
      </c>
      <c r="S2">
        <f>TotalCapacityAnnual!T3</f>
        <v>0.1</v>
      </c>
      <c r="T2">
        <f>TotalCapacityAnnual!U3</f>
        <v>0.1</v>
      </c>
      <c r="U2">
        <f>TotalCapacityAnnual!V3</f>
        <v>0.1</v>
      </c>
      <c r="V2">
        <f>TotalCapacityAnnual!W3</f>
        <v>0.1</v>
      </c>
      <c r="W2">
        <f>TotalCapacityAnnual!X3</f>
        <v>0.1</v>
      </c>
      <c r="X2">
        <f>TotalCapacityAnnual!Y3</f>
        <v>0.1</v>
      </c>
      <c r="Y2">
        <f>TotalCapacityAnnual!Z3</f>
        <v>0.1</v>
      </c>
      <c r="Z2">
        <f>TotalCapacityAnnual!AA3</f>
        <v>0.1</v>
      </c>
      <c r="AA2">
        <f>TotalCapacityAnnual!AB3</f>
        <v>0.1</v>
      </c>
      <c r="AB2">
        <f>TotalCapacityAnnual!AC3</f>
        <v>0.1</v>
      </c>
      <c r="AC2">
        <f>TotalCapacityAnnual!AD3</f>
        <v>0.1</v>
      </c>
      <c r="AD2">
        <f>TotalCapacityAnnual!AE3</f>
        <v>0.1</v>
      </c>
      <c r="AE2">
        <f>TotalCapacityAnnual!AF3</f>
        <v>0.1</v>
      </c>
      <c r="AF2">
        <f>TotalCapacityAnnual!AG3</f>
        <v>0.1</v>
      </c>
      <c r="AG2">
        <f>TotalCapacityAnnual!AH3</f>
        <v>0.1</v>
      </c>
      <c r="AH2">
        <f>TotalCapacityAnnual!AI3</f>
        <v>0.1</v>
      </c>
      <c r="AI2">
        <f>TotalCapacityAnnual!AJ3</f>
        <v>0.1</v>
      </c>
      <c r="AJ2">
        <f>TotalCapacityAnnual!AK3</f>
        <v>0.1</v>
      </c>
      <c r="AK2">
        <f>TotalCapacityAnnual!AL3</f>
        <v>0.1</v>
      </c>
      <c r="AL2">
        <f>TotalCapacityAnnual!AM3</f>
        <v>0.1</v>
      </c>
      <c r="AM2">
        <f>TotalCapacityAnnual!AN3</f>
        <v>0.1</v>
      </c>
      <c r="AN2">
        <f>TotalCapacityAnnual!AO3</f>
        <v>0.1</v>
      </c>
      <c r="AO2">
        <f>TotalCapacityAnnual!AP3</f>
        <v>0.1</v>
      </c>
      <c r="AP2">
        <f>TotalCapacityAnnual!AQ3</f>
        <v>0.1</v>
      </c>
      <c r="AQ2">
        <f>TotalCapacityAnnual!AR3</f>
        <v>0.1</v>
      </c>
      <c r="AR2">
        <f>TotalCapacityAnnual!AS3</f>
        <v>0.1</v>
      </c>
      <c r="AS2">
        <f>TotalCapacityAnnual!AT3</f>
        <v>0.1</v>
      </c>
      <c r="AT2">
        <f>TotalCapacityAnnual!AU3</f>
        <v>0.1</v>
      </c>
      <c r="AU2">
        <f>TotalCapacityAnnual!AV3</f>
        <v>0.1</v>
      </c>
      <c r="AV2">
        <f>TotalCapacityAnnual!AW3</f>
        <v>0.1</v>
      </c>
      <c r="AW2">
        <f>TotalCapacityAnnual!AX3</f>
        <v>0.1</v>
      </c>
      <c r="AX2">
        <f>TotalCapacityAnnual!AY3</f>
        <v>0.1</v>
      </c>
      <c r="AY2">
        <f>TotalCapacityAnnual!AZ3</f>
        <v>0.1</v>
      </c>
      <c r="AZ2">
        <f>TotalCapacityAnnual!BA3</f>
        <v>0.1</v>
      </c>
      <c r="BA2">
        <f>TotalCapacityAnnual!BB3</f>
        <v>0.1</v>
      </c>
      <c r="BB2">
        <f>TotalCapacityAnnual!BC3</f>
        <v>0.1</v>
      </c>
      <c r="BC2">
        <f>TotalCapacityAnnual!BD3</f>
        <v>0.1</v>
      </c>
      <c r="BD2">
        <f>TotalCapacityAnnual!BE3</f>
        <v>0.1</v>
      </c>
      <c r="BE2">
        <f>TotalCapacityAnnual!BF3</f>
        <v>0.1</v>
      </c>
    </row>
    <row r="3" spans="1:57" x14ac:dyDescent="0.25">
      <c r="A3" t="s">
        <v>7</v>
      </c>
      <c r="B3">
        <f>TotalCapacityAnnual!C4</f>
        <v>0</v>
      </c>
      <c r="C3">
        <f>TotalCapacityAnnual!D4</f>
        <v>0</v>
      </c>
      <c r="D3">
        <f>TotalCapacityAnnual!E4</f>
        <v>0</v>
      </c>
      <c r="E3">
        <f>TotalCapacityAnnual!F4</f>
        <v>0</v>
      </c>
      <c r="F3">
        <f>TotalCapacityAnnual!G4</f>
        <v>0</v>
      </c>
      <c r="G3">
        <f>TotalCapacityAnnual!H4</f>
        <v>0</v>
      </c>
      <c r="H3">
        <f>TotalCapacityAnnual!I4</f>
        <v>0</v>
      </c>
      <c r="I3">
        <f>TotalCapacityAnnual!J4</f>
        <v>0</v>
      </c>
      <c r="J3">
        <f>TotalCapacityAnnual!K4</f>
        <v>0</v>
      </c>
      <c r="K3">
        <f>TotalCapacityAnnual!L4</f>
        <v>0</v>
      </c>
      <c r="L3">
        <f>TotalCapacityAnnual!M4</f>
        <v>0</v>
      </c>
      <c r="M3">
        <f>TotalCapacityAnnual!N4</f>
        <v>0</v>
      </c>
      <c r="N3">
        <f>TotalCapacityAnnual!O4</f>
        <v>0</v>
      </c>
      <c r="O3">
        <f>TotalCapacityAnnual!P4</f>
        <v>0</v>
      </c>
      <c r="P3">
        <f>TotalCapacityAnnual!Q4</f>
        <v>0</v>
      </c>
      <c r="Q3">
        <f>TotalCapacityAnnual!R4</f>
        <v>0</v>
      </c>
      <c r="R3">
        <f>TotalCapacityAnnual!S4</f>
        <v>0</v>
      </c>
      <c r="S3">
        <f>TotalCapacityAnnual!T4</f>
        <v>0</v>
      </c>
      <c r="T3">
        <f>TotalCapacityAnnual!U4</f>
        <v>0</v>
      </c>
      <c r="U3">
        <f>TotalCapacityAnnual!V4</f>
        <v>0</v>
      </c>
      <c r="V3">
        <f>TotalCapacityAnnual!W4</f>
        <v>0</v>
      </c>
      <c r="W3">
        <f>TotalCapacityAnnual!X4</f>
        <v>0</v>
      </c>
      <c r="X3">
        <f>TotalCapacityAnnual!Y4</f>
        <v>0</v>
      </c>
      <c r="Y3">
        <f>TotalCapacityAnnual!Z4</f>
        <v>0</v>
      </c>
      <c r="Z3">
        <f>TotalCapacityAnnual!AA4</f>
        <v>0</v>
      </c>
      <c r="AA3">
        <f>TotalCapacityAnnual!AB4</f>
        <v>0</v>
      </c>
      <c r="AB3">
        <f>TotalCapacityAnnual!AC4</f>
        <v>0</v>
      </c>
      <c r="AC3">
        <f>TotalCapacityAnnual!AD4</f>
        <v>0</v>
      </c>
      <c r="AD3">
        <f>TotalCapacityAnnual!AE4</f>
        <v>0</v>
      </c>
      <c r="AE3">
        <f>TotalCapacityAnnual!AF4</f>
        <v>0</v>
      </c>
      <c r="AF3">
        <f>TotalCapacityAnnual!AG4</f>
        <v>0</v>
      </c>
      <c r="AG3">
        <f>TotalCapacityAnnual!AH4</f>
        <v>0</v>
      </c>
      <c r="AH3">
        <f>TotalCapacityAnnual!AI4</f>
        <v>0</v>
      </c>
      <c r="AI3">
        <f>TotalCapacityAnnual!AJ4</f>
        <v>0</v>
      </c>
      <c r="AJ3">
        <f>TotalCapacityAnnual!AK4</f>
        <v>0</v>
      </c>
      <c r="AK3">
        <f>TotalCapacityAnnual!AL4</f>
        <v>0</v>
      </c>
      <c r="AL3">
        <f>TotalCapacityAnnual!AM4</f>
        <v>0</v>
      </c>
      <c r="AM3">
        <f>TotalCapacityAnnual!AN4</f>
        <v>0</v>
      </c>
      <c r="AN3">
        <f>TotalCapacityAnnual!AO4</f>
        <v>0</v>
      </c>
      <c r="AO3">
        <f>TotalCapacityAnnual!AP4</f>
        <v>0</v>
      </c>
      <c r="AP3">
        <f>TotalCapacityAnnual!AQ4</f>
        <v>0</v>
      </c>
      <c r="AQ3">
        <f>TotalCapacityAnnual!AR4</f>
        <v>0</v>
      </c>
      <c r="AR3">
        <f>TotalCapacityAnnual!AS4</f>
        <v>0</v>
      </c>
      <c r="AS3">
        <f>TotalCapacityAnnual!AT4</f>
        <v>0</v>
      </c>
      <c r="AT3">
        <f>TotalCapacityAnnual!AU4</f>
        <v>0</v>
      </c>
      <c r="AU3">
        <f>TotalCapacityAnnual!AV4</f>
        <v>0</v>
      </c>
      <c r="AV3">
        <f>TotalCapacityAnnual!AW4</f>
        <v>0</v>
      </c>
      <c r="AW3">
        <f>TotalCapacityAnnual!AX4</f>
        <v>0</v>
      </c>
      <c r="AX3">
        <f>TotalCapacityAnnual!AY4</f>
        <v>0</v>
      </c>
      <c r="AY3">
        <f>TotalCapacityAnnual!AZ4</f>
        <v>0</v>
      </c>
      <c r="AZ3">
        <f>TotalCapacityAnnual!BA4</f>
        <v>0</v>
      </c>
      <c r="BA3">
        <f>TotalCapacityAnnual!BB4</f>
        <v>0</v>
      </c>
      <c r="BB3">
        <f>TotalCapacityAnnual!BC4</f>
        <v>0</v>
      </c>
      <c r="BC3">
        <f>TotalCapacityAnnual!BD4</f>
        <v>0</v>
      </c>
      <c r="BD3">
        <f>TotalCapacityAnnual!BE4</f>
        <v>0</v>
      </c>
      <c r="BE3">
        <f>TotalCapacityAnnual!BF4</f>
        <v>0</v>
      </c>
    </row>
    <row r="4" spans="1:57" x14ac:dyDescent="0.25">
      <c r="A4" t="s">
        <v>12</v>
      </c>
      <c r="B4">
        <f>TotalCapacityAnnual!C9</f>
        <v>0</v>
      </c>
      <c r="C4">
        <f>TotalCapacityAnnual!D9</f>
        <v>0</v>
      </c>
      <c r="D4">
        <f>TotalCapacityAnnual!E9</f>
        <v>0</v>
      </c>
      <c r="E4">
        <f>TotalCapacityAnnual!F9</f>
        <v>0</v>
      </c>
      <c r="F4">
        <f>TotalCapacityAnnual!G9</f>
        <v>0</v>
      </c>
      <c r="G4">
        <f>TotalCapacityAnnual!H9</f>
        <v>0.27600000000000002</v>
      </c>
      <c r="H4">
        <f>TotalCapacityAnnual!I9</f>
        <v>0.27600000000000002</v>
      </c>
      <c r="I4">
        <f>TotalCapacityAnnual!J9</f>
        <v>0.27600000000000002</v>
      </c>
      <c r="J4">
        <f>TotalCapacityAnnual!K9</f>
        <v>0.27600000000000002</v>
      </c>
      <c r="K4">
        <f>TotalCapacityAnnual!L9</f>
        <v>0.27600000000000002</v>
      </c>
      <c r="L4">
        <f>TotalCapacityAnnual!M9</f>
        <v>0.27600000000000002</v>
      </c>
      <c r="M4">
        <f>TotalCapacityAnnual!N9</f>
        <v>0.27600000000000002</v>
      </c>
      <c r="N4">
        <f>TotalCapacityAnnual!O9</f>
        <v>0.27600000000000002</v>
      </c>
      <c r="O4">
        <f>TotalCapacityAnnual!P9</f>
        <v>0.27600000000000002</v>
      </c>
      <c r="P4">
        <f>TotalCapacityAnnual!Q9</f>
        <v>0.27600000000000002</v>
      </c>
      <c r="Q4">
        <f>TotalCapacityAnnual!R9</f>
        <v>0.27600000000000002</v>
      </c>
      <c r="R4">
        <f>TotalCapacityAnnual!S9</f>
        <v>0.27600000000000002</v>
      </c>
      <c r="S4">
        <f>TotalCapacityAnnual!T9</f>
        <v>0.27600000000000002</v>
      </c>
      <c r="T4">
        <f>TotalCapacityAnnual!U9</f>
        <v>0.27600000000000002</v>
      </c>
      <c r="U4">
        <f>TotalCapacityAnnual!V9</f>
        <v>0.27600000000000002</v>
      </c>
      <c r="V4">
        <f>TotalCapacityAnnual!W9</f>
        <v>0.27600000000000002</v>
      </c>
      <c r="W4">
        <f>TotalCapacityAnnual!X9</f>
        <v>0.27600000000000002</v>
      </c>
      <c r="X4">
        <f>TotalCapacityAnnual!Y9</f>
        <v>0.27600000000000002</v>
      </c>
      <c r="Y4">
        <f>TotalCapacityAnnual!Z9</f>
        <v>0.99293636640287697</v>
      </c>
      <c r="Z4">
        <f>TotalCapacityAnnual!AA9</f>
        <v>2.4929363664028799</v>
      </c>
      <c r="AA4">
        <f>TotalCapacityAnnual!AB9</f>
        <v>3.9929363664028799</v>
      </c>
      <c r="AB4">
        <f>TotalCapacityAnnual!AC9</f>
        <v>5.4929363664028799</v>
      </c>
      <c r="AC4">
        <f>TotalCapacityAnnual!AD9</f>
        <v>6.9929363664028799</v>
      </c>
      <c r="AD4">
        <f>TotalCapacityAnnual!AE9</f>
        <v>8.4929363664028799</v>
      </c>
      <c r="AE4">
        <f>TotalCapacityAnnual!AF9</f>
        <v>9.9929363664028799</v>
      </c>
      <c r="AF4">
        <f>TotalCapacityAnnual!AG9</f>
        <v>11.492936366402899</v>
      </c>
      <c r="AG4">
        <f>TotalCapacityAnnual!AH9</f>
        <v>12.992936366402899</v>
      </c>
      <c r="AH4">
        <f>TotalCapacityAnnual!AI9</f>
        <v>14.492936366402899</v>
      </c>
      <c r="AI4">
        <f>TotalCapacityAnnual!AJ9</f>
        <v>15.992936366402899</v>
      </c>
      <c r="AJ4">
        <f>TotalCapacityAnnual!AK9</f>
        <v>17.492936366402901</v>
      </c>
      <c r="AK4">
        <f>TotalCapacityAnnual!AL9</f>
        <v>18.992936366402901</v>
      </c>
      <c r="AL4">
        <f>TotalCapacityAnnual!AM9</f>
        <v>20.492936366402901</v>
      </c>
      <c r="AM4">
        <f>TotalCapacityAnnual!AN9</f>
        <v>21.992936366402901</v>
      </c>
      <c r="AN4">
        <f>TotalCapacityAnnual!AO9</f>
        <v>23.492936366402901</v>
      </c>
      <c r="AO4">
        <f>TotalCapacityAnnual!AP9</f>
        <v>24.992936366402901</v>
      </c>
      <c r="AP4">
        <f>TotalCapacityAnnual!AQ9</f>
        <v>26.492936366402901</v>
      </c>
      <c r="AQ4">
        <f>TotalCapacityAnnual!AR9</f>
        <v>27.992936366402901</v>
      </c>
      <c r="AR4">
        <f>TotalCapacityAnnual!AS9</f>
        <v>29.492936366402901</v>
      </c>
      <c r="AS4">
        <f>TotalCapacityAnnual!AT9</f>
        <v>30.992936366402901</v>
      </c>
      <c r="AT4">
        <f>TotalCapacityAnnual!AU9</f>
        <v>32.492936366402901</v>
      </c>
      <c r="AU4">
        <f>TotalCapacityAnnual!AV9</f>
        <v>33.716936366402898</v>
      </c>
      <c r="AV4">
        <f>TotalCapacityAnnual!AW9</f>
        <v>35.216936366402898</v>
      </c>
      <c r="AW4">
        <f>TotalCapacityAnnual!AX9</f>
        <v>36.716936366402898</v>
      </c>
      <c r="AX4">
        <f>TotalCapacityAnnual!AY9</f>
        <v>38.216936366402898</v>
      </c>
      <c r="AY4">
        <f>TotalCapacityAnnual!AZ9</f>
        <v>39.716936366402898</v>
      </c>
      <c r="AZ4">
        <f>TotalCapacityAnnual!BA9</f>
        <v>41.216936366402898</v>
      </c>
      <c r="BA4">
        <f>TotalCapacityAnnual!BB9</f>
        <v>42.716936366402898</v>
      </c>
      <c r="BB4">
        <f>TotalCapacityAnnual!BC9</f>
        <v>44.216936366402898</v>
      </c>
      <c r="BC4">
        <f>TotalCapacityAnnual!BD9</f>
        <v>45.716936366402898</v>
      </c>
      <c r="BD4">
        <f>TotalCapacityAnnual!BE9</f>
        <v>47.216936366402898</v>
      </c>
      <c r="BE4">
        <f>TotalCapacityAnnual!BF9</f>
        <v>48.716936366402898</v>
      </c>
    </row>
    <row r="5" spans="1:57" x14ac:dyDescent="0.25">
      <c r="A5" t="s">
        <v>13</v>
      </c>
      <c r="B5">
        <f>TotalCapacityAnnual!C10</f>
        <v>0.19620000000000001</v>
      </c>
      <c r="C5">
        <f>TotalCapacityAnnual!D10</f>
        <v>0.19620000000000001</v>
      </c>
      <c r="D5">
        <f>TotalCapacityAnnual!E10</f>
        <v>0.19620000000000001</v>
      </c>
      <c r="E5">
        <f>TotalCapacityAnnual!F10</f>
        <v>0.19620000000000001</v>
      </c>
      <c r="F5">
        <f>TotalCapacityAnnual!G10</f>
        <v>0.19620000000000001</v>
      </c>
      <c r="G5">
        <f>TotalCapacityAnnual!H10</f>
        <v>0.19620000000000001</v>
      </c>
      <c r="H5">
        <f>TotalCapacityAnnual!I10</f>
        <v>0.18639</v>
      </c>
      <c r="I5">
        <f>TotalCapacityAnnual!J10</f>
        <v>0.17657999999999999</v>
      </c>
      <c r="J5">
        <f>TotalCapacityAnnual!K10</f>
        <v>0.16677</v>
      </c>
      <c r="K5">
        <f>TotalCapacityAnnual!L10</f>
        <v>0.15695999999999999</v>
      </c>
      <c r="L5">
        <f>TotalCapacityAnnual!M10</f>
        <v>9.8100000000000007E-2</v>
      </c>
      <c r="M5">
        <f>TotalCapacityAnnual!N10</f>
        <v>8.8289999999999993E-2</v>
      </c>
      <c r="N5">
        <f>TotalCapacityAnnual!O10</f>
        <v>7.8479999999999994E-2</v>
      </c>
      <c r="O5">
        <f>TotalCapacityAnnual!P10</f>
        <v>6.8669999999999995E-2</v>
      </c>
      <c r="P5">
        <f>TotalCapacityAnnual!Q10</f>
        <v>5.8860000000000003E-2</v>
      </c>
      <c r="Q5">
        <f>TotalCapacityAnnual!R10</f>
        <v>4.9050000000000003E-2</v>
      </c>
      <c r="R5">
        <f>TotalCapacityAnnual!S10</f>
        <v>3.9239999999999997E-2</v>
      </c>
      <c r="S5">
        <f>TotalCapacityAnnual!T10</f>
        <v>2.9430000000000001E-2</v>
      </c>
      <c r="T5">
        <f>TotalCapacityAnnual!U10</f>
        <v>1.9619999999999999E-2</v>
      </c>
      <c r="U5">
        <f>TotalCapacityAnnual!V10</f>
        <v>9.8099999999999993E-3</v>
      </c>
      <c r="V5">
        <f>TotalCapacityAnnual!W10</f>
        <v>0</v>
      </c>
      <c r="W5">
        <f>TotalCapacityAnnual!X10</f>
        <v>0</v>
      </c>
      <c r="X5">
        <f>TotalCapacityAnnual!Y10</f>
        <v>0</v>
      </c>
      <c r="Y5">
        <f>TotalCapacityAnnual!Z10</f>
        <v>0</v>
      </c>
      <c r="Z5">
        <f>TotalCapacityAnnual!AA10</f>
        <v>0</v>
      </c>
      <c r="AA5">
        <f>TotalCapacityAnnual!AB10</f>
        <v>0</v>
      </c>
      <c r="AB5">
        <f>TotalCapacityAnnual!AC10</f>
        <v>0</v>
      </c>
      <c r="AC5">
        <f>TotalCapacityAnnual!AD10</f>
        <v>0</v>
      </c>
      <c r="AD5">
        <f>TotalCapacityAnnual!AE10</f>
        <v>0</v>
      </c>
      <c r="AE5">
        <f>TotalCapacityAnnual!AF10</f>
        <v>0</v>
      </c>
      <c r="AF5">
        <f>TotalCapacityAnnual!AG10</f>
        <v>0</v>
      </c>
      <c r="AG5">
        <f>TotalCapacityAnnual!AH10</f>
        <v>0</v>
      </c>
      <c r="AH5">
        <f>TotalCapacityAnnual!AI10</f>
        <v>0</v>
      </c>
      <c r="AI5">
        <f>TotalCapacityAnnual!AJ10</f>
        <v>0</v>
      </c>
      <c r="AJ5">
        <f>TotalCapacityAnnual!AK10</f>
        <v>0</v>
      </c>
      <c r="AK5">
        <f>TotalCapacityAnnual!AL10</f>
        <v>0</v>
      </c>
      <c r="AL5">
        <f>TotalCapacityAnnual!AM10</f>
        <v>0</v>
      </c>
      <c r="AM5">
        <f>TotalCapacityAnnual!AN10</f>
        <v>0</v>
      </c>
      <c r="AN5">
        <f>TotalCapacityAnnual!AO10</f>
        <v>0</v>
      </c>
      <c r="AO5">
        <f>TotalCapacityAnnual!AP10</f>
        <v>0</v>
      </c>
      <c r="AP5">
        <f>TotalCapacityAnnual!AQ10</f>
        <v>0</v>
      </c>
      <c r="AQ5">
        <f>TotalCapacityAnnual!AR10</f>
        <v>0</v>
      </c>
      <c r="AR5">
        <f>TotalCapacityAnnual!AS10</f>
        <v>0</v>
      </c>
      <c r="AS5">
        <f>TotalCapacityAnnual!AT10</f>
        <v>0</v>
      </c>
      <c r="AT5">
        <f>TotalCapacityAnnual!AU10</f>
        <v>0</v>
      </c>
      <c r="AU5">
        <f>TotalCapacityAnnual!AV10</f>
        <v>0</v>
      </c>
      <c r="AV5">
        <f>TotalCapacityAnnual!AW10</f>
        <v>0</v>
      </c>
      <c r="AW5">
        <f>TotalCapacityAnnual!AX10</f>
        <v>0</v>
      </c>
      <c r="AX5">
        <f>TotalCapacityAnnual!AY10</f>
        <v>0</v>
      </c>
      <c r="AY5">
        <f>TotalCapacityAnnual!AZ10</f>
        <v>0</v>
      </c>
      <c r="AZ5">
        <f>TotalCapacityAnnual!BA10</f>
        <v>0</v>
      </c>
      <c r="BA5">
        <f>TotalCapacityAnnual!BB10</f>
        <v>0</v>
      </c>
      <c r="BB5">
        <f>TotalCapacityAnnual!BC10</f>
        <v>0</v>
      </c>
      <c r="BC5">
        <f>TotalCapacityAnnual!BD10</f>
        <v>0</v>
      </c>
      <c r="BD5">
        <f>TotalCapacityAnnual!BE10</f>
        <v>0</v>
      </c>
      <c r="BE5">
        <f>TotalCapacityAnnual!BF10</f>
        <v>0</v>
      </c>
    </row>
    <row r="6" spans="1:57" x14ac:dyDescent="0.25">
      <c r="A6" t="s">
        <v>18</v>
      </c>
      <c r="B6">
        <f>TotalCapacityAnnual!C15</f>
        <v>0</v>
      </c>
      <c r="C6">
        <f>TotalCapacityAnnual!D15</f>
        <v>0</v>
      </c>
      <c r="D6">
        <f>TotalCapacityAnnual!E15</f>
        <v>0</v>
      </c>
      <c r="E6">
        <f>TotalCapacityAnnual!F15</f>
        <v>0</v>
      </c>
      <c r="F6">
        <f>TotalCapacityAnnual!G15</f>
        <v>0</v>
      </c>
      <c r="G6">
        <f>TotalCapacityAnnual!H15</f>
        <v>0</v>
      </c>
      <c r="H6">
        <f>TotalCapacityAnnual!I15</f>
        <v>0</v>
      </c>
      <c r="I6">
        <f>TotalCapacityAnnual!J15</f>
        <v>0</v>
      </c>
      <c r="J6">
        <f>TotalCapacityAnnual!K15</f>
        <v>0</v>
      </c>
      <c r="K6">
        <f>TotalCapacityAnnual!L15</f>
        <v>0</v>
      </c>
      <c r="L6">
        <f>TotalCapacityAnnual!M15</f>
        <v>0</v>
      </c>
      <c r="M6">
        <f>TotalCapacityAnnual!N15</f>
        <v>0</v>
      </c>
      <c r="N6">
        <f>TotalCapacityAnnual!O15</f>
        <v>0</v>
      </c>
      <c r="O6">
        <f>TotalCapacityAnnual!P15</f>
        <v>0</v>
      </c>
      <c r="P6">
        <f>TotalCapacityAnnual!Q15</f>
        <v>0</v>
      </c>
      <c r="Q6">
        <f>TotalCapacityAnnual!R15</f>
        <v>0</v>
      </c>
      <c r="R6">
        <f>TotalCapacityAnnual!S15</f>
        <v>0</v>
      </c>
      <c r="S6">
        <f>TotalCapacityAnnual!T15</f>
        <v>0</v>
      </c>
      <c r="T6">
        <f>TotalCapacityAnnual!U15</f>
        <v>0</v>
      </c>
      <c r="U6">
        <f>TotalCapacityAnnual!V15</f>
        <v>0</v>
      </c>
      <c r="V6">
        <f>TotalCapacityAnnual!W15</f>
        <v>0</v>
      </c>
      <c r="W6">
        <f>TotalCapacityAnnual!X15</f>
        <v>0</v>
      </c>
      <c r="X6">
        <f>TotalCapacityAnnual!Y15</f>
        <v>0</v>
      </c>
      <c r="Y6">
        <f>TotalCapacityAnnual!Z15</f>
        <v>0</v>
      </c>
      <c r="Z6">
        <f>TotalCapacityAnnual!AA15</f>
        <v>0</v>
      </c>
      <c r="AA6">
        <f>TotalCapacityAnnual!AB15</f>
        <v>0</v>
      </c>
      <c r="AB6">
        <f>TotalCapacityAnnual!AC15</f>
        <v>0</v>
      </c>
      <c r="AC6">
        <f>TotalCapacityAnnual!AD15</f>
        <v>0</v>
      </c>
      <c r="AD6">
        <f>TotalCapacityAnnual!AE15</f>
        <v>0</v>
      </c>
      <c r="AE6">
        <f>TotalCapacityAnnual!AF15</f>
        <v>0</v>
      </c>
      <c r="AF6">
        <f>TotalCapacityAnnual!AG15</f>
        <v>0</v>
      </c>
      <c r="AG6">
        <f>TotalCapacityAnnual!AH15</f>
        <v>0</v>
      </c>
      <c r="AH6">
        <f>TotalCapacityAnnual!AI15</f>
        <v>0</v>
      </c>
      <c r="AI6">
        <f>TotalCapacityAnnual!AJ15</f>
        <v>0</v>
      </c>
      <c r="AJ6">
        <f>TotalCapacityAnnual!AK15</f>
        <v>0</v>
      </c>
      <c r="AK6">
        <f>TotalCapacityAnnual!AL15</f>
        <v>0</v>
      </c>
      <c r="AL6">
        <f>TotalCapacityAnnual!AM15</f>
        <v>0</v>
      </c>
      <c r="AM6">
        <f>TotalCapacityAnnual!AN15</f>
        <v>0</v>
      </c>
      <c r="AN6">
        <f>TotalCapacityAnnual!AO15</f>
        <v>0</v>
      </c>
      <c r="AO6">
        <f>TotalCapacityAnnual!AP15</f>
        <v>0</v>
      </c>
      <c r="AP6">
        <f>TotalCapacityAnnual!AQ15</f>
        <v>0</v>
      </c>
      <c r="AQ6">
        <f>TotalCapacityAnnual!AR15</f>
        <v>0</v>
      </c>
      <c r="AR6">
        <f>TotalCapacityAnnual!AS15</f>
        <v>0</v>
      </c>
      <c r="AS6">
        <f>TotalCapacityAnnual!AT15</f>
        <v>0</v>
      </c>
      <c r="AT6">
        <f>TotalCapacityAnnual!AU15</f>
        <v>0</v>
      </c>
      <c r="AU6">
        <f>TotalCapacityAnnual!AV15</f>
        <v>0</v>
      </c>
      <c r="AV6">
        <f>TotalCapacityAnnual!AW15</f>
        <v>0</v>
      </c>
      <c r="AW6">
        <f>TotalCapacityAnnual!AX15</f>
        <v>0</v>
      </c>
      <c r="AX6">
        <f>TotalCapacityAnnual!AY15</f>
        <v>0</v>
      </c>
      <c r="AY6">
        <f>TotalCapacityAnnual!AZ15</f>
        <v>0</v>
      </c>
      <c r="AZ6">
        <f>TotalCapacityAnnual!BA15</f>
        <v>0</v>
      </c>
      <c r="BA6">
        <f>TotalCapacityAnnual!BB15</f>
        <v>0</v>
      </c>
      <c r="BB6">
        <f>TotalCapacityAnnual!BC15</f>
        <v>0</v>
      </c>
      <c r="BC6">
        <f>TotalCapacityAnnual!BD15</f>
        <v>0</v>
      </c>
      <c r="BD6">
        <f>TotalCapacityAnnual!BE15</f>
        <v>0</v>
      </c>
      <c r="BE6">
        <f>TotalCapacityAnnual!BF15</f>
        <v>0</v>
      </c>
    </row>
    <row r="7" spans="1:57" x14ac:dyDescent="0.25">
      <c r="A7" t="s">
        <v>22</v>
      </c>
      <c r="B7">
        <f>TotalCapacityAnnual!C19</f>
        <v>0</v>
      </c>
      <c r="C7">
        <f>TotalCapacityAnnual!D19</f>
        <v>0</v>
      </c>
      <c r="D7">
        <f>TotalCapacityAnnual!E19</f>
        <v>0</v>
      </c>
      <c r="E7">
        <f>TotalCapacityAnnual!F19</f>
        <v>0</v>
      </c>
      <c r="F7">
        <f>TotalCapacityAnnual!G19</f>
        <v>0</v>
      </c>
      <c r="G7">
        <f>TotalCapacityAnnual!H19</f>
        <v>0</v>
      </c>
      <c r="H7">
        <f>TotalCapacityAnnual!I19</f>
        <v>0</v>
      </c>
      <c r="I7">
        <f>TotalCapacityAnnual!J19</f>
        <v>0</v>
      </c>
      <c r="J7">
        <f>TotalCapacityAnnual!K19</f>
        <v>0</v>
      </c>
      <c r="K7">
        <f>TotalCapacityAnnual!L19</f>
        <v>0</v>
      </c>
      <c r="L7">
        <f>TotalCapacityAnnual!M19</f>
        <v>0</v>
      </c>
      <c r="M7">
        <f>TotalCapacityAnnual!N19</f>
        <v>0</v>
      </c>
      <c r="N7">
        <f>TotalCapacityAnnual!O19</f>
        <v>0</v>
      </c>
      <c r="O7">
        <f>TotalCapacityAnnual!P19</f>
        <v>0</v>
      </c>
      <c r="P7">
        <f>TotalCapacityAnnual!Q19</f>
        <v>0</v>
      </c>
      <c r="Q7">
        <f>TotalCapacityAnnual!R19</f>
        <v>0</v>
      </c>
      <c r="R7">
        <f>TotalCapacityAnnual!S19</f>
        <v>0</v>
      </c>
      <c r="S7">
        <f>TotalCapacityAnnual!T19</f>
        <v>0</v>
      </c>
      <c r="T7">
        <f>TotalCapacityAnnual!U19</f>
        <v>0</v>
      </c>
      <c r="U7">
        <f>TotalCapacityAnnual!V19</f>
        <v>0</v>
      </c>
      <c r="V7">
        <f>TotalCapacityAnnual!W19</f>
        <v>0</v>
      </c>
      <c r="W7">
        <f>TotalCapacityAnnual!X19</f>
        <v>0</v>
      </c>
      <c r="X7">
        <f>TotalCapacityAnnual!Y19</f>
        <v>0</v>
      </c>
      <c r="Y7">
        <f>TotalCapacityAnnual!Z19</f>
        <v>0</v>
      </c>
      <c r="Z7">
        <f>TotalCapacityAnnual!AA19</f>
        <v>0</v>
      </c>
      <c r="AA7">
        <f>TotalCapacityAnnual!AB19</f>
        <v>0</v>
      </c>
      <c r="AB7">
        <f>TotalCapacityAnnual!AC19</f>
        <v>0</v>
      </c>
      <c r="AC7">
        <f>TotalCapacityAnnual!AD19</f>
        <v>0</v>
      </c>
      <c r="AD7">
        <f>TotalCapacityAnnual!AE19</f>
        <v>0</v>
      </c>
      <c r="AE7">
        <f>TotalCapacityAnnual!AF19</f>
        <v>0</v>
      </c>
      <c r="AF7">
        <f>TotalCapacityAnnual!AG19</f>
        <v>0</v>
      </c>
      <c r="AG7">
        <f>TotalCapacityAnnual!AH19</f>
        <v>0</v>
      </c>
      <c r="AH7">
        <f>TotalCapacityAnnual!AI19</f>
        <v>0</v>
      </c>
      <c r="AI7">
        <f>TotalCapacityAnnual!AJ19</f>
        <v>0</v>
      </c>
      <c r="AJ7">
        <f>TotalCapacityAnnual!AK19</f>
        <v>0</v>
      </c>
      <c r="AK7">
        <f>TotalCapacityAnnual!AL19</f>
        <v>0</v>
      </c>
      <c r="AL7">
        <f>TotalCapacityAnnual!AM19</f>
        <v>0</v>
      </c>
      <c r="AM7">
        <f>TotalCapacityAnnual!AN19</f>
        <v>0</v>
      </c>
      <c r="AN7">
        <f>TotalCapacityAnnual!AO19</f>
        <v>0</v>
      </c>
      <c r="AO7">
        <f>TotalCapacityAnnual!AP19</f>
        <v>0</v>
      </c>
      <c r="AP7">
        <f>TotalCapacityAnnual!AQ19</f>
        <v>0</v>
      </c>
      <c r="AQ7">
        <f>TotalCapacityAnnual!AR19</f>
        <v>0</v>
      </c>
      <c r="AR7">
        <f>TotalCapacityAnnual!AS19</f>
        <v>0</v>
      </c>
      <c r="AS7">
        <f>TotalCapacityAnnual!AT19</f>
        <v>0</v>
      </c>
      <c r="AT7">
        <f>TotalCapacityAnnual!AU19</f>
        <v>0</v>
      </c>
      <c r="AU7">
        <f>TotalCapacityAnnual!AV19</f>
        <v>0</v>
      </c>
      <c r="AV7">
        <f>TotalCapacityAnnual!AW19</f>
        <v>0</v>
      </c>
      <c r="AW7">
        <f>TotalCapacityAnnual!AX19</f>
        <v>0</v>
      </c>
      <c r="AX7">
        <f>TotalCapacityAnnual!AY19</f>
        <v>0</v>
      </c>
      <c r="AY7">
        <f>TotalCapacityAnnual!AZ19</f>
        <v>0</v>
      </c>
      <c r="AZ7">
        <f>TotalCapacityAnnual!BA19</f>
        <v>0</v>
      </c>
      <c r="BA7">
        <f>TotalCapacityAnnual!BB19</f>
        <v>0</v>
      </c>
      <c r="BB7">
        <f>TotalCapacityAnnual!BC19</f>
        <v>0</v>
      </c>
      <c r="BC7">
        <f>TotalCapacityAnnual!BD19</f>
        <v>0</v>
      </c>
      <c r="BD7">
        <f>TotalCapacityAnnual!BE19</f>
        <v>0</v>
      </c>
      <c r="BE7">
        <f>TotalCapacityAnnual!BF19</f>
        <v>9.2694320345526098</v>
      </c>
    </row>
    <row r="8" spans="1:57" x14ac:dyDescent="0.25">
      <c r="A8" t="s">
        <v>26</v>
      </c>
      <c r="B8">
        <f>TotalCapacityAnnual!C23</f>
        <v>0</v>
      </c>
      <c r="C8">
        <f>TotalCapacityAnnual!D23</f>
        <v>0</v>
      </c>
      <c r="D8">
        <f>TotalCapacityAnnual!E23</f>
        <v>0</v>
      </c>
      <c r="E8">
        <f>TotalCapacityAnnual!F23</f>
        <v>0</v>
      </c>
      <c r="F8">
        <f>TotalCapacityAnnual!G23</f>
        <v>0</v>
      </c>
      <c r="G8">
        <f>TotalCapacityAnnual!H23</f>
        <v>0</v>
      </c>
      <c r="H8">
        <f>TotalCapacityAnnual!I23</f>
        <v>0</v>
      </c>
      <c r="I8">
        <f>TotalCapacityAnnual!J23</f>
        <v>0</v>
      </c>
      <c r="J8">
        <f>TotalCapacityAnnual!K23</f>
        <v>0</v>
      </c>
      <c r="K8">
        <f>TotalCapacityAnnual!L23</f>
        <v>0</v>
      </c>
      <c r="L8">
        <f>TotalCapacityAnnual!M23</f>
        <v>0</v>
      </c>
      <c r="M8">
        <f>TotalCapacityAnnual!N23</f>
        <v>0</v>
      </c>
      <c r="N8">
        <f>TotalCapacityAnnual!O23</f>
        <v>0</v>
      </c>
      <c r="O8">
        <f>TotalCapacityAnnual!P23</f>
        <v>0</v>
      </c>
      <c r="P8">
        <f>TotalCapacityAnnual!Q23</f>
        <v>0</v>
      </c>
      <c r="Q8">
        <f>TotalCapacityAnnual!R23</f>
        <v>0</v>
      </c>
      <c r="R8">
        <f>TotalCapacityAnnual!S23</f>
        <v>0</v>
      </c>
      <c r="S8">
        <f>TotalCapacityAnnual!T23</f>
        <v>0</v>
      </c>
      <c r="T8">
        <f>TotalCapacityAnnual!U23</f>
        <v>0</v>
      </c>
      <c r="U8">
        <f>TotalCapacityAnnual!V23</f>
        <v>0</v>
      </c>
      <c r="V8">
        <f>TotalCapacityAnnual!W23</f>
        <v>0</v>
      </c>
      <c r="W8">
        <f>TotalCapacityAnnual!X23</f>
        <v>0</v>
      </c>
      <c r="X8">
        <f>TotalCapacityAnnual!Y23</f>
        <v>0</v>
      </c>
      <c r="Y8">
        <f>TotalCapacityAnnual!Z23</f>
        <v>0</v>
      </c>
      <c r="Z8">
        <f>TotalCapacityAnnual!AA23</f>
        <v>0</v>
      </c>
      <c r="AA8">
        <f>TotalCapacityAnnual!AB23</f>
        <v>0</v>
      </c>
      <c r="AB8">
        <f>TotalCapacityAnnual!AC23</f>
        <v>0</v>
      </c>
      <c r="AC8">
        <f>TotalCapacityAnnual!AD23</f>
        <v>0</v>
      </c>
      <c r="AD8">
        <f>TotalCapacityAnnual!AE23</f>
        <v>0</v>
      </c>
      <c r="AE8">
        <f>TotalCapacityAnnual!AF23</f>
        <v>0</v>
      </c>
      <c r="AF8">
        <f>TotalCapacityAnnual!AG23</f>
        <v>0</v>
      </c>
      <c r="AG8">
        <f>TotalCapacityAnnual!AH23</f>
        <v>0</v>
      </c>
      <c r="AH8">
        <f>TotalCapacityAnnual!AI23</f>
        <v>0</v>
      </c>
      <c r="AI8">
        <f>TotalCapacityAnnual!AJ23</f>
        <v>0</v>
      </c>
      <c r="AJ8">
        <f>TotalCapacityAnnual!AK23</f>
        <v>0</v>
      </c>
      <c r="AK8">
        <f>TotalCapacityAnnual!AL23</f>
        <v>0</v>
      </c>
      <c r="AL8">
        <f>TotalCapacityAnnual!AM23</f>
        <v>0</v>
      </c>
      <c r="AM8">
        <f>TotalCapacityAnnual!AN23</f>
        <v>0</v>
      </c>
      <c r="AN8">
        <f>TotalCapacityAnnual!AO23</f>
        <v>0</v>
      </c>
      <c r="AO8">
        <f>TotalCapacityAnnual!AP23</f>
        <v>0</v>
      </c>
      <c r="AP8">
        <f>TotalCapacityAnnual!AQ23</f>
        <v>0</v>
      </c>
      <c r="AQ8">
        <f>TotalCapacityAnnual!AR23</f>
        <v>0</v>
      </c>
      <c r="AR8">
        <f>TotalCapacityAnnual!AS23</f>
        <v>0</v>
      </c>
      <c r="AS8">
        <f>TotalCapacityAnnual!AT23</f>
        <v>0</v>
      </c>
      <c r="AT8">
        <f>TotalCapacityAnnual!AU23</f>
        <v>0</v>
      </c>
      <c r="AU8">
        <f>TotalCapacityAnnual!AV23</f>
        <v>0</v>
      </c>
      <c r="AV8">
        <f>TotalCapacityAnnual!AW23</f>
        <v>0</v>
      </c>
      <c r="AW8">
        <f>TotalCapacityAnnual!AX23</f>
        <v>0</v>
      </c>
      <c r="AX8">
        <f>TotalCapacityAnnual!AY23</f>
        <v>0</v>
      </c>
      <c r="AY8">
        <f>TotalCapacityAnnual!AZ23</f>
        <v>0</v>
      </c>
      <c r="AZ8">
        <f>TotalCapacityAnnual!BA23</f>
        <v>0</v>
      </c>
      <c r="BA8">
        <f>TotalCapacityAnnual!BB23</f>
        <v>0</v>
      </c>
      <c r="BB8">
        <f>TotalCapacityAnnual!BC23</f>
        <v>0</v>
      </c>
      <c r="BC8">
        <f>TotalCapacityAnnual!BD23</f>
        <v>0</v>
      </c>
      <c r="BD8">
        <f>TotalCapacityAnnual!BE23</f>
        <v>0</v>
      </c>
      <c r="BE8">
        <f>TotalCapacityAnnual!BF23</f>
        <v>0</v>
      </c>
    </row>
    <row r="9" spans="1:57" x14ac:dyDescent="0.25">
      <c r="A9" t="s">
        <v>28</v>
      </c>
      <c r="B9">
        <f>TotalCapacityAnnual!C25</f>
        <v>0</v>
      </c>
      <c r="C9">
        <f>TotalCapacityAnnual!D25</f>
        <v>0</v>
      </c>
      <c r="D9">
        <f>TotalCapacityAnnual!E25</f>
        <v>0</v>
      </c>
      <c r="E9">
        <f>TotalCapacityAnnual!F25</f>
        <v>0</v>
      </c>
      <c r="F9">
        <f>TotalCapacityAnnual!G25</f>
        <v>0</v>
      </c>
      <c r="G9">
        <f>TotalCapacityAnnual!H25</f>
        <v>0</v>
      </c>
      <c r="H9">
        <f>TotalCapacityAnnual!I25</f>
        <v>0</v>
      </c>
      <c r="I9">
        <f>TotalCapacityAnnual!J25</f>
        <v>0</v>
      </c>
      <c r="J9">
        <f>TotalCapacityAnnual!K25</f>
        <v>0</v>
      </c>
      <c r="K9">
        <f>TotalCapacityAnnual!L25</f>
        <v>0</v>
      </c>
      <c r="L9">
        <f>TotalCapacityAnnual!M25</f>
        <v>0</v>
      </c>
      <c r="M9">
        <f>TotalCapacityAnnual!N25</f>
        <v>0</v>
      </c>
      <c r="N9">
        <f>TotalCapacityAnnual!O25</f>
        <v>0</v>
      </c>
      <c r="O9">
        <f>TotalCapacityAnnual!P25</f>
        <v>0</v>
      </c>
      <c r="P9">
        <f>TotalCapacityAnnual!Q25</f>
        <v>0</v>
      </c>
      <c r="Q9">
        <f>TotalCapacityAnnual!R25</f>
        <v>0</v>
      </c>
      <c r="R9">
        <f>TotalCapacityAnnual!S25</f>
        <v>0</v>
      </c>
      <c r="S9">
        <f>TotalCapacityAnnual!T25</f>
        <v>0</v>
      </c>
      <c r="T9">
        <f>TotalCapacityAnnual!U25</f>
        <v>0</v>
      </c>
      <c r="U9">
        <f>TotalCapacityAnnual!V25</f>
        <v>0</v>
      </c>
      <c r="V9">
        <f>TotalCapacityAnnual!W25</f>
        <v>0</v>
      </c>
      <c r="W9">
        <f>TotalCapacityAnnual!X25</f>
        <v>0</v>
      </c>
      <c r="X9">
        <f>TotalCapacityAnnual!Y25</f>
        <v>0</v>
      </c>
      <c r="Y9">
        <f>TotalCapacityAnnual!Z25</f>
        <v>0</v>
      </c>
      <c r="Z9">
        <f>TotalCapacityAnnual!AA25</f>
        <v>0</v>
      </c>
      <c r="AA9">
        <f>TotalCapacityAnnual!AB25</f>
        <v>0</v>
      </c>
      <c r="AB9">
        <f>TotalCapacityAnnual!AC25</f>
        <v>0</v>
      </c>
      <c r="AC9">
        <f>TotalCapacityAnnual!AD25</f>
        <v>0</v>
      </c>
      <c r="AD9">
        <f>TotalCapacityAnnual!AE25</f>
        <v>0</v>
      </c>
      <c r="AE9">
        <f>TotalCapacityAnnual!AF25</f>
        <v>0</v>
      </c>
      <c r="AF9">
        <f>TotalCapacityAnnual!AG25</f>
        <v>0</v>
      </c>
      <c r="AG9">
        <f>TotalCapacityAnnual!AH25</f>
        <v>0</v>
      </c>
      <c r="AH9">
        <f>TotalCapacityAnnual!AI25</f>
        <v>0</v>
      </c>
      <c r="AI9">
        <f>TotalCapacityAnnual!AJ25</f>
        <v>0</v>
      </c>
      <c r="AJ9">
        <f>TotalCapacityAnnual!AK25</f>
        <v>0</v>
      </c>
      <c r="AK9">
        <f>TotalCapacityAnnual!AL25</f>
        <v>0</v>
      </c>
      <c r="AL9">
        <f>TotalCapacityAnnual!AM25</f>
        <v>0</v>
      </c>
      <c r="AM9">
        <f>TotalCapacityAnnual!AN25</f>
        <v>0</v>
      </c>
      <c r="AN9">
        <f>TotalCapacityAnnual!AO25</f>
        <v>0</v>
      </c>
      <c r="AO9">
        <f>TotalCapacityAnnual!AP25</f>
        <v>0</v>
      </c>
      <c r="AP9">
        <f>TotalCapacityAnnual!AQ25</f>
        <v>0</v>
      </c>
      <c r="AQ9">
        <f>TotalCapacityAnnual!AR25</f>
        <v>0</v>
      </c>
      <c r="AR9">
        <f>TotalCapacityAnnual!AS25</f>
        <v>0</v>
      </c>
      <c r="AS9">
        <f>TotalCapacityAnnual!AT25</f>
        <v>0</v>
      </c>
      <c r="AT9">
        <f>TotalCapacityAnnual!AU25</f>
        <v>0</v>
      </c>
      <c r="AU9">
        <f>TotalCapacityAnnual!AV25</f>
        <v>0</v>
      </c>
      <c r="AV9">
        <f>TotalCapacityAnnual!AW25</f>
        <v>0</v>
      </c>
      <c r="AW9">
        <f>TotalCapacityAnnual!AX25</f>
        <v>0</v>
      </c>
      <c r="AX9">
        <f>TotalCapacityAnnual!AY25</f>
        <v>0</v>
      </c>
      <c r="AY9">
        <f>TotalCapacityAnnual!AZ25</f>
        <v>0</v>
      </c>
      <c r="AZ9">
        <f>TotalCapacityAnnual!BA25</f>
        <v>0</v>
      </c>
      <c r="BA9">
        <f>TotalCapacityAnnual!BB25</f>
        <v>0</v>
      </c>
      <c r="BB9">
        <f>TotalCapacityAnnual!BC25</f>
        <v>0</v>
      </c>
      <c r="BC9">
        <f>TotalCapacityAnnual!BD25</f>
        <v>0</v>
      </c>
      <c r="BD9">
        <f>TotalCapacityAnnual!BE25</f>
        <v>0</v>
      </c>
      <c r="BE9">
        <f>TotalCapacityAnnual!BF25</f>
        <v>0</v>
      </c>
    </row>
    <row r="10" spans="1:57" x14ac:dyDescent="0.25">
      <c r="A10" t="s">
        <v>29</v>
      </c>
      <c r="B10">
        <f>TotalCapacityAnnual!C26</f>
        <v>1.32115800133381</v>
      </c>
      <c r="C10">
        <f>TotalCapacityAnnual!D26</f>
        <v>1.32115800133381</v>
      </c>
      <c r="D10">
        <f>TotalCapacityAnnual!E26</f>
        <v>1.32115800133381</v>
      </c>
      <c r="E10">
        <f>TotalCapacityAnnual!F26</f>
        <v>1.32115800133381</v>
      </c>
      <c r="F10">
        <f>TotalCapacityAnnual!G26</f>
        <v>1.32115800133381</v>
      </c>
      <c r="G10">
        <f>TotalCapacityAnnual!H26</f>
        <v>1.32115800133381</v>
      </c>
      <c r="H10">
        <f>TotalCapacityAnnual!I26</f>
        <v>1.32115800133381</v>
      </c>
      <c r="I10">
        <f>TotalCapacityAnnual!J26</f>
        <v>1.32115800133381</v>
      </c>
      <c r="J10">
        <f>TotalCapacityAnnual!K26</f>
        <v>1.32115800133381</v>
      </c>
      <c r="K10">
        <f>TotalCapacityAnnual!L26</f>
        <v>1.32115800133381</v>
      </c>
      <c r="L10">
        <f>TotalCapacityAnnual!M26</f>
        <v>1.32115800133381</v>
      </c>
      <c r="M10">
        <f>TotalCapacityAnnual!N26</f>
        <v>1.32115800133381</v>
      </c>
      <c r="N10">
        <f>TotalCapacityAnnual!O26</f>
        <v>1.32115800133381</v>
      </c>
      <c r="O10">
        <f>TotalCapacityAnnual!P26</f>
        <v>1.32115800133381</v>
      </c>
      <c r="P10">
        <f>TotalCapacityAnnual!Q26</f>
        <v>1.32115800133381</v>
      </c>
      <c r="Q10">
        <f>TotalCapacityAnnual!R26</f>
        <v>1.32115800133381</v>
      </c>
      <c r="R10">
        <f>TotalCapacityAnnual!S26</f>
        <v>1.32115800133381</v>
      </c>
      <c r="S10">
        <f>TotalCapacityAnnual!T26</f>
        <v>1.32115800133381</v>
      </c>
      <c r="T10">
        <f>TotalCapacityAnnual!U26</f>
        <v>1.32115800133381</v>
      </c>
      <c r="U10">
        <f>TotalCapacityAnnual!V26</f>
        <v>1.32115800133381</v>
      </c>
      <c r="V10">
        <f>TotalCapacityAnnual!W26</f>
        <v>1.32115800133381</v>
      </c>
      <c r="W10">
        <f>TotalCapacityAnnual!X26</f>
        <v>1.32115800133381</v>
      </c>
      <c r="X10">
        <f>TotalCapacityAnnual!Y26</f>
        <v>1.32115800133381</v>
      </c>
      <c r="Y10">
        <f>TotalCapacityAnnual!Z26</f>
        <v>1.32115800133381</v>
      </c>
      <c r="Z10">
        <f>TotalCapacityAnnual!AA26</f>
        <v>1.32115800133381</v>
      </c>
      <c r="AA10">
        <f>TotalCapacityAnnual!AB26</f>
        <v>1.32115800133381</v>
      </c>
      <c r="AB10">
        <f>TotalCapacityAnnual!AC26</f>
        <v>1.32115800133381</v>
      </c>
      <c r="AC10">
        <f>TotalCapacityAnnual!AD26</f>
        <v>1.32115800133381</v>
      </c>
      <c r="AD10">
        <f>TotalCapacityAnnual!AE26</f>
        <v>1.32115800133381</v>
      </c>
      <c r="AE10">
        <f>TotalCapacityAnnual!AF26</f>
        <v>1.32115800133381</v>
      </c>
      <c r="AF10">
        <f>TotalCapacityAnnual!AG26</f>
        <v>1.32115800133381</v>
      </c>
      <c r="AG10">
        <f>TotalCapacityAnnual!AH26</f>
        <v>1.32115800133381</v>
      </c>
      <c r="AH10">
        <f>TotalCapacityAnnual!AI26</f>
        <v>1.32115800133381</v>
      </c>
      <c r="AI10">
        <f>TotalCapacityAnnual!AJ26</f>
        <v>1.32115800133381</v>
      </c>
      <c r="AJ10">
        <f>TotalCapacityAnnual!AK26</f>
        <v>1.32115800133381</v>
      </c>
      <c r="AK10">
        <f>TotalCapacityAnnual!AL26</f>
        <v>1.32115800133381</v>
      </c>
      <c r="AL10">
        <f>TotalCapacityAnnual!AM26</f>
        <v>1.32115800133381</v>
      </c>
      <c r="AM10">
        <f>TotalCapacityAnnual!AN26</f>
        <v>1.32115800133381</v>
      </c>
      <c r="AN10">
        <f>TotalCapacityAnnual!AO26</f>
        <v>1.32115800133381</v>
      </c>
      <c r="AO10">
        <f>TotalCapacityAnnual!AP26</f>
        <v>1.32115800133381</v>
      </c>
      <c r="AP10">
        <f>TotalCapacityAnnual!AQ26</f>
        <v>1.32115800133381</v>
      </c>
      <c r="AQ10">
        <f>TotalCapacityAnnual!AR26</f>
        <v>1.32115800133381</v>
      </c>
      <c r="AR10">
        <f>TotalCapacityAnnual!AS26</f>
        <v>1.32115800133381</v>
      </c>
      <c r="AS10">
        <f>TotalCapacityAnnual!AT26</f>
        <v>1.32115800133381</v>
      </c>
      <c r="AT10">
        <f>TotalCapacityAnnual!AU26</f>
        <v>1.32115800133381</v>
      </c>
      <c r="AU10">
        <f>TotalCapacityAnnual!AV26</f>
        <v>1.32115800133381</v>
      </c>
      <c r="AV10">
        <f>TotalCapacityAnnual!AW26</f>
        <v>1.32115800133381</v>
      </c>
      <c r="AW10">
        <f>TotalCapacityAnnual!AX26</f>
        <v>1.32115800133381</v>
      </c>
      <c r="AX10">
        <f>TotalCapacityAnnual!AY26</f>
        <v>1.32115800133381</v>
      </c>
      <c r="AY10">
        <f>TotalCapacityAnnual!AZ26</f>
        <v>1.32115800133381</v>
      </c>
      <c r="AZ10">
        <f>TotalCapacityAnnual!BA26</f>
        <v>1.32115800133381</v>
      </c>
      <c r="BA10">
        <f>TotalCapacityAnnual!BB26</f>
        <v>1.32115800133381</v>
      </c>
      <c r="BB10">
        <f>TotalCapacityAnnual!BC26</f>
        <v>1.32115800133381</v>
      </c>
      <c r="BC10">
        <f>TotalCapacityAnnual!BD26</f>
        <v>1.32115800133381</v>
      </c>
      <c r="BD10">
        <f>TotalCapacityAnnual!BE26</f>
        <v>1.32115800133381</v>
      </c>
      <c r="BE10">
        <f>TotalCapacityAnnual!BF26</f>
        <v>1.32115800133381</v>
      </c>
    </row>
    <row r="11" spans="1:57" x14ac:dyDescent="0.25">
      <c r="A11" t="s">
        <v>31</v>
      </c>
      <c r="B11">
        <f>TotalCapacityAnnual!C28</f>
        <v>1.50734368</v>
      </c>
      <c r="C11">
        <f>TotalCapacityAnnual!D28</f>
        <v>1.50734368</v>
      </c>
      <c r="D11">
        <f>TotalCapacityAnnual!E28</f>
        <v>90.035931964599101</v>
      </c>
      <c r="E11">
        <f>TotalCapacityAnnual!F28</f>
        <v>90.035931964599101</v>
      </c>
      <c r="F11">
        <f>TotalCapacityAnnual!G28</f>
        <v>90.035931964599101</v>
      </c>
      <c r="G11">
        <f>TotalCapacityAnnual!H28</f>
        <v>90.035931964599101</v>
      </c>
      <c r="H11">
        <f>TotalCapacityAnnual!I28</f>
        <v>90.035931964599101</v>
      </c>
      <c r="I11">
        <f>TotalCapacityAnnual!J28</f>
        <v>90.035931964599101</v>
      </c>
      <c r="J11">
        <f>TotalCapacityAnnual!K28</f>
        <v>90.035931964599101</v>
      </c>
      <c r="K11">
        <f>TotalCapacityAnnual!L28</f>
        <v>90.035931964599101</v>
      </c>
      <c r="L11">
        <f>TotalCapacityAnnual!M28</f>
        <v>90.035931964599101</v>
      </c>
      <c r="M11">
        <f>TotalCapacityAnnual!N28</f>
        <v>90.035931964599101</v>
      </c>
      <c r="N11">
        <f>TotalCapacityAnnual!O28</f>
        <v>90.035931964599101</v>
      </c>
      <c r="O11">
        <f>TotalCapacityAnnual!P28</f>
        <v>90.035931964599101</v>
      </c>
      <c r="P11">
        <f>TotalCapacityAnnual!Q28</f>
        <v>90.035931964599101</v>
      </c>
      <c r="Q11">
        <f>TotalCapacityAnnual!R28</f>
        <v>90.035931964599101</v>
      </c>
      <c r="R11">
        <f>TotalCapacityAnnual!S28</f>
        <v>90.035931964599101</v>
      </c>
      <c r="S11">
        <f>TotalCapacityAnnual!T28</f>
        <v>90.035931964599101</v>
      </c>
      <c r="T11">
        <f>TotalCapacityAnnual!U28</f>
        <v>90.035931964599101</v>
      </c>
      <c r="U11">
        <f>TotalCapacityAnnual!V28</f>
        <v>90.035931964599101</v>
      </c>
      <c r="V11">
        <f>TotalCapacityAnnual!W28</f>
        <v>90.035931964599101</v>
      </c>
      <c r="W11">
        <f>TotalCapacityAnnual!X28</f>
        <v>90.035931964599101</v>
      </c>
      <c r="X11">
        <f>TotalCapacityAnnual!Y28</f>
        <v>90.035931964599101</v>
      </c>
      <c r="Y11">
        <f>TotalCapacityAnnual!Z28</f>
        <v>90.035931964599101</v>
      </c>
      <c r="Z11">
        <f>TotalCapacityAnnual!AA28</f>
        <v>90.035931964599101</v>
      </c>
      <c r="AA11">
        <f>TotalCapacityAnnual!AB28</f>
        <v>90.035931964599101</v>
      </c>
      <c r="AB11">
        <f>TotalCapacityAnnual!AC28</f>
        <v>90.035931964599101</v>
      </c>
      <c r="AC11">
        <f>TotalCapacityAnnual!AD28</f>
        <v>90.035931964599101</v>
      </c>
      <c r="AD11">
        <f>TotalCapacityAnnual!AE28</f>
        <v>90.035931964599101</v>
      </c>
      <c r="AE11">
        <f>TotalCapacityAnnual!AF28</f>
        <v>90.035931964599101</v>
      </c>
      <c r="AF11">
        <f>TotalCapacityAnnual!AG28</f>
        <v>90.035931964599101</v>
      </c>
      <c r="AG11">
        <f>TotalCapacityAnnual!AH28</f>
        <v>90.035931964599101</v>
      </c>
      <c r="AH11">
        <f>TotalCapacityAnnual!AI28</f>
        <v>90.035931964599101</v>
      </c>
      <c r="AI11">
        <f>TotalCapacityAnnual!AJ28</f>
        <v>90.035931964599101</v>
      </c>
      <c r="AJ11">
        <f>TotalCapacityAnnual!AK28</f>
        <v>90.035931964599101</v>
      </c>
      <c r="AK11">
        <f>TotalCapacityAnnual!AL28</f>
        <v>90.035931964599101</v>
      </c>
      <c r="AL11">
        <f>TotalCapacityAnnual!AM28</f>
        <v>90.035931964599101</v>
      </c>
      <c r="AM11">
        <f>TotalCapacityAnnual!AN28</f>
        <v>90.035931964599101</v>
      </c>
      <c r="AN11">
        <f>TotalCapacityAnnual!AO28</f>
        <v>90.035931964599101</v>
      </c>
      <c r="AO11">
        <f>TotalCapacityAnnual!AP28</f>
        <v>90.035931964599101</v>
      </c>
      <c r="AP11">
        <f>TotalCapacityAnnual!AQ28</f>
        <v>90.035931964599101</v>
      </c>
      <c r="AQ11">
        <f>TotalCapacityAnnual!AR28</f>
        <v>147.03392213773</v>
      </c>
      <c r="AR11">
        <f>TotalCapacityAnnual!AS28</f>
        <v>147.03392213773</v>
      </c>
      <c r="AS11">
        <f>TotalCapacityAnnual!AT28</f>
        <v>147.03392213773</v>
      </c>
      <c r="AT11">
        <f>TotalCapacityAnnual!AU28</f>
        <v>147.03392213773</v>
      </c>
      <c r="AU11">
        <f>TotalCapacityAnnual!AV28</f>
        <v>147.03392213773</v>
      </c>
      <c r="AV11">
        <f>TotalCapacityAnnual!AW28</f>
        <v>147.03392213773</v>
      </c>
      <c r="AW11">
        <f>TotalCapacityAnnual!AX28</f>
        <v>147.03392213773</v>
      </c>
      <c r="AX11">
        <f>TotalCapacityAnnual!AY28</f>
        <v>147.03392213773</v>
      </c>
      <c r="AY11">
        <f>TotalCapacityAnnual!AZ28</f>
        <v>147.03392213773</v>
      </c>
      <c r="AZ11">
        <f>TotalCapacityAnnual!BA28</f>
        <v>147.03392213773</v>
      </c>
      <c r="BA11">
        <f>TotalCapacityAnnual!BB28</f>
        <v>147.03392213773</v>
      </c>
      <c r="BB11">
        <f>TotalCapacityAnnual!BC28</f>
        <v>147.03392213773</v>
      </c>
      <c r="BC11">
        <f>TotalCapacityAnnual!BD28</f>
        <v>147.03392213773</v>
      </c>
      <c r="BD11">
        <f>TotalCapacityAnnual!BE28</f>
        <v>147.03392213773</v>
      </c>
      <c r="BE11">
        <f>TotalCapacityAnnual!BF28</f>
        <v>147.03392213773</v>
      </c>
    </row>
    <row r="12" spans="1:57" x14ac:dyDescent="0.25">
      <c r="A12" t="s">
        <v>32</v>
      </c>
      <c r="B12">
        <f>TotalCapacityAnnual!C29</f>
        <v>5.4702614769154501</v>
      </c>
      <c r="C12">
        <f>TotalCapacityAnnual!D29</f>
        <v>5.4702614769154501</v>
      </c>
      <c r="D12">
        <f>TotalCapacityAnnual!E29</f>
        <v>5.4702614769154501</v>
      </c>
      <c r="E12">
        <f>TotalCapacityAnnual!F29</f>
        <v>5.4702614769154501</v>
      </c>
      <c r="F12">
        <f>TotalCapacityAnnual!G29</f>
        <v>5.4702614769154501</v>
      </c>
      <c r="G12">
        <f>TotalCapacityAnnual!H29</f>
        <v>5.4702614769154501</v>
      </c>
      <c r="H12">
        <f>TotalCapacityAnnual!I29</f>
        <v>5.4702614769154501</v>
      </c>
      <c r="I12">
        <f>TotalCapacityAnnual!J29</f>
        <v>5.4702614769154501</v>
      </c>
      <c r="J12">
        <f>TotalCapacityAnnual!K29</f>
        <v>5.4702614769154501</v>
      </c>
      <c r="K12">
        <f>TotalCapacityAnnual!L29</f>
        <v>5.4702614769154501</v>
      </c>
      <c r="L12">
        <f>TotalCapacityAnnual!M29</f>
        <v>5.4702614769154501</v>
      </c>
      <c r="M12">
        <f>TotalCapacityAnnual!N29</f>
        <v>5.4702614769154501</v>
      </c>
      <c r="N12">
        <f>TotalCapacityAnnual!O29</f>
        <v>5.4702614769154501</v>
      </c>
      <c r="O12">
        <f>TotalCapacityAnnual!P29</f>
        <v>5.4702614769154501</v>
      </c>
      <c r="P12">
        <f>TotalCapacityAnnual!Q29</f>
        <v>5.4702614769154501</v>
      </c>
      <c r="Q12">
        <f>TotalCapacityAnnual!R29</f>
        <v>5.4702614769154501</v>
      </c>
      <c r="R12">
        <f>TotalCapacityAnnual!S29</f>
        <v>5.4702614769154501</v>
      </c>
      <c r="S12">
        <f>TotalCapacityAnnual!T29</f>
        <v>5.4702614769154501</v>
      </c>
      <c r="T12">
        <f>TotalCapacityAnnual!U29</f>
        <v>5.4702614769154501</v>
      </c>
      <c r="U12">
        <f>TotalCapacityAnnual!V29</f>
        <v>5.4702614769154501</v>
      </c>
      <c r="V12">
        <f>TotalCapacityAnnual!W29</f>
        <v>5.4702614769154501</v>
      </c>
      <c r="W12">
        <f>TotalCapacityAnnual!X29</f>
        <v>5.4702614769154501</v>
      </c>
      <c r="X12">
        <f>TotalCapacityAnnual!Y29</f>
        <v>5.4702614769154501</v>
      </c>
      <c r="Y12">
        <f>TotalCapacityAnnual!Z29</f>
        <v>5.4702614769154501</v>
      </c>
      <c r="Z12">
        <f>TotalCapacityAnnual!AA29</f>
        <v>5.4702614769154501</v>
      </c>
      <c r="AA12">
        <f>TotalCapacityAnnual!AB29</f>
        <v>5.4702614769154501</v>
      </c>
      <c r="AB12">
        <f>TotalCapacityAnnual!AC29</f>
        <v>5.4702614769154501</v>
      </c>
      <c r="AC12">
        <f>TotalCapacityAnnual!AD29</f>
        <v>5.4702614769154501</v>
      </c>
      <c r="AD12">
        <f>TotalCapacityAnnual!AE29</f>
        <v>5.4702614769154501</v>
      </c>
      <c r="AE12">
        <f>TotalCapacityAnnual!AF29</f>
        <v>5.4702614769154501</v>
      </c>
      <c r="AF12">
        <f>TotalCapacityAnnual!AG29</f>
        <v>5.4702614769154501</v>
      </c>
      <c r="AG12">
        <f>TotalCapacityAnnual!AH29</f>
        <v>5.4702614769154501</v>
      </c>
      <c r="AH12">
        <f>TotalCapacityAnnual!AI29</f>
        <v>5.4702614769154501</v>
      </c>
      <c r="AI12">
        <f>TotalCapacityAnnual!AJ29</f>
        <v>5.4702614769154501</v>
      </c>
      <c r="AJ12">
        <f>TotalCapacityAnnual!AK29</f>
        <v>5.4702614769154501</v>
      </c>
      <c r="AK12">
        <f>TotalCapacityAnnual!AL29</f>
        <v>5.4702614769154501</v>
      </c>
      <c r="AL12">
        <f>TotalCapacityAnnual!AM29</f>
        <v>5.4702614769154501</v>
      </c>
      <c r="AM12">
        <f>TotalCapacityAnnual!AN29</f>
        <v>5.4702614769154501</v>
      </c>
      <c r="AN12">
        <f>TotalCapacityAnnual!AO29</f>
        <v>5.4702614769154501</v>
      </c>
      <c r="AO12">
        <f>TotalCapacityAnnual!AP29</f>
        <v>5.4702614769154501</v>
      </c>
      <c r="AP12">
        <f>TotalCapacityAnnual!AQ29</f>
        <v>5.4702614769154501</v>
      </c>
      <c r="AQ12">
        <f>TotalCapacityAnnual!AR29</f>
        <v>5.4702614769154501</v>
      </c>
      <c r="AR12">
        <f>TotalCapacityAnnual!AS29</f>
        <v>5.4702614769154501</v>
      </c>
      <c r="AS12">
        <f>TotalCapacityAnnual!AT29</f>
        <v>5.4702614769154501</v>
      </c>
      <c r="AT12">
        <f>TotalCapacityAnnual!AU29</f>
        <v>5.4702614769154501</v>
      </c>
      <c r="AU12">
        <f>TotalCapacityAnnual!AV29</f>
        <v>5.4702614769154501</v>
      </c>
      <c r="AV12">
        <f>TotalCapacityAnnual!AW29</f>
        <v>5.4702614769154501</v>
      </c>
      <c r="AW12">
        <f>TotalCapacityAnnual!AX29</f>
        <v>5.4702614769154501</v>
      </c>
      <c r="AX12">
        <f>TotalCapacityAnnual!AY29</f>
        <v>5.4702614769154501</v>
      </c>
      <c r="AY12">
        <f>TotalCapacityAnnual!AZ29</f>
        <v>5.4702614769154501</v>
      </c>
      <c r="AZ12">
        <f>TotalCapacityAnnual!BA29</f>
        <v>5.4702614769154501</v>
      </c>
      <c r="BA12">
        <f>TotalCapacityAnnual!BB29</f>
        <v>5.4702614769154501</v>
      </c>
      <c r="BB12">
        <f>TotalCapacityAnnual!BC29</f>
        <v>5.4702614769154501</v>
      </c>
      <c r="BC12">
        <f>TotalCapacityAnnual!BD29</f>
        <v>5.4702614769154501</v>
      </c>
      <c r="BD12">
        <f>TotalCapacityAnnual!BE29</f>
        <v>5.4702614769154501</v>
      </c>
      <c r="BE12">
        <f>TotalCapacityAnnual!BF29</f>
        <v>5.4702614769154501</v>
      </c>
    </row>
    <row r="13" spans="1:57" x14ac:dyDescent="0.25">
      <c r="A13" t="s">
        <v>34</v>
      </c>
      <c r="B13">
        <f>TotalCapacityAnnual!C31</f>
        <v>1.4259471210000001</v>
      </c>
      <c r="C13">
        <f>TotalCapacityAnnual!D31</f>
        <v>1.4259471210000001</v>
      </c>
      <c r="D13">
        <f>TotalCapacityAnnual!E31</f>
        <v>1.60320919587703</v>
      </c>
      <c r="E13">
        <f>TotalCapacityAnnual!F31</f>
        <v>2.2591259031657098</v>
      </c>
      <c r="F13">
        <f>TotalCapacityAnnual!G31</f>
        <v>2.2591259031657098</v>
      </c>
      <c r="G13">
        <f>TotalCapacityAnnual!H31</f>
        <v>3.0644685008133101</v>
      </c>
      <c r="H13">
        <f>TotalCapacityAnnual!I31</f>
        <v>3.7617978003207799</v>
      </c>
      <c r="I13">
        <f>TotalCapacityAnnual!J31</f>
        <v>4.3976701010884103</v>
      </c>
      <c r="J13">
        <f>TotalCapacityAnnual!K31</f>
        <v>5.3823641177697699</v>
      </c>
      <c r="K13">
        <f>TotalCapacityAnnual!L31</f>
        <v>6.5285497289552898</v>
      </c>
      <c r="L13">
        <f>TotalCapacityAnnual!M31</f>
        <v>7.8839784126131196</v>
      </c>
      <c r="M13">
        <f>TotalCapacityAnnual!N31</f>
        <v>9.2243413459063497</v>
      </c>
      <c r="N13">
        <f>TotalCapacityAnnual!O31</f>
        <v>10.9159022240704</v>
      </c>
      <c r="O13">
        <f>TotalCapacityAnnual!P31</f>
        <v>12.757605165299401</v>
      </c>
      <c r="P13">
        <f>TotalCapacityAnnual!Q31</f>
        <v>15.1146647783355</v>
      </c>
      <c r="Q13">
        <f>TotalCapacityAnnual!R31</f>
        <v>17.900873501604899</v>
      </c>
      <c r="R13">
        <f>TotalCapacityAnnual!S31</f>
        <v>20.076895073252501</v>
      </c>
      <c r="S13">
        <f>TotalCapacityAnnual!T31</f>
        <v>22.220632061202501</v>
      </c>
      <c r="T13">
        <f>TotalCapacityAnnual!U31</f>
        <v>24.388554226995801</v>
      </c>
      <c r="U13">
        <f>TotalCapacityAnnual!V31</f>
        <v>26.5040921650053</v>
      </c>
      <c r="V13">
        <f>TotalCapacityAnnual!W31</f>
        <v>28.633068471405799</v>
      </c>
      <c r="W13">
        <f>TotalCapacityAnnual!X31</f>
        <v>30.7816459235639</v>
      </c>
      <c r="X13">
        <f>TotalCapacityAnnual!Y31</f>
        <v>32.946980550005499</v>
      </c>
      <c r="Y13">
        <f>TotalCapacityAnnual!Z31</f>
        <v>35.081118503438603</v>
      </c>
      <c r="Z13">
        <f>TotalCapacityAnnual!AA31</f>
        <v>37.205965874045297</v>
      </c>
      <c r="AA13">
        <f>TotalCapacityAnnual!AB31</f>
        <v>39.369708870279702</v>
      </c>
      <c r="AB13">
        <f>TotalCapacityAnnual!AC31</f>
        <v>41.735055427965797</v>
      </c>
      <c r="AC13">
        <f>TotalCapacityAnnual!AD31</f>
        <v>44.131545640816498</v>
      </c>
      <c r="AD13">
        <f>TotalCapacityAnnual!AE31</f>
        <v>46.552535529063398</v>
      </c>
      <c r="AE13">
        <f>TotalCapacityAnnual!AF31</f>
        <v>49.076507103721099</v>
      </c>
      <c r="AF13">
        <f>TotalCapacityAnnual!AG31</f>
        <v>51.681352182209203</v>
      </c>
      <c r="AG13">
        <f>TotalCapacityAnnual!AH31</f>
        <v>54.4054287673316</v>
      </c>
      <c r="AH13">
        <f>TotalCapacityAnnual!AI31</f>
        <v>57.078845006719597</v>
      </c>
      <c r="AI13">
        <f>TotalCapacityAnnual!AJ31</f>
        <v>59.812887561494698</v>
      </c>
      <c r="AJ13">
        <f>TotalCapacityAnnual!AK31</f>
        <v>62.585963497409402</v>
      </c>
      <c r="AK13">
        <f>TotalCapacityAnnual!AL31</f>
        <v>65.560435070055107</v>
      </c>
      <c r="AL13">
        <f>TotalCapacityAnnual!AM31</f>
        <v>68.971703432416405</v>
      </c>
      <c r="AM13">
        <f>TotalCapacityAnnual!AN31</f>
        <v>72.546995045311107</v>
      </c>
      <c r="AN13">
        <f>TotalCapacityAnnual!AO31</f>
        <v>76.172947003940294</v>
      </c>
      <c r="AO13">
        <f>TotalCapacityAnnual!AP31</f>
        <v>79.806788688544401</v>
      </c>
      <c r="AP13">
        <f>TotalCapacityAnnual!AQ31</f>
        <v>83.489629723940894</v>
      </c>
      <c r="AQ13">
        <f>TotalCapacityAnnual!AR31</f>
        <v>87.133437378197698</v>
      </c>
      <c r="AR13">
        <f>TotalCapacityAnnual!AS31</f>
        <v>90.796346474288796</v>
      </c>
      <c r="AS13">
        <f>TotalCapacityAnnual!AT31</f>
        <v>94.410256219587595</v>
      </c>
      <c r="AT13">
        <f>TotalCapacityAnnual!AU31</f>
        <v>98.034962432010204</v>
      </c>
      <c r="AU13">
        <f>TotalCapacityAnnual!AV31</f>
        <v>101.690812299597</v>
      </c>
      <c r="AV13">
        <f>TotalCapacityAnnual!AW31</f>
        <v>105.623633073782</v>
      </c>
      <c r="AW13">
        <f>TotalCapacityAnnual!AX31</f>
        <v>109.46426862867899</v>
      </c>
      <c r="AX13">
        <f>TotalCapacityAnnual!AY31</f>
        <v>113.362208509078</v>
      </c>
      <c r="AY13">
        <f>TotalCapacityAnnual!AZ31</f>
        <v>117.32118995360101</v>
      </c>
      <c r="AZ13">
        <f>TotalCapacityAnnual!BA31</f>
        <v>121.345365449601</v>
      </c>
      <c r="BA13">
        <f>TotalCapacityAnnual!BB31</f>
        <v>124.573093870859</v>
      </c>
      <c r="BB13">
        <f>TotalCapacityAnnual!BC31</f>
        <v>127.873075572099</v>
      </c>
      <c r="BC13">
        <f>TotalCapacityAnnual!BD31</f>
        <v>131.24946304067601</v>
      </c>
      <c r="BD13">
        <f>TotalCapacityAnnual!BE31</f>
        <v>134.02202595057599</v>
      </c>
      <c r="BE13">
        <f>TotalCapacityAnnual!BF31</f>
        <v>137.533822513122</v>
      </c>
    </row>
    <row r="14" spans="1:57" x14ac:dyDescent="0.25">
      <c r="A14" t="s">
        <v>35</v>
      </c>
      <c r="B14">
        <f>TotalCapacityAnnual!C32</f>
        <v>0.1</v>
      </c>
      <c r="C14">
        <f>TotalCapacityAnnual!D32</f>
        <v>0.1</v>
      </c>
      <c r="D14">
        <f>TotalCapacityAnnual!E32</f>
        <v>0.1</v>
      </c>
      <c r="E14">
        <f>TotalCapacityAnnual!F32</f>
        <v>0.1</v>
      </c>
      <c r="F14">
        <f>TotalCapacityAnnual!G32</f>
        <v>0.1</v>
      </c>
      <c r="G14">
        <f>TotalCapacityAnnual!H32</f>
        <v>0.1</v>
      </c>
      <c r="H14">
        <f>TotalCapacityAnnual!I32</f>
        <v>0.1</v>
      </c>
      <c r="I14">
        <f>TotalCapacityAnnual!J32</f>
        <v>0.1</v>
      </c>
      <c r="J14">
        <f>TotalCapacityAnnual!K32</f>
        <v>0.1</v>
      </c>
      <c r="K14">
        <f>TotalCapacityAnnual!L32</f>
        <v>0.1</v>
      </c>
      <c r="L14">
        <f>TotalCapacityAnnual!M32</f>
        <v>0.1</v>
      </c>
      <c r="M14">
        <f>TotalCapacityAnnual!N32</f>
        <v>0.1</v>
      </c>
      <c r="N14">
        <f>TotalCapacityAnnual!O32</f>
        <v>0.1</v>
      </c>
      <c r="O14">
        <f>TotalCapacityAnnual!P32</f>
        <v>0.1</v>
      </c>
      <c r="P14">
        <f>TotalCapacityAnnual!Q32</f>
        <v>0.1</v>
      </c>
      <c r="Q14">
        <f>TotalCapacityAnnual!R32</f>
        <v>0.1</v>
      </c>
      <c r="R14">
        <f>TotalCapacityAnnual!S32</f>
        <v>0.1</v>
      </c>
      <c r="S14">
        <f>TotalCapacityAnnual!T32</f>
        <v>0.1</v>
      </c>
      <c r="T14">
        <f>TotalCapacityAnnual!U32</f>
        <v>0.1</v>
      </c>
      <c r="U14">
        <f>TotalCapacityAnnual!V32</f>
        <v>0.1</v>
      </c>
      <c r="V14">
        <f>TotalCapacityAnnual!W32</f>
        <v>0.1</v>
      </c>
      <c r="W14">
        <f>TotalCapacityAnnual!X32</f>
        <v>0.1</v>
      </c>
      <c r="X14">
        <f>TotalCapacityAnnual!Y32</f>
        <v>0.1</v>
      </c>
      <c r="Y14">
        <f>TotalCapacityAnnual!Z32</f>
        <v>0.1</v>
      </c>
      <c r="Z14">
        <f>TotalCapacityAnnual!AA32</f>
        <v>0.1</v>
      </c>
      <c r="AA14">
        <f>TotalCapacityAnnual!AB32</f>
        <v>0.1</v>
      </c>
      <c r="AB14">
        <f>TotalCapacityAnnual!AC32</f>
        <v>0.1</v>
      </c>
      <c r="AC14">
        <f>TotalCapacityAnnual!AD32</f>
        <v>0.1</v>
      </c>
      <c r="AD14">
        <f>TotalCapacityAnnual!AE32</f>
        <v>0.1</v>
      </c>
      <c r="AE14">
        <f>TotalCapacityAnnual!AF32</f>
        <v>0.1</v>
      </c>
      <c r="AF14">
        <f>TotalCapacityAnnual!AG32</f>
        <v>0.1</v>
      </c>
      <c r="AG14">
        <f>TotalCapacityAnnual!AH32</f>
        <v>0.1</v>
      </c>
      <c r="AH14">
        <f>TotalCapacityAnnual!AI32</f>
        <v>0.1</v>
      </c>
      <c r="AI14">
        <f>TotalCapacityAnnual!AJ32</f>
        <v>0.1</v>
      </c>
      <c r="AJ14">
        <f>TotalCapacityAnnual!AK32</f>
        <v>0.1</v>
      </c>
      <c r="AK14">
        <f>TotalCapacityAnnual!AL32</f>
        <v>0.1</v>
      </c>
      <c r="AL14">
        <f>TotalCapacityAnnual!AM32</f>
        <v>0.1</v>
      </c>
      <c r="AM14">
        <f>TotalCapacityAnnual!AN32</f>
        <v>0.1</v>
      </c>
      <c r="AN14">
        <f>TotalCapacityAnnual!AO32</f>
        <v>0.1</v>
      </c>
      <c r="AO14">
        <f>TotalCapacityAnnual!AP32</f>
        <v>0.1</v>
      </c>
      <c r="AP14">
        <f>TotalCapacityAnnual!AQ32</f>
        <v>0.1</v>
      </c>
      <c r="AQ14">
        <f>TotalCapacityAnnual!AR32</f>
        <v>0.1</v>
      </c>
      <c r="AR14">
        <f>TotalCapacityAnnual!AS32</f>
        <v>0.1</v>
      </c>
      <c r="AS14">
        <f>TotalCapacityAnnual!AT32</f>
        <v>0.1</v>
      </c>
      <c r="AT14">
        <f>TotalCapacityAnnual!AU32</f>
        <v>0.1</v>
      </c>
      <c r="AU14">
        <f>TotalCapacityAnnual!AV32</f>
        <v>0.1</v>
      </c>
      <c r="AV14">
        <f>TotalCapacityAnnual!AW32</f>
        <v>0.1</v>
      </c>
      <c r="AW14">
        <f>TotalCapacityAnnual!AX32</f>
        <v>0.1</v>
      </c>
      <c r="AX14">
        <f>TotalCapacityAnnual!AY32</f>
        <v>0.1</v>
      </c>
      <c r="AY14">
        <f>TotalCapacityAnnual!AZ32</f>
        <v>0.1</v>
      </c>
      <c r="AZ14">
        <f>TotalCapacityAnnual!BA32</f>
        <v>0.1</v>
      </c>
      <c r="BA14">
        <f>TotalCapacityAnnual!BB32</f>
        <v>0.1</v>
      </c>
      <c r="BB14">
        <f>TotalCapacityAnnual!BC32</f>
        <v>0.1</v>
      </c>
      <c r="BC14">
        <f>TotalCapacityAnnual!BD32</f>
        <v>0.1</v>
      </c>
      <c r="BD14">
        <f>TotalCapacityAnnual!BE32</f>
        <v>0.1</v>
      </c>
      <c r="BE14">
        <f>TotalCapacityAnnual!BF32</f>
        <v>0.1</v>
      </c>
    </row>
    <row r="15" spans="1:57" x14ac:dyDescent="0.25">
      <c r="A15" t="s">
        <v>36</v>
      </c>
      <c r="B15">
        <f>TotalCapacityAnnual!C33</f>
        <v>0</v>
      </c>
      <c r="C15">
        <f>TotalCapacityAnnual!D33</f>
        <v>0</v>
      </c>
      <c r="D15">
        <f>TotalCapacityAnnual!E33</f>
        <v>0</v>
      </c>
      <c r="E15">
        <f>TotalCapacityAnnual!F33</f>
        <v>0</v>
      </c>
      <c r="F15">
        <f>TotalCapacityAnnual!G33</f>
        <v>0</v>
      </c>
      <c r="G15">
        <f>TotalCapacityAnnual!H33</f>
        <v>0.4</v>
      </c>
      <c r="H15">
        <f>TotalCapacityAnnual!I33</f>
        <v>0.4</v>
      </c>
      <c r="I15">
        <f>TotalCapacityAnnual!J33</f>
        <v>0.6</v>
      </c>
      <c r="J15">
        <f>TotalCapacityAnnual!K33</f>
        <v>0.6</v>
      </c>
      <c r="K15">
        <f>TotalCapacityAnnual!L33</f>
        <v>0.8</v>
      </c>
      <c r="L15">
        <f>TotalCapacityAnnual!M33</f>
        <v>1</v>
      </c>
      <c r="M15">
        <f>TotalCapacityAnnual!N33</f>
        <v>1</v>
      </c>
      <c r="N15">
        <f>TotalCapacityAnnual!O33</f>
        <v>1.2</v>
      </c>
      <c r="O15">
        <f>TotalCapacityAnnual!P33</f>
        <v>1.4</v>
      </c>
      <c r="P15">
        <f>TotalCapacityAnnual!Q33</f>
        <v>1.4</v>
      </c>
      <c r="Q15">
        <f>TotalCapacityAnnual!R33</f>
        <v>1.4</v>
      </c>
      <c r="R15">
        <f>TotalCapacityAnnual!S33</f>
        <v>1.4</v>
      </c>
      <c r="S15">
        <f>TotalCapacityAnnual!T33</f>
        <v>1.4</v>
      </c>
      <c r="T15">
        <f>TotalCapacityAnnual!U33</f>
        <v>1.4</v>
      </c>
      <c r="U15">
        <f>TotalCapacityAnnual!V33</f>
        <v>1.4</v>
      </c>
      <c r="V15">
        <f>TotalCapacityAnnual!W33</f>
        <v>1.4</v>
      </c>
      <c r="W15">
        <f>TotalCapacityAnnual!X33</f>
        <v>1.4</v>
      </c>
      <c r="X15">
        <f>TotalCapacityAnnual!Y33</f>
        <v>1.4</v>
      </c>
      <c r="Y15">
        <f>TotalCapacityAnnual!Z33</f>
        <v>1.4</v>
      </c>
      <c r="Z15">
        <f>TotalCapacityAnnual!AA33</f>
        <v>1.4</v>
      </c>
      <c r="AA15">
        <f>TotalCapacityAnnual!AB33</f>
        <v>1.4</v>
      </c>
      <c r="AB15">
        <f>TotalCapacityAnnual!AC33</f>
        <v>1.4</v>
      </c>
      <c r="AC15">
        <f>TotalCapacityAnnual!AD33</f>
        <v>1.4</v>
      </c>
      <c r="AD15">
        <f>TotalCapacityAnnual!AE33</f>
        <v>1.4</v>
      </c>
      <c r="AE15">
        <f>TotalCapacityAnnual!AF33</f>
        <v>1.4</v>
      </c>
      <c r="AF15">
        <f>TotalCapacityAnnual!AG33</f>
        <v>1.4</v>
      </c>
      <c r="AG15">
        <f>TotalCapacityAnnual!AH33</f>
        <v>1.4</v>
      </c>
      <c r="AH15">
        <f>TotalCapacityAnnual!AI33</f>
        <v>1.4</v>
      </c>
      <c r="AI15">
        <f>TotalCapacityAnnual!AJ33</f>
        <v>1.4</v>
      </c>
      <c r="AJ15">
        <f>TotalCapacityAnnual!AK33</f>
        <v>1.4</v>
      </c>
      <c r="AK15">
        <f>TotalCapacityAnnual!AL33</f>
        <v>1.4</v>
      </c>
      <c r="AL15">
        <f>TotalCapacityAnnual!AM33</f>
        <v>1.4</v>
      </c>
      <c r="AM15">
        <f>TotalCapacityAnnual!AN33</f>
        <v>1.4</v>
      </c>
      <c r="AN15">
        <f>TotalCapacityAnnual!AO33</f>
        <v>1.4</v>
      </c>
      <c r="AO15">
        <f>TotalCapacityAnnual!AP33</f>
        <v>1.4</v>
      </c>
      <c r="AP15">
        <f>TotalCapacityAnnual!AQ33</f>
        <v>1.4</v>
      </c>
      <c r="AQ15">
        <f>TotalCapacityAnnual!AR33</f>
        <v>1.4</v>
      </c>
      <c r="AR15">
        <f>TotalCapacityAnnual!AS33</f>
        <v>1.4</v>
      </c>
      <c r="AS15">
        <f>TotalCapacityAnnual!AT33</f>
        <v>1.4</v>
      </c>
      <c r="AT15">
        <f>TotalCapacityAnnual!AU33</f>
        <v>1.4</v>
      </c>
      <c r="AU15">
        <f>TotalCapacityAnnual!AV33</f>
        <v>1.4</v>
      </c>
      <c r="AV15">
        <f>TotalCapacityAnnual!AW33</f>
        <v>1.4</v>
      </c>
      <c r="AW15">
        <f>TotalCapacityAnnual!AX33</f>
        <v>1.4</v>
      </c>
      <c r="AX15">
        <f>TotalCapacityAnnual!AY33</f>
        <v>1.4</v>
      </c>
      <c r="AY15">
        <f>TotalCapacityAnnual!AZ33</f>
        <v>1.4</v>
      </c>
      <c r="AZ15">
        <f>TotalCapacityAnnual!BA33</f>
        <v>1.4</v>
      </c>
      <c r="BA15">
        <f>TotalCapacityAnnual!BB33</f>
        <v>1.4</v>
      </c>
      <c r="BB15">
        <f>TotalCapacityAnnual!BC33</f>
        <v>1.4</v>
      </c>
      <c r="BC15">
        <f>TotalCapacityAnnual!BD33</f>
        <v>1.4</v>
      </c>
      <c r="BD15">
        <f>TotalCapacityAnnual!BE33</f>
        <v>1.4</v>
      </c>
      <c r="BE15">
        <f>TotalCapacityAnnual!BF33</f>
        <v>1.4</v>
      </c>
    </row>
    <row r="16" spans="1:57" x14ac:dyDescent="0.25">
      <c r="A16" t="s">
        <v>37</v>
      </c>
      <c r="B16">
        <f>TotalCapacityAnnual!C34</f>
        <v>0.1</v>
      </c>
      <c r="C16">
        <f>TotalCapacityAnnual!D34</f>
        <v>0.1</v>
      </c>
      <c r="D16">
        <f>TotalCapacityAnnual!E34</f>
        <v>0.1</v>
      </c>
      <c r="E16">
        <f>TotalCapacityAnnual!F34</f>
        <v>0.1</v>
      </c>
      <c r="F16">
        <f>TotalCapacityAnnual!G34</f>
        <v>0.1</v>
      </c>
      <c r="G16">
        <f>TotalCapacityAnnual!H34</f>
        <v>0.1</v>
      </c>
      <c r="H16">
        <f>TotalCapacityAnnual!I34</f>
        <v>0.1</v>
      </c>
      <c r="I16">
        <f>TotalCapacityAnnual!J34</f>
        <v>0.1</v>
      </c>
      <c r="J16">
        <f>TotalCapacityAnnual!K34</f>
        <v>1.6</v>
      </c>
      <c r="K16">
        <f>TotalCapacityAnnual!L34</f>
        <v>1.6</v>
      </c>
      <c r="L16">
        <f>TotalCapacityAnnual!M34</f>
        <v>3.1</v>
      </c>
      <c r="M16">
        <f>TotalCapacityAnnual!N34</f>
        <v>3.1</v>
      </c>
      <c r="N16">
        <f>TotalCapacityAnnual!O34</f>
        <v>3.1</v>
      </c>
      <c r="O16">
        <f>TotalCapacityAnnual!P34</f>
        <v>3.1</v>
      </c>
      <c r="P16">
        <f>TotalCapacityAnnual!Q34</f>
        <v>3.1</v>
      </c>
      <c r="Q16">
        <f>TotalCapacityAnnual!R34</f>
        <v>3.1</v>
      </c>
      <c r="R16">
        <f>TotalCapacityAnnual!S34</f>
        <v>3.1</v>
      </c>
      <c r="S16">
        <f>TotalCapacityAnnual!T34</f>
        <v>3.1</v>
      </c>
      <c r="T16">
        <f>TotalCapacityAnnual!U34</f>
        <v>3.1</v>
      </c>
      <c r="U16">
        <f>TotalCapacityAnnual!V34</f>
        <v>3.1</v>
      </c>
      <c r="V16">
        <f>TotalCapacityAnnual!W34</f>
        <v>3.1</v>
      </c>
      <c r="W16">
        <f>TotalCapacityAnnual!X34</f>
        <v>3.1</v>
      </c>
      <c r="X16">
        <f>TotalCapacityAnnual!Y34</f>
        <v>3.1</v>
      </c>
      <c r="Y16">
        <f>TotalCapacityAnnual!Z34</f>
        <v>3.1</v>
      </c>
      <c r="Z16">
        <f>TotalCapacityAnnual!AA34</f>
        <v>3.1</v>
      </c>
      <c r="AA16">
        <f>TotalCapacityAnnual!AB34</f>
        <v>3.1</v>
      </c>
      <c r="AB16">
        <f>TotalCapacityAnnual!AC34</f>
        <v>3.1</v>
      </c>
      <c r="AC16">
        <f>TotalCapacityAnnual!AD34</f>
        <v>3.1</v>
      </c>
      <c r="AD16">
        <f>TotalCapacityAnnual!AE34</f>
        <v>3.1</v>
      </c>
      <c r="AE16">
        <f>TotalCapacityAnnual!AF34</f>
        <v>3.1</v>
      </c>
      <c r="AF16">
        <f>TotalCapacityAnnual!AG34</f>
        <v>3.1</v>
      </c>
      <c r="AG16">
        <f>TotalCapacityAnnual!AH34</f>
        <v>3.1</v>
      </c>
      <c r="AH16">
        <f>TotalCapacityAnnual!AI34</f>
        <v>3.1</v>
      </c>
      <c r="AI16">
        <f>TotalCapacityAnnual!AJ34</f>
        <v>3.1</v>
      </c>
      <c r="AJ16">
        <f>TotalCapacityAnnual!AK34</f>
        <v>3.1</v>
      </c>
      <c r="AK16">
        <f>TotalCapacityAnnual!AL34</f>
        <v>3.1</v>
      </c>
      <c r="AL16">
        <f>TotalCapacityAnnual!AM34</f>
        <v>3.1</v>
      </c>
      <c r="AM16">
        <f>TotalCapacityAnnual!AN34</f>
        <v>3.1</v>
      </c>
      <c r="AN16">
        <f>TotalCapacityAnnual!AO34</f>
        <v>3.1</v>
      </c>
      <c r="AO16">
        <f>TotalCapacityAnnual!AP34</f>
        <v>3.1</v>
      </c>
      <c r="AP16">
        <f>TotalCapacityAnnual!AQ34</f>
        <v>3.1</v>
      </c>
      <c r="AQ16">
        <f>TotalCapacityAnnual!AR34</f>
        <v>3.1</v>
      </c>
      <c r="AR16">
        <f>TotalCapacityAnnual!AS34</f>
        <v>3.1</v>
      </c>
      <c r="AS16">
        <f>TotalCapacityAnnual!AT34</f>
        <v>3.1</v>
      </c>
      <c r="AT16">
        <f>TotalCapacityAnnual!AU34</f>
        <v>3.1</v>
      </c>
      <c r="AU16">
        <f>TotalCapacityAnnual!AV34</f>
        <v>3.1</v>
      </c>
      <c r="AV16">
        <f>TotalCapacityAnnual!AW34</f>
        <v>3.1</v>
      </c>
      <c r="AW16">
        <f>TotalCapacityAnnual!AX34</f>
        <v>3.1</v>
      </c>
      <c r="AX16">
        <f>TotalCapacityAnnual!AY34</f>
        <v>3.1</v>
      </c>
      <c r="AY16">
        <f>TotalCapacityAnnual!AZ34</f>
        <v>3.1</v>
      </c>
      <c r="AZ16">
        <f>TotalCapacityAnnual!BA34</f>
        <v>3.1</v>
      </c>
      <c r="BA16">
        <f>TotalCapacityAnnual!BB34</f>
        <v>3.1</v>
      </c>
      <c r="BB16">
        <f>TotalCapacityAnnual!BC34</f>
        <v>3.1</v>
      </c>
      <c r="BC16">
        <f>TotalCapacityAnnual!BD34</f>
        <v>3.1</v>
      </c>
      <c r="BD16">
        <f>TotalCapacityAnnual!BE34</f>
        <v>3.1</v>
      </c>
      <c r="BE16">
        <f>TotalCapacityAnnual!BF34</f>
        <v>3.1</v>
      </c>
    </row>
    <row r="17" spans="1:57" x14ac:dyDescent="0.25">
      <c r="A17" t="s">
        <v>38</v>
      </c>
      <c r="B17">
        <f>TotalCapacityAnnual!C35</f>
        <v>0</v>
      </c>
      <c r="C17">
        <f>TotalCapacityAnnual!D35</f>
        <v>0</v>
      </c>
      <c r="D17">
        <f>TotalCapacityAnnual!E35</f>
        <v>0</v>
      </c>
      <c r="E17">
        <f>TotalCapacityAnnual!F35</f>
        <v>0</v>
      </c>
      <c r="F17">
        <f>TotalCapacityAnnual!G35</f>
        <v>0</v>
      </c>
      <c r="G17">
        <f>TotalCapacityAnnual!H35</f>
        <v>0</v>
      </c>
      <c r="H17">
        <f>TotalCapacityAnnual!I35</f>
        <v>0.41199999999999998</v>
      </c>
      <c r="I17">
        <f>TotalCapacityAnnual!J35</f>
        <v>0.41199999999999998</v>
      </c>
      <c r="J17">
        <f>TotalCapacityAnnual!K35</f>
        <v>0.41199999999999998</v>
      </c>
      <c r="K17">
        <f>TotalCapacityAnnual!L35</f>
        <v>0.41199999999999998</v>
      </c>
      <c r="L17">
        <f>TotalCapacityAnnual!M35</f>
        <v>0.41199999999999998</v>
      </c>
      <c r="M17">
        <f>TotalCapacityAnnual!N35</f>
        <v>0.41199999999999998</v>
      </c>
      <c r="N17">
        <f>TotalCapacityAnnual!O35</f>
        <v>0.41199999999999998</v>
      </c>
      <c r="O17">
        <f>TotalCapacityAnnual!P35</f>
        <v>0.41199999999999998</v>
      </c>
      <c r="P17">
        <f>TotalCapacityAnnual!Q35</f>
        <v>0.41199999999999998</v>
      </c>
      <c r="Q17">
        <f>TotalCapacityAnnual!R35</f>
        <v>0.41199999999999998</v>
      </c>
      <c r="R17">
        <f>TotalCapacityAnnual!S35</f>
        <v>0.41199999999999998</v>
      </c>
      <c r="S17">
        <f>TotalCapacityAnnual!T35</f>
        <v>0.41199999999999998</v>
      </c>
      <c r="T17">
        <f>TotalCapacityAnnual!U35</f>
        <v>0.41199999999999998</v>
      </c>
      <c r="U17">
        <f>TotalCapacityAnnual!V35</f>
        <v>0.41199999999999998</v>
      </c>
      <c r="V17">
        <f>TotalCapacityAnnual!W35</f>
        <v>0.41199999999999998</v>
      </c>
      <c r="W17">
        <f>TotalCapacityAnnual!X35</f>
        <v>0.41199999999999998</v>
      </c>
      <c r="X17">
        <f>TotalCapacityAnnual!Y35</f>
        <v>0.41199999999999998</v>
      </c>
      <c r="Y17">
        <f>TotalCapacityAnnual!Z35</f>
        <v>0.41199999999999998</v>
      </c>
      <c r="Z17">
        <f>TotalCapacityAnnual!AA35</f>
        <v>0.41199999999999998</v>
      </c>
      <c r="AA17">
        <f>TotalCapacityAnnual!AB35</f>
        <v>0.41199999999999998</v>
      </c>
      <c r="AB17">
        <f>TotalCapacityAnnual!AC35</f>
        <v>0.41199999999999998</v>
      </c>
      <c r="AC17">
        <f>TotalCapacityAnnual!AD35</f>
        <v>0.41199999999999998</v>
      </c>
      <c r="AD17">
        <f>TotalCapacityAnnual!AE35</f>
        <v>0.41199999999999998</v>
      </c>
      <c r="AE17">
        <f>TotalCapacityAnnual!AF35</f>
        <v>0.41199999999999998</v>
      </c>
      <c r="AF17">
        <f>TotalCapacityAnnual!AG35</f>
        <v>0.41199999999999998</v>
      </c>
      <c r="AG17">
        <f>TotalCapacityAnnual!AH35</f>
        <v>0.41199999999999998</v>
      </c>
      <c r="AH17">
        <f>TotalCapacityAnnual!AI35</f>
        <v>0.41199999999999998</v>
      </c>
      <c r="AI17">
        <f>TotalCapacityAnnual!AJ35</f>
        <v>0.41199999999999998</v>
      </c>
      <c r="AJ17">
        <f>TotalCapacityAnnual!AK35</f>
        <v>0.41199999999999998</v>
      </c>
      <c r="AK17">
        <f>TotalCapacityAnnual!AL35</f>
        <v>0.41199999999999998</v>
      </c>
      <c r="AL17">
        <f>TotalCapacityAnnual!AM35</f>
        <v>0.41199999999999998</v>
      </c>
      <c r="AM17">
        <f>TotalCapacityAnnual!AN35</f>
        <v>0.41199999999999998</v>
      </c>
      <c r="AN17">
        <f>TotalCapacityAnnual!AO35</f>
        <v>0.41199999999999998</v>
      </c>
      <c r="AO17">
        <f>TotalCapacityAnnual!AP35</f>
        <v>0.41199999999999998</v>
      </c>
      <c r="AP17">
        <f>TotalCapacityAnnual!AQ35</f>
        <v>0.41199999999999998</v>
      </c>
      <c r="AQ17">
        <f>TotalCapacityAnnual!AR35</f>
        <v>0.41199999999999998</v>
      </c>
      <c r="AR17">
        <f>TotalCapacityAnnual!AS35</f>
        <v>0.41199999999999998</v>
      </c>
      <c r="AS17">
        <f>TotalCapacityAnnual!AT35</f>
        <v>0.41199999999999998</v>
      </c>
      <c r="AT17">
        <f>TotalCapacityAnnual!AU35</f>
        <v>0.41199999999999998</v>
      </c>
      <c r="AU17">
        <f>TotalCapacityAnnual!AV35</f>
        <v>0.41199999999999998</v>
      </c>
      <c r="AV17">
        <f>TotalCapacityAnnual!AW35</f>
        <v>0.41199999999999998</v>
      </c>
      <c r="AW17">
        <f>TotalCapacityAnnual!AX35</f>
        <v>0.41199999999999998</v>
      </c>
      <c r="AX17">
        <f>TotalCapacityAnnual!AY35</f>
        <v>0.41199999999999998</v>
      </c>
      <c r="AY17">
        <f>TotalCapacityAnnual!AZ35</f>
        <v>0.41199999999999998</v>
      </c>
      <c r="AZ17">
        <f>TotalCapacityAnnual!BA35</f>
        <v>0.41199999999999998</v>
      </c>
      <c r="BA17">
        <f>TotalCapacityAnnual!BB35</f>
        <v>0.41199999999999998</v>
      </c>
      <c r="BB17">
        <f>TotalCapacityAnnual!BC35</f>
        <v>0.41199999999999998</v>
      </c>
      <c r="BC17">
        <f>TotalCapacityAnnual!BD35</f>
        <v>0.41199999999999998</v>
      </c>
      <c r="BD17">
        <f>TotalCapacityAnnual!BE35</f>
        <v>0.41199999999999998</v>
      </c>
      <c r="BE17">
        <f>TotalCapacityAnnual!BF35</f>
        <v>0.41199999999999998</v>
      </c>
    </row>
    <row r="18" spans="1:57" x14ac:dyDescent="0.25">
      <c r="A18" t="s">
        <v>39</v>
      </c>
      <c r="B18">
        <f>TotalCapacityAnnual!C36</f>
        <v>0</v>
      </c>
      <c r="C18">
        <f>TotalCapacityAnnual!D36</f>
        <v>0</v>
      </c>
      <c r="D18">
        <f>TotalCapacityAnnual!E36</f>
        <v>0</v>
      </c>
      <c r="E18">
        <f>TotalCapacityAnnual!F36</f>
        <v>0</v>
      </c>
      <c r="F18">
        <f>TotalCapacityAnnual!G36</f>
        <v>0</v>
      </c>
      <c r="G18">
        <f>TotalCapacityAnnual!H36</f>
        <v>0.02</v>
      </c>
      <c r="H18">
        <f>TotalCapacityAnnual!I36</f>
        <v>7.0000000000000007E-2</v>
      </c>
      <c r="I18">
        <f>TotalCapacityAnnual!J36</f>
        <v>0.22</v>
      </c>
      <c r="J18">
        <f>TotalCapacityAnnual!K36</f>
        <v>0.39</v>
      </c>
      <c r="K18">
        <f>TotalCapacityAnnual!L36</f>
        <v>0.59</v>
      </c>
      <c r="L18">
        <f>TotalCapacityAnnual!M36</f>
        <v>0.84</v>
      </c>
      <c r="M18">
        <f>TotalCapacityAnnual!N36</f>
        <v>1.04</v>
      </c>
      <c r="N18">
        <f>TotalCapacityAnnual!O36</f>
        <v>1.29</v>
      </c>
      <c r="O18">
        <f>TotalCapacityAnnual!P36</f>
        <v>1.54</v>
      </c>
      <c r="P18">
        <f>TotalCapacityAnnual!Q36</f>
        <v>1.79</v>
      </c>
      <c r="Q18">
        <f>TotalCapacityAnnual!R36</f>
        <v>2.04</v>
      </c>
      <c r="R18">
        <f>TotalCapacityAnnual!S36</f>
        <v>2.29</v>
      </c>
      <c r="S18">
        <f>TotalCapacityAnnual!T36</f>
        <v>2.54</v>
      </c>
      <c r="T18">
        <f>TotalCapacityAnnual!U36</f>
        <v>2.79</v>
      </c>
      <c r="U18">
        <f>TotalCapacityAnnual!V36</f>
        <v>3.04</v>
      </c>
      <c r="V18">
        <f>TotalCapacityAnnual!W36</f>
        <v>3.29</v>
      </c>
      <c r="W18">
        <f>TotalCapacityAnnual!X36</f>
        <v>3.54</v>
      </c>
      <c r="X18">
        <f>TotalCapacityAnnual!Y36</f>
        <v>3.79</v>
      </c>
      <c r="Y18">
        <f>TotalCapacityAnnual!Z36</f>
        <v>4.04</v>
      </c>
      <c r="Z18">
        <f>TotalCapacityAnnual!AA36</f>
        <v>4.29</v>
      </c>
      <c r="AA18">
        <f>TotalCapacityAnnual!AB36</f>
        <v>4.54</v>
      </c>
      <c r="AB18">
        <f>TotalCapacityAnnual!AC36</f>
        <v>4.79</v>
      </c>
      <c r="AC18">
        <f>TotalCapacityAnnual!AD36</f>
        <v>5</v>
      </c>
      <c r="AD18">
        <f>TotalCapacityAnnual!AE36</f>
        <v>5</v>
      </c>
      <c r="AE18">
        <f>TotalCapacityAnnual!AF36</f>
        <v>5</v>
      </c>
      <c r="AF18">
        <f>TotalCapacityAnnual!AG36</f>
        <v>5</v>
      </c>
      <c r="AG18">
        <f>TotalCapacityAnnual!AH36</f>
        <v>5</v>
      </c>
      <c r="AH18">
        <f>TotalCapacityAnnual!AI36</f>
        <v>5</v>
      </c>
      <c r="AI18">
        <f>TotalCapacityAnnual!AJ36</f>
        <v>5</v>
      </c>
      <c r="AJ18">
        <f>TotalCapacityAnnual!AK36</f>
        <v>5</v>
      </c>
      <c r="AK18">
        <f>TotalCapacityAnnual!AL36</f>
        <v>5</v>
      </c>
      <c r="AL18">
        <f>TotalCapacityAnnual!AM36</f>
        <v>5</v>
      </c>
      <c r="AM18">
        <f>TotalCapacityAnnual!AN36</f>
        <v>5</v>
      </c>
      <c r="AN18">
        <f>TotalCapacityAnnual!AO36</f>
        <v>5</v>
      </c>
      <c r="AO18">
        <f>TotalCapacityAnnual!AP36</f>
        <v>5</v>
      </c>
      <c r="AP18">
        <f>TotalCapacityAnnual!AQ36</f>
        <v>5</v>
      </c>
      <c r="AQ18">
        <f>TotalCapacityAnnual!AR36</f>
        <v>5</v>
      </c>
      <c r="AR18">
        <f>TotalCapacityAnnual!AS36</f>
        <v>5</v>
      </c>
      <c r="AS18">
        <f>TotalCapacityAnnual!AT36</f>
        <v>5</v>
      </c>
      <c r="AT18">
        <f>TotalCapacityAnnual!AU36</f>
        <v>5</v>
      </c>
      <c r="AU18">
        <f>TotalCapacityAnnual!AV36</f>
        <v>5</v>
      </c>
      <c r="AV18">
        <f>TotalCapacityAnnual!AW36</f>
        <v>5</v>
      </c>
      <c r="AW18">
        <f>TotalCapacityAnnual!AX36</f>
        <v>5</v>
      </c>
      <c r="AX18">
        <f>TotalCapacityAnnual!AY36</f>
        <v>5</v>
      </c>
      <c r="AY18">
        <f>TotalCapacityAnnual!AZ36</f>
        <v>5</v>
      </c>
      <c r="AZ18">
        <f>TotalCapacityAnnual!BA36</f>
        <v>5</v>
      </c>
      <c r="BA18">
        <f>TotalCapacityAnnual!BB36</f>
        <v>5</v>
      </c>
      <c r="BB18">
        <f>TotalCapacityAnnual!BC36</f>
        <v>5</v>
      </c>
      <c r="BC18">
        <f>TotalCapacityAnnual!BD36</f>
        <v>5</v>
      </c>
      <c r="BD18">
        <f>TotalCapacityAnnual!BE36</f>
        <v>5</v>
      </c>
      <c r="BE18">
        <f>TotalCapacityAnnual!BF36</f>
        <v>5</v>
      </c>
    </row>
    <row r="19" spans="1:57" x14ac:dyDescent="0.25">
      <c r="A19" t="s">
        <v>40</v>
      </c>
      <c r="B19">
        <f>TotalCapacityAnnual!C37</f>
        <v>8.5000000000000006E-3</v>
      </c>
      <c r="C19">
        <f>TotalCapacityAnnual!D37</f>
        <v>8.5000000000000006E-3</v>
      </c>
      <c r="D19">
        <f>TotalCapacityAnnual!E37</f>
        <v>8.5000000000000006E-3</v>
      </c>
      <c r="E19">
        <f>TotalCapacityAnnual!F37</f>
        <v>8.5000000000000006E-3</v>
      </c>
      <c r="F19">
        <f>TotalCapacityAnnual!G37</f>
        <v>8.5000000000000006E-3</v>
      </c>
      <c r="G19">
        <f>TotalCapacityAnnual!H37</f>
        <v>8.5000000000000006E-3</v>
      </c>
      <c r="H19">
        <f>TotalCapacityAnnual!I37</f>
        <v>8.5000000000000006E-3</v>
      </c>
      <c r="I19">
        <f>TotalCapacityAnnual!J37</f>
        <v>8.5000000000000006E-3</v>
      </c>
      <c r="J19">
        <f>TotalCapacityAnnual!K37</f>
        <v>8.5000000000000006E-3</v>
      </c>
      <c r="K19">
        <f>TotalCapacityAnnual!L37</f>
        <v>8.5000000000000006E-3</v>
      </c>
      <c r="L19">
        <f>TotalCapacityAnnual!M37</f>
        <v>8.5000000000000006E-3</v>
      </c>
      <c r="M19">
        <f>TotalCapacityAnnual!N37</f>
        <v>8.0750000000000006E-3</v>
      </c>
      <c r="N19">
        <f>TotalCapacityAnnual!O37</f>
        <v>7.6499999999999997E-3</v>
      </c>
      <c r="O19">
        <f>TotalCapacityAnnual!P37</f>
        <v>7.2249999999999997E-3</v>
      </c>
      <c r="P19">
        <f>TotalCapacityAnnual!Q37</f>
        <v>6.7999999999999996E-3</v>
      </c>
      <c r="Q19">
        <f>TotalCapacityAnnual!R37</f>
        <v>6.3749999999999996E-3</v>
      </c>
      <c r="R19">
        <f>TotalCapacityAnnual!S37</f>
        <v>5.9500000000000004E-3</v>
      </c>
      <c r="S19">
        <f>TotalCapacityAnnual!T37</f>
        <v>5.5250000000000004E-3</v>
      </c>
      <c r="T19">
        <f>TotalCapacityAnnual!U37</f>
        <v>5.1000000000000004E-3</v>
      </c>
      <c r="U19">
        <f>TotalCapacityAnnual!V37</f>
        <v>4.6750000000000003E-3</v>
      </c>
      <c r="V19">
        <f>TotalCapacityAnnual!W37</f>
        <v>4.2500000000000003E-3</v>
      </c>
      <c r="W19">
        <f>TotalCapacityAnnual!X37</f>
        <v>3.8249999999999998E-3</v>
      </c>
      <c r="X19">
        <f>TotalCapacityAnnual!Y37</f>
        <v>3.3999999999999998E-3</v>
      </c>
      <c r="Y19">
        <f>TotalCapacityAnnual!Z37</f>
        <v>2.9750000000000002E-3</v>
      </c>
      <c r="Z19">
        <f>TotalCapacityAnnual!AA37</f>
        <v>2.5500000000000002E-3</v>
      </c>
      <c r="AA19">
        <f>TotalCapacityAnnual!AB37</f>
        <v>2.1250000000000002E-3</v>
      </c>
      <c r="AB19">
        <f>TotalCapacityAnnual!AC37</f>
        <v>1.6999999999999999E-3</v>
      </c>
      <c r="AC19">
        <f>TotalCapacityAnnual!AD37</f>
        <v>1.2750000000000001E-3</v>
      </c>
      <c r="AD19">
        <f>TotalCapacityAnnual!AE37</f>
        <v>8.4999999999999995E-4</v>
      </c>
      <c r="AE19">
        <f>TotalCapacityAnnual!AF37</f>
        <v>4.2499999999999998E-4</v>
      </c>
      <c r="AF19">
        <f>TotalCapacityAnnual!AG37</f>
        <v>0</v>
      </c>
      <c r="AG19">
        <f>TotalCapacityAnnual!AH37</f>
        <v>0</v>
      </c>
      <c r="AH19">
        <f>TotalCapacityAnnual!AI37</f>
        <v>0</v>
      </c>
      <c r="AI19">
        <f>TotalCapacityAnnual!AJ37</f>
        <v>0</v>
      </c>
      <c r="AJ19">
        <f>TotalCapacityAnnual!AK37</f>
        <v>0</v>
      </c>
      <c r="AK19">
        <f>TotalCapacityAnnual!AL37</f>
        <v>0</v>
      </c>
      <c r="AL19">
        <f>TotalCapacityAnnual!AM37</f>
        <v>0</v>
      </c>
      <c r="AM19">
        <f>TotalCapacityAnnual!AN37</f>
        <v>0</v>
      </c>
      <c r="AN19">
        <f>TotalCapacityAnnual!AO37</f>
        <v>0</v>
      </c>
      <c r="AO19">
        <f>TotalCapacityAnnual!AP37</f>
        <v>0</v>
      </c>
      <c r="AP19">
        <f>TotalCapacityAnnual!AQ37</f>
        <v>0</v>
      </c>
      <c r="AQ19">
        <f>TotalCapacityAnnual!AR37</f>
        <v>0</v>
      </c>
      <c r="AR19">
        <f>TotalCapacityAnnual!AS37</f>
        <v>0</v>
      </c>
      <c r="AS19">
        <f>TotalCapacityAnnual!AT37</f>
        <v>0</v>
      </c>
      <c r="AT19">
        <f>TotalCapacityAnnual!AU37</f>
        <v>0</v>
      </c>
      <c r="AU19">
        <f>TotalCapacityAnnual!AV37</f>
        <v>0</v>
      </c>
      <c r="AV19">
        <f>TotalCapacityAnnual!AW37</f>
        <v>0</v>
      </c>
      <c r="AW19">
        <f>TotalCapacityAnnual!AX37</f>
        <v>0</v>
      </c>
      <c r="AX19">
        <f>TotalCapacityAnnual!AY37</f>
        <v>0</v>
      </c>
      <c r="AY19">
        <f>TotalCapacityAnnual!AZ37</f>
        <v>0</v>
      </c>
      <c r="AZ19">
        <f>TotalCapacityAnnual!BA37</f>
        <v>0</v>
      </c>
      <c r="BA19">
        <f>TotalCapacityAnnual!BB37</f>
        <v>0</v>
      </c>
      <c r="BB19">
        <f>TotalCapacityAnnual!BC37</f>
        <v>0</v>
      </c>
      <c r="BC19">
        <f>TotalCapacityAnnual!BD37</f>
        <v>0</v>
      </c>
      <c r="BD19">
        <f>TotalCapacityAnnual!BE37</f>
        <v>0</v>
      </c>
      <c r="BE19">
        <f>TotalCapacityAnnual!BF37</f>
        <v>0</v>
      </c>
    </row>
    <row r="20" spans="1:57" x14ac:dyDescent="0.25">
      <c r="A20" t="s">
        <v>43</v>
      </c>
      <c r="B20">
        <f>TotalCapacityAnnual!C40</f>
        <v>0</v>
      </c>
      <c r="C20">
        <f>TotalCapacityAnnual!D40</f>
        <v>0</v>
      </c>
      <c r="D20">
        <f>TotalCapacityAnnual!E40</f>
        <v>0</v>
      </c>
      <c r="E20">
        <f>TotalCapacityAnnual!F40</f>
        <v>0</v>
      </c>
      <c r="F20">
        <f>TotalCapacityAnnual!G40</f>
        <v>0</v>
      </c>
      <c r="G20">
        <f>TotalCapacityAnnual!H40</f>
        <v>0</v>
      </c>
      <c r="H20">
        <f>TotalCapacityAnnual!I40</f>
        <v>0</v>
      </c>
      <c r="I20">
        <f>TotalCapacityAnnual!J40</f>
        <v>0</v>
      </c>
      <c r="J20">
        <f>TotalCapacityAnnual!K40</f>
        <v>0</v>
      </c>
      <c r="K20">
        <f>TotalCapacityAnnual!L40</f>
        <v>0</v>
      </c>
      <c r="L20">
        <f>TotalCapacityAnnual!M40</f>
        <v>0</v>
      </c>
      <c r="M20">
        <f>TotalCapacityAnnual!N40</f>
        <v>0</v>
      </c>
      <c r="N20">
        <f>TotalCapacityAnnual!O40</f>
        <v>0</v>
      </c>
      <c r="O20">
        <f>TotalCapacityAnnual!P40</f>
        <v>0</v>
      </c>
      <c r="P20">
        <f>TotalCapacityAnnual!Q40</f>
        <v>0</v>
      </c>
      <c r="Q20">
        <f>TotalCapacityAnnual!R40</f>
        <v>0</v>
      </c>
      <c r="R20">
        <f>TotalCapacityAnnual!S40</f>
        <v>0</v>
      </c>
      <c r="S20">
        <f>TotalCapacityAnnual!T40</f>
        <v>0</v>
      </c>
      <c r="T20">
        <f>TotalCapacityAnnual!U40</f>
        <v>0</v>
      </c>
      <c r="U20">
        <f>TotalCapacityAnnual!V40</f>
        <v>0</v>
      </c>
      <c r="V20">
        <f>TotalCapacityAnnual!W40</f>
        <v>0</v>
      </c>
      <c r="W20">
        <f>TotalCapacityAnnual!X40</f>
        <v>0</v>
      </c>
      <c r="X20">
        <f>TotalCapacityAnnual!Y40</f>
        <v>0</v>
      </c>
      <c r="Y20">
        <f>TotalCapacityAnnual!Z40</f>
        <v>0</v>
      </c>
      <c r="Z20">
        <f>TotalCapacityAnnual!AA40</f>
        <v>0.61324007252651802</v>
      </c>
      <c r="AA20">
        <f>TotalCapacityAnnual!AB40</f>
        <v>1.4205410916246199</v>
      </c>
      <c r="AB20">
        <f>TotalCapacityAnnual!AC40</f>
        <v>1.81183842617973</v>
      </c>
      <c r="AC20">
        <f>TotalCapacityAnnual!AD40</f>
        <v>3.2045555983318899</v>
      </c>
      <c r="AD20">
        <f>TotalCapacityAnnual!AE40</f>
        <v>4.7045555983318899</v>
      </c>
      <c r="AE20">
        <f>TotalCapacityAnnual!AF40</f>
        <v>5.6095912926012099</v>
      </c>
      <c r="AF20">
        <f>TotalCapacityAnnual!AG40</f>
        <v>5.9235465662473201</v>
      </c>
      <c r="AG20">
        <f>TotalCapacityAnnual!AH40</f>
        <v>6.4470086353331499</v>
      </c>
      <c r="AH20">
        <f>TotalCapacityAnnual!AI40</f>
        <v>6.8913864642740101</v>
      </c>
      <c r="AI20">
        <f>TotalCapacityAnnual!AJ40</f>
        <v>7.6798613846794996</v>
      </c>
      <c r="AJ20">
        <f>TotalCapacityAnnual!AK40</f>
        <v>8.09772473902113</v>
      </c>
      <c r="AK20">
        <f>TotalCapacityAnnual!AL40</f>
        <v>8.85787882980744</v>
      </c>
      <c r="AL20">
        <f>TotalCapacityAnnual!AM40</f>
        <v>9.9092122209934796</v>
      </c>
      <c r="AM20">
        <f>TotalCapacityAnnual!AN40</f>
        <v>10.6873133431471</v>
      </c>
      <c r="AN20">
        <f>TotalCapacityAnnual!AO40</f>
        <v>11.4829946652996</v>
      </c>
      <c r="AO20">
        <f>TotalCapacityAnnual!AP40</f>
        <v>12.6001886090799</v>
      </c>
      <c r="AP20">
        <f>TotalCapacityAnnual!AQ40</f>
        <v>14.1001886090799</v>
      </c>
      <c r="AQ20">
        <f>TotalCapacityAnnual!AR40</f>
        <v>15.6001886090799</v>
      </c>
      <c r="AR20">
        <f>TotalCapacityAnnual!AS40</f>
        <v>16.974324430012899</v>
      </c>
      <c r="AS20">
        <f>TotalCapacityAnnual!AT40</f>
        <v>18.474324430012899</v>
      </c>
      <c r="AT20">
        <f>TotalCapacityAnnual!AU40</f>
        <v>19.974324430012899</v>
      </c>
      <c r="AU20">
        <f>TotalCapacityAnnual!AV40</f>
        <v>21.474324430012899</v>
      </c>
      <c r="AV20">
        <f>TotalCapacityAnnual!AW40</f>
        <v>22.974324430012899</v>
      </c>
      <c r="AW20">
        <f>TotalCapacityAnnual!AX40</f>
        <v>24.474324430012899</v>
      </c>
      <c r="AX20">
        <f>TotalCapacityAnnual!AY40</f>
        <v>25.974324430012899</v>
      </c>
      <c r="AY20">
        <f>TotalCapacityAnnual!AZ40</f>
        <v>26.861084357486401</v>
      </c>
      <c r="AZ20">
        <f>TotalCapacityAnnual!BA40</f>
        <v>27.5537833383883</v>
      </c>
      <c r="BA20">
        <f>TotalCapacityAnnual!BB40</f>
        <v>28.662486003833202</v>
      </c>
      <c r="BB20">
        <f>TotalCapacityAnnual!BC40</f>
        <v>28.769768831680999</v>
      </c>
      <c r="BC20">
        <f>TotalCapacityAnnual!BD40</f>
        <v>28.769768831680999</v>
      </c>
      <c r="BD20">
        <f>TotalCapacityAnnual!BE40</f>
        <v>29.364733137411701</v>
      </c>
      <c r="BE20">
        <f>TotalCapacityAnnual!BF40</f>
        <v>30.5507778637656</v>
      </c>
    </row>
    <row r="21" spans="1:57" x14ac:dyDescent="0.25">
      <c r="A21" t="s">
        <v>45</v>
      </c>
      <c r="B21">
        <f>TotalCapacityAnnual!C42</f>
        <v>0</v>
      </c>
      <c r="C21">
        <f>TotalCapacityAnnual!D42</f>
        <v>0</v>
      </c>
      <c r="D21">
        <f>TotalCapacityAnnual!E42</f>
        <v>0</v>
      </c>
      <c r="E21">
        <f>TotalCapacityAnnual!F42</f>
        <v>0</v>
      </c>
      <c r="F21">
        <f>TotalCapacityAnnual!G42</f>
        <v>1.26839167808219E-3</v>
      </c>
      <c r="G21">
        <f>TotalCapacityAnnual!H42</f>
        <v>1.26839167808219E-3</v>
      </c>
      <c r="H21">
        <f>TotalCapacityAnnual!I42</f>
        <v>2.53678335616438E-3</v>
      </c>
      <c r="I21">
        <f>TotalCapacityAnnual!J42</f>
        <v>3.80517503424657E-3</v>
      </c>
      <c r="J21">
        <f>TotalCapacityAnnual!K42</f>
        <v>3.80517503424657E-3</v>
      </c>
      <c r="K21">
        <f>TotalCapacityAnnual!L42</f>
        <v>5.0735667123287696E-3</v>
      </c>
      <c r="L21">
        <f>TotalCapacityAnnual!M42</f>
        <v>6.3419583904109596E-3</v>
      </c>
      <c r="M21">
        <f>TotalCapacityAnnual!N42</f>
        <v>8.8787417465753405E-3</v>
      </c>
      <c r="N21">
        <f>TotalCapacityAnnual!O42</f>
        <v>1.26839167808219E-2</v>
      </c>
      <c r="O21">
        <f>TotalCapacityAnnual!P42</f>
        <v>1.5220700136986299E-2</v>
      </c>
      <c r="P21">
        <f>TotalCapacityAnnual!Q42</f>
        <v>1.9025875171232901E-2</v>
      </c>
      <c r="Q21">
        <f>TotalCapacityAnnual!R42</f>
        <v>2.1562658527397301E-2</v>
      </c>
      <c r="R21">
        <f>TotalCapacityAnnual!S42</f>
        <v>2.7904616917808201E-2</v>
      </c>
      <c r="S21">
        <f>TotalCapacityAnnual!T42</f>
        <v>3.5514966986301397E-2</v>
      </c>
      <c r="T21">
        <f>TotalCapacityAnnual!U42</f>
        <v>4.1856925376712303E-2</v>
      </c>
      <c r="U21">
        <f>TotalCapacityAnnual!V42</f>
        <v>4.9467275445205502E-2</v>
      </c>
      <c r="V21">
        <f>TotalCapacityAnnual!W42</f>
        <v>5.5809233835616402E-2</v>
      </c>
      <c r="W21">
        <f>TotalCapacityAnnual!X42</f>
        <v>6.3419583904109594E-2</v>
      </c>
      <c r="X21">
        <f>TotalCapacityAnnual!Y42</f>
        <v>6.9761542294520598E-2</v>
      </c>
      <c r="Y21">
        <f>TotalCapacityAnnual!Z42</f>
        <v>7.73718923630137E-2</v>
      </c>
      <c r="Z21">
        <f>TotalCapacityAnnual!AA42</f>
        <v>8.3713850753424704E-2</v>
      </c>
      <c r="AA21">
        <f>TotalCapacityAnnual!AB42</f>
        <v>9.0055809143835694E-2</v>
      </c>
      <c r="AB21">
        <f>TotalCapacityAnnual!AC42</f>
        <v>9.3860984178082196E-2</v>
      </c>
      <c r="AC21">
        <f>TotalCapacityAnnual!AD42</f>
        <v>9.6397767534246601E-2</v>
      </c>
      <c r="AD21">
        <f>TotalCapacityAnnual!AE42</f>
        <v>9.8934550890411005E-2</v>
      </c>
      <c r="AE21">
        <f>TotalCapacityAnnual!AF42</f>
        <v>0.10273972592465801</v>
      </c>
      <c r="AF21">
        <f>TotalCapacityAnnual!AG42</f>
        <v>0.10527650928082199</v>
      </c>
      <c r="AG21">
        <f>TotalCapacityAnnual!AH42</f>
        <v>0.107813292636986</v>
      </c>
      <c r="AH21">
        <f>TotalCapacityAnnual!AI42</f>
        <v>0.110350075993151</v>
      </c>
      <c r="AI21">
        <f>TotalCapacityAnnual!AJ42</f>
        <v>0.114155251027397</v>
      </c>
      <c r="AJ21">
        <f>TotalCapacityAnnual!AK42</f>
        <v>0.116692034383562</v>
      </c>
      <c r="AK21">
        <f>TotalCapacityAnnual!AL42</f>
        <v>0.119228817739726</v>
      </c>
      <c r="AL21">
        <f>TotalCapacityAnnual!AM42</f>
        <v>0.119228817739726</v>
      </c>
      <c r="AM21">
        <f>TotalCapacityAnnual!AN42</f>
        <v>0.119228817739726</v>
      </c>
      <c r="AN21">
        <f>TotalCapacityAnnual!AO42</f>
        <v>0.119228817739726</v>
      </c>
      <c r="AO21">
        <f>TotalCapacityAnnual!AP42</f>
        <v>0.119228817739726</v>
      </c>
      <c r="AP21">
        <f>TotalCapacityAnnual!AQ42</f>
        <v>0.120497209417808</v>
      </c>
      <c r="AQ21">
        <f>TotalCapacityAnnual!AR42</f>
        <v>0.120497209417808</v>
      </c>
      <c r="AR21">
        <f>TotalCapacityAnnual!AS42</f>
        <v>0.120497209417808</v>
      </c>
      <c r="AS21">
        <f>TotalCapacityAnnual!AT42</f>
        <v>0.120497209417808</v>
      </c>
      <c r="AT21">
        <f>TotalCapacityAnnual!AU42</f>
        <v>0.120497209417808</v>
      </c>
      <c r="AU21">
        <f>TotalCapacityAnnual!AV42</f>
        <v>0.120497209417808</v>
      </c>
      <c r="AV21">
        <f>TotalCapacityAnnual!AW42</f>
        <v>0.114155251027397</v>
      </c>
      <c r="AW21">
        <f>TotalCapacityAnnual!AX42</f>
        <v>0.106544900958904</v>
      </c>
      <c r="AX21">
        <f>TotalCapacityAnnual!AY42</f>
        <v>0.10020294256849301</v>
      </c>
      <c r="AY21">
        <f>TotalCapacityAnnual!AZ42</f>
        <v>9.2592592500000001E-2</v>
      </c>
      <c r="AZ21">
        <f>TotalCapacityAnnual!BA42</f>
        <v>8.6250634109589094E-2</v>
      </c>
      <c r="BA21">
        <f>TotalCapacityAnnual!BB42</f>
        <v>7.8640284041095895E-2</v>
      </c>
      <c r="BB21">
        <f>TotalCapacityAnnual!BC42</f>
        <v>7.2298325650684905E-2</v>
      </c>
      <c r="BC21">
        <f>TotalCapacityAnnual!BD42</f>
        <v>6.4687975582191706E-2</v>
      </c>
      <c r="BD21">
        <f>TotalCapacityAnnual!BE42</f>
        <v>5.83460171917808E-2</v>
      </c>
      <c r="BE21">
        <f>TotalCapacityAnnual!BF42</f>
        <v>5.2004058801369803E-2</v>
      </c>
    </row>
    <row r="22" spans="1:57" x14ac:dyDescent="0.25">
      <c r="A22" t="s">
        <v>46</v>
      </c>
      <c r="B22">
        <f>TotalCapacityAnnual!C43</f>
        <v>3.0079999999999998E-3</v>
      </c>
      <c r="C22">
        <f>TotalCapacityAnnual!D43</f>
        <v>9.6080000000000002E-3</v>
      </c>
      <c r="D22">
        <f>TotalCapacityAnnual!E43</f>
        <v>9.6080000000000002E-3</v>
      </c>
      <c r="E22">
        <f>TotalCapacityAnnual!F43</f>
        <v>9.6080000000000002E-3</v>
      </c>
      <c r="F22">
        <f>TotalCapacityAnnual!G43</f>
        <v>9.6080000000000002E-3</v>
      </c>
      <c r="G22">
        <f>TotalCapacityAnnual!H43</f>
        <v>9.6080000000000002E-3</v>
      </c>
      <c r="H22">
        <f>TotalCapacityAnnual!I43</f>
        <v>9.6080000000000002E-3</v>
      </c>
      <c r="I22">
        <f>TotalCapacityAnnual!J43</f>
        <v>9.6080000000000002E-3</v>
      </c>
      <c r="J22">
        <f>TotalCapacityAnnual!K43</f>
        <v>9.6080000000000002E-3</v>
      </c>
      <c r="K22">
        <f>TotalCapacityAnnual!L43</f>
        <v>9.6080000000000002E-3</v>
      </c>
      <c r="L22">
        <f>TotalCapacityAnnual!M43</f>
        <v>9.6080000000000002E-3</v>
      </c>
      <c r="M22">
        <f>TotalCapacityAnnual!N43</f>
        <v>9.6080000000000002E-3</v>
      </c>
      <c r="N22">
        <f>TotalCapacityAnnual!O43</f>
        <v>9.6080000000000002E-3</v>
      </c>
      <c r="O22">
        <f>TotalCapacityAnnual!P43</f>
        <v>9.6080000000000002E-3</v>
      </c>
      <c r="P22">
        <f>TotalCapacityAnnual!Q43</f>
        <v>9.6080000000000002E-3</v>
      </c>
      <c r="Q22">
        <f>TotalCapacityAnnual!R43</f>
        <v>9.6080000000000002E-3</v>
      </c>
      <c r="R22">
        <f>TotalCapacityAnnual!S43</f>
        <v>9.6080000000000002E-3</v>
      </c>
      <c r="S22">
        <f>TotalCapacityAnnual!T43</f>
        <v>9.6080000000000002E-3</v>
      </c>
      <c r="T22">
        <f>TotalCapacityAnnual!U43</f>
        <v>9.6080000000000002E-3</v>
      </c>
      <c r="U22">
        <f>TotalCapacityAnnual!V43</f>
        <v>9.6080000000000002E-3</v>
      </c>
      <c r="V22">
        <f>TotalCapacityAnnual!W43</f>
        <v>9.6080000000000002E-3</v>
      </c>
      <c r="W22">
        <f>TotalCapacityAnnual!X43</f>
        <v>9.6080000000000002E-3</v>
      </c>
      <c r="X22">
        <f>TotalCapacityAnnual!Y43</f>
        <v>9.6080000000000002E-3</v>
      </c>
      <c r="Y22">
        <f>TotalCapacityAnnual!Z43</f>
        <v>9.6080000000000002E-3</v>
      </c>
      <c r="Z22">
        <f>TotalCapacityAnnual!AA43</f>
        <v>9.6080000000000002E-3</v>
      </c>
      <c r="AA22">
        <f>TotalCapacityAnnual!AB43</f>
        <v>9.6080000000000002E-3</v>
      </c>
      <c r="AB22">
        <f>TotalCapacityAnnual!AC43</f>
        <v>9.6080000000000002E-3</v>
      </c>
      <c r="AC22">
        <f>TotalCapacityAnnual!AD43</f>
        <v>9.6080000000000002E-3</v>
      </c>
      <c r="AD22">
        <f>TotalCapacityAnnual!AE43</f>
        <v>9.6080000000000002E-3</v>
      </c>
      <c r="AE22">
        <f>TotalCapacityAnnual!AF43</f>
        <v>9.6080000000000002E-3</v>
      </c>
      <c r="AF22">
        <f>TotalCapacityAnnual!AG43</f>
        <v>9.6080000000000002E-3</v>
      </c>
      <c r="AG22">
        <f>TotalCapacityAnnual!AH43</f>
        <v>9.6080000000000002E-3</v>
      </c>
      <c r="AH22">
        <f>TotalCapacityAnnual!AI43</f>
        <v>9.6080000000000002E-3</v>
      </c>
      <c r="AI22">
        <f>TotalCapacityAnnual!AJ43</f>
        <v>9.6080000000000002E-3</v>
      </c>
      <c r="AJ22">
        <f>TotalCapacityAnnual!AK43</f>
        <v>9.6080000000000002E-3</v>
      </c>
      <c r="AK22">
        <f>TotalCapacityAnnual!AL43</f>
        <v>9.6080000000000002E-3</v>
      </c>
      <c r="AL22">
        <f>TotalCapacityAnnual!AM43</f>
        <v>9.6080000000000002E-3</v>
      </c>
      <c r="AM22">
        <f>TotalCapacityAnnual!AN43</f>
        <v>9.6080000000000002E-3</v>
      </c>
      <c r="AN22">
        <f>TotalCapacityAnnual!AO43</f>
        <v>9.6080000000000002E-3</v>
      </c>
      <c r="AO22">
        <f>TotalCapacityAnnual!AP43</f>
        <v>9.6080000000000002E-3</v>
      </c>
      <c r="AP22">
        <f>TotalCapacityAnnual!AQ43</f>
        <v>9.6080000000000002E-3</v>
      </c>
      <c r="AQ22">
        <f>TotalCapacityAnnual!AR43</f>
        <v>9.6080000000000002E-3</v>
      </c>
      <c r="AR22">
        <f>TotalCapacityAnnual!AS43</f>
        <v>9.6080000000000002E-3</v>
      </c>
      <c r="AS22">
        <f>TotalCapacityAnnual!AT43</f>
        <v>9.6080000000000002E-3</v>
      </c>
      <c r="AT22">
        <f>TotalCapacityAnnual!AU43</f>
        <v>9.6080000000000002E-3</v>
      </c>
      <c r="AU22">
        <f>TotalCapacityAnnual!AV43</f>
        <v>9.6080000000000002E-3</v>
      </c>
      <c r="AV22">
        <f>TotalCapacityAnnual!AW43</f>
        <v>9.6080000000000002E-3</v>
      </c>
      <c r="AW22">
        <f>TotalCapacityAnnual!AX43</f>
        <v>9.6080000000000002E-3</v>
      </c>
      <c r="AX22">
        <f>TotalCapacityAnnual!AY43</f>
        <v>9.6080000000000002E-3</v>
      </c>
      <c r="AY22">
        <f>TotalCapacityAnnual!AZ43</f>
        <v>9.6080000000000002E-3</v>
      </c>
      <c r="AZ22">
        <f>TotalCapacityAnnual!BA43</f>
        <v>9.6080000000000002E-3</v>
      </c>
      <c r="BA22">
        <f>TotalCapacityAnnual!BB43</f>
        <v>1</v>
      </c>
      <c r="BB22">
        <f>TotalCapacityAnnual!BC43</f>
        <v>1</v>
      </c>
      <c r="BC22">
        <f>TotalCapacityAnnual!BD43</f>
        <v>1</v>
      </c>
      <c r="BD22">
        <f>TotalCapacityAnnual!BE43</f>
        <v>1</v>
      </c>
      <c r="BE22">
        <f>TotalCapacityAnnual!BF43</f>
        <v>1</v>
      </c>
    </row>
    <row r="23" spans="1:57" x14ac:dyDescent="0.25">
      <c r="A23" t="s">
        <v>47</v>
      </c>
      <c r="B23">
        <f>TotalCapacityAnnual!C44</f>
        <v>0.18212</v>
      </c>
      <c r="C23">
        <f>TotalCapacityAnnual!D44</f>
        <v>0.18212</v>
      </c>
      <c r="D23">
        <f>TotalCapacityAnnual!E44</f>
        <v>0.18212</v>
      </c>
      <c r="E23">
        <f>TotalCapacityAnnual!F44</f>
        <v>0.18212</v>
      </c>
      <c r="F23">
        <f>TotalCapacityAnnual!G44</f>
        <v>0.18212</v>
      </c>
      <c r="G23">
        <f>TotalCapacityAnnual!H44</f>
        <v>0.18212</v>
      </c>
      <c r="H23">
        <f>TotalCapacityAnnual!I44</f>
        <v>0.18212</v>
      </c>
      <c r="I23">
        <f>TotalCapacityAnnual!J44</f>
        <v>0.18212</v>
      </c>
      <c r="J23">
        <f>TotalCapacityAnnual!K44</f>
        <v>2.3012557389620598</v>
      </c>
      <c r="K23">
        <f>TotalCapacityAnnual!L44</f>
        <v>2.3012557389620598</v>
      </c>
      <c r="L23">
        <f>TotalCapacityAnnual!M44</f>
        <v>2.8441913926330198</v>
      </c>
      <c r="M23">
        <f>TotalCapacityAnnual!N44</f>
        <v>5</v>
      </c>
      <c r="N23">
        <f>TotalCapacityAnnual!O44</f>
        <v>5</v>
      </c>
      <c r="O23">
        <f>TotalCapacityAnnual!P44</f>
        <v>5</v>
      </c>
      <c r="P23">
        <f>TotalCapacityAnnual!Q44</f>
        <v>5</v>
      </c>
      <c r="Q23">
        <f>TotalCapacityAnnual!R44</f>
        <v>5</v>
      </c>
      <c r="R23">
        <f>TotalCapacityAnnual!S44</f>
        <v>5</v>
      </c>
      <c r="S23">
        <f>TotalCapacityAnnual!T44</f>
        <v>5</v>
      </c>
      <c r="T23">
        <f>TotalCapacityAnnual!U44</f>
        <v>5</v>
      </c>
      <c r="U23">
        <f>TotalCapacityAnnual!V44</f>
        <v>5</v>
      </c>
      <c r="V23">
        <f>TotalCapacityAnnual!W44</f>
        <v>5</v>
      </c>
      <c r="W23">
        <f>TotalCapacityAnnual!X44</f>
        <v>5</v>
      </c>
      <c r="X23">
        <f>TotalCapacityAnnual!Y44</f>
        <v>5</v>
      </c>
      <c r="Y23">
        <f>TotalCapacityAnnual!Z44</f>
        <v>5</v>
      </c>
      <c r="Z23">
        <f>TotalCapacityAnnual!AA44</f>
        <v>5</v>
      </c>
      <c r="AA23">
        <f>TotalCapacityAnnual!AB44</f>
        <v>5</v>
      </c>
      <c r="AB23">
        <f>TotalCapacityAnnual!AC44</f>
        <v>5</v>
      </c>
      <c r="AC23">
        <f>TotalCapacityAnnual!AD44</f>
        <v>5</v>
      </c>
      <c r="AD23">
        <f>TotalCapacityAnnual!AE44</f>
        <v>5</v>
      </c>
      <c r="AE23">
        <f>TotalCapacityAnnual!AF44</f>
        <v>5</v>
      </c>
      <c r="AF23">
        <f>TotalCapacityAnnual!AG44</f>
        <v>5</v>
      </c>
      <c r="AG23">
        <f>TotalCapacityAnnual!AH44</f>
        <v>5</v>
      </c>
      <c r="AH23">
        <f>TotalCapacityAnnual!AI44</f>
        <v>5</v>
      </c>
      <c r="AI23">
        <f>TotalCapacityAnnual!AJ44</f>
        <v>5</v>
      </c>
      <c r="AJ23">
        <f>TotalCapacityAnnual!AK44</f>
        <v>5</v>
      </c>
      <c r="AK23">
        <f>TotalCapacityAnnual!AL44</f>
        <v>5</v>
      </c>
      <c r="AL23">
        <f>TotalCapacityAnnual!AM44</f>
        <v>5</v>
      </c>
      <c r="AM23">
        <f>TotalCapacityAnnual!AN44</f>
        <v>5</v>
      </c>
      <c r="AN23">
        <f>TotalCapacityAnnual!AO44</f>
        <v>5</v>
      </c>
      <c r="AO23">
        <f>TotalCapacityAnnual!AP44</f>
        <v>5</v>
      </c>
      <c r="AP23">
        <f>TotalCapacityAnnual!AQ44</f>
        <v>5</v>
      </c>
      <c r="AQ23">
        <f>TotalCapacityAnnual!AR44</f>
        <v>5</v>
      </c>
      <c r="AR23">
        <f>TotalCapacityAnnual!AS44</f>
        <v>5</v>
      </c>
      <c r="AS23">
        <f>TotalCapacityAnnual!AT44</f>
        <v>5</v>
      </c>
      <c r="AT23">
        <f>TotalCapacityAnnual!AU44</f>
        <v>5</v>
      </c>
      <c r="AU23">
        <f>TotalCapacityAnnual!AV44</f>
        <v>5</v>
      </c>
      <c r="AV23">
        <f>TotalCapacityAnnual!AW44</f>
        <v>5</v>
      </c>
      <c r="AW23">
        <f>TotalCapacityAnnual!AX44</f>
        <v>5</v>
      </c>
      <c r="AX23">
        <f>TotalCapacityAnnual!AY44</f>
        <v>5</v>
      </c>
      <c r="AY23">
        <f>TotalCapacityAnnual!AZ44</f>
        <v>5</v>
      </c>
      <c r="AZ23">
        <f>TotalCapacityAnnual!BA44</f>
        <v>5</v>
      </c>
      <c r="BA23">
        <f>TotalCapacityAnnual!BB44</f>
        <v>5</v>
      </c>
      <c r="BB23">
        <f>TotalCapacityAnnual!BC44</f>
        <v>5</v>
      </c>
      <c r="BC23">
        <f>TotalCapacityAnnual!BD44</f>
        <v>5</v>
      </c>
      <c r="BD23">
        <f>TotalCapacityAnnual!BE44</f>
        <v>5</v>
      </c>
      <c r="BE23">
        <f>TotalCapacityAnnual!BF44</f>
        <v>5</v>
      </c>
    </row>
    <row r="24" spans="1:57" x14ac:dyDescent="0.25">
      <c r="A24" t="s">
        <v>48</v>
      </c>
      <c r="B24">
        <f>TotalCapacityAnnual!C45</f>
        <v>2.1798000000000002</v>
      </c>
      <c r="C24">
        <f>TotalCapacityAnnual!D45</f>
        <v>2.1798000000000002</v>
      </c>
      <c r="D24">
        <f>TotalCapacityAnnual!E45</f>
        <v>4.0498000000000003</v>
      </c>
      <c r="E24">
        <f>TotalCapacityAnnual!F45</f>
        <v>4.0498000000000003</v>
      </c>
      <c r="F24">
        <f>TotalCapacityAnnual!G45</f>
        <v>4.0498000000000003</v>
      </c>
      <c r="G24">
        <f>TotalCapacityAnnual!H45</f>
        <v>4.3038999999999996</v>
      </c>
      <c r="H24">
        <f>TotalCapacityAnnual!I45</f>
        <v>6.1338999999999997</v>
      </c>
      <c r="I24">
        <f>TotalCapacityAnnual!J45</f>
        <v>7.2138999999999998</v>
      </c>
      <c r="J24">
        <f>TotalCapacityAnnual!K45</f>
        <v>9.6189</v>
      </c>
      <c r="K24">
        <f>TotalCapacityAnnual!L45</f>
        <v>11.7439</v>
      </c>
      <c r="L24">
        <f>TotalCapacityAnnual!M45</f>
        <v>15.760695420536299</v>
      </c>
      <c r="M24">
        <f>TotalCapacityAnnual!N45</f>
        <v>15.760695420536299</v>
      </c>
      <c r="N24">
        <f>TotalCapacityAnnual!O45</f>
        <v>18.504283693037799</v>
      </c>
      <c r="O24">
        <f>TotalCapacityAnnual!P45</f>
        <v>21.522837896286401</v>
      </c>
      <c r="P24">
        <f>TotalCapacityAnnual!Q45</f>
        <v>25.114067124869401</v>
      </c>
      <c r="Q24">
        <f>TotalCapacityAnnual!R45</f>
        <v>29.472731084027799</v>
      </c>
      <c r="R24">
        <f>TotalCapacityAnnual!S45</f>
        <v>32.090549331736902</v>
      </c>
      <c r="S24">
        <f>TotalCapacityAnnual!T45</f>
        <v>33.996734846521001</v>
      </c>
      <c r="T24">
        <f>TotalCapacityAnnual!U45</f>
        <v>36.354679830254803</v>
      </c>
      <c r="U24">
        <f>TotalCapacityAnnual!V45</f>
        <v>38.761209555243497</v>
      </c>
      <c r="V24">
        <f>TotalCapacityAnnual!W45</f>
        <v>39</v>
      </c>
      <c r="W24">
        <f>TotalCapacityAnnual!X45</f>
        <v>39</v>
      </c>
      <c r="X24">
        <f>TotalCapacityAnnual!Y45</f>
        <v>39</v>
      </c>
      <c r="Y24">
        <f>TotalCapacityAnnual!Z45</f>
        <v>39</v>
      </c>
      <c r="Z24">
        <f>TotalCapacityAnnual!AA45</f>
        <v>39</v>
      </c>
      <c r="AA24">
        <f>TotalCapacityAnnual!AB45</f>
        <v>39</v>
      </c>
      <c r="AB24">
        <f>TotalCapacityAnnual!AC45</f>
        <v>39</v>
      </c>
      <c r="AC24">
        <f>TotalCapacityAnnual!AD45</f>
        <v>39</v>
      </c>
      <c r="AD24">
        <f>TotalCapacityAnnual!AE45</f>
        <v>39</v>
      </c>
      <c r="AE24">
        <f>TotalCapacityAnnual!AF45</f>
        <v>39</v>
      </c>
      <c r="AF24">
        <f>TotalCapacityAnnual!AG45</f>
        <v>39</v>
      </c>
      <c r="AG24">
        <f>TotalCapacityAnnual!AH45</f>
        <v>39</v>
      </c>
      <c r="AH24">
        <f>TotalCapacityAnnual!AI45</f>
        <v>39</v>
      </c>
      <c r="AI24">
        <f>TotalCapacityAnnual!AJ45</f>
        <v>39</v>
      </c>
      <c r="AJ24">
        <f>TotalCapacityAnnual!AK45</f>
        <v>39</v>
      </c>
      <c r="AK24">
        <f>TotalCapacityAnnual!AL45</f>
        <v>39</v>
      </c>
      <c r="AL24">
        <f>TotalCapacityAnnual!AM45</f>
        <v>39</v>
      </c>
      <c r="AM24">
        <f>TotalCapacityAnnual!AN45</f>
        <v>39</v>
      </c>
      <c r="AN24">
        <f>TotalCapacityAnnual!AO45</f>
        <v>39</v>
      </c>
      <c r="AO24">
        <f>TotalCapacityAnnual!AP45</f>
        <v>39</v>
      </c>
      <c r="AP24">
        <f>TotalCapacityAnnual!AQ45</f>
        <v>39</v>
      </c>
      <c r="AQ24">
        <f>TotalCapacityAnnual!AR45</f>
        <v>39</v>
      </c>
      <c r="AR24">
        <f>TotalCapacityAnnual!AS45</f>
        <v>39</v>
      </c>
      <c r="AS24">
        <f>TotalCapacityAnnual!AT45</f>
        <v>39</v>
      </c>
      <c r="AT24">
        <f>TotalCapacityAnnual!AU45</f>
        <v>39</v>
      </c>
      <c r="AU24">
        <f>TotalCapacityAnnual!AV45</f>
        <v>39</v>
      </c>
      <c r="AV24">
        <f>TotalCapacityAnnual!AW45</f>
        <v>39</v>
      </c>
      <c r="AW24">
        <f>TotalCapacityAnnual!AX45</f>
        <v>39</v>
      </c>
      <c r="AX24">
        <f>TotalCapacityAnnual!AY45</f>
        <v>39</v>
      </c>
      <c r="AY24">
        <f>TotalCapacityAnnual!AZ45</f>
        <v>39</v>
      </c>
      <c r="AZ24">
        <f>TotalCapacityAnnual!BA45</f>
        <v>39</v>
      </c>
      <c r="BA24">
        <f>TotalCapacityAnnual!BB45</f>
        <v>39</v>
      </c>
      <c r="BB24">
        <f>TotalCapacityAnnual!BC45</f>
        <v>39</v>
      </c>
      <c r="BC24">
        <f>TotalCapacityAnnual!BD45</f>
        <v>39</v>
      </c>
      <c r="BD24">
        <f>TotalCapacityAnnual!BE45</f>
        <v>39</v>
      </c>
      <c r="BE24">
        <f>TotalCapacityAnnual!BF45</f>
        <v>39</v>
      </c>
    </row>
    <row r="25" spans="1:57" x14ac:dyDescent="0.25">
      <c r="A25" t="s">
        <v>51</v>
      </c>
      <c r="B25">
        <f>TotalCapacityAnnual!C48</f>
        <v>8.6615963774226104E-2</v>
      </c>
      <c r="C25">
        <f>TotalCapacityAnnual!D48</f>
        <v>0.13373181019198699</v>
      </c>
      <c r="D25">
        <f>TotalCapacityAnnual!E48</f>
        <v>0.13373181019198699</v>
      </c>
      <c r="E25">
        <f>TotalCapacityAnnual!F48</f>
        <v>0.13373181019198699</v>
      </c>
      <c r="F25">
        <f>TotalCapacityAnnual!G48</f>
        <v>0.460460453070553</v>
      </c>
      <c r="G25">
        <f>TotalCapacityAnnual!H48</f>
        <v>0.460460453070553</v>
      </c>
      <c r="H25">
        <f>TotalCapacityAnnual!I48</f>
        <v>0.460460453070553</v>
      </c>
      <c r="I25">
        <f>TotalCapacityAnnual!J48</f>
        <v>0.460460453070553</v>
      </c>
      <c r="J25">
        <f>TotalCapacityAnnual!K48</f>
        <v>0.460460453070553</v>
      </c>
      <c r="K25">
        <f>TotalCapacityAnnual!L48</f>
        <v>0.460460453070553</v>
      </c>
      <c r="L25">
        <f>TotalCapacityAnnual!M48</f>
        <v>0.37384448929632702</v>
      </c>
      <c r="M25">
        <f>TotalCapacityAnnual!N48</f>
        <v>0.32672864287856601</v>
      </c>
      <c r="N25">
        <f>TotalCapacityAnnual!O48</f>
        <v>0.32672864287856601</v>
      </c>
      <c r="O25">
        <f>TotalCapacityAnnual!P48</f>
        <v>0.32672864287856601</v>
      </c>
      <c r="P25">
        <f>TotalCapacityAnnual!Q48</f>
        <v>0</v>
      </c>
      <c r="Q25">
        <f>TotalCapacityAnnual!R48</f>
        <v>0</v>
      </c>
      <c r="R25">
        <f>TotalCapacityAnnual!S48</f>
        <v>0</v>
      </c>
      <c r="S25">
        <f>TotalCapacityAnnual!T48</f>
        <v>0</v>
      </c>
      <c r="T25">
        <f>TotalCapacityAnnual!U48</f>
        <v>0</v>
      </c>
      <c r="U25">
        <f>TotalCapacityAnnual!V48</f>
        <v>0</v>
      </c>
      <c r="V25">
        <f>TotalCapacityAnnual!W48</f>
        <v>0</v>
      </c>
      <c r="W25">
        <f>TotalCapacityAnnual!X48</f>
        <v>0</v>
      </c>
      <c r="X25">
        <f>TotalCapacityAnnual!Y48</f>
        <v>0</v>
      </c>
      <c r="Y25">
        <f>TotalCapacityAnnual!Z48</f>
        <v>0</v>
      </c>
      <c r="Z25">
        <f>TotalCapacityAnnual!AA48</f>
        <v>0</v>
      </c>
      <c r="AA25">
        <f>TotalCapacityAnnual!AB48</f>
        <v>0</v>
      </c>
      <c r="AB25">
        <f>TotalCapacityAnnual!AC48</f>
        <v>0</v>
      </c>
      <c r="AC25">
        <f>TotalCapacityAnnual!AD48</f>
        <v>0</v>
      </c>
      <c r="AD25">
        <f>TotalCapacityAnnual!AE48</f>
        <v>0</v>
      </c>
      <c r="AE25">
        <f>TotalCapacityAnnual!AF48</f>
        <v>0</v>
      </c>
      <c r="AF25">
        <f>TotalCapacityAnnual!AG48</f>
        <v>0</v>
      </c>
      <c r="AG25">
        <f>TotalCapacityAnnual!AH48</f>
        <v>0</v>
      </c>
      <c r="AH25">
        <f>TotalCapacityAnnual!AI48</f>
        <v>0</v>
      </c>
      <c r="AI25">
        <f>TotalCapacityAnnual!AJ48</f>
        <v>0</v>
      </c>
      <c r="AJ25">
        <f>TotalCapacityAnnual!AK48</f>
        <v>0</v>
      </c>
      <c r="AK25">
        <f>TotalCapacityAnnual!AL48</f>
        <v>0</v>
      </c>
      <c r="AL25">
        <f>TotalCapacityAnnual!AM48</f>
        <v>0</v>
      </c>
      <c r="AM25">
        <f>TotalCapacityAnnual!AN48</f>
        <v>0</v>
      </c>
      <c r="AN25">
        <f>TotalCapacityAnnual!AO48</f>
        <v>0</v>
      </c>
      <c r="AO25">
        <f>TotalCapacityAnnual!AP48</f>
        <v>0</v>
      </c>
      <c r="AP25">
        <f>TotalCapacityAnnual!AQ48</f>
        <v>0</v>
      </c>
      <c r="AQ25">
        <f>TotalCapacityAnnual!AR48</f>
        <v>0</v>
      </c>
      <c r="AR25">
        <f>TotalCapacityAnnual!AS48</f>
        <v>0</v>
      </c>
      <c r="AS25">
        <f>TotalCapacityAnnual!AT48</f>
        <v>0</v>
      </c>
      <c r="AT25">
        <f>TotalCapacityAnnual!AU48</f>
        <v>0</v>
      </c>
      <c r="AU25">
        <f>TotalCapacityAnnual!AV48</f>
        <v>0</v>
      </c>
      <c r="AV25">
        <f>TotalCapacityAnnual!AW48</f>
        <v>0</v>
      </c>
      <c r="AW25">
        <f>TotalCapacityAnnual!AX48</f>
        <v>0</v>
      </c>
      <c r="AX25">
        <f>TotalCapacityAnnual!AY48</f>
        <v>0</v>
      </c>
      <c r="AY25">
        <f>TotalCapacityAnnual!AZ48</f>
        <v>0</v>
      </c>
      <c r="AZ25">
        <f>TotalCapacityAnnual!BA48</f>
        <v>0</v>
      </c>
      <c r="BA25">
        <f>TotalCapacityAnnual!BB48</f>
        <v>0</v>
      </c>
      <c r="BB25">
        <f>TotalCapacityAnnual!BC48</f>
        <v>0</v>
      </c>
      <c r="BC25">
        <f>TotalCapacityAnnual!BD48</f>
        <v>0</v>
      </c>
      <c r="BD25">
        <f>TotalCapacityAnnual!BE48</f>
        <v>0.72196576266905399</v>
      </c>
      <c r="BE25">
        <f>TotalCapacityAnnual!BF48</f>
        <v>0.75216959459766497</v>
      </c>
    </row>
    <row r="26" spans="1:57" x14ac:dyDescent="0.25">
      <c r="A26" t="s">
        <v>52</v>
      </c>
      <c r="B26">
        <f>TotalCapacityAnnual!C49</f>
        <v>0</v>
      </c>
      <c r="C26">
        <f>TotalCapacityAnnual!D49</f>
        <v>0</v>
      </c>
      <c r="D26">
        <f>TotalCapacityAnnual!E49</f>
        <v>0</v>
      </c>
      <c r="E26">
        <f>TotalCapacityAnnual!F49</f>
        <v>0</v>
      </c>
      <c r="F26">
        <f>TotalCapacityAnnual!G49</f>
        <v>0</v>
      </c>
      <c r="G26">
        <f>TotalCapacityAnnual!H49</f>
        <v>0</v>
      </c>
      <c r="H26">
        <f>TotalCapacityAnnual!I49</f>
        <v>0</v>
      </c>
      <c r="I26">
        <f>TotalCapacityAnnual!J49</f>
        <v>0</v>
      </c>
      <c r="J26">
        <f>TotalCapacityAnnual!K49</f>
        <v>0</v>
      </c>
      <c r="K26">
        <f>TotalCapacityAnnual!L49</f>
        <v>0</v>
      </c>
      <c r="L26">
        <f>TotalCapacityAnnual!M49</f>
        <v>0</v>
      </c>
      <c r="M26">
        <f>TotalCapacityAnnual!N49</f>
        <v>0</v>
      </c>
      <c r="N26">
        <f>TotalCapacityAnnual!O49</f>
        <v>0</v>
      </c>
      <c r="O26">
        <f>TotalCapacityAnnual!P49</f>
        <v>0</v>
      </c>
      <c r="P26">
        <f>TotalCapacityAnnual!Q49</f>
        <v>0</v>
      </c>
      <c r="Q26">
        <f>TotalCapacityAnnual!R49</f>
        <v>0</v>
      </c>
      <c r="R26">
        <f>TotalCapacityAnnual!S49</f>
        <v>0</v>
      </c>
      <c r="S26">
        <f>TotalCapacityAnnual!T49</f>
        <v>0</v>
      </c>
      <c r="T26">
        <f>TotalCapacityAnnual!U49</f>
        <v>0</v>
      </c>
      <c r="U26">
        <f>TotalCapacityAnnual!V49</f>
        <v>0</v>
      </c>
      <c r="V26">
        <f>TotalCapacityAnnual!W49</f>
        <v>0</v>
      </c>
      <c r="W26">
        <f>TotalCapacityAnnual!X49</f>
        <v>0</v>
      </c>
      <c r="X26">
        <f>TotalCapacityAnnual!Y49</f>
        <v>0</v>
      </c>
      <c r="Y26">
        <f>TotalCapacityAnnual!Z49</f>
        <v>0</v>
      </c>
      <c r="Z26">
        <f>TotalCapacityAnnual!AA49</f>
        <v>0</v>
      </c>
      <c r="AA26">
        <f>TotalCapacityAnnual!AB49</f>
        <v>0</v>
      </c>
      <c r="AB26">
        <f>TotalCapacityAnnual!AC49</f>
        <v>0</v>
      </c>
      <c r="AC26">
        <f>TotalCapacityAnnual!AD49</f>
        <v>0</v>
      </c>
      <c r="AD26">
        <f>TotalCapacityAnnual!AE49</f>
        <v>0</v>
      </c>
      <c r="AE26">
        <f>TotalCapacityAnnual!AF49</f>
        <v>0</v>
      </c>
      <c r="AF26">
        <f>TotalCapacityAnnual!AG49</f>
        <v>0</v>
      </c>
      <c r="AG26">
        <f>TotalCapacityAnnual!AH49</f>
        <v>0</v>
      </c>
      <c r="AH26">
        <f>TotalCapacityAnnual!AI49</f>
        <v>0</v>
      </c>
      <c r="AI26">
        <f>TotalCapacityAnnual!AJ49</f>
        <v>0</v>
      </c>
      <c r="AJ26">
        <f>TotalCapacityAnnual!AK49</f>
        <v>0</v>
      </c>
      <c r="AK26">
        <f>TotalCapacityAnnual!AL49</f>
        <v>0</v>
      </c>
      <c r="AL26">
        <f>TotalCapacityAnnual!AM49</f>
        <v>0</v>
      </c>
      <c r="AM26">
        <f>TotalCapacityAnnual!AN49</f>
        <v>0</v>
      </c>
      <c r="AN26">
        <f>TotalCapacityAnnual!AO49</f>
        <v>0</v>
      </c>
      <c r="AO26">
        <f>TotalCapacityAnnual!AP49</f>
        <v>0</v>
      </c>
      <c r="AP26">
        <f>TotalCapacityAnnual!AQ49</f>
        <v>0</v>
      </c>
      <c r="AQ26">
        <f>TotalCapacityAnnual!AR49</f>
        <v>0</v>
      </c>
      <c r="AR26">
        <f>TotalCapacityAnnual!AS49</f>
        <v>0</v>
      </c>
      <c r="AS26">
        <f>TotalCapacityAnnual!AT49</f>
        <v>0</v>
      </c>
      <c r="AT26">
        <f>TotalCapacityAnnual!AU49</f>
        <v>0</v>
      </c>
      <c r="AU26">
        <f>TotalCapacityAnnual!AV49</f>
        <v>0</v>
      </c>
      <c r="AV26">
        <f>TotalCapacityAnnual!AW49</f>
        <v>0.34264585584859603</v>
      </c>
      <c r="AW26">
        <f>TotalCapacityAnnual!AX49</f>
        <v>0.34264585584859603</v>
      </c>
      <c r="AX26">
        <f>TotalCapacityAnnual!AY49</f>
        <v>0.34264585584859603</v>
      </c>
      <c r="AY26">
        <f>TotalCapacityAnnual!AZ49</f>
        <v>1.43284975702922</v>
      </c>
      <c r="AZ26">
        <f>TotalCapacityAnnual!BA49</f>
        <v>2.7955982309358198</v>
      </c>
      <c r="BA26">
        <f>TotalCapacityAnnual!BB49</f>
        <v>3.5567971603626201</v>
      </c>
      <c r="BB26">
        <f>TotalCapacityAnnual!BC49</f>
        <v>4.6900849138704901</v>
      </c>
      <c r="BC26">
        <f>TotalCapacityAnnual!BD49</f>
        <v>6.1900849138704901</v>
      </c>
      <c r="BD26">
        <f>TotalCapacityAnnual!BE49</f>
        <v>7.6900849138704901</v>
      </c>
      <c r="BE26">
        <f>TotalCapacityAnnual!BF49</f>
        <v>9.1900849138704892</v>
      </c>
    </row>
    <row r="27" spans="1:57" x14ac:dyDescent="0.25">
      <c r="A27" t="s">
        <v>53</v>
      </c>
      <c r="B27">
        <f>TotalCapacityAnnual!C50</f>
        <v>0.14163400000000001</v>
      </c>
      <c r="C27">
        <f>TotalCapacityAnnual!D50</f>
        <v>0.14163400000000001</v>
      </c>
      <c r="D27">
        <f>TotalCapacityAnnual!E50</f>
        <v>0.14163400000000001</v>
      </c>
      <c r="E27">
        <f>TotalCapacityAnnual!F50</f>
        <v>0.14163400000000001</v>
      </c>
      <c r="F27">
        <f>TotalCapacityAnnual!G50</f>
        <v>0.14163400000000001</v>
      </c>
      <c r="G27">
        <f>TotalCapacityAnnual!H50</f>
        <v>0.14163400000000001</v>
      </c>
      <c r="H27">
        <f>TotalCapacityAnnual!I50</f>
        <v>0.13455230000000001</v>
      </c>
      <c r="I27">
        <f>TotalCapacityAnnual!J50</f>
        <v>0.12747059999999999</v>
      </c>
      <c r="J27">
        <f>TotalCapacityAnnual!K50</f>
        <v>0.12038889999999999</v>
      </c>
      <c r="K27">
        <f>TotalCapacityAnnual!L50</f>
        <v>0.1133072</v>
      </c>
      <c r="L27">
        <f>TotalCapacityAnnual!M50</f>
        <v>0.1062255</v>
      </c>
      <c r="M27">
        <f>TotalCapacityAnnual!N50</f>
        <v>9.9143800000000004E-2</v>
      </c>
      <c r="N27">
        <f>TotalCapacityAnnual!O50</f>
        <v>9.2062099999999994E-2</v>
      </c>
      <c r="O27">
        <f>TotalCapacityAnnual!P50</f>
        <v>8.4980399999999998E-2</v>
      </c>
      <c r="P27">
        <f>TotalCapacityAnnual!Q50</f>
        <v>7.7898700000000001E-2</v>
      </c>
      <c r="Q27">
        <f>TotalCapacityAnnual!R50</f>
        <v>7.0817000000000005E-2</v>
      </c>
      <c r="R27">
        <f>TotalCapacityAnnual!S50</f>
        <v>6.3735299999999995E-2</v>
      </c>
      <c r="S27">
        <f>TotalCapacityAnnual!T50</f>
        <v>5.6653599999999998E-2</v>
      </c>
      <c r="T27">
        <f>TotalCapacityAnnual!U50</f>
        <v>4.9571900000000002E-2</v>
      </c>
      <c r="U27">
        <f>TotalCapacityAnnual!V50</f>
        <v>4.2490199999999999E-2</v>
      </c>
      <c r="V27">
        <f>TotalCapacityAnnual!W50</f>
        <v>3.5408500000000002E-2</v>
      </c>
      <c r="W27">
        <f>TotalCapacityAnnual!X50</f>
        <v>2.8326799999999999E-2</v>
      </c>
      <c r="X27">
        <f>TotalCapacityAnnual!Y50</f>
        <v>2.1245099999999999E-2</v>
      </c>
      <c r="Y27">
        <f>TotalCapacityAnnual!Z50</f>
        <v>1.41634E-2</v>
      </c>
      <c r="Z27">
        <f>TotalCapacityAnnual!AA50</f>
        <v>7.0816999999999998E-3</v>
      </c>
      <c r="AA27">
        <f>TotalCapacityAnnual!AB50</f>
        <v>0</v>
      </c>
      <c r="AB27">
        <f>TotalCapacityAnnual!AC50</f>
        <v>0</v>
      </c>
      <c r="AC27">
        <f>TotalCapacityAnnual!AD50</f>
        <v>0</v>
      </c>
      <c r="AD27">
        <f>TotalCapacityAnnual!AE50</f>
        <v>0</v>
      </c>
      <c r="AE27">
        <f>TotalCapacityAnnual!AF50</f>
        <v>0</v>
      </c>
      <c r="AF27">
        <f>TotalCapacityAnnual!AG50</f>
        <v>0</v>
      </c>
      <c r="AG27">
        <f>TotalCapacityAnnual!AH50</f>
        <v>0</v>
      </c>
      <c r="AH27">
        <f>TotalCapacityAnnual!AI50</f>
        <v>0</v>
      </c>
      <c r="AI27">
        <f>TotalCapacityAnnual!AJ50</f>
        <v>0</v>
      </c>
      <c r="AJ27">
        <f>TotalCapacityAnnual!AK50</f>
        <v>0</v>
      </c>
      <c r="AK27">
        <f>TotalCapacityAnnual!AL50</f>
        <v>0</v>
      </c>
      <c r="AL27">
        <f>TotalCapacityAnnual!AM50</f>
        <v>0</v>
      </c>
      <c r="AM27">
        <f>TotalCapacityAnnual!AN50</f>
        <v>0</v>
      </c>
      <c r="AN27">
        <f>TotalCapacityAnnual!AO50</f>
        <v>0</v>
      </c>
      <c r="AO27">
        <f>TotalCapacityAnnual!AP50</f>
        <v>0</v>
      </c>
      <c r="AP27">
        <f>TotalCapacityAnnual!AQ50</f>
        <v>0</v>
      </c>
      <c r="AQ27">
        <f>TotalCapacityAnnual!AR50</f>
        <v>0</v>
      </c>
      <c r="AR27">
        <f>TotalCapacityAnnual!AS50</f>
        <v>0</v>
      </c>
      <c r="AS27">
        <f>TotalCapacityAnnual!AT50</f>
        <v>0</v>
      </c>
      <c r="AT27">
        <f>TotalCapacityAnnual!AU50</f>
        <v>0</v>
      </c>
      <c r="AU27">
        <f>TotalCapacityAnnual!AV50</f>
        <v>0</v>
      </c>
      <c r="AV27">
        <f>TotalCapacityAnnual!AW50</f>
        <v>0</v>
      </c>
      <c r="AW27">
        <f>TotalCapacityAnnual!AX50</f>
        <v>0</v>
      </c>
      <c r="AX27">
        <f>TotalCapacityAnnual!AY50</f>
        <v>0</v>
      </c>
      <c r="AY27">
        <f>TotalCapacityAnnual!AZ50</f>
        <v>0</v>
      </c>
      <c r="AZ27">
        <f>TotalCapacityAnnual!BA50</f>
        <v>0</v>
      </c>
      <c r="BA27">
        <f>TotalCapacityAnnual!BB50</f>
        <v>0</v>
      </c>
      <c r="BB27">
        <f>TotalCapacityAnnual!BC50</f>
        <v>0</v>
      </c>
      <c r="BC27">
        <f>TotalCapacityAnnual!BD50</f>
        <v>0</v>
      </c>
      <c r="BD27">
        <f>TotalCapacityAnnual!BE50</f>
        <v>0</v>
      </c>
      <c r="BE27">
        <f>TotalCapacityAnnual!BF50</f>
        <v>0</v>
      </c>
    </row>
    <row r="28" spans="1:57" x14ac:dyDescent="0.25">
      <c r="A28" t="s">
        <v>57</v>
      </c>
      <c r="B28">
        <f>TotalCapacityAnnual!C54</f>
        <v>0</v>
      </c>
      <c r="C28">
        <f>TotalCapacityAnnual!D54</f>
        <v>0</v>
      </c>
      <c r="D28">
        <f>TotalCapacityAnnual!E54</f>
        <v>0</v>
      </c>
      <c r="E28">
        <f>TotalCapacityAnnual!F54</f>
        <v>0</v>
      </c>
      <c r="F28">
        <f>TotalCapacityAnnual!G54</f>
        <v>0</v>
      </c>
      <c r="G28">
        <f>TotalCapacityAnnual!H54</f>
        <v>7.4371560596345601E-2</v>
      </c>
      <c r="H28">
        <f>TotalCapacityAnnual!I54</f>
        <v>7.4371560596345601E-2</v>
      </c>
      <c r="I28">
        <f>TotalCapacityAnnual!J54</f>
        <v>7.4371560596345601E-2</v>
      </c>
      <c r="J28">
        <f>TotalCapacityAnnual!K54</f>
        <v>7.4371560596345601E-2</v>
      </c>
      <c r="K28">
        <f>TotalCapacityAnnual!L54</f>
        <v>7.4371560596345601E-2</v>
      </c>
      <c r="L28">
        <f>TotalCapacityAnnual!M54</f>
        <v>7.4371560596345601E-2</v>
      </c>
      <c r="M28">
        <f>TotalCapacityAnnual!N54</f>
        <v>7.4371560596345601E-2</v>
      </c>
      <c r="N28">
        <f>TotalCapacityAnnual!O54</f>
        <v>7.4371560596345601E-2</v>
      </c>
      <c r="O28">
        <f>TotalCapacityAnnual!P54</f>
        <v>7.4371560596345601E-2</v>
      </c>
      <c r="P28">
        <f>TotalCapacityAnnual!Q54</f>
        <v>7.4371560596345601E-2</v>
      </c>
      <c r="Q28">
        <f>TotalCapacityAnnual!R54</f>
        <v>7.4371560596345601E-2</v>
      </c>
      <c r="R28">
        <f>TotalCapacityAnnual!S54</f>
        <v>7.4371560596345601E-2</v>
      </c>
      <c r="S28">
        <f>TotalCapacityAnnual!T54</f>
        <v>7.4371560596345601E-2</v>
      </c>
      <c r="T28">
        <f>TotalCapacityAnnual!U54</f>
        <v>7.4371560596345601E-2</v>
      </c>
      <c r="U28">
        <f>TotalCapacityAnnual!V54</f>
        <v>7.4371560596345601E-2</v>
      </c>
      <c r="V28">
        <f>TotalCapacityAnnual!W54</f>
        <v>7.4371560596345601E-2</v>
      </c>
      <c r="W28">
        <f>TotalCapacityAnnual!X54</f>
        <v>7.4371560596345601E-2</v>
      </c>
      <c r="X28">
        <f>TotalCapacityAnnual!Y54</f>
        <v>7.4371560596345601E-2</v>
      </c>
      <c r="Y28">
        <f>TotalCapacityAnnual!Z54</f>
        <v>7.4371560596345601E-2</v>
      </c>
      <c r="Z28">
        <f>TotalCapacityAnnual!AA54</f>
        <v>7.4371560596345601E-2</v>
      </c>
      <c r="AA28">
        <f>TotalCapacityAnnual!AB54</f>
        <v>7.4371560596345601E-2</v>
      </c>
      <c r="AB28">
        <f>TotalCapacityAnnual!AC54</f>
        <v>7.4371560596345601E-2</v>
      </c>
      <c r="AC28">
        <f>TotalCapacityAnnual!AD54</f>
        <v>7.4371560596345601E-2</v>
      </c>
      <c r="AD28">
        <f>TotalCapacityAnnual!AE54</f>
        <v>7.4371560596345601E-2</v>
      </c>
      <c r="AE28">
        <f>TotalCapacityAnnual!AF54</f>
        <v>7.4371560596345601E-2</v>
      </c>
      <c r="AF28">
        <f>TotalCapacityAnnual!AG54</f>
        <v>7.4371560596345601E-2</v>
      </c>
      <c r="AG28">
        <f>TotalCapacityAnnual!AH54</f>
        <v>7.4371560596345601E-2</v>
      </c>
      <c r="AH28">
        <f>TotalCapacityAnnual!AI54</f>
        <v>7.4371560596345601E-2</v>
      </c>
      <c r="AI28">
        <f>TotalCapacityAnnual!AJ54</f>
        <v>7.4371560596345601E-2</v>
      </c>
      <c r="AJ28">
        <f>TotalCapacityAnnual!AK54</f>
        <v>7.4371560596345601E-2</v>
      </c>
      <c r="AK28">
        <f>TotalCapacityAnnual!AL54</f>
        <v>0</v>
      </c>
      <c r="AL28">
        <f>TotalCapacityAnnual!AM54</f>
        <v>0</v>
      </c>
      <c r="AM28">
        <f>TotalCapacityAnnual!AN54</f>
        <v>0</v>
      </c>
      <c r="AN28">
        <f>TotalCapacityAnnual!AO54</f>
        <v>0</v>
      </c>
      <c r="AO28">
        <f>TotalCapacityAnnual!AP54</f>
        <v>0.117374443062045</v>
      </c>
      <c r="AP28">
        <f>TotalCapacityAnnual!AQ54</f>
        <v>0.22950392284347501</v>
      </c>
      <c r="AQ28">
        <f>TotalCapacityAnnual!AR54</f>
        <v>0.29502118392462801</v>
      </c>
      <c r="AR28">
        <f>TotalCapacityAnnual!AS54</f>
        <v>0.29502118392462801</v>
      </c>
      <c r="AS28">
        <f>TotalCapacityAnnual!AT54</f>
        <v>0.29502118392462801</v>
      </c>
      <c r="AT28">
        <f>TotalCapacityAnnual!AU54</f>
        <v>0.29502118392462801</v>
      </c>
      <c r="AU28">
        <f>TotalCapacityAnnual!AV54</f>
        <v>1.1674192998408699</v>
      </c>
      <c r="AV28">
        <f>TotalCapacityAnnual!AW54</f>
        <v>2.6059790345113001</v>
      </c>
      <c r="AW28">
        <f>TotalCapacityAnnual!AX54</f>
        <v>2.8927676884947702</v>
      </c>
      <c r="AX28">
        <f>TotalCapacityAnnual!AY54</f>
        <v>3.5286310843568298</v>
      </c>
      <c r="AY28">
        <f>TotalCapacityAnnual!AZ54</f>
        <v>3.5286310843568298</v>
      </c>
      <c r="AZ28">
        <f>TotalCapacityAnnual!BA54</f>
        <v>3.5286310843568298</v>
      </c>
      <c r="BA28">
        <f>TotalCapacityAnnual!BB54</f>
        <v>3.5286310843568298</v>
      </c>
      <c r="BB28">
        <f>TotalCapacityAnnual!BC54</f>
        <v>3.5286310843568298</v>
      </c>
      <c r="BC28">
        <f>TotalCapacityAnnual!BD54</f>
        <v>3.5286310843568298</v>
      </c>
      <c r="BD28">
        <f>TotalCapacityAnnual!BE54</f>
        <v>3.5286310843568298</v>
      </c>
      <c r="BE28">
        <f>TotalCapacityAnnual!BF54</f>
        <v>3.5286310843568298</v>
      </c>
    </row>
    <row r="29" spans="1:57" x14ac:dyDescent="0.25">
      <c r="A29" t="s">
        <v>59</v>
      </c>
      <c r="B29">
        <f>TotalCapacityAnnual!C56</f>
        <v>0</v>
      </c>
      <c r="C29">
        <f>TotalCapacityAnnual!D56</f>
        <v>0</v>
      </c>
      <c r="D29">
        <f>TotalCapacityAnnual!E56</f>
        <v>0</v>
      </c>
      <c r="E29">
        <f>TotalCapacityAnnual!F56</f>
        <v>0</v>
      </c>
      <c r="F29">
        <f>TotalCapacityAnnual!G56</f>
        <v>0</v>
      </c>
      <c r="G29">
        <f>TotalCapacityAnnual!H56</f>
        <v>0.5</v>
      </c>
      <c r="H29">
        <f>TotalCapacityAnnual!I56</f>
        <v>0.5</v>
      </c>
      <c r="I29">
        <f>TotalCapacityAnnual!J56</f>
        <v>0.5</v>
      </c>
      <c r="J29">
        <f>TotalCapacityAnnual!K56</f>
        <v>0.5</v>
      </c>
      <c r="K29">
        <f>TotalCapacityAnnual!L56</f>
        <v>0.5</v>
      </c>
      <c r="L29">
        <f>TotalCapacityAnnual!M56</f>
        <v>0.5</v>
      </c>
      <c r="M29">
        <f>TotalCapacityAnnual!N56</f>
        <v>0.5</v>
      </c>
      <c r="N29">
        <f>TotalCapacityAnnual!O56</f>
        <v>0.5</v>
      </c>
      <c r="O29">
        <f>TotalCapacityAnnual!P56</f>
        <v>0.5</v>
      </c>
      <c r="P29">
        <f>TotalCapacityAnnual!Q56</f>
        <v>0.5</v>
      </c>
      <c r="Q29">
        <f>TotalCapacityAnnual!R56</f>
        <v>0.5</v>
      </c>
      <c r="R29">
        <f>TotalCapacityAnnual!S56</f>
        <v>0.5</v>
      </c>
      <c r="S29">
        <f>TotalCapacityAnnual!T56</f>
        <v>0.5</v>
      </c>
      <c r="T29">
        <f>TotalCapacityAnnual!U56</f>
        <v>0.5</v>
      </c>
      <c r="U29">
        <f>TotalCapacityAnnual!V56</f>
        <v>0.5</v>
      </c>
      <c r="V29">
        <f>TotalCapacityAnnual!W56</f>
        <v>1.7324939027269</v>
      </c>
      <c r="W29">
        <f>TotalCapacityAnnual!X56</f>
        <v>3.0693845866261</v>
      </c>
      <c r="X29">
        <f>TotalCapacityAnnual!Y56</f>
        <v>3.7927544060326102</v>
      </c>
      <c r="Y29">
        <f>TotalCapacityAnnual!Z56</f>
        <v>4.2566994322770197</v>
      </c>
      <c r="Z29">
        <f>TotalCapacityAnnual!AA56</f>
        <v>4.2566994322770197</v>
      </c>
      <c r="AA29">
        <f>TotalCapacityAnnual!AB56</f>
        <v>4.2566994322770197</v>
      </c>
      <c r="AB29">
        <f>TotalCapacityAnnual!AC56</f>
        <v>4.2566994322770197</v>
      </c>
      <c r="AC29">
        <f>TotalCapacityAnnual!AD56</f>
        <v>4.2566994322770197</v>
      </c>
      <c r="AD29">
        <f>TotalCapacityAnnual!AE56</f>
        <v>4.2566994322770197</v>
      </c>
      <c r="AE29">
        <f>TotalCapacityAnnual!AF56</f>
        <v>4.9206525914675998</v>
      </c>
      <c r="AF29">
        <f>TotalCapacityAnnual!AG56</f>
        <v>5.9206525914675998</v>
      </c>
      <c r="AG29">
        <f>TotalCapacityAnnual!AH56</f>
        <v>7.4197708199007204</v>
      </c>
      <c r="AH29">
        <f>TotalCapacityAnnual!AI56</f>
        <v>8.9197708199007195</v>
      </c>
      <c r="AI29">
        <f>TotalCapacityAnnual!AJ56</f>
        <v>10.4197708199007</v>
      </c>
      <c r="AJ29">
        <f>TotalCapacityAnnual!AK56</f>
        <v>11.9197708199007</v>
      </c>
      <c r="AK29">
        <f>TotalCapacityAnnual!AL56</f>
        <v>13.4197708199007</v>
      </c>
      <c r="AL29">
        <f>TotalCapacityAnnual!AM56</f>
        <v>14.9197708199007</v>
      </c>
      <c r="AM29">
        <f>TotalCapacityAnnual!AN56</f>
        <v>16.419770819900702</v>
      </c>
      <c r="AN29">
        <f>TotalCapacityAnnual!AO56</f>
        <v>17.919770819900702</v>
      </c>
      <c r="AO29">
        <f>TotalCapacityAnnual!AP56</f>
        <v>19.419770819900702</v>
      </c>
      <c r="AP29">
        <f>TotalCapacityAnnual!AQ56</f>
        <v>20.919770819900702</v>
      </c>
      <c r="AQ29">
        <f>TotalCapacityAnnual!AR56</f>
        <v>22.419770819900702</v>
      </c>
      <c r="AR29">
        <f>TotalCapacityAnnual!AS56</f>
        <v>23.919770819900702</v>
      </c>
      <c r="AS29">
        <f>TotalCapacityAnnual!AT56</f>
        <v>25.419770819900702</v>
      </c>
      <c r="AT29">
        <f>TotalCapacityAnnual!AU56</f>
        <v>26.919770819900702</v>
      </c>
      <c r="AU29">
        <f>TotalCapacityAnnual!AV56</f>
        <v>27.187276917173801</v>
      </c>
      <c r="AV29">
        <f>TotalCapacityAnnual!AW56</f>
        <v>27.350386233274602</v>
      </c>
      <c r="AW29">
        <f>TotalCapacityAnnual!AX56</f>
        <v>28.127016413868098</v>
      </c>
      <c r="AX29">
        <f>TotalCapacityAnnual!AY56</f>
        <v>29.163071387623699</v>
      </c>
      <c r="AY29">
        <f>TotalCapacityAnnual!AZ56</f>
        <v>30.663071387623699</v>
      </c>
      <c r="AZ29">
        <f>TotalCapacityAnnual!BA56</f>
        <v>32.163071387623702</v>
      </c>
      <c r="BA29">
        <f>TotalCapacityAnnual!BB56</f>
        <v>32.880129234518201</v>
      </c>
      <c r="BB29">
        <f>TotalCapacityAnnual!BC56</f>
        <v>33.589322991325098</v>
      </c>
      <c r="BC29">
        <f>TotalCapacityAnnual!BD56</f>
        <v>34.582222262744096</v>
      </c>
      <c r="BD29">
        <f>TotalCapacityAnnual!BE56</f>
        <v>34.391263121091903</v>
      </c>
      <c r="BE29">
        <f>TotalCapacityAnnual!BF56</f>
        <v>34.013597894125802</v>
      </c>
    </row>
    <row r="30" spans="1:57" x14ac:dyDescent="0.25">
      <c r="A30" t="s">
        <v>60</v>
      </c>
      <c r="B30">
        <f>TotalCapacityAnnual!C57</f>
        <v>0</v>
      </c>
      <c r="C30">
        <f>TotalCapacityAnnual!D57</f>
        <v>0</v>
      </c>
      <c r="D30">
        <f>TotalCapacityAnnual!E57</f>
        <v>0</v>
      </c>
      <c r="E30">
        <f>TotalCapacityAnnual!F57</f>
        <v>0</v>
      </c>
      <c r="F30">
        <f>TotalCapacityAnnual!G57</f>
        <v>0</v>
      </c>
      <c r="G30">
        <f>TotalCapacityAnnual!H57</f>
        <v>0</v>
      </c>
      <c r="H30">
        <f>TotalCapacityAnnual!I57</f>
        <v>0</v>
      </c>
      <c r="I30">
        <f>TotalCapacityAnnual!J57</f>
        <v>0</v>
      </c>
      <c r="J30">
        <f>TotalCapacityAnnual!K57</f>
        <v>0</v>
      </c>
      <c r="K30">
        <f>TotalCapacityAnnual!L57</f>
        <v>0</v>
      </c>
      <c r="L30">
        <f>TotalCapacityAnnual!M57</f>
        <v>0</v>
      </c>
      <c r="M30">
        <f>TotalCapacityAnnual!N57</f>
        <v>0</v>
      </c>
      <c r="N30">
        <f>TotalCapacityAnnual!O57</f>
        <v>0</v>
      </c>
      <c r="O30">
        <f>TotalCapacityAnnual!P57</f>
        <v>0</v>
      </c>
      <c r="P30">
        <f>TotalCapacityAnnual!Q57</f>
        <v>0</v>
      </c>
      <c r="Q30">
        <f>TotalCapacityAnnual!R57</f>
        <v>0</v>
      </c>
      <c r="R30">
        <f>TotalCapacityAnnual!S57</f>
        <v>0</v>
      </c>
      <c r="S30">
        <f>TotalCapacityAnnual!T57</f>
        <v>0</v>
      </c>
      <c r="T30">
        <f>TotalCapacityAnnual!U57</f>
        <v>0</v>
      </c>
      <c r="U30">
        <f>TotalCapacityAnnual!V57</f>
        <v>0</v>
      </c>
      <c r="V30">
        <f>TotalCapacityAnnual!W57</f>
        <v>0</v>
      </c>
      <c r="W30">
        <f>TotalCapacityAnnual!X57</f>
        <v>7.6127766273757003E-2</v>
      </c>
      <c r="X30">
        <f>TotalCapacityAnnual!Y57</f>
        <v>0.80654993689552801</v>
      </c>
      <c r="Y30">
        <f>TotalCapacityAnnual!Z57</f>
        <v>1.7716647671705601</v>
      </c>
      <c r="Z30">
        <f>TotalCapacityAnnual!AA57</f>
        <v>2.19387704825709</v>
      </c>
      <c r="AA30">
        <f>TotalCapacityAnnual!AB57</f>
        <v>2.5</v>
      </c>
      <c r="AB30">
        <f>TotalCapacityAnnual!AC57</f>
        <v>2.5</v>
      </c>
      <c r="AC30">
        <f>TotalCapacityAnnual!AD57</f>
        <v>3.2753611962367701</v>
      </c>
      <c r="AD30">
        <f>TotalCapacityAnnual!AE57</f>
        <v>3.5</v>
      </c>
      <c r="AE30">
        <f>TotalCapacityAnnual!AF57</f>
        <v>3.5</v>
      </c>
      <c r="AF30">
        <f>TotalCapacityAnnual!AG57</f>
        <v>3.5</v>
      </c>
      <c r="AG30">
        <f>TotalCapacityAnnual!AH57</f>
        <v>3.5</v>
      </c>
      <c r="AH30">
        <f>TotalCapacityAnnual!AI57</f>
        <v>3.5</v>
      </c>
      <c r="AI30">
        <f>TotalCapacityAnnual!AJ57</f>
        <v>3.5</v>
      </c>
      <c r="AJ30">
        <f>TotalCapacityAnnual!AK57</f>
        <v>3.5</v>
      </c>
      <c r="AK30">
        <f>TotalCapacityAnnual!AL57</f>
        <v>3.5</v>
      </c>
      <c r="AL30">
        <f>TotalCapacityAnnual!AM57</f>
        <v>3.7313202276380402</v>
      </c>
      <c r="AM30">
        <f>TotalCapacityAnnual!AN57</f>
        <v>4.4344429540457098</v>
      </c>
      <c r="AN30">
        <f>TotalCapacityAnnual!AO57</f>
        <v>5.1816135299046904</v>
      </c>
      <c r="AO30">
        <f>TotalCapacityAnnual!AP57</f>
        <v>5.5</v>
      </c>
      <c r="AP30">
        <f>TotalCapacityAnnual!AQ57</f>
        <v>5.5</v>
      </c>
      <c r="AQ30">
        <f>TotalCapacityAnnual!AR57</f>
        <v>5.5</v>
      </c>
      <c r="AR30">
        <f>TotalCapacityAnnual!AS57</f>
        <v>6.5</v>
      </c>
      <c r="AS30">
        <f>TotalCapacityAnnual!AT57</f>
        <v>6.5</v>
      </c>
      <c r="AT30">
        <f>TotalCapacityAnnual!AU57</f>
        <v>6.5</v>
      </c>
      <c r="AU30">
        <f>TotalCapacityAnnual!AV57</f>
        <v>6.5</v>
      </c>
      <c r="AV30">
        <f>TotalCapacityAnnual!AW57</f>
        <v>6.5</v>
      </c>
      <c r="AW30">
        <f>TotalCapacityAnnual!AX57</f>
        <v>7.26957782937823</v>
      </c>
      <c r="AX30">
        <f>TotalCapacityAnnual!AY57</f>
        <v>7.5</v>
      </c>
      <c r="AY30">
        <f>TotalCapacityAnnual!AZ57</f>
        <v>7.5</v>
      </c>
      <c r="AZ30">
        <f>TotalCapacityAnnual!BA57</f>
        <v>7.5</v>
      </c>
      <c r="BA30">
        <f>TotalCapacityAnnual!BB57</f>
        <v>7.5</v>
      </c>
      <c r="BB30">
        <f>TotalCapacityAnnual!BC57</f>
        <v>8.2246388037632308</v>
      </c>
      <c r="BC30">
        <f>TotalCapacityAnnual!BD57</f>
        <v>8.5</v>
      </c>
      <c r="BD30">
        <f>TotalCapacityAnnual!BE57</f>
        <v>8.5</v>
      </c>
      <c r="BE30">
        <f>TotalCapacityAnnual!BF57</f>
        <v>8.5</v>
      </c>
    </row>
    <row r="31" spans="1:57" x14ac:dyDescent="0.25">
      <c r="A31" t="s">
        <v>61</v>
      </c>
      <c r="B31">
        <f>TotalCapacityAnnual!C58</f>
        <v>0</v>
      </c>
      <c r="C31">
        <f>TotalCapacityAnnual!D58</f>
        <v>0</v>
      </c>
      <c r="D31">
        <f>TotalCapacityAnnual!E58</f>
        <v>0</v>
      </c>
      <c r="E31">
        <f>TotalCapacityAnnual!F58</f>
        <v>0</v>
      </c>
      <c r="F31">
        <f>TotalCapacityAnnual!G58</f>
        <v>0</v>
      </c>
      <c r="G31">
        <f>TotalCapacityAnnual!H58</f>
        <v>0</v>
      </c>
      <c r="H31">
        <f>TotalCapacityAnnual!I58</f>
        <v>0</v>
      </c>
      <c r="I31">
        <f>TotalCapacityAnnual!J58</f>
        <v>0</v>
      </c>
      <c r="J31">
        <f>TotalCapacityAnnual!K58</f>
        <v>0</v>
      </c>
      <c r="K31">
        <f>TotalCapacityAnnual!L58</f>
        <v>0</v>
      </c>
      <c r="L31">
        <f>TotalCapacityAnnual!M58</f>
        <v>0</v>
      </c>
      <c r="M31">
        <f>TotalCapacityAnnual!N58</f>
        <v>0</v>
      </c>
      <c r="N31">
        <f>TotalCapacityAnnual!O58</f>
        <v>0</v>
      </c>
      <c r="O31">
        <f>TotalCapacityAnnual!P58</f>
        <v>0</v>
      </c>
      <c r="P31">
        <f>TotalCapacityAnnual!Q58</f>
        <v>0</v>
      </c>
      <c r="Q31">
        <f>TotalCapacityAnnual!R58</f>
        <v>0</v>
      </c>
      <c r="R31">
        <f>TotalCapacityAnnual!S58</f>
        <v>0</v>
      </c>
      <c r="S31">
        <f>TotalCapacityAnnual!T58</f>
        <v>0</v>
      </c>
      <c r="T31">
        <f>TotalCapacityAnnual!U58</f>
        <v>0</v>
      </c>
      <c r="U31">
        <f>TotalCapacityAnnual!V58</f>
        <v>0</v>
      </c>
      <c r="V31">
        <f>TotalCapacityAnnual!W58</f>
        <v>0</v>
      </c>
      <c r="W31">
        <f>TotalCapacityAnnual!X58</f>
        <v>0</v>
      </c>
      <c r="X31">
        <f>TotalCapacityAnnual!Y58</f>
        <v>0</v>
      </c>
      <c r="Y31">
        <f>TotalCapacityAnnual!Z58</f>
        <v>0</v>
      </c>
      <c r="Z31">
        <f>TotalCapacityAnnual!AA58</f>
        <v>0</v>
      </c>
      <c r="AA31">
        <f>TotalCapacityAnnual!AB58</f>
        <v>0</v>
      </c>
      <c r="AB31">
        <f>TotalCapacityAnnual!AC58</f>
        <v>0</v>
      </c>
      <c r="AC31">
        <f>TotalCapacityAnnual!AD58</f>
        <v>0</v>
      </c>
      <c r="AD31">
        <f>TotalCapacityAnnual!AE58</f>
        <v>3.88694281005071E-2</v>
      </c>
      <c r="AE31">
        <f>TotalCapacityAnnual!AF58</f>
        <v>1.0986781167239801</v>
      </c>
      <c r="AF31">
        <f>TotalCapacityAnnual!AG58</f>
        <v>2.5986781167239799</v>
      </c>
      <c r="AG31">
        <f>TotalCapacityAnnual!AH58</f>
        <v>4.0986781167239803</v>
      </c>
      <c r="AH31">
        <f>TotalCapacityAnnual!AI58</f>
        <v>5.5986781167239803</v>
      </c>
      <c r="AI31">
        <f>TotalCapacityAnnual!AJ58</f>
        <v>7.0986781167239803</v>
      </c>
      <c r="AJ31">
        <f>TotalCapacityAnnual!AK58</f>
        <v>8.5986781167239794</v>
      </c>
      <c r="AK31">
        <f>TotalCapacityAnnual!AL58</f>
        <v>10.098678116724001</v>
      </c>
      <c r="AL31">
        <f>TotalCapacityAnnual!AM58</f>
        <v>11.598678116724001</v>
      </c>
      <c r="AM31">
        <f>TotalCapacityAnnual!AN58</f>
        <v>13.098678116724001</v>
      </c>
      <c r="AN31">
        <f>TotalCapacityAnnual!AO58</f>
        <v>14.598678116724001</v>
      </c>
      <c r="AO31">
        <f>TotalCapacityAnnual!AP58</f>
        <v>16.098678116723999</v>
      </c>
      <c r="AP31">
        <f>TotalCapacityAnnual!AQ58</f>
        <v>17.598678116723999</v>
      </c>
      <c r="AQ31">
        <f>TotalCapacityAnnual!AR58</f>
        <v>19.098678116723999</v>
      </c>
      <c r="AR31">
        <f>TotalCapacityAnnual!AS58</f>
        <v>20.598678116723999</v>
      </c>
      <c r="AS31">
        <f>TotalCapacityAnnual!AT58</f>
        <v>22.098678116723999</v>
      </c>
      <c r="AT31">
        <f>TotalCapacityAnnual!AU58</f>
        <v>23.598678116723999</v>
      </c>
      <c r="AU31">
        <f>TotalCapacityAnnual!AV58</f>
        <v>25.098678116723999</v>
      </c>
      <c r="AV31">
        <f>TotalCapacityAnnual!AW58</f>
        <v>26.598678116723999</v>
      </c>
      <c r="AW31">
        <f>TotalCapacityAnnual!AX58</f>
        <v>28.098678116723999</v>
      </c>
      <c r="AX31">
        <f>TotalCapacityAnnual!AY58</f>
        <v>29.598678116723999</v>
      </c>
      <c r="AY31">
        <f>TotalCapacityAnnual!AZ58</f>
        <v>31.098678116723999</v>
      </c>
      <c r="AZ31">
        <f>TotalCapacityAnnual!BA58</f>
        <v>32.598678116724003</v>
      </c>
      <c r="BA31">
        <f>TotalCapacityAnnual!BB58</f>
        <v>34.098678116724003</v>
      </c>
      <c r="BB31">
        <f>TotalCapacityAnnual!BC58</f>
        <v>35.598678116724003</v>
      </c>
      <c r="BC31">
        <f>TotalCapacityAnnual!BD58</f>
        <v>37.059808688623498</v>
      </c>
      <c r="BD31">
        <f>TotalCapacityAnnual!BE58</f>
        <v>37.5</v>
      </c>
      <c r="BE31">
        <f>TotalCapacityAnnual!BF58</f>
        <v>37.5</v>
      </c>
    </row>
    <row r="32" spans="1:57" x14ac:dyDescent="0.25">
      <c r="A32" t="s">
        <v>62</v>
      </c>
      <c r="B32">
        <f>TotalCapacityAnnual!C59</f>
        <v>0</v>
      </c>
      <c r="C32">
        <f>TotalCapacityAnnual!D59</f>
        <v>0</v>
      </c>
      <c r="D32">
        <f>TotalCapacityAnnual!E59</f>
        <v>0</v>
      </c>
      <c r="E32">
        <f>TotalCapacityAnnual!F59</f>
        <v>0</v>
      </c>
      <c r="F32">
        <f>TotalCapacityAnnual!G59</f>
        <v>0</v>
      </c>
      <c r="G32">
        <f>TotalCapacityAnnual!H59</f>
        <v>0</v>
      </c>
      <c r="H32">
        <f>TotalCapacityAnnual!I59</f>
        <v>0</v>
      </c>
      <c r="I32">
        <f>TotalCapacityAnnual!J59</f>
        <v>0</v>
      </c>
      <c r="J32">
        <f>TotalCapacityAnnual!K59</f>
        <v>0</v>
      </c>
      <c r="K32">
        <f>TotalCapacityAnnual!L59</f>
        <v>0</v>
      </c>
      <c r="L32">
        <f>TotalCapacityAnnual!M59</f>
        <v>0</v>
      </c>
      <c r="M32">
        <f>TotalCapacityAnnual!N59</f>
        <v>0</v>
      </c>
      <c r="N32">
        <f>TotalCapacityAnnual!O59</f>
        <v>0</v>
      </c>
      <c r="O32">
        <f>TotalCapacityAnnual!P59</f>
        <v>0</v>
      </c>
      <c r="P32">
        <f>TotalCapacityAnnual!Q59</f>
        <v>0</v>
      </c>
      <c r="Q32">
        <f>TotalCapacityAnnual!R59</f>
        <v>0</v>
      </c>
      <c r="R32">
        <f>TotalCapacityAnnual!S59</f>
        <v>0</v>
      </c>
      <c r="S32">
        <f>TotalCapacityAnnual!T59</f>
        <v>0</v>
      </c>
      <c r="T32">
        <f>TotalCapacityAnnual!U59</f>
        <v>0</v>
      </c>
      <c r="U32">
        <f>TotalCapacityAnnual!V59</f>
        <v>0</v>
      </c>
      <c r="V32">
        <f>TotalCapacityAnnual!W59</f>
        <v>0</v>
      </c>
      <c r="W32">
        <f>TotalCapacityAnnual!X59</f>
        <v>0</v>
      </c>
      <c r="X32">
        <f>TotalCapacityAnnual!Y59</f>
        <v>0</v>
      </c>
      <c r="Y32">
        <f>TotalCapacityAnnual!Z59</f>
        <v>0</v>
      </c>
      <c r="Z32">
        <f>TotalCapacityAnnual!AA59</f>
        <v>0</v>
      </c>
      <c r="AA32">
        <f>TotalCapacityAnnual!AB59</f>
        <v>0</v>
      </c>
      <c r="AB32">
        <f>TotalCapacityAnnual!AC59</f>
        <v>1.41877049686264</v>
      </c>
      <c r="AC32">
        <f>TotalCapacityAnnual!AD59</f>
        <v>1.41877049686264</v>
      </c>
      <c r="AD32">
        <f>TotalCapacityAnnual!AE59</f>
        <v>2.9187704968626398</v>
      </c>
      <c r="AE32">
        <f>TotalCapacityAnnual!AF59</f>
        <v>4.4187704968626402</v>
      </c>
      <c r="AF32">
        <f>TotalCapacityAnnual!AG59</f>
        <v>5.9187704968626402</v>
      </c>
      <c r="AG32">
        <f>TotalCapacityAnnual!AH59</f>
        <v>7.4187704968626402</v>
      </c>
      <c r="AH32">
        <f>TotalCapacityAnnual!AI59</f>
        <v>8.9187704968626509</v>
      </c>
      <c r="AI32">
        <f>TotalCapacityAnnual!AJ59</f>
        <v>10.418770496862599</v>
      </c>
      <c r="AJ32">
        <f>TotalCapacityAnnual!AK59</f>
        <v>11.918770496862599</v>
      </c>
      <c r="AK32">
        <f>TotalCapacityAnnual!AL59</f>
        <v>13.418770496862599</v>
      </c>
      <c r="AL32">
        <f>TotalCapacityAnnual!AM59</f>
        <v>14.918770496862599</v>
      </c>
      <c r="AM32">
        <f>TotalCapacityAnnual!AN59</f>
        <v>16.418770496862599</v>
      </c>
      <c r="AN32">
        <f>TotalCapacityAnnual!AO59</f>
        <v>17.918770496862599</v>
      </c>
      <c r="AO32">
        <f>TotalCapacityAnnual!AP59</f>
        <v>19.418770496862599</v>
      </c>
      <c r="AP32">
        <f>TotalCapacityAnnual!AQ59</f>
        <v>20.918770496862599</v>
      </c>
      <c r="AQ32">
        <f>TotalCapacityAnnual!AR59</f>
        <v>22.418770496862599</v>
      </c>
      <c r="AR32">
        <f>TotalCapacityAnnual!AS59</f>
        <v>23.918770496862599</v>
      </c>
      <c r="AS32">
        <f>TotalCapacityAnnual!AT59</f>
        <v>25.418770496862599</v>
      </c>
      <c r="AT32">
        <f>TotalCapacityAnnual!AU59</f>
        <v>26.918770496862599</v>
      </c>
      <c r="AU32">
        <f>TotalCapacityAnnual!AV59</f>
        <v>28.418770496862599</v>
      </c>
      <c r="AV32">
        <f>TotalCapacityAnnual!AW59</f>
        <v>29.918770496862599</v>
      </c>
      <c r="AW32">
        <f>TotalCapacityAnnual!AX59</f>
        <v>31.418770496862599</v>
      </c>
      <c r="AX32">
        <f>TotalCapacityAnnual!AY59</f>
        <v>32.918770496862599</v>
      </c>
      <c r="AY32">
        <f>TotalCapacityAnnual!AZ59</f>
        <v>34.418770496862599</v>
      </c>
      <c r="AZ32">
        <f>TotalCapacityAnnual!BA59</f>
        <v>35.918770496862599</v>
      </c>
      <c r="BA32">
        <f>TotalCapacityAnnual!BB59</f>
        <v>36</v>
      </c>
      <c r="BB32">
        <f>TotalCapacityAnnual!BC59</f>
        <v>37.5</v>
      </c>
      <c r="BC32">
        <f>TotalCapacityAnnual!BD59</f>
        <v>37.5</v>
      </c>
      <c r="BD32">
        <f>TotalCapacityAnnual!BE59</f>
        <v>37.5</v>
      </c>
      <c r="BE32">
        <f>TotalCapacityAnnual!BF59</f>
        <v>37.5</v>
      </c>
    </row>
    <row r="33" spans="1:57" x14ac:dyDescent="0.25">
      <c r="A33" t="s">
        <v>64</v>
      </c>
      <c r="B33">
        <f>TotalCapacityAnnual!C61</f>
        <v>9.1599999999999997E-3</v>
      </c>
      <c r="C33">
        <f>TotalCapacityAnnual!D61</f>
        <v>9.1599999999999997E-3</v>
      </c>
      <c r="D33">
        <f>TotalCapacityAnnual!E61</f>
        <v>9.1599999999999997E-3</v>
      </c>
      <c r="E33">
        <f>TotalCapacityAnnual!F61</f>
        <v>9.1599999999999997E-3</v>
      </c>
      <c r="F33">
        <f>TotalCapacityAnnual!G61</f>
        <v>9.1599999999999997E-3</v>
      </c>
      <c r="G33">
        <f>TotalCapacityAnnual!H61</f>
        <v>0.35870200000000002</v>
      </c>
      <c r="H33">
        <f>TotalCapacityAnnual!I61</f>
        <v>0.35824400000000001</v>
      </c>
      <c r="I33">
        <f>TotalCapacityAnnual!J61</f>
        <v>0.35778599999999999</v>
      </c>
      <c r="J33">
        <f>TotalCapacityAnnual!K61</f>
        <v>0.35732799999999998</v>
      </c>
      <c r="K33">
        <f>TotalCapacityAnnual!L61</f>
        <v>0.35687000000000002</v>
      </c>
      <c r="L33">
        <f>TotalCapacityAnnual!M61</f>
        <v>0.35641200000000001</v>
      </c>
      <c r="M33">
        <f>TotalCapacityAnnual!N61</f>
        <v>0.35595399999999999</v>
      </c>
      <c r="N33">
        <f>TotalCapacityAnnual!O61</f>
        <v>0.85549600000000003</v>
      </c>
      <c r="O33">
        <f>TotalCapacityAnnual!P61</f>
        <v>1.355038</v>
      </c>
      <c r="P33">
        <f>TotalCapacityAnnual!Q61</f>
        <v>1.8545799999999999</v>
      </c>
      <c r="Q33">
        <f>TotalCapacityAnnual!R61</f>
        <v>2.3541219999999998</v>
      </c>
      <c r="R33">
        <f>TotalCapacityAnnual!S61</f>
        <v>3.8536640000000002</v>
      </c>
      <c r="S33">
        <f>TotalCapacityAnnual!T61</f>
        <v>5.3532060000000001</v>
      </c>
      <c r="T33">
        <f>TotalCapacityAnnual!U61</f>
        <v>6.8527480000000001</v>
      </c>
      <c r="U33">
        <f>TotalCapacityAnnual!V61</f>
        <v>8.35229</v>
      </c>
      <c r="V33">
        <f>TotalCapacityAnnual!W61</f>
        <v>9.8518319999999999</v>
      </c>
      <c r="W33">
        <f>TotalCapacityAnnual!X61</f>
        <v>11.351374</v>
      </c>
      <c r="X33">
        <f>TotalCapacityAnnual!Y61</f>
        <v>12.850916</v>
      </c>
      <c r="Y33">
        <f>TotalCapacityAnnual!Z61</f>
        <v>14.350458</v>
      </c>
      <c r="Z33">
        <f>TotalCapacityAnnual!AA61</f>
        <v>15.85</v>
      </c>
      <c r="AA33">
        <f>TotalCapacityAnnual!AB61</f>
        <v>17.350000000000001</v>
      </c>
      <c r="AB33">
        <f>TotalCapacityAnnual!AC61</f>
        <v>18.850000000000001</v>
      </c>
      <c r="AC33">
        <f>TotalCapacityAnnual!AD61</f>
        <v>20.350000000000001</v>
      </c>
      <c r="AD33">
        <f>TotalCapacityAnnual!AE61</f>
        <v>21.85</v>
      </c>
      <c r="AE33">
        <f>TotalCapacityAnnual!AF61</f>
        <v>23.35</v>
      </c>
      <c r="AF33">
        <f>TotalCapacityAnnual!AG61</f>
        <v>24.5</v>
      </c>
      <c r="AG33">
        <f>TotalCapacityAnnual!AH61</f>
        <v>26</v>
      </c>
      <c r="AH33">
        <f>TotalCapacityAnnual!AI61</f>
        <v>27.5</v>
      </c>
      <c r="AI33">
        <f>TotalCapacityAnnual!AJ61</f>
        <v>29</v>
      </c>
      <c r="AJ33">
        <f>TotalCapacityAnnual!AK61</f>
        <v>30.5</v>
      </c>
      <c r="AK33">
        <f>TotalCapacityAnnual!AL61</f>
        <v>32</v>
      </c>
      <c r="AL33">
        <f>TotalCapacityAnnual!AM61</f>
        <v>33.5</v>
      </c>
      <c r="AM33">
        <f>TotalCapacityAnnual!AN61</f>
        <v>34.5</v>
      </c>
      <c r="AN33">
        <f>TotalCapacityAnnual!AO61</f>
        <v>35.5</v>
      </c>
      <c r="AO33">
        <f>TotalCapacityAnnual!AP61</f>
        <v>36.5</v>
      </c>
      <c r="AP33">
        <f>TotalCapacityAnnual!AQ61</f>
        <v>37.5</v>
      </c>
      <c r="AQ33">
        <f>TotalCapacityAnnual!AR61</f>
        <v>37.5</v>
      </c>
      <c r="AR33">
        <f>TotalCapacityAnnual!AS61</f>
        <v>37.5</v>
      </c>
      <c r="AS33">
        <f>TotalCapacityAnnual!AT61</f>
        <v>37.5</v>
      </c>
      <c r="AT33">
        <f>TotalCapacityAnnual!AU61</f>
        <v>37.5</v>
      </c>
      <c r="AU33">
        <f>TotalCapacityAnnual!AV61</f>
        <v>37.5</v>
      </c>
      <c r="AV33">
        <f>TotalCapacityAnnual!AW61</f>
        <v>37.5</v>
      </c>
      <c r="AW33">
        <f>TotalCapacityAnnual!AX61</f>
        <v>37.5</v>
      </c>
      <c r="AX33">
        <f>TotalCapacityAnnual!AY61</f>
        <v>37.5</v>
      </c>
      <c r="AY33">
        <f>TotalCapacityAnnual!AZ61</f>
        <v>37.5</v>
      </c>
      <c r="AZ33">
        <f>TotalCapacityAnnual!BA61</f>
        <v>37.5</v>
      </c>
      <c r="BA33">
        <f>TotalCapacityAnnual!BB61</f>
        <v>37.5</v>
      </c>
      <c r="BB33">
        <f>TotalCapacityAnnual!BC61</f>
        <v>37.5</v>
      </c>
      <c r="BC33">
        <f>TotalCapacityAnnual!BD61</f>
        <v>37.5</v>
      </c>
      <c r="BD33">
        <f>TotalCapacityAnnual!BE61</f>
        <v>37.5</v>
      </c>
      <c r="BE33">
        <f>TotalCapacityAnnual!BF61</f>
        <v>37.5</v>
      </c>
    </row>
    <row r="34" spans="1:57" x14ac:dyDescent="0.25">
      <c r="A34" t="s">
        <v>65</v>
      </c>
      <c r="B34">
        <f>TotalCapacityAnnual!C62</f>
        <v>1E-3</v>
      </c>
      <c r="C34">
        <f>TotalCapacityAnnual!D62</f>
        <v>3.0000000000000001E-3</v>
      </c>
      <c r="D34">
        <f>TotalCapacityAnnual!E62</f>
        <v>4.0000000000000001E-3</v>
      </c>
      <c r="E34">
        <f>TotalCapacityAnnual!F62</f>
        <v>4.0000000000000001E-3</v>
      </c>
      <c r="F34">
        <f>TotalCapacityAnnual!G62</f>
        <v>4.0000000000000001E-3</v>
      </c>
      <c r="G34">
        <f>TotalCapacityAnnual!H62</f>
        <v>0.254</v>
      </c>
      <c r="H34">
        <f>TotalCapacityAnnual!I62</f>
        <v>0.254</v>
      </c>
      <c r="I34">
        <f>TotalCapacityAnnual!J62</f>
        <v>0.254</v>
      </c>
      <c r="J34">
        <f>TotalCapacityAnnual!K62</f>
        <v>0.254</v>
      </c>
      <c r="K34">
        <f>TotalCapacityAnnual!L62</f>
        <v>0.254</v>
      </c>
      <c r="L34">
        <f>TotalCapacityAnnual!M62</f>
        <v>0.504</v>
      </c>
      <c r="M34">
        <f>TotalCapacityAnnual!N62</f>
        <v>0.754</v>
      </c>
      <c r="N34">
        <f>TotalCapacityAnnual!O62</f>
        <v>1.004</v>
      </c>
      <c r="O34">
        <f>TotalCapacityAnnual!P62</f>
        <v>1.254</v>
      </c>
      <c r="P34">
        <f>TotalCapacityAnnual!Q62</f>
        <v>1.504</v>
      </c>
      <c r="Q34">
        <f>TotalCapacityAnnual!R62</f>
        <v>1.754</v>
      </c>
      <c r="R34">
        <f>TotalCapacityAnnual!S62</f>
        <v>2.254</v>
      </c>
      <c r="S34">
        <f>TotalCapacityAnnual!T62</f>
        <v>2.754</v>
      </c>
      <c r="T34">
        <f>TotalCapacityAnnual!U62</f>
        <v>3.254</v>
      </c>
      <c r="U34">
        <f>TotalCapacityAnnual!V62</f>
        <v>3.754</v>
      </c>
      <c r="V34">
        <f>TotalCapacityAnnual!W62</f>
        <v>4.2530000000000001</v>
      </c>
      <c r="W34">
        <f>TotalCapacityAnnual!X62</f>
        <v>4.7510000000000003</v>
      </c>
      <c r="X34">
        <f>TotalCapacityAnnual!Y62</f>
        <v>5.25</v>
      </c>
      <c r="Y34">
        <f>TotalCapacityAnnual!Z62</f>
        <v>5.75</v>
      </c>
      <c r="Z34">
        <f>TotalCapacityAnnual!AA62</f>
        <v>6.25</v>
      </c>
      <c r="AA34">
        <f>TotalCapacityAnnual!AB62</f>
        <v>6.5</v>
      </c>
      <c r="AB34">
        <f>TotalCapacityAnnual!AC62</f>
        <v>7</v>
      </c>
      <c r="AC34">
        <f>TotalCapacityAnnual!AD62</f>
        <v>7.5</v>
      </c>
      <c r="AD34">
        <f>TotalCapacityAnnual!AE62</f>
        <v>8</v>
      </c>
      <c r="AE34">
        <f>TotalCapacityAnnual!AF62</f>
        <v>8.5</v>
      </c>
      <c r="AF34">
        <f>TotalCapacityAnnual!AG62</f>
        <v>8.75</v>
      </c>
      <c r="AG34">
        <f>TotalCapacityAnnual!AH62</f>
        <v>9</v>
      </c>
      <c r="AH34">
        <f>TotalCapacityAnnual!AI62</f>
        <v>9.25</v>
      </c>
      <c r="AI34">
        <f>TotalCapacityAnnual!AJ62</f>
        <v>9.5</v>
      </c>
      <c r="AJ34">
        <f>TotalCapacityAnnual!AK62</f>
        <v>9.75</v>
      </c>
      <c r="AK34">
        <f>TotalCapacityAnnual!AL62</f>
        <v>10</v>
      </c>
      <c r="AL34">
        <f>TotalCapacityAnnual!AM62</f>
        <v>10</v>
      </c>
      <c r="AM34">
        <f>TotalCapacityAnnual!AN62</f>
        <v>10</v>
      </c>
      <c r="AN34">
        <f>TotalCapacityAnnual!AO62</f>
        <v>10</v>
      </c>
      <c r="AO34">
        <f>TotalCapacityAnnual!AP62</f>
        <v>10</v>
      </c>
      <c r="AP34">
        <f>TotalCapacityAnnual!AQ62</f>
        <v>10</v>
      </c>
      <c r="AQ34">
        <f>TotalCapacityAnnual!AR62</f>
        <v>10</v>
      </c>
      <c r="AR34">
        <f>TotalCapacityAnnual!AS62</f>
        <v>10</v>
      </c>
      <c r="AS34">
        <f>TotalCapacityAnnual!AT62</f>
        <v>10</v>
      </c>
      <c r="AT34">
        <f>TotalCapacityAnnual!AU62</f>
        <v>10</v>
      </c>
      <c r="AU34">
        <f>TotalCapacityAnnual!AV62</f>
        <v>10</v>
      </c>
      <c r="AV34">
        <f>TotalCapacityAnnual!AW62</f>
        <v>10</v>
      </c>
      <c r="AW34">
        <f>TotalCapacityAnnual!AX62</f>
        <v>10</v>
      </c>
      <c r="AX34">
        <f>TotalCapacityAnnual!AY62</f>
        <v>10</v>
      </c>
      <c r="AY34">
        <f>TotalCapacityAnnual!AZ62</f>
        <v>10</v>
      </c>
      <c r="AZ34">
        <f>TotalCapacityAnnual!BA62</f>
        <v>10</v>
      </c>
      <c r="BA34">
        <f>TotalCapacityAnnual!BB62</f>
        <v>10</v>
      </c>
      <c r="BB34">
        <f>TotalCapacityAnnual!BC62</f>
        <v>10</v>
      </c>
      <c r="BC34">
        <f>TotalCapacityAnnual!BD62</f>
        <v>10</v>
      </c>
      <c r="BD34">
        <f>TotalCapacityAnnual!BE62</f>
        <v>10</v>
      </c>
      <c r="BE34">
        <f>TotalCapacityAnnual!BF62</f>
        <v>10</v>
      </c>
    </row>
    <row r="35" spans="1:57" x14ac:dyDescent="0.25">
      <c r="A35" t="s">
        <v>66</v>
      </c>
      <c r="B35">
        <f>TotalCapacityAnnual!C63</f>
        <v>0</v>
      </c>
      <c r="C35">
        <f>TotalCapacityAnnual!D63</f>
        <v>0</v>
      </c>
      <c r="D35">
        <f>TotalCapacityAnnual!E63</f>
        <v>0</v>
      </c>
      <c r="E35">
        <f>TotalCapacityAnnual!F63</f>
        <v>0</v>
      </c>
      <c r="F35">
        <f>TotalCapacityAnnual!G63</f>
        <v>0</v>
      </c>
      <c r="G35">
        <f>TotalCapacityAnnual!H63</f>
        <v>0</v>
      </c>
      <c r="H35">
        <f>TotalCapacityAnnual!I63</f>
        <v>0</v>
      </c>
      <c r="I35">
        <f>TotalCapacityAnnual!J63</f>
        <v>0</v>
      </c>
      <c r="J35">
        <f>TotalCapacityAnnual!K63</f>
        <v>0</v>
      </c>
      <c r="K35">
        <f>TotalCapacityAnnual!L63</f>
        <v>0</v>
      </c>
      <c r="L35">
        <f>TotalCapacityAnnual!M63</f>
        <v>0</v>
      </c>
      <c r="M35">
        <f>TotalCapacityAnnual!N63</f>
        <v>0.25</v>
      </c>
      <c r="N35">
        <f>TotalCapacityAnnual!O63</f>
        <v>0.5</v>
      </c>
      <c r="O35">
        <f>TotalCapacityAnnual!P63</f>
        <v>0.75</v>
      </c>
      <c r="P35">
        <f>TotalCapacityAnnual!Q63</f>
        <v>1</v>
      </c>
      <c r="Q35">
        <f>TotalCapacityAnnual!R63</f>
        <v>1.25</v>
      </c>
      <c r="R35">
        <f>TotalCapacityAnnual!S63</f>
        <v>1.75</v>
      </c>
      <c r="S35">
        <f>TotalCapacityAnnual!T63</f>
        <v>2.25</v>
      </c>
      <c r="T35">
        <f>TotalCapacityAnnual!U63</f>
        <v>2.75</v>
      </c>
      <c r="U35">
        <f>TotalCapacityAnnual!V63</f>
        <v>3.25</v>
      </c>
      <c r="V35">
        <f>TotalCapacityAnnual!W63</f>
        <v>3.75</v>
      </c>
      <c r="W35">
        <f>TotalCapacityAnnual!X63</f>
        <v>4.25</v>
      </c>
      <c r="X35">
        <f>TotalCapacityAnnual!Y63</f>
        <v>4.75</v>
      </c>
      <c r="Y35">
        <f>TotalCapacityAnnual!Z63</f>
        <v>5.25</v>
      </c>
      <c r="Z35">
        <f>TotalCapacityAnnual!AA63</f>
        <v>5.75</v>
      </c>
      <c r="AA35">
        <f>TotalCapacityAnnual!AB63</f>
        <v>6.25</v>
      </c>
      <c r="AB35">
        <f>TotalCapacityAnnual!AC63</f>
        <v>6.75</v>
      </c>
      <c r="AC35">
        <f>TotalCapacityAnnual!AD63</f>
        <v>7.25</v>
      </c>
      <c r="AD35">
        <f>TotalCapacityAnnual!AE63</f>
        <v>7.75</v>
      </c>
      <c r="AE35">
        <f>TotalCapacityAnnual!AF63</f>
        <v>8.25</v>
      </c>
      <c r="AF35">
        <f>TotalCapacityAnnual!AG63</f>
        <v>8.75</v>
      </c>
      <c r="AG35">
        <f>TotalCapacityAnnual!AH63</f>
        <v>9</v>
      </c>
      <c r="AH35">
        <f>TotalCapacityAnnual!AI63</f>
        <v>9.25</v>
      </c>
      <c r="AI35">
        <f>TotalCapacityAnnual!AJ63</f>
        <v>9.5</v>
      </c>
      <c r="AJ35">
        <f>TotalCapacityAnnual!AK63</f>
        <v>9.75</v>
      </c>
      <c r="AK35">
        <f>TotalCapacityAnnual!AL63</f>
        <v>10</v>
      </c>
      <c r="AL35">
        <f>TotalCapacityAnnual!AM63</f>
        <v>10</v>
      </c>
      <c r="AM35">
        <f>TotalCapacityAnnual!AN63</f>
        <v>10</v>
      </c>
      <c r="AN35">
        <f>TotalCapacityAnnual!AO63</f>
        <v>10</v>
      </c>
      <c r="AO35">
        <f>TotalCapacityAnnual!AP63</f>
        <v>10</v>
      </c>
      <c r="AP35">
        <f>TotalCapacityAnnual!AQ63</f>
        <v>10</v>
      </c>
      <c r="AQ35">
        <f>TotalCapacityAnnual!AR63</f>
        <v>10</v>
      </c>
      <c r="AR35">
        <f>TotalCapacityAnnual!AS63</f>
        <v>10</v>
      </c>
      <c r="AS35">
        <f>TotalCapacityAnnual!AT63</f>
        <v>10</v>
      </c>
      <c r="AT35">
        <f>TotalCapacityAnnual!AU63</f>
        <v>10</v>
      </c>
      <c r="AU35">
        <f>TotalCapacityAnnual!AV63</f>
        <v>10</v>
      </c>
      <c r="AV35">
        <f>TotalCapacityAnnual!AW63</f>
        <v>10</v>
      </c>
      <c r="AW35">
        <f>TotalCapacityAnnual!AX63</f>
        <v>10</v>
      </c>
      <c r="AX35">
        <f>TotalCapacityAnnual!AY63</f>
        <v>10</v>
      </c>
      <c r="AY35">
        <f>TotalCapacityAnnual!AZ63</f>
        <v>10</v>
      </c>
      <c r="AZ35">
        <f>TotalCapacityAnnual!BA63</f>
        <v>10</v>
      </c>
      <c r="BA35">
        <f>TotalCapacityAnnual!BB63</f>
        <v>10</v>
      </c>
      <c r="BB35">
        <f>TotalCapacityAnnual!BC63</f>
        <v>10</v>
      </c>
      <c r="BC35">
        <f>TotalCapacityAnnual!BD63</f>
        <v>10</v>
      </c>
      <c r="BD35">
        <f>TotalCapacityAnnual!BE63</f>
        <v>10</v>
      </c>
      <c r="BE35">
        <f>TotalCapacityAnnual!BF63</f>
        <v>10</v>
      </c>
    </row>
    <row r="36" spans="1:57" x14ac:dyDescent="0.25">
      <c r="A36" t="s">
        <v>68</v>
      </c>
      <c r="B36">
        <f>TotalCapacityAnnual!C65</f>
        <v>0</v>
      </c>
      <c r="C36">
        <f>TotalCapacityAnnual!D65</f>
        <v>0</v>
      </c>
      <c r="D36">
        <f>TotalCapacityAnnual!E65</f>
        <v>0</v>
      </c>
      <c r="E36">
        <f>TotalCapacityAnnual!F65</f>
        <v>0</v>
      </c>
      <c r="F36">
        <f>TotalCapacityAnnual!G65</f>
        <v>1.5684886849263301E-2</v>
      </c>
      <c r="G36">
        <f>TotalCapacityAnnual!H65</f>
        <v>2.9801285013600399E-2</v>
      </c>
      <c r="H36">
        <f>TotalCapacityAnnual!I65</f>
        <v>4.5486171862863703E-2</v>
      </c>
      <c r="I36">
        <f>TotalCapacityAnnual!J65</f>
        <v>6.1171058712126997E-2</v>
      </c>
      <c r="J36">
        <f>TotalCapacityAnnual!K65</f>
        <v>7.5287456876464098E-2</v>
      </c>
      <c r="K36">
        <f>TotalCapacityAnnual!L65</f>
        <v>9.0972343725727406E-2</v>
      </c>
      <c r="L36">
        <f>TotalCapacityAnnual!M65</f>
        <v>0.106657230574991</v>
      </c>
      <c r="M36">
        <f>TotalCapacityAnnual!N65</f>
        <v>0.120773628739328</v>
      </c>
      <c r="N36">
        <f>TotalCapacityAnnual!O65</f>
        <v>0.13645851558859101</v>
      </c>
      <c r="O36">
        <f>TotalCapacityAnnual!P65</f>
        <v>0.150574913752928</v>
      </c>
      <c r="P36">
        <f>TotalCapacityAnnual!Q65</f>
        <v>0.166259800602191</v>
      </c>
      <c r="Q36">
        <f>TotalCapacityAnnual!R65</f>
        <v>0.180376198766528</v>
      </c>
      <c r="R36">
        <f>TotalCapacityAnnual!S65</f>
        <v>0.222725393259539</v>
      </c>
      <c r="S36">
        <f>TotalCapacityAnnual!T65</f>
        <v>0.26350609906762401</v>
      </c>
      <c r="T36">
        <f>TotalCapacityAnnual!U65</f>
        <v>0.30585529356063501</v>
      </c>
      <c r="U36">
        <f>TotalCapacityAnnual!V65</f>
        <v>0.34820448805364601</v>
      </c>
      <c r="V36">
        <f>TotalCapacityAnnual!W65</f>
        <v>0.38898519386173103</v>
      </c>
      <c r="W36">
        <f>TotalCapacityAnnual!X65</f>
        <v>0.43133438835474203</v>
      </c>
      <c r="X36">
        <f>TotalCapacityAnnual!Y65</f>
        <v>0.47211509416282699</v>
      </c>
      <c r="Y36">
        <f>TotalCapacityAnnual!Z65</f>
        <v>0.51446428865583804</v>
      </c>
      <c r="Z36">
        <f>TotalCapacityAnnual!AA65</f>
        <v>0.55681348314884904</v>
      </c>
      <c r="AA36">
        <f>TotalCapacityAnnual!AB65</f>
        <v>0.59759418895693395</v>
      </c>
      <c r="AB36">
        <f>TotalCapacityAnnual!AC65</f>
        <v>0.64621733818964999</v>
      </c>
      <c r="AC36">
        <f>TotalCapacityAnnual!AD65</f>
        <v>0.69484048742236604</v>
      </c>
      <c r="AD36">
        <f>TotalCapacityAnnual!AE65</f>
        <v>0.74189514797015699</v>
      </c>
      <c r="AE36">
        <f>TotalCapacityAnnual!AF65</f>
        <v>0.91576396097690604</v>
      </c>
      <c r="AF36">
        <f>TotalCapacityAnnual!AG65</f>
        <v>0.90007907412764299</v>
      </c>
      <c r="AG36">
        <f>TotalCapacityAnnual!AH65</f>
        <v>0.88619610698337903</v>
      </c>
      <c r="AH36">
        <f>TotalCapacityAnnual!AI65</f>
        <v>0.93481925621609596</v>
      </c>
      <c r="AI36">
        <f>TotalCapacityAnnual!AJ65</f>
        <v>0.98344240544881201</v>
      </c>
      <c r="AJ36">
        <f>TotalCapacityAnnual!AK65</f>
        <v>1.0304970659966</v>
      </c>
      <c r="AK36">
        <f>TotalCapacityAnnual!AL65</f>
        <v>1.07912021522932</v>
      </c>
      <c r="AL36">
        <f>TotalCapacityAnnual!AM65</f>
        <v>1.11519545498262</v>
      </c>
      <c r="AM36">
        <f>TotalCapacityAnnual!AN65</f>
        <v>1.1512706947359299</v>
      </c>
      <c r="AN36">
        <f>TotalCapacityAnnual!AO65</f>
        <v>1.1873459344892401</v>
      </c>
      <c r="AO36">
        <f>TotalCapacityAnnual!AP65</f>
        <v>1.22342117424254</v>
      </c>
      <c r="AP36">
        <f>TotalCapacityAnnual!AQ65</f>
        <v>1.25949641399585</v>
      </c>
      <c r="AQ36">
        <f>TotalCapacityAnnual!AR65</f>
        <v>1.2940031650642301</v>
      </c>
      <c r="AR36">
        <f>TotalCapacityAnnual!AS65</f>
        <v>1.33007840481753</v>
      </c>
      <c r="AS36">
        <f>TotalCapacityAnnual!AT65</f>
        <v>1.36615364457084</v>
      </c>
      <c r="AT36">
        <f>TotalCapacityAnnual!AU65</f>
        <v>1.4022288843241399</v>
      </c>
      <c r="AU36">
        <f>TotalCapacityAnnual!AV65</f>
        <v>1.4383041240774499</v>
      </c>
      <c r="AV36">
        <f>TotalCapacityAnnual!AW65</f>
        <v>1.51045460358406</v>
      </c>
      <c r="AW36">
        <f>TotalCapacityAnnual!AX65</f>
        <v>1.5810365944057501</v>
      </c>
      <c r="AX36">
        <f>TotalCapacityAnnual!AY65</f>
        <v>1.65318707391236</v>
      </c>
      <c r="AY36">
        <f>TotalCapacityAnnual!AZ65</f>
        <v>1.72376906473404</v>
      </c>
      <c r="AZ36">
        <f>TotalCapacityAnnual!BA65</f>
        <v>1.7959195442406499</v>
      </c>
      <c r="BA36">
        <f>TotalCapacityAnnual!BB65</f>
        <v>1.8680700237472601</v>
      </c>
      <c r="BB36">
        <f>TotalCapacityAnnual!BC65</f>
        <v>1.9386520145689501</v>
      </c>
      <c r="BC36">
        <f>TotalCapacityAnnual!BD65</f>
        <v>2.01080249407556</v>
      </c>
      <c r="BD36">
        <f>TotalCapacityAnnual!BE65</f>
        <v>2.5435136604269899</v>
      </c>
      <c r="BE36">
        <f>TotalCapacityAnnual!BF65</f>
        <v>4.8450258764202303</v>
      </c>
    </row>
    <row r="37" spans="1:57" x14ac:dyDescent="0.25">
      <c r="A37" t="s">
        <v>69</v>
      </c>
      <c r="B37">
        <f>TotalCapacityAnnual!C66</f>
        <v>0</v>
      </c>
      <c r="C37">
        <f>TotalCapacityAnnual!D66</f>
        <v>0</v>
      </c>
      <c r="D37">
        <f>TotalCapacityAnnual!E66</f>
        <v>0</v>
      </c>
      <c r="E37">
        <f>TotalCapacityAnnual!F66</f>
        <v>0</v>
      </c>
      <c r="F37">
        <f>TotalCapacityAnnual!G66</f>
        <v>3.9597123007518702E-3</v>
      </c>
      <c r="G37">
        <f>TotalCapacityAnnual!H66</f>
        <v>7.9194246015037405E-3</v>
      </c>
      <c r="H37">
        <f>TotalCapacityAnnual!I66</f>
        <v>1.0559232802005001E-2</v>
      </c>
      <c r="I37">
        <f>TotalCapacityAnnual!J66</f>
        <v>1.45189451027569E-2</v>
      </c>
      <c r="J37">
        <f>TotalCapacityAnnual!K66</f>
        <v>1.8478657403508701E-2</v>
      </c>
      <c r="K37">
        <f>TotalCapacityAnnual!L66</f>
        <v>2.2438369704260601E-2</v>
      </c>
      <c r="L37">
        <f>TotalCapacityAnnual!M66</f>
        <v>2.50781779047618E-2</v>
      </c>
      <c r="M37">
        <f>TotalCapacityAnnual!N66</f>
        <v>2.50781779047618E-2</v>
      </c>
      <c r="N37">
        <f>TotalCapacityAnnual!O66</f>
        <v>2.50781779047618E-2</v>
      </c>
      <c r="O37">
        <f>TotalCapacityAnnual!P66</f>
        <v>2.50781779047618E-2</v>
      </c>
      <c r="P37">
        <f>TotalCapacityAnnual!Q66</f>
        <v>2.50781779047618E-2</v>
      </c>
      <c r="Q37">
        <f>TotalCapacityAnnual!R66</f>
        <v>2.50781779047618E-2</v>
      </c>
      <c r="R37">
        <f>TotalCapacityAnnual!S66</f>
        <v>2.50781779047618E-2</v>
      </c>
      <c r="S37">
        <f>TotalCapacityAnnual!T66</f>
        <v>2.50781779047618E-2</v>
      </c>
      <c r="T37">
        <f>TotalCapacityAnnual!U66</f>
        <v>2.50781779047618E-2</v>
      </c>
      <c r="U37">
        <f>TotalCapacityAnnual!V66</f>
        <v>2.1118465604010001E-2</v>
      </c>
      <c r="V37">
        <f>TotalCapacityAnnual!W66</f>
        <v>1.7158753303258101E-2</v>
      </c>
      <c r="W37">
        <f>TotalCapacityAnnual!X66</f>
        <v>1.45189451027569E-2</v>
      </c>
      <c r="X37">
        <f>TotalCapacityAnnual!Y66</f>
        <v>1.0559232802005001E-2</v>
      </c>
      <c r="Y37">
        <f>TotalCapacityAnnual!Z66</f>
        <v>6.5995205012531104E-3</v>
      </c>
      <c r="Z37">
        <f>TotalCapacityAnnual!AA66</f>
        <v>2.6398082005012402E-3</v>
      </c>
      <c r="AA37">
        <f>TotalCapacityAnnual!AB66</f>
        <v>0</v>
      </c>
      <c r="AB37">
        <f>TotalCapacityAnnual!AC66</f>
        <v>0</v>
      </c>
      <c r="AC37">
        <f>TotalCapacityAnnual!AD66</f>
        <v>0</v>
      </c>
      <c r="AD37">
        <f>TotalCapacityAnnual!AE66</f>
        <v>0</v>
      </c>
      <c r="AE37">
        <f>TotalCapacityAnnual!AF66</f>
        <v>0</v>
      </c>
      <c r="AF37">
        <f>TotalCapacityAnnual!AG66</f>
        <v>0</v>
      </c>
      <c r="AG37">
        <f>TotalCapacityAnnual!AH66</f>
        <v>0</v>
      </c>
      <c r="AH37">
        <f>TotalCapacityAnnual!AI66</f>
        <v>0</v>
      </c>
      <c r="AI37">
        <f>TotalCapacityAnnual!AJ66</f>
        <v>0</v>
      </c>
      <c r="AJ37">
        <f>TotalCapacityAnnual!AK66</f>
        <v>0</v>
      </c>
      <c r="AK37">
        <f>TotalCapacityAnnual!AL66</f>
        <v>0</v>
      </c>
      <c r="AL37">
        <f>TotalCapacityAnnual!AM66</f>
        <v>0</v>
      </c>
      <c r="AM37">
        <f>TotalCapacityAnnual!AN66</f>
        <v>0</v>
      </c>
      <c r="AN37">
        <f>TotalCapacityAnnual!AO66</f>
        <v>0</v>
      </c>
      <c r="AO37">
        <f>TotalCapacityAnnual!AP66</f>
        <v>0</v>
      </c>
      <c r="AP37">
        <f>TotalCapacityAnnual!AQ66</f>
        <v>0</v>
      </c>
      <c r="AQ37">
        <f>TotalCapacityAnnual!AR66</f>
        <v>0</v>
      </c>
      <c r="AR37">
        <f>TotalCapacityAnnual!AS66</f>
        <v>0</v>
      </c>
      <c r="AS37">
        <f>TotalCapacityAnnual!AT66</f>
        <v>0</v>
      </c>
      <c r="AT37">
        <f>TotalCapacityAnnual!AU66</f>
        <v>0</v>
      </c>
      <c r="AU37">
        <f>TotalCapacityAnnual!AV66</f>
        <v>0</v>
      </c>
      <c r="AV37">
        <f>TotalCapacityAnnual!AW66</f>
        <v>0</v>
      </c>
      <c r="AW37">
        <f>TotalCapacityAnnual!AX66</f>
        <v>0</v>
      </c>
      <c r="AX37">
        <f>TotalCapacityAnnual!AY66</f>
        <v>0</v>
      </c>
      <c r="AY37">
        <f>TotalCapacityAnnual!AZ66</f>
        <v>0</v>
      </c>
      <c r="AZ37">
        <f>TotalCapacityAnnual!BA66</f>
        <v>0</v>
      </c>
      <c r="BA37">
        <f>TotalCapacityAnnual!BB66</f>
        <v>0</v>
      </c>
      <c r="BB37">
        <f>TotalCapacityAnnual!BC66</f>
        <v>0</v>
      </c>
      <c r="BC37">
        <f>TotalCapacityAnnual!BD66</f>
        <v>0</v>
      </c>
      <c r="BD37">
        <f>TotalCapacityAnnual!BE66</f>
        <v>0</v>
      </c>
      <c r="BE37">
        <f>TotalCapacityAnnual!BF66</f>
        <v>0</v>
      </c>
    </row>
    <row r="38" spans="1:57" x14ac:dyDescent="0.25">
      <c r="A38" t="s">
        <v>70</v>
      </c>
      <c r="B38">
        <f>TotalCapacityAnnual!C67</f>
        <v>0</v>
      </c>
      <c r="C38">
        <f>TotalCapacityAnnual!D67</f>
        <v>0</v>
      </c>
      <c r="D38">
        <f>TotalCapacityAnnual!E67</f>
        <v>0</v>
      </c>
      <c r="E38">
        <f>TotalCapacityAnnual!F67</f>
        <v>0</v>
      </c>
      <c r="F38">
        <f>TotalCapacityAnnual!G67</f>
        <v>0</v>
      </c>
      <c r="G38">
        <f>TotalCapacityAnnual!H67</f>
        <v>0</v>
      </c>
      <c r="H38">
        <f>TotalCapacityAnnual!I67</f>
        <v>0</v>
      </c>
      <c r="I38">
        <f>TotalCapacityAnnual!J67</f>
        <v>0</v>
      </c>
      <c r="J38">
        <f>TotalCapacityAnnual!K67</f>
        <v>0</v>
      </c>
      <c r="K38">
        <f>TotalCapacityAnnual!L67</f>
        <v>0</v>
      </c>
      <c r="L38">
        <f>TotalCapacityAnnual!M67</f>
        <v>0</v>
      </c>
      <c r="M38">
        <f>TotalCapacityAnnual!N67</f>
        <v>0</v>
      </c>
      <c r="N38">
        <f>TotalCapacityAnnual!O67</f>
        <v>0</v>
      </c>
      <c r="O38">
        <f>TotalCapacityAnnual!P67</f>
        <v>0</v>
      </c>
      <c r="P38">
        <f>TotalCapacityAnnual!Q67</f>
        <v>0</v>
      </c>
      <c r="Q38">
        <f>TotalCapacityAnnual!R67</f>
        <v>0</v>
      </c>
      <c r="R38">
        <f>TotalCapacityAnnual!S67</f>
        <v>0</v>
      </c>
      <c r="S38">
        <f>TotalCapacityAnnual!T67</f>
        <v>0</v>
      </c>
      <c r="T38">
        <f>TotalCapacityAnnual!U67</f>
        <v>0</v>
      </c>
      <c r="U38">
        <f>TotalCapacityAnnual!V67</f>
        <v>0</v>
      </c>
      <c r="V38">
        <f>TotalCapacityAnnual!W67</f>
        <v>0</v>
      </c>
      <c r="W38">
        <f>TotalCapacityAnnual!X67</f>
        <v>0</v>
      </c>
      <c r="X38">
        <f>TotalCapacityAnnual!Y67</f>
        <v>0</v>
      </c>
      <c r="Y38">
        <f>TotalCapacityAnnual!Z67</f>
        <v>0</v>
      </c>
      <c r="Z38">
        <f>TotalCapacityAnnual!AA67</f>
        <v>0</v>
      </c>
      <c r="AA38">
        <f>TotalCapacityAnnual!AB67</f>
        <v>0</v>
      </c>
      <c r="AB38">
        <f>TotalCapacityAnnual!AC67</f>
        <v>0</v>
      </c>
      <c r="AC38">
        <f>TotalCapacityAnnual!AD67</f>
        <v>0</v>
      </c>
      <c r="AD38">
        <f>TotalCapacityAnnual!AE67</f>
        <v>0</v>
      </c>
      <c r="AE38">
        <f>TotalCapacityAnnual!AF67</f>
        <v>0</v>
      </c>
      <c r="AF38">
        <f>TotalCapacityAnnual!AG67</f>
        <v>0</v>
      </c>
      <c r="AG38">
        <f>TotalCapacityAnnual!AH67</f>
        <v>0</v>
      </c>
      <c r="AH38">
        <f>TotalCapacityAnnual!AI67</f>
        <v>0</v>
      </c>
      <c r="AI38">
        <f>TotalCapacityAnnual!AJ67</f>
        <v>0</v>
      </c>
      <c r="AJ38">
        <f>TotalCapacityAnnual!AK67</f>
        <v>0</v>
      </c>
      <c r="AK38">
        <f>TotalCapacityAnnual!AL67</f>
        <v>0</v>
      </c>
      <c r="AL38">
        <f>TotalCapacityAnnual!AM67</f>
        <v>0</v>
      </c>
      <c r="AM38">
        <f>TotalCapacityAnnual!AN67</f>
        <v>0</v>
      </c>
      <c r="AN38">
        <f>TotalCapacityAnnual!AO67</f>
        <v>0</v>
      </c>
      <c r="AO38">
        <f>TotalCapacityAnnual!AP67</f>
        <v>0</v>
      </c>
      <c r="AP38">
        <f>TotalCapacityAnnual!AQ67</f>
        <v>0</v>
      </c>
      <c r="AQ38">
        <f>TotalCapacityAnnual!AR67</f>
        <v>0</v>
      </c>
      <c r="AR38">
        <f>TotalCapacityAnnual!AS67</f>
        <v>0</v>
      </c>
      <c r="AS38">
        <f>TotalCapacityAnnual!AT67</f>
        <v>0</v>
      </c>
      <c r="AT38">
        <f>TotalCapacityAnnual!AU67</f>
        <v>0</v>
      </c>
      <c r="AU38">
        <f>TotalCapacityAnnual!AV67</f>
        <v>0</v>
      </c>
      <c r="AV38">
        <f>TotalCapacityAnnual!AW67</f>
        <v>0</v>
      </c>
      <c r="AW38">
        <f>TotalCapacityAnnual!AX67</f>
        <v>0</v>
      </c>
      <c r="AX38">
        <f>TotalCapacityAnnual!AY67</f>
        <v>0</v>
      </c>
      <c r="AY38">
        <f>TotalCapacityAnnual!AZ67</f>
        <v>0</v>
      </c>
      <c r="AZ38">
        <f>TotalCapacityAnnual!BA67</f>
        <v>0</v>
      </c>
      <c r="BA38">
        <f>TotalCapacityAnnual!BB67</f>
        <v>0</v>
      </c>
      <c r="BB38">
        <f>TotalCapacityAnnual!BC67</f>
        <v>0</v>
      </c>
      <c r="BC38">
        <f>TotalCapacityAnnual!BD67</f>
        <v>0</v>
      </c>
      <c r="BD38">
        <f>TotalCapacityAnnual!BE67</f>
        <v>0</v>
      </c>
      <c r="BE38">
        <f>TotalCapacityAnnual!BF67</f>
        <v>0</v>
      </c>
    </row>
    <row r="39" spans="1:57" x14ac:dyDescent="0.25">
      <c r="A39" t="s">
        <v>71</v>
      </c>
      <c r="B39">
        <f>TotalCapacityAnnual!C68</f>
        <v>0</v>
      </c>
      <c r="C39">
        <f>TotalCapacityAnnual!D68</f>
        <v>0</v>
      </c>
      <c r="D39">
        <f>TotalCapacityAnnual!E68</f>
        <v>0</v>
      </c>
      <c r="E39">
        <f>TotalCapacityAnnual!F68</f>
        <v>0</v>
      </c>
      <c r="F39">
        <f>TotalCapacityAnnual!G68</f>
        <v>0</v>
      </c>
      <c r="G39">
        <f>TotalCapacityAnnual!H68</f>
        <v>0</v>
      </c>
      <c r="H39">
        <f>TotalCapacityAnnual!I68</f>
        <v>0</v>
      </c>
      <c r="I39">
        <f>TotalCapacityAnnual!J68</f>
        <v>0</v>
      </c>
      <c r="J39">
        <f>TotalCapacityAnnual!K68</f>
        <v>0</v>
      </c>
      <c r="K39">
        <f>TotalCapacityAnnual!L68</f>
        <v>0</v>
      </c>
      <c r="L39">
        <f>TotalCapacityAnnual!M68</f>
        <v>0</v>
      </c>
      <c r="M39">
        <f>TotalCapacityAnnual!N68</f>
        <v>0</v>
      </c>
      <c r="N39">
        <f>TotalCapacityAnnual!O68</f>
        <v>0</v>
      </c>
      <c r="O39">
        <f>TotalCapacityAnnual!P68</f>
        <v>0</v>
      </c>
      <c r="P39">
        <f>TotalCapacityAnnual!Q68</f>
        <v>0</v>
      </c>
      <c r="Q39">
        <f>TotalCapacityAnnual!R68</f>
        <v>0</v>
      </c>
      <c r="R39">
        <f>TotalCapacityAnnual!S68</f>
        <v>0</v>
      </c>
      <c r="S39">
        <f>TotalCapacityAnnual!T68</f>
        <v>0</v>
      </c>
      <c r="T39">
        <f>TotalCapacityAnnual!U68</f>
        <v>0</v>
      </c>
      <c r="U39">
        <f>TotalCapacityAnnual!V68</f>
        <v>1.3199041002506201E-3</v>
      </c>
      <c r="V39">
        <f>TotalCapacityAnnual!W68</f>
        <v>1.3199041002506201E-3</v>
      </c>
      <c r="W39">
        <f>TotalCapacityAnnual!X68</f>
        <v>1.3199041002506201E-3</v>
      </c>
      <c r="X39">
        <f>TotalCapacityAnnual!Y68</f>
        <v>1.3199041002506201E-3</v>
      </c>
      <c r="Y39">
        <f>TotalCapacityAnnual!Z68</f>
        <v>1.3199041002506201E-3</v>
      </c>
      <c r="Z39">
        <f>TotalCapacityAnnual!AA68</f>
        <v>1.3199041002506201E-3</v>
      </c>
      <c r="AA39">
        <f>TotalCapacityAnnual!AB68</f>
        <v>1.3199041002506201E-3</v>
      </c>
      <c r="AB39">
        <f>TotalCapacityAnnual!AC68</f>
        <v>1.3199041002506201E-3</v>
      </c>
      <c r="AC39">
        <f>TotalCapacityAnnual!AD68</f>
        <v>1.3199041002506201E-3</v>
      </c>
      <c r="AD39">
        <f>TotalCapacityAnnual!AE68</f>
        <v>1.3199041002506201E-3</v>
      </c>
      <c r="AE39">
        <f>TotalCapacityAnnual!AF68</f>
        <v>1.3199041002506201E-3</v>
      </c>
      <c r="AF39">
        <f>TotalCapacityAnnual!AG68</f>
        <v>1.3199041002506201E-3</v>
      </c>
      <c r="AG39">
        <f>TotalCapacityAnnual!AH68</f>
        <v>1.3199041002506201E-3</v>
      </c>
      <c r="AH39">
        <f>TotalCapacityAnnual!AI68</f>
        <v>1.3199041002506201E-3</v>
      </c>
      <c r="AI39">
        <f>TotalCapacityAnnual!AJ68</f>
        <v>1.3199041002506201E-3</v>
      </c>
      <c r="AJ39">
        <f>TotalCapacityAnnual!AK68</f>
        <v>0</v>
      </c>
      <c r="AK39">
        <f>TotalCapacityAnnual!AL68</f>
        <v>0</v>
      </c>
      <c r="AL39">
        <f>TotalCapacityAnnual!AM68</f>
        <v>0</v>
      </c>
      <c r="AM39">
        <f>TotalCapacityAnnual!AN68</f>
        <v>0</v>
      </c>
      <c r="AN39">
        <f>TotalCapacityAnnual!AO68</f>
        <v>0</v>
      </c>
      <c r="AO39">
        <f>TotalCapacityAnnual!AP68</f>
        <v>0</v>
      </c>
      <c r="AP39">
        <f>TotalCapacityAnnual!AQ68</f>
        <v>0</v>
      </c>
      <c r="AQ39">
        <f>TotalCapacityAnnual!AR68</f>
        <v>0</v>
      </c>
      <c r="AR39">
        <f>TotalCapacityAnnual!AS68</f>
        <v>0</v>
      </c>
      <c r="AS39">
        <f>TotalCapacityAnnual!AT68</f>
        <v>0</v>
      </c>
      <c r="AT39">
        <f>TotalCapacityAnnual!AU68</f>
        <v>0</v>
      </c>
      <c r="AU39">
        <f>TotalCapacityAnnual!AV68</f>
        <v>0</v>
      </c>
      <c r="AV39">
        <f>TotalCapacityAnnual!AW68</f>
        <v>0</v>
      </c>
      <c r="AW39">
        <f>TotalCapacityAnnual!AX68</f>
        <v>0</v>
      </c>
      <c r="AX39">
        <f>TotalCapacityAnnual!AY68</f>
        <v>0</v>
      </c>
      <c r="AY39">
        <f>TotalCapacityAnnual!AZ68</f>
        <v>0</v>
      </c>
      <c r="AZ39">
        <f>TotalCapacityAnnual!BA68</f>
        <v>0</v>
      </c>
      <c r="BA39">
        <f>TotalCapacityAnnual!BB68</f>
        <v>0</v>
      </c>
      <c r="BB39">
        <f>TotalCapacityAnnual!BC68</f>
        <v>0</v>
      </c>
      <c r="BC39">
        <f>TotalCapacityAnnual!BD68</f>
        <v>0</v>
      </c>
      <c r="BD39">
        <f>TotalCapacityAnnual!BE68</f>
        <v>0</v>
      </c>
      <c r="BE39">
        <f>TotalCapacityAnnual!BF68</f>
        <v>0</v>
      </c>
    </row>
    <row r="40" spans="1:57" x14ac:dyDescent="0.25">
      <c r="A40" t="s">
        <v>72</v>
      </c>
      <c r="B40">
        <f>TotalCapacityAnnual!C69</f>
        <v>0</v>
      </c>
      <c r="C40">
        <f>TotalCapacityAnnual!D69</f>
        <v>0</v>
      </c>
      <c r="D40">
        <f>TotalCapacityAnnual!E69</f>
        <v>0</v>
      </c>
      <c r="E40">
        <f>TotalCapacityAnnual!F69</f>
        <v>0</v>
      </c>
      <c r="F40">
        <f>TotalCapacityAnnual!G69</f>
        <v>0</v>
      </c>
      <c r="G40">
        <f>TotalCapacityAnnual!H69</f>
        <v>0</v>
      </c>
      <c r="H40">
        <f>TotalCapacityAnnual!I69</f>
        <v>0</v>
      </c>
      <c r="I40">
        <f>TotalCapacityAnnual!J69</f>
        <v>0</v>
      </c>
      <c r="J40">
        <f>TotalCapacityAnnual!K69</f>
        <v>0</v>
      </c>
      <c r="K40">
        <f>TotalCapacityAnnual!L69</f>
        <v>0</v>
      </c>
      <c r="L40">
        <f>TotalCapacityAnnual!M69</f>
        <v>0</v>
      </c>
      <c r="M40">
        <f>TotalCapacityAnnual!N69</f>
        <v>0</v>
      </c>
      <c r="N40">
        <f>TotalCapacityAnnual!O69</f>
        <v>0</v>
      </c>
      <c r="O40">
        <f>TotalCapacityAnnual!P69</f>
        <v>0</v>
      </c>
      <c r="P40">
        <f>TotalCapacityAnnual!Q69</f>
        <v>0</v>
      </c>
      <c r="Q40">
        <f>TotalCapacityAnnual!R69</f>
        <v>0</v>
      </c>
      <c r="R40">
        <f>TotalCapacityAnnual!S69</f>
        <v>0</v>
      </c>
      <c r="S40">
        <f>TotalCapacityAnnual!T69</f>
        <v>0</v>
      </c>
      <c r="T40">
        <f>TotalCapacityAnnual!U69</f>
        <v>0</v>
      </c>
      <c r="U40">
        <f>TotalCapacityAnnual!V69</f>
        <v>0</v>
      </c>
      <c r="V40">
        <f>TotalCapacityAnnual!W69</f>
        <v>0</v>
      </c>
      <c r="W40">
        <f>TotalCapacityAnnual!X69</f>
        <v>0</v>
      </c>
      <c r="X40">
        <f>TotalCapacityAnnual!Y69</f>
        <v>0</v>
      </c>
      <c r="Y40">
        <f>TotalCapacityAnnual!Z69</f>
        <v>0</v>
      </c>
      <c r="Z40">
        <f>TotalCapacityAnnual!AA69</f>
        <v>0</v>
      </c>
      <c r="AA40">
        <f>TotalCapacityAnnual!AB69</f>
        <v>0</v>
      </c>
      <c r="AB40">
        <f>TotalCapacityAnnual!AC69</f>
        <v>0</v>
      </c>
      <c r="AC40">
        <f>TotalCapacityAnnual!AD69</f>
        <v>0</v>
      </c>
      <c r="AD40">
        <f>TotalCapacityAnnual!AE69</f>
        <v>0</v>
      </c>
      <c r="AE40">
        <f>TotalCapacityAnnual!AF69</f>
        <v>0</v>
      </c>
      <c r="AF40">
        <f>TotalCapacityAnnual!AG69</f>
        <v>0</v>
      </c>
      <c r="AG40">
        <f>TotalCapacityAnnual!AH69</f>
        <v>0</v>
      </c>
      <c r="AH40">
        <f>TotalCapacityAnnual!AI69</f>
        <v>0</v>
      </c>
      <c r="AI40">
        <f>TotalCapacityAnnual!AJ69</f>
        <v>0</v>
      </c>
      <c r="AJ40">
        <f>TotalCapacityAnnual!AK69</f>
        <v>0</v>
      </c>
      <c r="AK40">
        <f>TotalCapacityAnnual!AL69</f>
        <v>0</v>
      </c>
      <c r="AL40">
        <f>TotalCapacityAnnual!AM69</f>
        <v>0</v>
      </c>
      <c r="AM40">
        <f>TotalCapacityAnnual!AN69</f>
        <v>0</v>
      </c>
      <c r="AN40">
        <f>TotalCapacityAnnual!AO69</f>
        <v>0</v>
      </c>
      <c r="AO40">
        <f>TotalCapacityAnnual!AP69</f>
        <v>0</v>
      </c>
      <c r="AP40">
        <f>TotalCapacityAnnual!AQ69</f>
        <v>0</v>
      </c>
      <c r="AQ40">
        <f>TotalCapacityAnnual!AR69</f>
        <v>0</v>
      </c>
      <c r="AR40">
        <f>TotalCapacityAnnual!AS69</f>
        <v>0</v>
      </c>
      <c r="AS40">
        <f>TotalCapacityAnnual!AT69</f>
        <v>0</v>
      </c>
      <c r="AT40">
        <f>TotalCapacityAnnual!AU69</f>
        <v>0</v>
      </c>
      <c r="AU40">
        <f>TotalCapacityAnnual!AV69</f>
        <v>0</v>
      </c>
      <c r="AV40">
        <f>TotalCapacityAnnual!AW69</f>
        <v>0</v>
      </c>
      <c r="AW40">
        <f>TotalCapacityAnnual!AX69</f>
        <v>0</v>
      </c>
      <c r="AX40">
        <f>TotalCapacityAnnual!AY69</f>
        <v>0</v>
      </c>
      <c r="AY40">
        <f>TotalCapacityAnnual!AZ69</f>
        <v>0</v>
      </c>
      <c r="AZ40">
        <f>TotalCapacityAnnual!BA69</f>
        <v>0</v>
      </c>
      <c r="BA40">
        <f>TotalCapacityAnnual!BB69</f>
        <v>0</v>
      </c>
      <c r="BB40">
        <f>TotalCapacityAnnual!BC69</f>
        <v>0</v>
      </c>
      <c r="BC40">
        <f>TotalCapacityAnnual!BD69</f>
        <v>0</v>
      </c>
      <c r="BD40">
        <f>TotalCapacityAnnual!BE69</f>
        <v>0</v>
      </c>
      <c r="BE40">
        <f>TotalCapacityAnnual!BF69</f>
        <v>0</v>
      </c>
    </row>
    <row r="41" spans="1:57" x14ac:dyDescent="0.25">
      <c r="A41" t="s">
        <v>73</v>
      </c>
      <c r="B41">
        <f>TotalCapacityAnnual!C70</f>
        <v>0</v>
      </c>
      <c r="C41">
        <f>TotalCapacityAnnual!D70</f>
        <v>0</v>
      </c>
      <c r="D41">
        <f>TotalCapacityAnnual!E70</f>
        <v>0</v>
      </c>
      <c r="E41">
        <f>TotalCapacityAnnual!F70</f>
        <v>0</v>
      </c>
      <c r="F41">
        <f>TotalCapacityAnnual!G70</f>
        <v>0</v>
      </c>
      <c r="G41">
        <f>TotalCapacityAnnual!H70</f>
        <v>0</v>
      </c>
      <c r="H41">
        <f>TotalCapacityAnnual!I70</f>
        <v>0</v>
      </c>
      <c r="I41">
        <f>TotalCapacityAnnual!J70</f>
        <v>0</v>
      </c>
      <c r="J41">
        <f>TotalCapacityAnnual!K70</f>
        <v>0</v>
      </c>
      <c r="K41">
        <f>TotalCapacityAnnual!L70</f>
        <v>0</v>
      </c>
      <c r="L41">
        <f>TotalCapacityAnnual!M70</f>
        <v>0</v>
      </c>
      <c r="M41">
        <f>TotalCapacityAnnual!N70</f>
        <v>0</v>
      </c>
      <c r="N41">
        <f>TotalCapacityAnnual!O70</f>
        <v>0</v>
      </c>
      <c r="O41">
        <f>TotalCapacityAnnual!P70</f>
        <v>0</v>
      </c>
      <c r="P41">
        <f>TotalCapacityAnnual!Q70</f>
        <v>0</v>
      </c>
      <c r="Q41">
        <f>TotalCapacityAnnual!R70</f>
        <v>0</v>
      </c>
      <c r="R41">
        <f>TotalCapacityAnnual!S70</f>
        <v>0</v>
      </c>
      <c r="S41">
        <f>TotalCapacityAnnual!T70</f>
        <v>1.23349886815325E-3</v>
      </c>
      <c r="T41">
        <f>TotalCapacityAnnual!U70</f>
        <v>1.23349886815325E-3</v>
      </c>
      <c r="U41">
        <f>TotalCapacityAnnual!V70</f>
        <v>2.46699773630651E-3</v>
      </c>
      <c r="V41">
        <f>TotalCapacityAnnual!W70</f>
        <v>2.46699773630651E-3</v>
      </c>
      <c r="W41">
        <f>TotalCapacityAnnual!X70</f>
        <v>3.7004966044597602E-3</v>
      </c>
      <c r="X41">
        <f>TotalCapacityAnnual!Y70</f>
        <v>3.7004966044596201E-3</v>
      </c>
      <c r="Y41">
        <f>TotalCapacityAnnual!Z70</f>
        <v>4.9339954726130104E-3</v>
      </c>
      <c r="Z41">
        <f>TotalCapacityAnnual!AA70</f>
        <v>4.9339954726130104E-3</v>
      </c>
      <c r="AA41">
        <f>TotalCapacityAnnual!AB70</f>
        <v>6.1674943407662598E-3</v>
      </c>
      <c r="AB41">
        <f>TotalCapacityAnnual!AC70</f>
        <v>6.1674943407662598E-3</v>
      </c>
      <c r="AC41">
        <f>TotalCapacityAnnual!AD70</f>
        <v>7.4009932089195204E-3</v>
      </c>
      <c r="AD41">
        <f>TotalCapacityAnnual!AE70</f>
        <v>7.4009932089195204E-3</v>
      </c>
      <c r="AE41">
        <f>TotalCapacityAnnual!AF70</f>
        <v>8.6344920770727706E-3</v>
      </c>
      <c r="AF41">
        <f>TotalCapacityAnnual!AG70</f>
        <v>8.6344920770727706E-3</v>
      </c>
      <c r="AG41">
        <f>TotalCapacityAnnual!AH70</f>
        <v>9.8679909452260295E-3</v>
      </c>
      <c r="AH41">
        <f>TotalCapacityAnnual!AI70</f>
        <v>9.8679909452260208E-3</v>
      </c>
      <c r="AI41">
        <f>TotalCapacityAnnual!AJ70</f>
        <v>1.1101489813379301E-2</v>
      </c>
      <c r="AJ41">
        <f>TotalCapacityAnnual!AK70</f>
        <v>1.1101489813379301E-2</v>
      </c>
      <c r="AK41">
        <f>TotalCapacityAnnual!AL70</f>
        <v>1.23349886815325E-2</v>
      </c>
      <c r="AL41">
        <f>TotalCapacityAnnual!AM70</f>
        <v>1.23349886815325E-2</v>
      </c>
      <c r="AM41">
        <f>TotalCapacityAnnual!AN70</f>
        <v>1.3568487549685799E-2</v>
      </c>
      <c r="AN41">
        <f>TotalCapacityAnnual!AO70</f>
        <v>1.4801986417839001E-2</v>
      </c>
      <c r="AO41">
        <f>TotalCapacityAnnual!AP70</f>
        <v>1.6035485285992301E-2</v>
      </c>
      <c r="AP41">
        <f>TotalCapacityAnnual!AQ70</f>
        <v>1.6035485285992301E-2</v>
      </c>
      <c r="AQ41">
        <f>TotalCapacityAnnual!AR70</f>
        <v>1.72689841541455E-2</v>
      </c>
      <c r="AR41">
        <f>TotalCapacityAnnual!AS70</f>
        <v>1.8502483022298798E-2</v>
      </c>
      <c r="AS41">
        <f>TotalCapacityAnnual!AT70</f>
        <v>1.9735981890452E-2</v>
      </c>
      <c r="AT41">
        <f>TotalCapacityAnnual!AU70</f>
        <v>1.9735981890452E-2</v>
      </c>
      <c r="AU41">
        <f>TotalCapacityAnnual!AV70</f>
        <v>2.0969480758605299E-2</v>
      </c>
      <c r="AV41">
        <f>TotalCapacityAnnual!AW70</f>
        <v>2.0969480758605299E-2</v>
      </c>
      <c r="AW41">
        <f>TotalCapacityAnnual!AX70</f>
        <v>2.0969480758605299E-2</v>
      </c>
      <c r="AX41">
        <f>TotalCapacityAnnual!AY70</f>
        <v>1.9735981890452E-2</v>
      </c>
      <c r="AY41">
        <f>TotalCapacityAnnual!AZ70</f>
        <v>1.9735981890452E-2</v>
      </c>
      <c r="AZ41">
        <f>TotalCapacityAnnual!BA70</f>
        <v>1.9735981890452E-2</v>
      </c>
      <c r="BA41">
        <f>TotalCapacityAnnual!BB70</f>
        <v>1.9735981890452E-2</v>
      </c>
      <c r="BB41">
        <f>TotalCapacityAnnual!BC70</f>
        <v>1.9735981890452E-2</v>
      </c>
      <c r="BC41">
        <f>TotalCapacityAnnual!BD70</f>
        <v>1.8502483022298798E-2</v>
      </c>
      <c r="BD41">
        <f>TotalCapacityAnnual!BE70</f>
        <v>1.8502483022298798E-2</v>
      </c>
      <c r="BE41">
        <f>TotalCapacityAnnual!BF70</f>
        <v>1.8502483022298798E-2</v>
      </c>
    </row>
    <row r="42" spans="1:57" x14ac:dyDescent="0.25">
      <c r="A42" t="s">
        <v>82</v>
      </c>
      <c r="B42">
        <f>TotalCapacityAnnual!C79</f>
        <v>0.32218000000000002</v>
      </c>
      <c r="C42">
        <f>TotalCapacityAnnual!D79</f>
        <v>0.32218000000000002</v>
      </c>
      <c r="D42">
        <f>TotalCapacityAnnual!E79</f>
        <v>0.32218000000000002</v>
      </c>
      <c r="E42">
        <f>TotalCapacityAnnual!F79</f>
        <v>0.32218000000000002</v>
      </c>
      <c r="F42">
        <f>TotalCapacityAnnual!G79</f>
        <v>0.32218000000000002</v>
      </c>
      <c r="G42">
        <f>TotalCapacityAnnual!H79</f>
        <v>0.44218000000000002</v>
      </c>
      <c r="H42">
        <f>TotalCapacityAnnual!I79</f>
        <v>0.53362100000000001</v>
      </c>
      <c r="I42">
        <f>TotalCapacityAnnual!J79</f>
        <v>0.77612952910884503</v>
      </c>
      <c r="J42">
        <f>TotalCapacityAnnual!K79</f>
        <v>0.76757052910884505</v>
      </c>
      <c r="K42">
        <f>TotalCapacityAnnual!L79</f>
        <v>0.75901152910884495</v>
      </c>
      <c r="L42">
        <f>TotalCapacityAnnual!M79</f>
        <v>0.75045252910884497</v>
      </c>
      <c r="M42">
        <f>TotalCapacityAnnual!N79</f>
        <v>0.74189352910884498</v>
      </c>
      <c r="N42">
        <f>TotalCapacityAnnual!O79</f>
        <v>0.733334529108845</v>
      </c>
      <c r="O42">
        <f>TotalCapacityAnnual!P79</f>
        <v>0.72477552910884502</v>
      </c>
      <c r="P42">
        <f>TotalCapacityAnnual!Q79</f>
        <v>0.71621652910884503</v>
      </c>
      <c r="Q42">
        <f>TotalCapacityAnnual!R79</f>
        <v>0.70765752910884505</v>
      </c>
      <c r="R42">
        <f>TotalCapacityAnnual!S79</f>
        <v>0.69909852910884496</v>
      </c>
      <c r="S42">
        <f>TotalCapacityAnnual!T79</f>
        <v>2.1905395291088401</v>
      </c>
      <c r="T42">
        <f>TotalCapacityAnnual!U79</f>
        <v>3.6819805291088401</v>
      </c>
      <c r="U42">
        <f>TotalCapacityAnnual!V79</f>
        <v>5.1734215291088503</v>
      </c>
      <c r="V42">
        <f>TotalCapacityAnnual!W79</f>
        <v>6.6648625291088504</v>
      </c>
      <c r="W42">
        <f>TotalCapacityAnnual!X79</f>
        <v>8.1563035291088504</v>
      </c>
      <c r="X42">
        <f>TotalCapacityAnnual!Y79</f>
        <v>9.6477445291088504</v>
      </c>
      <c r="Y42">
        <f>TotalCapacityAnnual!Z79</f>
        <v>10</v>
      </c>
      <c r="Z42">
        <f>TotalCapacityAnnual!AA79</f>
        <v>10</v>
      </c>
      <c r="AA42">
        <f>TotalCapacityAnnual!AB79</f>
        <v>10</v>
      </c>
      <c r="AB42">
        <f>TotalCapacityAnnual!AC79</f>
        <v>10</v>
      </c>
      <c r="AC42">
        <f>TotalCapacityAnnual!AD79</f>
        <v>10</v>
      </c>
      <c r="AD42">
        <f>TotalCapacityAnnual!AE79</f>
        <v>10</v>
      </c>
      <c r="AE42">
        <f>TotalCapacityAnnual!AF79</f>
        <v>10</v>
      </c>
      <c r="AF42">
        <f>TotalCapacityAnnual!AG79</f>
        <v>10</v>
      </c>
      <c r="AG42">
        <f>TotalCapacityAnnual!AH79</f>
        <v>10</v>
      </c>
      <c r="AH42">
        <f>TotalCapacityAnnual!AI79</f>
        <v>10</v>
      </c>
      <c r="AI42">
        <f>TotalCapacityAnnual!AJ79</f>
        <v>10</v>
      </c>
      <c r="AJ42">
        <f>TotalCapacityAnnual!AK79</f>
        <v>10</v>
      </c>
      <c r="AK42">
        <f>TotalCapacityAnnual!AL79</f>
        <v>10</v>
      </c>
      <c r="AL42">
        <f>TotalCapacityAnnual!AM79</f>
        <v>10</v>
      </c>
      <c r="AM42">
        <f>TotalCapacityAnnual!AN79</f>
        <v>10</v>
      </c>
      <c r="AN42">
        <f>TotalCapacityAnnual!AO79</f>
        <v>10</v>
      </c>
      <c r="AO42">
        <f>TotalCapacityAnnual!AP79</f>
        <v>10</v>
      </c>
      <c r="AP42">
        <f>TotalCapacityAnnual!AQ79</f>
        <v>10</v>
      </c>
      <c r="AQ42">
        <f>TotalCapacityAnnual!AR79</f>
        <v>10</v>
      </c>
      <c r="AR42">
        <f>TotalCapacityAnnual!AS79</f>
        <v>10</v>
      </c>
      <c r="AS42">
        <f>TotalCapacityAnnual!AT79</f>
        <v>10</v>
      </c>
      <c r="AT42">
        <f>TotalCapacityAnnual!AU79</f>
        <v>10</v>
      </c>
      <c r="AU42">
        <f>TotalCapacityAnnual!AV79</f>
        <v>10</v>
      </c>
      <c r="AV42">
        <f>TotalCapacityAnnual!AW79</f>
        <v>10</v>
      </c>
      <c r="AW42">
        <f>TotalCapacityAnnual!AX79</f>
        <v>10</v>
      </c>
      <c r="AX42">
        <f>TotalCapacityAnnual!AY79</f>
        <v>10</v>
      </c>
      <c r="AY42">
        <f>TotalCapacityAnnual!AZ79</f>
        <v>10</v>
      </c>
      <c r="AZ42">
        <f>TotalCapacityAnnual!BA79</f>
        <v>10</v>
      </c>
      <c r="BA42">
        <f>TotalCapacityAnnual!BB79</f>
        <v>10</v>
      </c>
      <c r="BB42">
        <f>TotalCapacityAnnual!BC79</f>
        <v>10</v>
      </c>
      <c r="BC42">
        <f>TotalCapacityAnnual!BD79</f>
        <v>10</v>
      </c>
      <c r="BD42">
        <f>TotalCapacityAnnual!BE79</f>
        <v>10</v>
      </c>
      <c r="BE42">
        <f>TotalCapacityAnnual!BF79</f>
        <v>10</v>
      </c>
    </row>
    <row r="43" spans="1:57" x14ac:dyDescent="0.25">
      <c r="A43" t="s">
        <v>84</v>
      </c>
      <c r="B43">
        <f>TotalCapacityAnnual!C81</f>
        <v>0</v>
      </c>
      <c r="C43">
        <f>TotalCapacityAnnual!D81</f>
        <v>0</v>
      </c>
      <c r="D43">
        <f>TotalCapacityAnnual!E81</f>
        <v>0</v>
      </c>
      <c r="E43">
        <f>TotalCapacityAnnual!F81</f>
        <v>0</v>
      </c>
      <c r="F43">
        <f>TotalCapacityAnnual!G81</f>
        <v>0</v>
      </c>
      <c r="G43">
        <f>TotalCapacityAnnual!H81</f>
        <v>0</v>
      </c>
      <c r="H43">
        <f>TotalCapacityAnnual!I81</f>
        <v>0</v>
      </c>
      <c r="I43">
        <f>TotalCapacityAnnual!J81</f>
        <v>0</v>
      </c>
      <c r="J43">
        <f>TotalCapacityAnnual!K81</f>
        <v>0</v>
      </c>
      <c r="K43">
        <f>TotalCapacityAnnual!L81</f>
        <v>0</v>
      </c>
      <c r="L43">
        <f>TotalCapacityAnnual!M81</f>
        <v>0</v>
      </c>
      <c r="M43">
        <f>TotalCapacityAnnual!N81</f>
        <v>0</v>
      </c>
      <c r="N43">
        <f>TotalCapacityAnnual!O81</f>
        <v>0</v>
      </c>
      <c r="O43">
        <f>TotalCapacityAnnual!P81</f>
        <v>0</v>
      </c>
      <c r="P43">
        <f>TotalCapacityAnnual!Q81</f>
        <v>0</v>
      </c>
      <c r="Q43">
        <f>TotalCapacityAnnual!R81</f>
        <v>0</v>
      </c>
      <c r="R43">
        <f>TotalCapacityAnnual!S81</f>
        <v>0</v>
      </c>
      <c r="S43">
        <f>TotalCapacityAnnual!T81</f>
        <v>0</v>
      </c>
      <c r="T43">
        <f>TotalCapacityAnnual!U81</f>
        <v>0</v>
      </c>
      <c r="U43">
        <f>TotalCapacityAnnual!V81</f>
        <v>0</v>
      </c>
      <c r="V43">
        <f>TotalCapacityAnnual!W81</f>
        <v>0</v>
      </c>
      <c r="W43">
        <f>TotalCapacityAnnual!X81</f>
        <v>0</v>
      </c>
      <c r="X43">
        <f>TotalCapacityAnnual!Y81</f>
        <v>0</v>
      </c>
      <c r="Y43">
        <f>TotalCapacityAnnual!Z81</f>
        <v>0</v>
      </c>
      <c r="Z43">
        <f>TotalCapacityAnnual!AA81</f>
        <v>0</v>
      </c>
      <c r="AA43">
        <f>TotalCapacityAnnual!AB81</f>
        <v>0</v>
      </c>
      <c r="AB43">
        <f>TotalCapacityAnnual!AC81</f>
        <v>0</v>
      </c>
      <c r="AC43">
        <f>TotalCapacityAnnual!AD81</f>
        <v>0</v>
      </c>
      <c r="AD43">
        <f>TotalCapacityAnnual!AE81</f>
        <v>0</v>
      </c>
      <c r="AE43">
        <f>TotalCapacityAnnual!AF81</f>
        <v>0</v>
      </c>
      <c r="AF43">
        <f>TotalCapacityAnnual!AG81</f>
        <v>0</v>
      </c>
      <c r="AG43">
        <f>TotalCapacityAnnual!AH81</f>
        <v>0</v>
      </c>
      <c r="AH43">
        <f>TotalCapacityAnnual!AI81</f>
        <v>0</v>
      </c>
      <c r="AI43">
        <f>TotalCapacityAnnual!AJ81</f>
        <v>0</v>
      </c>
      <c r="AJ43">
        <f>TotalCapacityAnnual!AK81</f>
        <v>0</v>
      </c>
      <c r="AK43">
        <f>TotalCapacityAnnual!AL81</f>
        <v>0</v>
      </c>
      <c r="AL43">
        <f>TotalCapacityAnnual!AM81</f>
        <v>0</v>
      </c>
      <c r="AM43">
        <f>TotalCapacityAnnual!AN81</f>
        <v>0</v>
      </c>
      <c r="AN43">
        <f>TotalCapacityAnnual!AO81</f>
        <v>0</v>
      </c>
      <c r="AO43">
        <f>TotalCapacityAnnual!AP81</f>
        <v>0</v>
      </c>
      <c r="AP43">
        <f>TotalCapacityAnnual!AQ81</f>
        <v>0</v>
      </c>
      <c r="AQ43">
        <f>TotalCapacityAnnual!AR81</f>
        <v>0</v>
      </c>
      <c r="AR43">
        <f>TotalCapacityAnnual!AS81</f>
        <v>0</v>
      </c>
      <c r="AS43">
        <f>TotalCapacityAnnual!AT81</f>
        <v>0</v>
      </c>
      <c r="AT43">
        <f>TotalCapacityAnnual!AU81</f>
        <v>0</v>
      </c>
      <c r="AU43">
        <f>TotalCapacityAnnual!AV81</f>
        <v>0</v>
      </c>
      <c r="AV43">
        <f>TotalCapacityAnnual!AW81</f>
        <v>0</v>
      </c>
      <c r="AW43">
        <f>TotalCapacityAnnual!AX81</f>
        <v>0</v>
      </c>
      <c r="AX43">
        <f>TotalCapacityAnnual!AY81</f>
        <v>0</v>
      </c>
      <c r="AY43">
        <f>TotalCapacityAnnual!AZ81</f>
        <v>0</v>
      </c>
      <c r="AZ43">
        <f>TotalCapacityAnnual!BA81</f>
        <v>0</v>
      </c>
      <c r="BA43">
        <f>TotalCapacityAnnual!BB81</f>
        <v>0</v>
      </c>
      <c r="BB43">
        <f>TotalCapacityAnnual!BC81</f>
        <v>0</v>
      </c>
      <c r="BC43">
        <f>TotalCapacityAnnual!BD81</f>
        <v>0</v>
      </c>
      <c r="BD43">
        <f>TotalCapacityAnnual!BE81</f>
        <v>0</v>
      </c>
      <c r="BE43">
        <f>TotalCapacityAnnual!BF81</f>
        <v>0</v>
      </c>
    </row>
    <row r="44" spans="1:57" x14ac:dyDescent="0.25">
      <c r="A44" t="s">
        <v>85</v>
      </c>
      <c r="B44">
        <f>TotalCapacityAnnual!C82</f>
        <v>0</v>
      </c>
      <c r="C44">
        <f>TotalCapacityAnnual!D82</f>
        <v>0</v>
      </c>
      <c r="D44">
        <f>TotalCapacityAnnual!E82</f>
        <v>0</v>
      </c>
      <c r="E44">
        <f>TotalCapacityAnnual!F82</f>
        <v>0</v>
      </c>
      <c r="F44">
        <f>TotalCapacityAnnual!G82</f>
        <v>0</v>
      </c>
      <c r="G44">
        <f>TotalCapacityAnnual!H82</f>
        <v>0.4</v>
      </c>
      <c r="H44">
        <f>TotalCapacityAnnual!I82</f>
        <v>0.4</v>
      </c>
      <c r="I44">
        <f>TotalCapacityAnnual!J82</f>
        <v>0.6</v>
      </c>
      <c r="J44">
        <f>TotalCapacityAnnual!K82</f>
        <v>0.6</v>
      </c>
      <c r="K44">
        <f>TotalCapacityAnnual!L82</f>
        <v>0.8</v>
      </c>
      <c r="L44">
        <f>TotalCapacityAnnual!M82</f>
        <v>1</v>
      </c>
      <c r="M44">
        <f>TotalCapacityAnnual!N82</f>
        <v>1</v>
      </c>
      <c r="N44">
        <f>TotalCapacityAnnual!O82</f>
        <v>1.2</v>
      </c>
      <c r="O44">
        <f>TotalCapacityAnnual!P82</f>
        <v>1.4</v>
      </c>
      <c r="P44">
        <f>TotalCapacityAnnual!Q82</f>
        <v>1.4</v>
      </c>
      <c r="Q44">
        <f>TotalCapacityAnnual!R82</f>
        <v>1.4</v>
      </c>
      <c r="R44">
        <f>TotalCapacityAnnual!S82</f>
        <v>1.4</v>
      </c>
      <c r="S44">
        <f>TotalCapacityAnnual!T82</f>
        <v>1.4</v>
      </c>
      <c r="T44">
        <f>TotalCapacityAnnual!U82</f>
        <v>1.4</v>
      </c>
      <c r="U44">
        <f>TotalCapacityAnnual!V82</f>
        <v>1.4</v>
      </c>
      <c r="V44">
        <f>TotalCapacityAnnual!W82</f>
        <v>1.4</v>
      </c>
      <c r="W44">
        <f>TotalCapacityAnnual!X82</f>
        <v>1.4</v>
      </c>
      <c r="X44">
        <f>TotalCapacityAnnual!Y82</f>
        <v>1.4</v>
      </c>
      <c r="Y44">
        <f>TotalCapacityAnnual!Z82</f>
        <v>1.4</v>
      </c>
      <c r="Z44">
        <f>TotalCapacityAnnual!AA82</f>
        <v>1.4</v>
      </c>
      <c r="AA44">
        <f>TotalCapacityAnnual!AB82</f>
        <v>1.4</v>
      </c>
      <c r="AB44">
        <f>TotalCapacityAnnual!AC82</f>
        <v>1.4</v>
      </c>
      <c r="AC44">
        <f>TotalCapacityAnnual!AD82</f>
        <v>1.4</v>
      </c>
      <c r="AD44">
        <f>TotalCapacityAnnual!AE82</f>
        <v>1.4</v>
      </c>
      <c r="AE44">
        <f>TotalCapacityAnnual!AF82</f>
        <v>1.4</v>
      </c>
      <c r="AF44">
        <f>TotalCapacityAnnual!AG82</f>
        <v>1.4</v>
      </c>
      <c r="AG44">
        <f>TotalCapacityAnnual!AH82</f>
        <v>1.4</v>
      </c>
      <c r="AH44">
        <f>TotalCapacityAnnual!AI82</f>
        <v>1.4</v>
      </c>
      <c r="AI44">
        <f>TotalCapacityAnnual!AJ82</f>
        <v>1.4</v>
      </c>
      <c r="AJ44">
        <f>TotalCapacityAnnual!AK82</f>
        <v>1.4</v>
      </c>
      <c r="AK44">
        <f>TotalCapacityAnnual!AL82</f>
        <v>1.4</v>
      </c>
      <c r="AL44">
        <f>TotalCapacityAnnual!AM82</f>
        <v>1.4</v>
      </c>
      <c r="AM44">
        <f>TotalCapacityAnnual!AN82</f>
        <v>1.4</v>
      </c>
      <c r="AN44">
        <f>TotalCapacityAnnual!AO82</f>
        <v>1.4</v>
      </c>
      <c r="AO44">
        <f>TotalCapacityAnnual!AP82</f>
        <v>1.4</v>
      </c>
      <c r="AP44">
        <f>TotalCapacityAnnual!AQ82</f>
        <v>1.4</v>
      </c>
      <c r="AQ44">
        <f>TotalCapacityAnnual!AR82</f>
        <v>1.4</v>
      </c>
      <c r="AR44">
        <f>TotalCapacityAnnual!AS82</f>
        <v>1.4</v>
      </c>
      <c r="AS44">
        <f>TotalCapacityAnnual!AT82</f>
        <v>1.4</v>
      </c>
      <c r="AT44">
        <f>TotalCapacityAnnual!AU82</f>
        <v>1.4</v>
      </c>
      <c r="AU44">
        <f>TotalCapacityAnnual!AV82</f>
        <v>1.4</v>
      </c>
      <c r="AV44">
        <f>TotalCapacityAnnual!AW82</f>
        <v>1.4</v>
      </c>
      <c r="AW44">
        <f>TotalCapacityAnnual!AX82</f>
        <v>1.4</v>
      </c>
      <c r="AX44">
        <f>TotalCapacityAnnual!AY82</f>
        <v>1.4</v>
      </c>
      <c r="AY44">
        <f>TotalCapacityAnnual!AZ82</f>
        <v>1.4</v>
      </c>
      <c r="AZ44">
        <f>TotalCapacityAnnual!BA82</f>
        <v>1.4</v>
      </c>
      <c r="BA44">
        <f>TotalCapacityAnnual!BB82</f>
        <v>1.4</v>
      </c>
      <c r="BB44">
        <f>TotalCapacityAnnual!BC82</f>
        <v>1.4</v>
      </c>
      <c r="BC44">
        <f>TotalCapacityAnnual!BD82</f>
        <v>1.4</v>
      </c>
      <c r="BD44">
        <f>TotalCapacityAnnual!BE82</f>
        <v>1.4</v>
      </c>
      <c r="BE44">
        <f>TotalCapacityAnnual!BF82</f>
        <v>1.4</v>
      </c>
    </row>
    <row r="45" spans="1:57" x14ac:dyDescent="0.25">
      <c r="A45" t="s">
        <v>86</v>
      </c>
      <c r="B45">
        <f>TotalCapacityAnnual!C83</f>
        <v>0.1</v>
      </c>
      <c r="C45">
        <f>TotalCapacityAnnual!D83</f>
        <v>0.1</v>
      </c>
      <c r="D45">
        <f>TotalCapacityAnnual!E83</f>
        <v>0.1</v>
      </c>
      <c r="E45">
        <f>TotalCapacityAnnual!F83</f>
        <v>0.1</v>
      </c>
      <c r="F45">
        <f>TotalCapacityAnnual!G83</f>
        <v>0.1</v>
      </c>
      <c r="G45">
        <f>TotalCapacityAnnual!H83</f>
        <v>0.1</v>
      </c>
      <c r="H45">
        <f>TotalCapacityAnnual!I83</f>
        <v>0.1</v>
      </c>
      <c r="I45">
        <f>TotalCapacityAnnual!J83</f>
        <v>0.1</v>
      </c>
      <c r="J45">
        <f>TotalCapacityAnnual!K83</f>
        <v>1.6</v>
      </c>
      <c r="K45">
        <f>TotalCapacityAnnual!L83</f>
        <v>1.6</v>
      </c>
      <c r="L45">
        <f>TotalCapacityAnnual!M83</f>
        <v>3.1</v>
      </c>
      <c r="M45">
        <f>TotalCapacityAnnual!N83</f>
        <v>3.1</v>
      </c>
      <c r="N45">
        <f>TotalCapacityAnnual!O83</f>
        <v>3.1</v>
      </c>
      <c r="O45">
        <f>TotalCapacityAnnual!P83</f>
        <v>3.1</v>
      </c>
      <c r="P45">
        <f>TotalCapacityAnnual!Q83</f>
        <v>3.1</v>
      </c>
      <c r="Q45">
        <f>TotalCapacityAnnual!R83</f>
        <v>3.1</v>
      </c>
      <c r="R45">
        <f>TotalCapacityAnnual!S83</f>
        <v>3.1</v>
      </c>
      <c r="S45">
        <f>TotalCapacityAnnual!T83</f>
        <v>3.1</v>
      </c>
      <c r="T45">
        <f>TotalCapacityAnnual!U83</f>
        <v>3.1</v>
      </c>
      <c r="U45">
        <f>TotalCapacityAnnual!V83</f>
        <v>3.1</v>
      </c>
      <c r="V45">
        <f>TotalCapacityAnnual!W83</f>
        <v>3.1</v>
      </c>
      <c r="W45">
        <f>TotalCapacityAnnual!X83</f>
        <v>3.1</v>
      </c>
      <c r="X45">
        <f>TotalCapacityAnnual!Y83</f>
        <v>3.1</v>
      </c>
      <c r="Y45">
        <f>TotalCapacityAnnual!Z83</f>
        <v>3.1</v>
      </c>
      <c r="Z45">
        <f>TotalCapacityAnnual!AA83</f>
        <v>3.1</v>
      </c>
      <c r="AA45">
        <f>TotalCapacityAnnual!AB83</f>
        <v>3.1</v>
      </c>
      <c r="AB45">
        <f>TotalCapacityAnnual!AC83</f>
        <v>3.1</v>
      </c>
      <c r="AC45">
        <f>TotalCapacityAnnual!AD83</f>
        <v>3.1</v>
      </c>
      <c r="AD45">
        <f>TotalCapacityAnnual!AE83</f>
        <v>3.1</v>
      </c>
      <c r="AE45">
        <f>TotalCapacityAnnual!AF83</f>
        <v>3.1</v>
      </c>
      <c r="AF45">
        <f>TotalCapacityAnnual!AG83</f>
        <v>3.1</v>
      </c>
      <c r="AG45">
        <f>TotalCapacityAnnual!AH83</f>
        <v>3.1</v>
      </c>
      <c r="AH45">
        <f>TotalCapacityAnnual!AI83</f>
        <v>3.1</v>
      </c>
      <c r="AI45">
        <f>TotalCapacityAnnual!AJ83</f>
        <v>3.1</v>
      </c>
      <c r="AJ45">
        <f>TotalCapacityAnnual!AK83</f>
        <v>3.1</v>
      </c>
      <c r="AK45">
        <f>TotalCapacityAnnual!AL83</f>
        <v>3.1</v>
      </c>
      <c r="AL45">
        <f>TotalCapacityAnnual!AM83</f>
        <v>3.1</v>
      </c>
      <c r="AM45">
        <f>TotalCapacityAnnual!AN83</f>
        <v>3.1</v>
      </c>
      <c r="AN45">
        <f>TotalCapacityAnnual!AO83</f>
        <v>3.1</v>
      </c>
      <c r="AO45">
        <f>TotalCapacityAnnual!AP83</f>
        <v>3.1</v>
      </c>
      <c r="AP45">
        <f>TotalCapacityAnnual!AQ83</f>
        <v>3.1</v>
      </c>
      <c r="AQ45">
        <f>TotalCapacityAnnual!AR83</f>
        <v>3.1</v>
      </c>
      <c r="AR45">
        <f>TotalCapacityAnnual!AS83</f>
        <v>3.1</v>
      </c>
      <c r="AS45">
        <f>TotalCapacityAnnual!AT83</f>
        <v>3.1</v>
      </c>
      <c r="AT45">
        <f>TotalCapacityAnnual!AU83</f>
        <v>3.1</v>
      </c>
      <c r="AU45">
        <f>TotalCapacityAnnual!AV83</f>
        <v>3.1</v>
      </c>
      <c r="AV45">
        <f>TotalCapacityAnnual!AW83</f>
        <v>3.1</v>
      </c>
      <c r="AW45">
        <f>TotalCapacityAnnual!AX83</f>
        <v>3.1</v>
      </c>
      <c r="AX45">
        <f>TotalCapacityAnnual!AY83</f>
        <v>3.1</v>
      </c>
      <c r="AY45">
        <f>TotalCapacityAnnual!AZ83</f>
        <v>3.1</v>
      </c>
      <c r="AZ45">
        <f>TotalCapacityAnnual!BA83</f>
        <v>3.1</v>
      </c>
      <c r="BA45">
        <f>TotalCapacityAnnual!BB83</f>
        <v>3.1</v>
      </c>
      <c r="BB45">
        <f>TotalCapacityAnnual!BC83</f>
        <v>3.1</v>
      </c>
      <c r="BC45">
        <f>TotalCapacityAnnual!BD83</f>
        <v>3.1</v>
      </c>
      <c r="BD45">
        <f>TotalCapacityAnnual!BE83</f>
        <v>3.1</v>
      </c>
      <c r="BE45">
        <f>TotalCapacityAnnual!BF83</f>
        <v>3.1</v>
      </c>
    </row>
    <row r="46" spans="1:57" x14ac:dyDescent="0.25">
      <c r="A46" t="s">
        <v>87</v>
      </c>
      <c r="B46">
        <f>TotalCapacityAnnual!C84</f>
        <v>0</v>
      </c>
      <c r="C46">
        <f>TotalCapacityAnnual!D84</f>
        <v>0</v>
      </c>
      <c r="D46">
        <f>TotalCapacityAnnual!E84</f>
        <v>0</v>
      </c>
      <c r="E46">
        <f>TotalCapacityAnnual!F84</f>
        <v>0</v>
      </c>
      <c r="F46">
        <f>TotalCapacityAnnual!G84</f>
        <v>0</v>
      </c>
      <c r="G46">
        <f>TotalCapacityAnnual!H84</f>
        <v>0</v>
      </c>
      <c r="H46">
        <f>TotalCapacityAnnual!I84</f>
        <v>0.41199999999999998</v>
      </c>
      <c r="I46">
        <f>TotalCapacityAnnual!J84</f>
        <v>0.41199999999999998</v>
      </c>
      <c r="J46">
        <f>TotalCapacityAnnual!K84</f>
        <v>0.41199999999999998</v>
      </c>
      <c r="K46">
        <f>TotalCapacityAnnual!L84</f>
        <v>0.41199999999999998</v>
      </c>
      <c r="L46">
        <f>TotalCapacityAnnual!M84</f>
        <v>0.41199999999999998</v>
      </c>
      <c r="M46">
        <f>TotalCapacityAnnual!N84</f>
        <v>0.41199999999999998</v>
      </c>
      <c r="N46">
        <f>TotalCapacityAnnual!O84</f>
        <v>0.41199999999999998</v>
      </c>
      <c r="O46">
        <f>TotalCapacityAnnual!P84</f>
        <v>0.41199999999999998</v>
      </c>
      <c r="P46">
        <f>TotalCapacityAnnual!Q84</f>
        <v>0.41199999999999998</v>
      </c>
      <c r="Q46">
        <f>TotalCapacityAnnual!R84</f>
        <v>0.41199999999999998</v>
      </c>
      <c r="R46">
        <f>TotalCapacityAnnual!S84</f>
        <v>0.41199999999999998</v>
      </c>
      <c r="S46">
        <f>TotalCapacityAnnual!T84</f>
        <v>0.41199999999999998</v>
      </c>
      <c r="T46">
        <f>TotalCapacityAnnual!U84</f>
        <v>0.41199999999999998</v>
      </c>
      <c r="U46">
        <f>TotalCapacityAnnual!V84</f>
        <v>0.41199999999999998</v>
      </c>
      <c r="V46">
        <f>TotalCapacityAnnual!W84</f>
        <v>0.41199999999999998</v>
      </c>
      <c r="W46">
        <f>TotalCapacityAnnual!X84</f>
        <v>0.41199999999999998</v>
      </c>
      <c r="X46">
        <f>TotalCapacityAnnual!Y84</f>
        <v>0.41199999999999998</v>
      </c>
      <c r="Y46">
        <f>TotalCapacityAnnual!Z84</f>
        <v>0.41199999999999998</v>
      </c>
      <c r="Z46">
        <f>TotalCapacityAnnual!AA84</f>
        <v>0.41199999999999998</v>
      </c>
      <c r="AA46">
        <f>TotalCapacityAnnual!AB84</f>
        <v>0.41199999999999998</v>
      </c>
      <c r="AB46">
        <f>TotalCapacityAnnual!AC84</f>
        <v>0.41199999999999998</v>
      </c>
      <c r="AC46">
        <f>TotalCapacityAnnual!AD84</f>
        <v>0.41199999999999998</v>
      </c>
      <c r="AD46">
        <f>TotalCapacityAnnual!AE84</f>
        <v>0.41199999999999998</v>
      </c>
      <c r="AE46">
        <f>TotalCapacityAnnual!AF84</f>
        <v>0.41199999999999998</v>
      </c>
      <c r="AF46">
        <f>TotalCapacityAnnual!AG84</f>
        <v>0.41199999999999998</v>
      </c>
      <c r="AG46">
        <f>TotalCapacityAnnual!AH84</f>
        <v>0.41199999999999998</v>
      </c>
      <c r="AH46">
        <f>TotalCapacityAnnual!AI84</f>
        <v>0.41199999999999998</v>
      </c>
      <c r="AI46">
        <f>TotalCapacityAnnual!AJ84</f>
        <v>0.41199999999999998</v>
      </c>
      <c r="AJ46">
        <f>TotalCapacityAnnual!AK84</f>
        <v>0.41199999999999998</v>
      </c>
      <c r="AK46">
        <f>TotalCapacityAnnual!AL84</f>
        <v>0.41199999999999998</v>
      </c>
      <c r="AL46">
        <f>TotalCapacityAnnual!AM84</f>
        <v>0.41199999999999998</v>
      </c>
      <c r="AM46">
        <f>TotalCapacityAnnual!AN84</f>
        <v>0.41199999999999998</v>
      </c>
      <c r="AN46">
        <f>TotalCapacityAnnual!AO84</f>
        <v>0.41199999999999998</v>
      </c>
      <c r="AO46">
        <f>TotalCapacityAnnual!AP84</f>
        <v>0.41199999999999998</v>
      </c>
      <c r="AP46">
        <f>TotalCapacityAnnual!AQ84</f>
        <v>0.41199999999999998</v>
      </c>
      <c r="AQ46">
        <f>TotalCapacityAnnual!AR84</f>
        <v>0.41199999999999998</v>
      </c>
      <c r="AR46">
        <f>TotalCapacityAnnual!AS84</f>
        <v>0.41199999999999998</v>
      </c>
      <c r="AS46">
        <f>TotalCapacityAnnual!AT84</f>
        <v>0.41199999999999998</v>
      </c>
      <c r="AT46">
        <f>TotalCapacityAnnual!AU84</f>
        <v>0.41199999999999998</v>
      </c>
      <c r="AU46">
        <f>TotalCapacityAnnual!AV84</f>
        <v>0.41199999999999998</v>
      </c>
      <c r="AV46">
        <f>TotalCapacityAnnual!AW84</f>
        <v>0.41199999999999998</v>
      </c>
      <c r="AW46">
        <f>TotalCapacityAnnual!AX84</f>
        <v>0.41199999999999998</v>
      </c>
      <c r="AX46">
        <f>TotalCapacityAnnual!AY84</f>
        <v>0.41199999999999998</v>
      </c>
      <c r="AY46">
        <f>TotalCapacityAnnual!AZ84</f>
        <v>0.41199999999999998</v>
      </c>
      <c r="AZ46">
        <f>TotalCapacityAnnual!BA84</f>
        <v>0.41199999999999998</v>
      </c>
      <c r="BA46">
        <f>TotalCapacityAnnual!BB84</f>
        <v>0.41199999999999998</v>
      </c>
      <c r="BB46">
        <f>TotalCapacityAnnual!BC84</f>
        <v>0.41199999999999998</v>
      </c>
      <c r="BC46">
        <f>TotalCapacityAnnual!BD84</f>
        <v>0.41199999999999998</v>
      </c>
      <c r="BD46">
        <f>TotalCapacityAnnual!BE84</f>
        <v>0.41199999999999998</v>
      </c>
      <c r="BE46">
        <f>TotalCapacityAnnual!BF84</f>
        <v>0.41199999999999998</v>
      </c>
    </row>
    <row r="48" spans="1:57" ht="15.75" x14ac:dyDescent="0.25">
      <c r="A48" s="2" t="s">
        <v>5</v>
      </c>
      <c r="B48" s="2">
        <v>2015</v>
      </c>
      <c r="C48" s="2">
        <v>2016</v>
      </c>
      <c r="D48" s="2">
        <v>2017</v>
      </c>
      <c r="E48" s="2">
        <v>2018</v>
      </c>
      <c r="F48" s="2">
        <v>2019</v>
      </c>
      <c r="G48" s="2">
        <v>2020</v>
      </c>
      <c r="H48" s="2">
        <v>2021</v>
      </c>
      <c r="I48" s="2">
        <v>2022</v>
      </c>
      <c r="J48" s="2">
        <v>2023</v>
      </c>
      <c r="K48" s="2">
        <v>2024</v>
      </c>
      <c r="L48" s="2">
        <v>2025</v>
      </c>
      <c r="M48" s="2">
        <v>2026</v>
      </c>
      <c r="N48" s="2">
        <v>2027</v>
      </c>
      <c r="O48" s="2">
        <v>2028</v>
      </c>
      <c r="P48" s="2">
        <v>2029</v>
      </c>
      <c r="Q48" s="2">
        <v>2030</v>
      </c>
      <c r="R48" s="2">
        <v>2031</v>
      </c>
      <c r="S48" s="2">
        <v>2032</v>
      </c>
      <c r="T48" s="2">
        <v>2033</v>
      </c>
      <c r="U48" s="2">
        <v>2034</v>
      </c>
      <c r="V48" s="2">
        <v>2035</v>
      </c>
      <c r="W48" s="2">
        <v>2036</v>
      </c>
      <c r="X48" s="2">
        <v>2037</v>
      </c>
      <c r="Y48" s="2">
        <v>2038</v>
      </c>
      <c r="Z48" s="2">
        <v>2039</v>
      </c>
      <c r="AA48" s="2">
        <v>2040</v>
      </c>
      <c r="AB48" s="2">
        <v>2041</v>
      </c>
      <c r="AC48" s="2">
        <v>2042</v>
      </c>
      <c r="AD48" s="2">
        <v>2043</v>
      </c>
      <c r="AE48" s="2">
        <v>2044</v>
      </c>
      <c r="AF48" s="2">
        <v>2045</v>
      </c>
      <c r="AG48" s="2">
        <v>2046</v>
      </c>
      <c r="AH48" s="2">
        <v>2047</v>
      </c>
      <c r="AI48" s="2">
        <v>2048</v>
      </c>
      <c r="AJ48" s="2">
        <v>2049</v>
      </c>
      <c r="AK48" s="2">
        <v>2050</v>
      </c>
      <c r="AL48" s="2">
        <v>2051</v>
      </c>
      <c r="AM48" s="2">
        <v>2052</v>
      </c>
      <c r="AN48" s="2">
        <v>2053</v>
      </c>
      <c r="AO48" s="2">
        <v>2054</v>
      </c>
      <c r="AP48" s="2">
        <v>2055</v>
      </c>
      <c r="AQ48" s="2">
        <v>2056</v>
      </c>
      <c r="AR48" s="2">
        <v>2057</v>
      </c>
      <c r="AS48" s="2">
        <v>2058</v>
      </c>
      <c r="AT48" s="2">
        <v>2059</v>
      </c>
      <c r="AU48" s="2">
        <v>2060</v>
      </c>
      <c r="AV48" s="2">
        <v>2061</v>
      </c>
      <c r="AW48" s="2">
        <v>2062</v>
      </c>
      <c r="AX48" s="2">
        <v>2063</v>
      </c>
      <c r="AY48" s="2">
        <v>2064</v>
      </c>
      <c r="AZ48" s="2">
        <v>2065</v>
      </c>
      <c r="BA48" s="2">
        <v>2066</v>
      </c>
      <c r="BB48" s="2">
        <v>2067</v>
      </c>
      <c r="BC48" s="2">
        <v>2068</v>
      </c>
      <c r="BD48" s="2">
        <v>2069</v>
      </c>
      <c r="BE48" s="2">
        <v>2070</v>
      </c>
    </row>
    <row r="49" spans="1:57" x14ac:dyDescent="0.25">
      <c r="A49" s="8" t="s">
        <v>138</v>
      </c>
      <c r="B49" s="4">
        <f>(B4+B5)</f>
        <v>0.19620000000000001</v>
      </c>
      <c r="C49" s="4">
        <f t="shared" ref="C49:BE49" si="0">(C4+C5)</f>
        <v>0.19620000000000001</v>
      </c>
      <c r="D49" s="4">
        <f t="shared" si="0"/>
        <v>0.19620000000000001</v>
      </c>
      <c r="E49" s="4">
        <f t="shared" si="0"/>
        <v>0.19620000000000001</v>
      </c>
      <c r="F49" s="4">
        <f t="shared" si="0"/>
        <v>0.19620000000000001</v>
      </c>
      <c r="G49" s="4">
        <f t="shared" si="0"/>
        <v>0.47220000000000006</v>
      </c>
      <c r="H49" s="4">
        <f t="shared" si="0"/>
        <v>0.46239000000000002</v>
      </c>
      <c r="I49" s="4">
        <f t="shared" si="0"/>
        <v>0.45257999999999998</v>
      </c>
      <c r="J49" s="4">
        <f t="shared" si="0"/>
        <v>0.44277</v>
      </c>
      <c r="K49" s="4">
        <f t="shared" si="0"/>
        <v>0.43296000000000001</v>
      </c>
      <c r="L49" s="4">
        <f t="shared" si="0"/>
        <v>0.37410000000000004</v>
      </c>
      <c r="M49" s="4">
        <f t="shared" si="0"/>
        <v>0.36429</v>
      </c>
      <c r="N49" s="4">
        <f t="shared" si="0"/>
        <v>0.35448000000000002</v>
      </c>
      <c r="O49" s="4">
        <f t="shared" si="0"/>
        <v>0.34467000000000003</v>
      </c>
      <c r="P49" s="4">
        <f t="shared" si="0"/>
        <v>0.33486000000000005</v>
      </c>
      <c r="Q49" s="4">
        <f t="shared" si="0"/>
        <v>0.32505000000000001</v>
      </c>
      <c r="R49" s="4">
        <f t="shared" si="0"/>
        <v>0.31524000000000002</v>
      </c>
      <c r="S49" s="4">
        <f t="shared" si="0"/>
        <v>0.30543000000000003</v>
      </c>
      <c r="T49" s="4">
        <f t="shared" si="0"/>
        <v>0.29561999999999999</v>
      </c>
      <c r="U49" s="4">
        <f t="shared" si="0"/>
        <v>0.28581000000000001</v>
      </c>
      <c r="V49" s="4">
        <f t="shared" si="0"/>
        <v>0.27600000000000002</v>
      </c>
      <c r="W49" s="4">
        <f t="shared" si="0"/>
        <v>0.27600000000000002</v>
      </c>
      <c r="X49" s="4">
        <f t="shared" si="0"/>
        <v>0.27600000000000002</v>
      </c>
      <c r="Y49" s="4">
        <f t="shared" si="0"/>
        <v>0.99293636640287697</v>
      </c>
      <c r="Z49" s="4">
        <f t="shared" si="0"/>
        <v>2.4929363664028799</v>
      </c>
      <c r="AA49" s="4">
        <f t="shared" si="0"/>
        <v>3.9929363664028799</v>
      </c>
      <c r="AB49" s="4">
        <f t="shared" si="0"/>
        <v>5.4929363664028799</v>
      </c>
      <c r="AC49" s="4">
        <f t="shared" si="0"/>
        <v>6.9929363664028799</v>
      </c>
      <c r="AD49" s="4">
        <f t="shared" si="0"/>
        <v>8.4929363664028799</v>
      </c>
      <c r="AE49" s="4">
        <f t="shared" si="0"/>
        <v>9.9929363664028799</v>
      </c>
      <c r="AF49" s="4">
        <f t="shared" si="0"/>
        <v>11.492936366402899</v>
      </c>
      <c r="AG49" s="4">
        <f t="shared" si="0"/>
        <v>12.992936366402899</v>
      </c>
      <c r="AH49" s="4">
        <f t="shared" si="0"/>
        <v>14.492936366402899</v>
      </c>
      <c r="AI49" s="4">
        <f t="shared" si="0"/>
        <v>15.992936366402899</v>
      </c>
      <c r="AJ49" s="4">
        <f t="shared" si="0"/>
        <v>17.492936366402901</v>
      </c>
      <c r="AK49" s="4">
        <f t="shared" si="0"/>
        <v>18.992936366402901</v>
      </c>
      <c r="AL49" s="4">
        <f t="shared" si="0"/>
        <v>20.492936366402901</v>
      </c>
      <c r="AM49" s="4">
        <f t="shared" si="0"/>
        <v>21.992936366402901</v>
      </c>
      <c r="AN49" s="4">
        <f t="shared" si="0"/>
        <v>23.492936366402901</v>
      </c>
      <c r="AO49" s="4">
        <f t="shared" si="0"/>
        <v>24.992936366402901</v>
      </c>
      <c r="AP49" s="4">
        <f t="shared" si="0"/>
        <v>26.492936366402901</v>
      </c>
      <c r="AQ49" s="4">
        <f t="shared" si="0"/>
        <v>27.992936366402901</v>
      </c>
      <c r="AR49" s="4">
        <f t="shared" si="0"/>
        <v>29.492936366402901</v>
      </c>
      <c r="AS49" s="4">
        <f t="shared" si="0"/>
        <v>30.992936366402901</v>
      </c>
      <c r="AT49" s="4">
        <f t="shared" si="0"/>
        <v>32.492936366402901</v>
      </c>
      <c r="AU49" s="4">
        <f t="shared" si="0"/>
        <v>33.716936366402898</v>
      </c>
      <c r="AV49" s="4">
        <f t="shared" si="0"/>
        <v>35.216936366402898</v>
      </c>
      <c r="AW49" s="4">
        <f t="shared" si="0"/>
        <v>36.716936366402898</v>
      </c>
      <c r="AX49" s="4">
        <f t="shared" si="0"/>
        <v>38.216936366402898</v>
      </c>
      <c r="AY49" s="4">
        <f t="shared" si="0"/>
        <v>39.716936366402898</v>
      </c>
      <c r="AZ49" s="4">
        <f t="shared" si="0"/>
        <v>41.216936366402898</v>
      </c>
      <c r="BA49" s="4">
        <f t="shared" si="0"/>
        <v>42.716936366402898</v>
      </c>
      <c r="BB49" s="4">
        <f t="shared" si="0"/>
        <v>44.216936366402898</v>
      </c>
      <c r="BC49" s="4">
        <f t="shared" si="0"/>
        <v>45.716936366402898</v>
      </c>
      <c r="BD49" s="4">
        <f t="shared" si="0"/>
        <v>47.216936366402898</v>
      </c>
      <c r="BE49" s="4">
        <f t="shared" si="0"/>
        <v>48.716936366402898</v>
      </c>
    </row>
    <row r="50" spans="1:57" x14ac:dyDescent="0.25">
      <c r="A50" s="8" t="s">
        <v>135</v>
      </c>
      <c r="B50" s="4">
        <f>(B26+B27)</f>
        <v>0.14163400000000001</v>
      </c>
      <c r="C50" s="4">
        <f t="shared" ref="C50:BE50" si="1">(C26+C27)</f>
        <v>0.14163400000000001</v>
      </c>
      <c r="D50" s="4">
        <f t="shared" si="1"/>
        <v>0.14163400000000001</v>
      </c>
      <c r="E50" s="4">
        <f t="shared" si="1"/>
        <v>0.14163400000000001</v>
      </c>
      <c r="F50" s="4">
        <f t="shared" si="1"/>
        <v>0.14163400000000001</v>
      </c>
      <c r="G50" s="4">
        <f t="shared" si="1"/>
        <v>0.14163400000000001</v>
      </c>
      <c r="H50" s="4">
        <f t="shared" si="1"/>
        <v>0.13455230000000001</v>
      </c>
      <c r="I50" s="4">
        <f t="shared" si="1"/>
        <v>0.12747059999999999</v>
      </c>
      <c r="J50" s="4">
        <f t="shared" si="1"/>
        <v>0.12038889999999999</v>
      </c>
      <c r="K50" s="4">
        <f t="shared" si="1"/>
        <v>0.1133072</v>
      </c>
      <c r="L50" s="4">
        <f t="shared" si="1"/>
        <v>0.1062255</v>
      </c>
      <c r="M50" s="4">
        <f t="shared" si="1"/>
        <v>9.9143800000000004E-2</v>
      </c>
      <c r="N50" s="4">
        <f t="shared" si="1"/>
        <v>9.2062099999999994E-2</v>
      </c>
      <c r="O50" s="4">
        <f t="shared" si="1"/>
        <v>8.4980399999999998E-2</v>
      </c>
      <c r="P50" s="4">
        <f t="shared" si="1"/>
        <v>7.7898700000000001E-2</v>
      </c>
      <c r="Q50" s="4">
        <f t="shared" si="1"/>
        <v>7.0817000000000005E-2</v>
      </c>
      <c r="R50" s="4">
        <f t="shared" si="1"/>
        <v>6.3735299999999995E-2</v>
      </c>
      <c r="S50" s="4">
        <f t="shared" si="1"/>
        <v>5.6653599999999998E-2</v>
      </c>
      <c r="T50" s="4">
        <f t="shared" si="1"/>
        <v>4.9571900000000002E-2</v>
      </c>
      <c r="U50" s="4">
        <f t="shared" si="1"/>
        <v>4.2490199999999999E-2</v>
      </c>
      <c r="V50" s="4">
        <f t="shared" si="1"/>
        <v>3.5408500000000002E-2</v>
      </c>
      <c r="W50" s="4">
        <f t="shared" si="1"/>
        <v>2.8326799999999999E-2</v>
      </c>
      <c r="X50" s="4">
        <f t="shared" si="1"/>
        <v>2.1245099999999999E-2</v>
      </c>
      <c r="Y50" s="4">
        <f t="shared" si="1"/>
        <v>1.41634E-2</v>
      </c>
      <c r="Z50" s="4">
        <f t="shared" si="1"/>
        <v>7.0816999999999998E-3</v>
      </c>
      <c r="AA50" s="4">
        <f t="shared" si="1"/>
        <v>0</v>
      </c>
      <c r="AB50" s="4">
        <f t="shared" si="1"/>
        <v>0</v>
      </c>
      <c r="AC50" s="4">
        <f t="shared" si="1"/>
        <v>0</v>
      </c>
      <c r="AD50" s="4">
        <f t="shared" si="1"/>
        <v>0</v>
      </c>
      <c r="AE50" s="4">
        <f t="shared" si="1"/>
        <v>0</v>
      </c>
      <c r="AF50" s="4">
        <f t="shared" si="1"/>
        <v>0</v>
      </c>
      <c r="AG50" s="4">
        <f t="shared" si="1"/>
        <v>0</v>
      </c>
      <c r="AH50" s="4">
        <f t="shared" si="1"/>
        <v>0</v>
      </c>
      <c r="AI50" s="4">
        <f t="shared" si="1"/>
        <v>0</v>
      </c>
      <c r="AJ50" s="4">
        <f t="shared" si="1"/>
        <v>0</v>
      </c>
      <c r="AK50" s="4">
        <f t="shared" si="1"/>
        <v>0</v>
      </c>
      <c r="AL50" s="4">
        <f t="shared" si="1"/>
        <v>0</v>
      </c>
      <c r="AM50" s="4">
        <f t="shared" si="1"/>
        <v>0</v>
      </c>
      <c r="AN50" s="4">
        <f t="shared" si="1"/>
        <v>0</v>
      </c>
      <c r="AO50" s="4">
        <f t="shared" si="1"/>
        <v>0</v>
      </c>
      <c r="AP50" s="4">
        <f t="shared" si="1"/>
        <v>0</v>
      </c>
      <c r="AQ50" s="4">
        <f t="shared" si="1"/>
        <v>0</v>
      </c>
      <c r="AR50" s="4">
        <f t="shared" si="1"/>
        <v>0</v>
      </c>
      <c r="AS50" s="4">
        <f t="shared" si="1"/>
        <v>0</v>
      </c>
      <c r="AT50" s="4">
        <f t="shared" si="1"/>
        <v>0</v>
      </c>
      <c r="AU50" s="4">
        <f t="shared" si="1"/>
        <v>0</v>
      </c>
      <c r="AV50" s="4">
        <f t="shared" si="1"/>
        <v>0.34264585584859603</v>
      </c>
      <c r="AW50" s="4">
        <f t="shared" si="1"/>
        <v>0.34264585584859603</v>
      </c>
      <c r="AX50" s="4">
        <f t="shared" si="1"/>
        <v>0.34264585584859603</v>
      </c>
      <c r="AY50" s="4">
        <f t="shared" si="1"/>
        <v>1.43284975702922</v>
      </c>
      <c r="AZ50" s="4">
        <f t="shared" si="1"/>
        <v>2.7955982309358198</v>
      </c>
      <c r="BA50" s="4">
        <f t="shared" si="1"/>
        <v>3.5567971603626201</v>
      </c>
      <c r="BB50" s="4">
        <f t="shared" si="1"/>
        <v>4.6900849138704901</v>
      </c>
      <c r="BC50" s="4">
        <f t="shared" si="1"/>
        <v>6.1900849138704901</v>
      </c>
      <c r="BD50" s="4">
        <f t="shared" si="1"/>
        <v>7.6900849138704901</v>
      </c>
      <c r="BE50" s="4">
        <f t="shared" si="1"/>
        <v>9.1900849138704892</v>
      </c>
    </row>
    <row r="51" spans="1:57" x14ac:dyDescent="0.25">
      <c r="A51" s="8" t="s">
        <v>166</v>
      </c>
      <c r="B51" s="4">
        <f>B20</f>
        <v>0</v>
      </c>
      <c r="C51" s="4">
        <f t="shared" ref="C51:BE51" si="2">C20</f>
        <v>0</v>
      </c>
      <c r="D51" s="4">
        <f t="shared" si="2"/>
        <v>0</v>
      </c>
      <c r="E51" s="4">
        <f t="shared" si="2"/>
        <v>0</v>
      </c>
      <c r="F51" s="4">
        <f t="shared" si="2"/>
        <v>0</v>
      </c>
      <c r="G51" s="4">
        <f t="shared" si="2"/>
        <v>0</v>
      </c>
      <c r="H51" s="4">
        <f t="shared" si="2"/>
        <v>0</v>
      </c>
      <c r="I51" s="4">
        <f t="shared" si="2"/>
        <v>0</v>
      </c>
      <c r="J51" s="4">
        <f t="shared" si="2"/>
        <v>0</v>
      </c>
      <c r="K51" s="4">
        <f t="shared" si="2"/>
        <v>0</v>
      </c>
      <c r="L51" s="4">
        <f t="shared" si="2"/>
        <v>0</v>
      </c>
      <c r="M51" s="4">
        <f t="shared" si="2"/>
        <v>0</v>
      </c>
      <c r="N51" s="4">
        <f t="shared" si="2"/>
        <v>0</v>
      </c>
      <c r="O51" s="4">
        <f t="shared" si="2"/>
        <v>0</v>
      </c>
      <c r="P51" s="4">
        <f t="shared" si="2"/>
        <v>0</v>
      </c>
      <c r="Q51" s="4">
        <f t="shared" si="2"/>
        <v>0</v>
      </c>
      <c r="R51" s="4">
        <f t="shared" si="2"/>
        <v>0</v>
      </c>
      <c r="S51" s="4">
        <f t="shared" si="2"/>
        <v>0</v>
      </c>
      <c r="T51" s="4">
        <f t="shared" si="2"/>
        <v>0</v>
      </c>
      <c r="U51" s="4">
        <f t="shared" si="2"/>
        <v>0</v>
      </c>
      <c r="V51" s="4">
        <f t="shared" si="2"/>
        <v>0</v>
      </c>
      <c r="W51" s="4">
        <f t="shared" si="2"/>
        <v>0</v>
      </c>
      <c r="X51" s="4">
        <f t="shared" si="2"/>
        <v>0</v>
      </c>
      <c r="Y51" s="4">
        <f t="shared" si="2"/>
        <v>0</v>
      </c>
      <c r="Z51" s="4">
        <f t="shared" si="2"/>
        <v>0.61324007252651802</v>
      </c>
      <c r="AA51" s="4">
        <f t="shared" si="2"/>
        <v>1.4205410916246199</v>
      </c>
      <c r="AB51" s="4">
        <f t="shared" si="2"/>
        <v>1.81183842617973</v>
      </c>
      <c r="AC51" s="4">
        <f t="shared" si="2"/>
        <v>3.2045555983318899</v>
      </c>
      <c r="AD51" s="4">
        <f t="shared" si="2"/>
        <v>4.7045555983318899</v>
      </c>
      <c r="AE51" s="4">
        <f t="shared" si="2"/>
        <v>5.6095912926012099</v>
      </c>
      <c r="AF51" s="4">
        <f t="shared" si="2"/>
        <v>5.9235465662473201</v>
      </c>
      <c r="AG51" s="4">
        <f t="shared" si="2"/>
        <v>6.4470086353331499</v>
      </c>
      <c r="AH51" s="4">
        <f t="shared" si="2"/>
        <v>6.8913864642740101</v>
      </c>
      <c r="AI51" s="4">
        <f t="shared" si="2"/>
        <v>7.6798613846794996</v>
      </c>
      <c r="AJ51" s="4">
        <f t="shared" si="2"/>
        <v>8.09772473902113</v>
      </c>
      <c r="AK51" s="4">
        <f t="shared" si="2"/>
        <v>8.85787882980744</v>
      </c>
      <c r="AL51" s="4">
        <f t="shared" si="2"/>
        <v>9.9092122209934796</v>
      </c>
      <c r="AM51" s="4">
        <f t="shared" si="2"/>
        <v>10.6873133431471</v>
      </c>
      <c r="AN51" s="4">
        <f t="shared" si="2"/>
        <v>11.4829946652996</v>
      </c>
      <c r="AO51" s="4">
        <f t="shared" si="2"/>
        <v>12.6001886090799</v>
      </c>
      <c r="AP51" s="4">
        <f t="shared" si="2"/>
        <v>14.1001886090799</v>
      </c>
      <c r="AQ51" s="4">
        <f t="shared" si="2"/>
        <v>15.6001886090799</v>
      </c>
      <c r="AR51" s="4">
        <f t="shared" si="2"/>
        <v>16.974324430012899</v>
      </c>
      <c r="AS51" s="4">
        <f t="shared" si="2"/>
        <v>18.474324430012899</v>
      </c>
      <c r="AT51" s="4">
        <f t="shared" si="2"/>
        <v>19.974324430012899</v>
      </c>
      <c r="AU51" s="4">
        <f t="shared" si="2"/>
        <v>21.474324430012899</v>
      </c>
      <c r="AV51" s="4">
        <f t="shared" si="2"/>
        <v>22.974324430012899</v>
      </c>
      <c r="AW51" s="4">
        <f t="shared" si="2"/>
        <v>24.474324430012899</v>
      </c>
      <c r="AX51" s="4">
        <f t="shared" si="2"/>
        <v>25.974324430012899</v>
      </c>
      <c r="AY51" s="4">
        <f t="shared" si="2"/>
        <v>26.861084357486401</v>
      </c>
      <c r="AZ51" s="4">
        <f t="shared" si="2"/>
        <v>27.5537833383883</v>
      </c>
      <c r="BA51" s="4">
        <f t="shared" si="2"/>
        <v>28.662486003833202</v>
      </c>
      <c r="BB51" s="4">
        <f t="shared" si="2"/>
        <v>28.769768831680999</v>
      </c>
      <c r="BC51" s="4">
        <f t="shared" si="2"/>
        <v>28.769768831680999</v>
      </c>
      <c r="BD51" s="4">
        <f t="shared" si="2"/>
        <v>29.364733137411701</v>
      </c>
      <c r="BE51" s="4">
        <f t="shared" si="2"/>
        <v>30.5507778637656</v>
      </c>
    </row>
    <row r="52" spans="1:57" x14ac:dyDescent="0.25">
      <c r="A52" s="8" t="s">
        <v>167</v>
      </c>
      <c r="B52" s="4">
        <f>(B28+B29)</f>
        <v>0</v>
      </c>
      <c r="C52" s="4">
        <f t="shared" ref="C52:BE52" si="3">(C28+C29)</f>
        <v>0</v>
      </c>
      <c r="D52" s="4">
        <f t="shared" si="3"/>
        <v>0</v>
      </c>
      <c r="E52" s="4">
        <f t="shared" si="3"/>
        <v>0</v>
      </c>
      <c r="F52" s="4">
        <f t="shared" si="3"/>
        <v>0</v>
      </c>
      <c r="G52" s="4">
        <f t="shared" si="3"/>
        <v>0.57437156059634564</v>
      </c>
      <c r="H52" s="4">
        <f t="shared" si="3"/>
        <v>0.57437156059634564</v>
      </c>
      <c r="I52" s="4">
        <f t="shared" si="3"/>
        <v>0.57437156059634564</v>
      </c>
      <c r="J52" s="4">
        <f t="shared" si="3"/>
        <v>0.57437156059634564</v>
      </c>
      <c r="K52" s="4">
        <f t="shared" si="3"/>
        <v>0.57437156059634564</v>
      </c>
      <c r="L52" s="4">
        <f t="shared" si="3"/>
        <v>0.57437156059634564</v>
      </c>
      <c r="M52" s="4">
        <f t="shared" si="3"/>
        <v>0.57437156059634564</v>
      </c>
      <c r="N52" s="4">
        <f t="shared" si="3"/>
        <v>0.57437156059634564</v>
      </c>
      <c r="O52" s="4">
        <f t="shared" si="3"/>
        <v>0.57437156059634564</v>
      </c>
      <c r="P52" s="4">
        <f t="shared" si="3"/>
        <v>0.57437156059634564</v>
      </c>
      <c r="Q52" s="4">
        <f t="shared" si="3"/>
        <v>0.57437156059634564</v>
      </c>
      <c r="R52" s="4">
        <f t="shared" si="3"/>
        <v>0.57437156059634564</v>
      </c>
      <c r="S52" s="4">
        <f t="shared" si="3"/>
        <v>0.57437156059634564</v>
      </c>
      <c r="T52" s="4">
        <f t="shared" si="3"/>
        <v>0.57437156059634564</v>
      </c>
      <c r="U52" s="4">
        <f t="shared" si="3"/>
        <v>0.57437156059634564</v>
      </c>
      <c r="V52" s="4">
        <f t="shared" si="3"/>
        <v>1.8068654633232455</v>
      </c>
      <c r="W52" s="4">
        <f t="shared" si="3"/>
        <v>3.1437561472224456</v>
      </c>
      <c r="X52" s="4">
        <f t="shared" si="3"/>
        <v>3.8671259666289557</v>
      </c>
      <c r="Y52" s="4">
        <f t="shared" si="3"/>
        <v>4.3310709928733653</v>
      </c>
      <c r="Z52" s="4">
        <f t="shared" si="3"/>
        <v>4.3310709928733653</v>
      </c>
      <c r="AA52" s="4">
        <f t="shared" si="3"/>
        <v>4.3310709928733653</v>
      </c>
      <c r="AB52" s="4">
        <f t="shared" si="3"/>
        <v>4.3310709928733653</v>
      </c>
      <c r="AC52" s="4">
        <f t="shared" si="3"/>
        <v>4.3310709928733653</v>
      </c>
      <c r="AD52" s="4">
        <f t="shared" si="3"/>
        <v>4.3310709928733653</v>
      </c>
      <c r="AE52" s="4">
        <f t="shared" si="3"/>
        <v>4.9950241520639453</v>
      </c>
      <c r="AF52" s="28">
        <f t="shared" si="3"/>
        <v>5.9950241520639453</v>
      </c>
      <c r="AG52" s="28">
        <f t="shared" si="3"/>
        <v>7.4941423804970659</v>
      </c>
      <c r="AH52" s="28">
        <f t="shared" si="3"/>
        <v>8.994142380497065</v>
      </c>
      <c r="AI52" s="28">
        <f t="shared" si="3"/>
        <v>10.494142380497046</v>
      </c>
      <c r="AJ52" s="28">
        <f t="shared" si="3"/>
        <v>11.994142380497046</v>
      </c>
      <c r="AK52" s="28">
        <f t="shared" si="3"/>
        <v>13.4197708199007</v>
      </c>
      <c r="AL52" s="28">
        <f t="shared" si="3"/>
        <v>14.9197708199007</v>
      </c>
      <c r="AM52" s="28">
        <f t="shared" si="3"/>
        <v>16.419770819900702</v>
      </c>
      <c r="AN52" s="28">
        <f t="shared" si="3"/>
        <v>17.919770819900702</v>
      </c>
      <c r="AO52" s="28">
        <f t="shared" si="3"/>
        <v>19.537145262962746</v>
      </c>
      <c r="AP52" s="28">
        <f t="shared" si="3"/>
        <v>21.149274742744176</v>
      </c>
      <c r="AQ52" s="4">
        <f t="shared" si="3"/>
        <v>22.71479200382533</v>
      </c>
      <c r="AR52" s="4">
        <f t="shared" si="3"/>
        <v>24.21479200382533</v>
      </c>
      <c r="AS52" s="4">
        <f t="shared" si="3"/>
        <v>25.71479200382533</v>
      </c>
      <c r="AT52" s="4">
        <f t="shared" si="3"/>
        <v>27.21479200382533</v>
      </c>
      <c r="AU52" s="4">
        <f t="shared" si="3"/>
        <v>28.35469621701467</v>
      </c>
      <c r="AV52" s="4">
        <f t="shared" si="3"/>
        <v>29.956365267785902</v>
      </c>
      <c r="AW52" s="4">
        <f t="shared" si="3"/>
        <v>31.01978410236287</v>
      </c>
      <c r="AX52" s="4">
        <f t="shared" si="3"/>
        <v>32.691702471980527</v>
      </c>
      <c r="AY52" s="4">
        <f t="shared" si="3"/>
        <v>34.191702471980527</v>
      </c>
      <c r="AZ52" s="4">
        <f t="shared" si="3"/>
        <v>35.691702471980534</v>
      </c>
      <c r="BA52" s="4">
        <f t="shared" si="3"/>
        <v>36.408760318875032</v>
      </c>
      <c r="BB52" s="4">
        <f t="shared" si="3"/>
        <v>37.117954075681929</v>
      </c>
      <c r="BC52" s="4">
        <f t="shared" si="3"/>
        <v>38.110853347100928</v>
      </c>
      <c r="BD52" s="4">
        <f t="shared" si="3"/>
        <v>37.919894205448735</v>
      </c>
      <c r="BE52" s="4">
        <f t="shared" si="3"/>
        <v>37.542228978482633</v>
      </c>
    </row>
    <row r="53" spans="1:57" x14ac:dyDescent="0.25">
      <c r="A53" s="8" t="s">
        <v>134</v>
      </c>
      <c r="B53" s="4">
        <f>B30</f>
        <v>0</v>
      </c>
      <c r="C53" s="4">
        <f t="shared" ref="C53:BE53" si="4">C30</f>
        <v>0</v>
      </c>
      <c r="D53" s="4">
        <f t="shared" si="4"/>
        <v>0</v>
      </c>
      <c r="E53" s="4">
        <f t="shared" si="4"/>
        <v>0</v>
      </c>
      <c r="F53" s="4">
        <f t="shared" si="4"/>
        <v>0</v>
      </c>
      <c r="G53" s="4">
        <f t="shared" si="4"/>
        <v>0</v>
      </c>
      <c r="H53" s="4">
        <f t="shared" si="4"/>
        <v>0</v>
      </c>
      <c r="I53" s="4">
        <f t="shared" si="4"/>
        <v>0</v>
      </c>
      <c r="J53" s="4">
        <f t="shared" si="4"/>
        <v>0</v>
      </c>
      <c r="K53" s="4">
        <f t="shared" si="4"/>
        <v>0</v>
      </c>
      <c r="L53" s="4">
        <f t="shared" si="4"/>
        <v>0</v>
      </c>
      <c r="M53" s="4">
        <f t="shared" si="4"/>
        <v>0</v>
      </c>
      <c r="N53" s="4">
        <f t="shared" si="4"/>
        <v>0</v>
      </c>
      <c r="O53" s="4">
        <f t="shared" si="4"/>
        <v>0</v>
      </c>
      <c r="P53" s="4">
        <f t="shared" si="4"/>
        <v>0</v>
      </c>
      <c r="Q53" s="4">
        <f t="shared" si="4"/>
        <v>0</v>
      </c>
      <c r="R53" s="4">
        <f t="shared" si="4"/>
        <v>0</v>
      </c>
      <c r="S53" s="4">
        <f t="shared" si="4"/>
        <v>0</v>
      </c>
      <c r="T53" s="4">
        <f t="shared" si="4"/>
        <v>0</v>
      </c>
      <c r="U53" s="4">
        <f t="shared" si="4"/>
        <v>0</v>
      </c>
      <c r="V53" s="4">
        <f t="shared" si="4"/>
        <v>0</v>
      </c>
      <c r="W53" s="4">
        <f t="shared" si="4"/>
        <v>7.6127766273757003E-2</v>
      </c>
      <c r="X53" s="4">
        <f t="shared" si="4"/>
        <v>0.80654993689552801</v>
      </c>
      <c r="Y53" s="4">
        <f t="shared" si="4"/>
        <v>1.7716647671705601</v>
      </c>
      <c r="Z53" s="4">
        <f t="shared" si="4"/>
        <v>2.19387704825709</v>
      </c>
      <c r="AA53" s="4">
        <f t="shared" si="4"/>
        <v>2.5</v>
      </c>
      <c r="AB53" s="4">
        <f t="shared" si="4"/>
        <v>2.5</v>
      </c>
      <c r="AC53" s="4">
        <f t="shared" si="4"/>
        <v>3.2753611962367701</v>
      </c>
      <c r="AD53" s="4">
        <f t="shared" si="4"/>
        <v>3.5</v>
      </c>
      <c r="AE53" s="4">
        <f t="shared" si="4"/>
        <v>3.5</v>
      </c>
      <c r="AF53" s="28">
        <f t="shared" si="4"/>
        <v>3.5</v>
      </c>
      <c r="AG53" s="28">
        <f t="shared" si="4"/>
        <v>3.5</v>
      </c>
      <c r="AH53" s="28">
        <f t="shared" si="4"/>
        <v>3.5</v>
      </c>
      <c r="AI53" s="28">
        <f t="shared" si="4"/>
        <v>3.5</v>
      </c>
      <c r="AJ53" s="28">
        <f t="shared" si="4"/>
        <v>3.5</v>
      </c>
      <c r="AK53" s="28">
        <f t="shared" si="4"/>
        <v>3.5</v>
      </c>
      <c r="AL53" s="28">
        <f t="shared" si="4"/>
        <v>3.7313202276380402</v>
      </c>
      <c r="AM53" s="28">
        <f t="shared" si="4"/>
        <v>4.4344429540457098</v>
      </c>
      <c r="AN53" s="28">
        <f t="shared" si="4"/>
        <v>5.1816135299046904</v>
      </c>
      <c r="AO53" s="28">
        <f t="shared" si="4"/>
        <v>5.5</v>
      </c>
      <c r="AP53" s="28">
        <f t="shared" si="4"/>
        <v>5.5</v>
      </c>
      <c r="AQ53" s="4">
        <f t="shared" si="4"/>
        <v>5.5</v>
      </c>
      <c r="AR53" s="4">
        <f t="shared" si="4"/>
        <v>6.5</v>
      </c>
      <c r="AS53" s="4">
        <f t="shared" si="4"/>
        <v>6.5</v>
      </c>
      <c r="AT53" s="4">
        <f t="shared" si="4"/>
        <v>6.5</v>
      </c>
      <c r="AU53" s="4">
        <f t="shared" si="4"/>
        <v>6.5</v>
      </c>
      <c r="AV53" s="4">
        <f t="shared" si="4"/>
        <v>6.5</v>
      </c>
      <c r="AW53" s="4">
        <f t="shared" si="4"/>
        <v>7.26957782937823</v>
      </c>
      <c r="AX53" s="4">
        <f t="shared" si="4"/>
        <v>7.5</v>
      </c>
      <c r="AY53" s="4">
        <f t="shared" si="4"/>
        <v>7.5</v>
      </c>
      <c r="AZ53" s="4">
        <f t="shared" si="4"/>
        <v>7.5</v>
      </c>
      <c r="BA53" s="4">
        <f t="shared" si="4"/>
        <v>7.5</v>
      </c>
      <c r="BB53" s="4">
        <f t="shared" si="4"/>
        <v>8.2246388037632308</v>
      </c>
      <c r="BC53" s="4">
        <f t="shared" si="4"/>
        <v>8.5</v>
      </c>
      <c r="BD53" s="4">
        <f t="shared" si="4"/>
        <v>8.5</v>
      </c>
      <c r="BE53" s="4">
        <f t="shared" si="4"/>
        <v>8.5</v>
      </c>
    </row>
    <row r="54" spans="1:57" x14ac:dyDescent="0.25">
      <c r="A54" s="8" t="s">
        <v>136</v>
      </c>
      <c r="B54" s="4">
        <f>(B22+B23+B24)</f>
        <v>2.3649280000000004</v>
      </c>
      <c r="C54" s="4">
        <f t="shared" ref="C54:BE54" si="5">(C22+C23+C24)</f>
        <v>2.3715280000000001</v>
      </c>
      <c r="D54" s="4">
        <f t="shared" si="5"/>
        <v>4.2415280000000006</v>
      </c>
      <c r="E54" s="4">
        <f t="shared" si="5"/>
        <v>4.2415280000000006</v>
      </c>
      <c r="F54" s="4">
        <f t="shared" si="5"/>
        <v>4.2415280000000006</v>
      </c>
      <c r="G54" s="4">
        <f t="shared" si="5"/>
        <v>4.495628</v>
      </c>
      <c r="H54" s="4">
        <f t="shared" si="5"/>
        <v>6.325628</v>
      </c>
      <c r="I54" s="4">
        <f t="shared" si="5"/>
        <v>7.4056280000000001</v>
      </c>
      <c r="J54" s="4">
        <f t="shared" si="5"/>
        <v>11.929763738962059</v>
      </c>
      <c r="K54" s="4">
        <f t="shared" si="5"/>
        <v>14.054763738962059</v>
      </c>
      <c r="L54" s="4">
        <f t="shared" si="5"/>
        <v>18.614494813169319</v>
      </c>
      <c r="M54" s="4">
        <f t="shared" si="5"/>
        <v>20.770303420536301</v>
      </c>
      <c r="N54" s="4">
        <f t="shared" si="5"/>
        <v>23.513891693037799</v>
      </c>
      <c r="O54" s="4">
        <f t="shared" si="5"/>
        <v>26.532445896286401</v>
      </c>
      <c r="P54" s="4">
        <f t="shared" si="5"/>
        <v>30.123675124869401</v>
      </c>
      <c r="Q54" s="4">
        <f t="shared" si="5"/>
        <v>34.482339084027799</v>
      </c>
      <c r="R54" s="4">
        <f t="shared" si="5"/>
        <v>37.100157331736902</v>
      </c>
      <c r="S54" s="4">
        <f t="shared" si="5"/>
        <v>39.006342846521001</v>
      </c>
      <c r="T54" s="4">
        <f t="shared" si="5"/>
        <v>41.364287830254803</v>
      </c>
      <c r="U54" s="4">
        <f t="shared" si="5"/>
        <v>43.770817555243497</v>
      </c>
      <c r="V54" s="4">
        <f t="shared" si="5"/>
        <v>44.009608</v>
      </c>
      <c r="W54" s="4">
        <f t="shared" si="5"/>
        <v>44.009608</v>
      </c>
      <c r="X54" s="4">
        <f t="shared" si="5"/>
        <v>44.009608</v>
      </c>
      <c r="Y54" s="4">
        <f t="shared" si="5"/>
        <v>44.009608</v>
      </c>
      <c r="Z54" s="4">
        <f t="shared" si="5"/>
        <v>44.009608</v>
      </c>
      <c r="AA54" s="4">
        <f t="shared" si="5"/>
        <v>44.009608</v>
      </c>
      <c r="AB54" s="4">
        <f t="shared" si="5"/>
        <v>44.009608</v>
      </c>
      <c r="AC54" s="4">
        <f t="shared" si="5"/>
        <v>44.009608</v>
      </c>
      <c r="AD54" s="4">
        <f t="shared" si="5"/>
        <v>44.009608</v>
      </c>
      <c r="AE54" s="4">
        <f t="shared" si="5"/>
        <v>44.009608</v>
      </c>
      <c r="AF54" s="28">
        <f t="shared" si="5"/>
        <v>44.009608</v>
      </c>
      <c r="AG54" s="28">
        <f t="shared" si="5"/>
        <v>44.009608</v>
      </c>
      <c r="AH54" s="28">
        <f t="shared" si="5"/>
        <v>44.009608</v>
      </c>
      <c r="AI54" s="28">
        <f t="shared" si="5"/>
        <v>44.009608</v>
      </c>
      <c r="AJ54" s="28">
        <f t="shared" si="5"/>
        <v>44.009608</v>
      </c>
      <c r="AK54" s="28">
        <f t="shared" si="5"/>
        <v>44.009608</v>
      </c>
      <c r="AL54" s="28">
        <f t="shared" si="5"/>
        <v>44.009608</v>
      </c>
      <c r="AM54" s="28">
        <f t="shared" si="5"/>
        <v>44.009608</v>
      </c>
      <c r="AN54" s="28">
        <f t="shared" si="5"/>
        <v>44.009608</v>
      </c>
      <c r="AO54" s="28">
        <f t="shared" si="5"/>
        <v>44.009608</v>
      </c>
      <c r="AP54" s="28">
        <f t="shared" si="5"/>
        <v>44.009608</v>
      </c>
      <c r="AQ54" s="4">
        <f t="shared" si="5"/>
        <v>44.009608</v>
      </c>
      <c r="AR54" s="4">
        <f t="shared" si="5"/>
        <v>44.009608</v>
      </c>
      <c r="AS54" s="4">
        <f t="shared" si="5"/>
        <v>44.009608</v>
      </c>
      <c r="AT54" s="4">
        <f t="shared" si="5"/>
        <v>44.009608</v>
      </c>
      <c r="AU54" s="4">
        <f t="shared" si="5"/>
        <v>44.009608</v>
      </c>
      <c r="AV54" s="4">
        <f t="shared" si="5"/>
        <v>44.009608</v>
      </c>
      <c r="AW54" s="4">
        <f t="shared" si="5"/>
        <v>44.009608</v>
      </c>
      <c r="AX54" s="4">
        <f t="shared" si="5"/>
        <v>44.009608</v>
      </c>
      <c r="AY54" s="4">
        <f t="shared" si="5"/>
        <v>44.009608</v>
      </c>
      <c r="AZ54" s="4">
        <f t="shared" si="5"/>
        <v>44.009608</v>
      </c>
      <c r="BA54" s="4">
        <f t="shared" si="5"/>
        <v>45</v>
      </c>
      <c r="BB54" s="4">
        <f t="shared" si="5"/>
        <v>45</v>
      </c>
      <c r="BC54" s="4">
        <f t="shared" si="5"/>
        <v>45</v>
      </c>
      <c r="BD54" s="4">
        <f t="shared" si="5"/>
        <v>45</v>
      </c>
      <c r="BE54" s="4">
        <f t="shared" si="5"/>
        <v>45</v>
      </c>
    </row>
    <row r="55" spans="1:57" x14ac:dyDescent="0.25">
      <c r="A55" s="8" t="s">
        <v>137</v>
      </c>
      <c r="B55" s="4">
        <f>(B18+B19)</f>
        <v>8.5000000000000006E-3</v>
      </c>
      <c r="C55" s="4">
        <f t="shared" ref="C55:BE55" si="6">(C18+C19)</f>
        <v>8.5000000000000006E-3</v>
      </c>
      <c r="D55" s="4">
        <f t="shared" si="6"/>
        <v>8.5000000000000006E-3</v>
      </c>
      <c r="E55" s="4">
        <f t="shared" si="6"/>
        <v>8.5000000000000006E-3</v>
      </c>
      <c r="F55" s="4">
        <f t="shared" si="6"/>
        <v>8.5000000000000006E-3</v>
      </c>
      <c r="G55" s="4">
        <f t="shared" si="6"/>
        <v>2.8500000000000001E-2</v>
      </c>
      <c r="H55" s="4">
        <f t="shared" si="6"/>
        <v>7.8500000000000014E-2</v>
      </c>
      <c r="I55" s="4">
        <f t="shared" si="6"/>
        <v>0.22850000000000001</v>
      </c>
      <c r="J55" s="4">
        <f t="shared" si="6"/>
        <v>0.39850000000000002</v>
      </c>
      <c r="K55" s="4">
        <f t="shared" si="6"/>
        <v>0.59849999999999992</v>
      </c>
      <c r="L55" s="4">
        <f t="shared" si="6"/>
        <v>0.84849999999999992</v>
      </c>
      <c r="M55" s="4">
        <f t="shared" si="6"/>
        <v>1.0480750000000001</v>
      </c>
      <c r="N55" s="4">
        <f t="shared" si="6"/>
        <v>1.29765</v>
      </c>
      <c r="O55" s="4">
        <f t="shared" si="6"/>
        <v>1.5472250000000001</v>
      </c>
      <c r="P55" s="4">
        <f t="shared" si="6"/>
        <v>1.7968</v>
      </c>
      <c r="Q55" s="4">
        <f t="shared" si="6"/>
        <v>2.0463749999999998</v>
      </c>
      <c r="R55" s="4">
        <f t="shared" si="6"/>
        <v>2.2959499999999999</v>
      </c>
      <c r="S55" s="4">
        <f t="shared" si="6"/>
        <v>2.545525</v>
      </c>
      <c r="T55" s="4">
        <f t="shared" si="6"/>
        <v>2.7951000000000001</v>
      </c>
      <c r="U55" s="4">
        <f t="shared" si="6"/>
        <v>3.0446750000000002</v>
      </c>
      <c r="V55" s="4">
        <f t="shared" si="6"/>
        <v>3.2942499999999999</v>
      </c>
      <c r="W55" s="4">
        <f t="shared" si="6"/>
        <v>3.543825</v>
      </c>
      <c r="X55" s="4">
        <f t="shared" si="6"/>
        <v>3.7934000000000001</v>
      </c>
      <c r="Y55" s="4">
        <f t="shared" si="6"/>
        <v>4.0429750000000002</v>
      </c>
      <c r="Z55" s="4">
        <f t="shared" si="6"/>
        <v>4.2925500000000003</v>
      </c>
      <c r="AA55" s="4">
        <f t="shared" si="6"/>
        <v>4.5421250000000004</v>
      </c>
      <c r="AB55" s="4">
        <f t="shared" si="6"/>
        <v>4.7916999999999996</v>
      </c>
      <c r="AC55" s="4">
        <f t="shared" si="6"/>
        <v>5.0012749999999997</v>
      </c>
      <c r="AD55" s="4">
        <f t="shared" si="6"/>
        <v>5.0008499999999998</v>
      </c>
      <c r="AE55" s="4">
        <f t="shared" si="6"/>
        <v>5.0004249999999999</v>
      </c>
      <c r="AF55" s="28">
        <f t="shared" si="6"/>
        <v>5</v>
      </c>
      <c r="AG55" s="28">
        <f t="shared" si="6"/>
        <v>5</v>
      </c>
      <c r="AH55" s="28">
        <f t="shared" si="6"/>
        <v>5</v>
      </c>
      <c r="AI55" s="28">
        <f t="shared" si="6"/>
        <v>5</v>
      </c>
      <c r="AJ55" s="28">
        <f t="shared" si="6"/>
        <v>5</v>
      </c>
      <c r="AK55" s="28">
        <f t="shared" si="6"/>
        <v>5</v>
      </c>
      <c r="AL55" s="28">
        <f t="shared" si="6"/>
        <v>5</v>
      </c>
      <c r="AM55" s="28">
        <f t="shared" si="6"/>
        <v>5</v>
      </c>
      <c r="AN55" s="28">
        <f t="shared" si="6"/>
        <v>5</v>
      </c>
      <c r="AO55" s="28">
        <f t="shared" si="6"/>
        <v>5</v>
      </c>
      <c r="AP55" s="28">
        <f t="shared" si="6"/>
        <v>5</v>
      </c>
      <c r="AQ55" s="4">
        <f t="shared" si="6"/>
        <v>5</v>
      </c>
      <c r="AR55" s="4">
        <f t="shared" si="6"/>
        <v>5</v>
      </c>
      <c r="AS55" s="4">
        <f t="shared" si="6"/>
        <v>5</v>
      </c>
      <c r="AT55" s="4">
        <f t="shared" si="6"/>
        <v>5</v>
      </c>
      <c r="AU55" s="4">
        <f t="shared" si="6"/>
        <v>5</v>
      </c>
      <c r="AV55" s="4">
        <f t="shared" si="6"/>
        <v>5</v>
      </c>
      <c r="AW55" s="4">
        <f t="shared" si="6"/>
        <v>5</v>
      </c>
      <c r="AX55" s="4">
        <f t="shared" si="6"/>
        <v>5</v>
      </c>
      <c r="AY55" s="4">
        <f t="shared" si="6"/>
        <v>5</v>
      </c>
      <c r="AZ55" s="4">
        <f t="shared" si="6"/>
        <v>5</v>
      </c>
      <c r="BA55" s="4">
        <f t="shared" si="6"/>
        <v>5</v>
      </c>
      <c r="BB55" s="4">
        <f t="shared" si="6"/>
        <v>5</v>
      </c>
      <c r="BC55" s="4">
        <f t="shared" si="6"/>
        <v>5</v>
      </c>
      <c r="BD55" s="4">
        <f t="shared" si="6"/>
        <v>5</v>
      </c>
      <c r="BE55" s="4">
        <f t="shared" si="6"/>
        <v>5</v>
      </c>
    </row>
    <row r="56" spans="1:57" x14ac:dyDescent="0.25">
      <c r="A56" s="8" t="s">
        <v>132</v>
      </c>
      <c r="B56" s="4">
        <f>B42</f>
        <v>0.32218000000000002</v>
      </c>
      <c r="C56" s="4">
        <f t="shared" ref="C56:BE56" si="7">C42</f>
        <v>0.32218000000000002</v>
      </c>
      <c r="D56" s="4">
        <f t="shared" si="7"/>
        <v>0.32218000000000002</v>
      </c>
      <c r="E56" s="4">
        <f t="shared" si="7"/>
        <v>0.32218000000000002</v>
      </c>
      <c r="F56" s="4">
        <f t="shared" si="7"/>
        <v>0.32218000000000002</v>
      </c>
      <c r="G56" s="4">
        <f t="shared" si="7"/>
        <v>0.44218000000000002</v>
      </c>
      <c r="H56" s="4">
        <f t="shared" si="7"/>
        <v>0.53362100000000001</v>
      </c>
      <c r="I56" s="4">
        <f t="shared" si="7"/>
        <v>0.77612952910884503</v>
      </c>
      <c r="J56" s="4">
        <f t="shared" si="7"/>
        <v>0.76757052910884505</v>
      </c>
      <c r="K56" s="4">
        <f t="shared" si="7"/>
        <v>0.75901152910884495</v>
      </c>
      <c r="L56" s="4">
        <f t="shared" si="7"/>
        <v>0.75045252910884497</v>
      </c>
      <c r="M56" s="4">
        <f t="shared" si="7"/>
        <v>0.74189352910884498</v>
      </c>
      <c r="N56" s="4">
        <f t="shared" si="7"/>
        <v>0.733334529108845</v>
      </c>
      <c r="O56" s="4">
        <f t="shared" si="7"/>
        <v>0.72477552910884502</v>
      </c>
      <c r="P56" s="4">
        <f t="shared" si="7"/>
        <v>0.71621652910884503</v>
      </c>
      <c r="Q56" s="4">
        <f t="shared" si="7"/>
        <v>0.70765752910884505</v>
      </c>
      <c r="R56" s="4">
        <f t="shared" si="7"/>
        <v>0.69909852910884496</v>
      </c>
      <c r="S56" s="4">
        <f t="shared" si="7"/>
        <v>2.1905395291088401</v>
      </c>
      <c r="T56" s="4">
        <f t="shared" si="7"/>
        <v>3.6819805291088401</v>
      </c>
      <c r="U56" s="4">
        <f t="shared" si="7"/>
        <v>5.1734215291088503</v>
      </c>
      <c r="V56" s="4">
        <f t="shared" si="7"/>
        <v>6.6648625291088504</v>
      </c>
      <c r="W56" s="4">
        <f t="shared" si="7"/>
        <v>8.1563035291088504</v>
      </c>
      <c r="X56" s="4">
        <f t="shared" si="7"/>
        <v>9.6477445291088504</v>
      </c>
      <c r="Y56" s="4">
        <f t="shared" si="7"/>
        <v>10</v>
      </c>
      <c r="Z56" s="4">
        <f t="shared" si="7"/>
        <v>10</v>
      </c>
      <c r="AA56" s="4">
        <f t="shared" si="7"/>
        <v>10</v>
      </c>
      <c r="AB56" s="4">
        <f t="shared" si="7"/>
        <v>10</v>
      </c>
      <c r="AC56" s="4">
        <f t="shared" si="7"/>
        <v>10</v>
      </c>
      <c r="AD56" s="4">
        <f t="shared" si="7"/>
        <v>10</v>
      </c>
      <c r="AE56" s="4">
        <f t="shared" si="7"/>
        <v>10</v>
      </c>
      <c r="AF56" s="28">
        <f t="shared" si="7"/>
        <v>10</v>
      </c>
      <c r="AG56" s="28">
        <f t="shared" si="7"/>
        <v>10</v>
      </c>
      <c r="AH56" s="28">
        <f t="shared" si="7"/>
        <v>10</v>
      </c>
      <c r="AI56" s="28">
        <f t="shared" si="7"/>
        <v>10</v>
      </c>
      <c r="AJ56" s="28">
        <f t="shared" si="7"/>
        <v>10</v>
      </c>
      <c r="AK56" s="28">
        <f t="shared" si="7"/>
        <v>10</v>
      </c>
      <c r="AL56" s="28">
        <f t="shared" si="7"/>
        <v>10</v>
      </c>
      <c r="AM56" s="28">
        <f t="shared" si="7"/>
        <v>10</v>
      </c>
      <c r="AN56" s="28">
        <f t="shared" si="7"/>
        <v>10</v>
      </c>
      <c r="AO56" s="28">
        <f t="shared" si="7"/>
        <v>10</v>
      </c>
      <c r="AP56" s="28">
        <f t="shared" si="7"/>
        <v>10</v>
      </c>
      <c r="AQ56" s="4">
        <f t="shared" si="7"/>
        <v>10</v>
      </c>
      <c r="AR56" s="4">
        <f t="shared" si="7"/>
        <v>10</v>
      </c>
      <c r="AS56" s="4">
        <f t="shared" si="7"/>
        <v>10</v>
      </c>
      <c r="AT56" s="4">
        <f t="shared" si="7"/>
        <v>10</v>
      </c>
      <c r="AU56" s="4">
        <f t="shared" si="7"/>
        <v>10</v>
      </c>
      <c r="AV56" s="4">
        <f t="shared" si="7"/>
        <v>10</v>
      </c>
      <c r="AW56" s="4">
        <f t="shared" si="7"/>
        <v>10</v>
      </c>
      <c r="AX56" s="4">
        <f t="shared" si="7"/>
        <v>10</v>
      </c>
      <c r="AY56" s="4">
        <f t="shared" si="7"/>
        <v>10</v>
      </c>
      <c r="AZ56" s="4">
        <f t="shared" si="7"/>
        <v>10</v>
      </c>
      <c r="BA56" s="4">
        <f t="shared" si="7"/>
        <v>10</v>
      </c>
      <c r="BB56" s="4">
        <f t="shared" si="7"/>
        <v>10</v>
      </c>
      <c r="BC56" s="4">
        <f t="shared" si="7"/>
        <v>10</v>
      </c>
      <c r="BD56" s="4">
        <f t="shared" si="7"/>
        <v>10</v>
      </c>
      <c r="BE56" s="4">
        <f t="shared" si="7"/>
        <v>10</v>
      </c>
    </row>
    <row r="57" spans="1:57" x14ac:dyDescent="0.25">
      <c r="A57" s="8" t="s">
        <v>168</v>
      </c>
      <c r="B57" s="4">
        <f>B33</f>
        <v>9.1599999999999997E-3</v>
      </c>
      <c r="C57" s="4">
        <f t="shared" ref="C57:BE57" si="8">C33</f>
        <v>9.1599999999999997E-3</v>
      </c>
      <c r="D57" s="4">
        <f t="shared" si="8"/>
        <v>9.1599999999999997E-3</v>
      </c>
      <c r="E57" s="4">
        <f t="shared" si="8"/>
        <v>9.1599999999999997E-3</v>
      </c>
      <c r="F57" s="4">
        <f t="shared" si="8"/>
        <v>9.1599999999999997E-3</v>
      </c>
      <c r="G57" s="4">
        <f t="shared" si="8"/>
        <v>0.35870200000000002</v>
      </c>
      <c r="H57" s="4">
        <f t="shared" si="8"/>
        <v>0.35824400000000001</v>
      </c>
      <c r="I57" s="4">
        <f t="shared" si="8"/>
        <v>0.35778599999999999</v>
      </c>
      <c r="J57" s="4">
        <f t="shared" si="8"/>
        <v>0.35732799999999998</v>
      </c>
      <c r="K57" s="4">
        <f t="shared" si="8"/>
        <v>0.35687000000000002</v>
      </c>
      <c r="L57" s="4">
        <f t="shared" si="8"/>
        <v>0.35641200000000001</v>
      </c>
      <c r="M57" s="4">
        <f t="shared" si="8"/>
        <v>0.35595399999999999</v>
      </c>
      <c r="N57" s="4">
        <f t="shared" si="8"/>
        <v>0.85549600000000003</v>
      </c>
      <c r="O57" s="4">
        <f t="shared" si="8"/>
        <v>1.355038</v>
      </c>
      <c r="P57" s="4">
        <f t="shared" si="8"/>
        <v>1.8545799999999999</v>
      </c>
      <c r="Q57" s="4">
        <f t="shared" si="8"/>
        <v>2.3541219999999998</v>
      </c>
      <c r="R57" s="4">
        <f t="shared" si="8"/>
        <v>3.8536640000000002</v>
      </c>
      <c r="S57" s="4">
        <f t="shared" si="8"/>
        <v>5.3532060000000001</v>
      </c>
      <c r="T57" s="4">
        <f t="shared" si="8"/>
        <v>6.8527480000000001</v>
      </c>
      <c r="U57" s="4">
        <f t="shared" si="8"/>
        <v>8.35229</v>
      </c>
      <c r="V57" s="4">
        <f t="shared" si="8"/>
        <v>9.8518319999999999</v>
      </c>
      <c r="W57" s="4">
        <f t="shared" si="8"/>
        <v>11.351374</v>
      </c>
      <c r="X57" s="4">
        <f t="shared" si="8"/>
        <v>12.850916</v>
      </c>
      <c r="Y57" s="4">
        <f t="shared" si="8"/>
        <v>14.350458</v>
      </c>
      <c r="Z57" s="4">
        <f t="shared" si="8"/>
        <v>15.85</v>
      </c>
      <c r="AA57" s="4">
        <f t="shared" si="8"/>
        <v>17.350000000000001</v>
      </c>
      <c r="AB57" s="4">
        <f t="shared" si="8"/>
        <v>18.850000000000001</v>
      </c>
      <c r="AC57" s="4">
        <f t="shared" si="8"/>
        <v>20.350000000000001</v>
      </c>
      <c r="AD57" s="4">
        <f t="shared" si="8"/>
        <v>21.85</v>
      </c>
      <c r="AE57" s="4">
        <f t="shared" si="8"/>
        <v>23.35</v>
      </c>
      <c r="AF57" s="28">
        <f t="shared" si="8"/>
        <v>24.5</v>
      </c>
      <c r="AG57" s="28">
        <f t="shared" si="8"/>
        <v>26</v>
      </c>
      <c r="AH57" s="28">
        <f t="shared" si="8"/>
        <v>27.5</v>
      </c>
      <c r="AI57" s="28">
        <f t="shared" si="8"/>
        <v>29</v>
      </c>
      <c r="AJ57" s="28">
        <f t="shared" si="8"/>
        <v>30.5</v>
      </c>
      <c r="AK57" s="28">
        <f t="shared" si="8"/>
        <v>32</v>
      </c>
      <c r="AL57" s="28">
        <f t="shared" si="8"/>
        <v>33.5</v>
      </c>
      <c r="AM57" s="28">
        <f t="shared" si="8"/>
        <v>34.5</v>
      </c>
      <c r="AN57" s="28">
        <f t="shared" si="8"/>
        <v>35.5</v>
      </c>
      <c r="AO57" s="28">
        <f t="shared" si="8"/>
        <v>36.5</v>
      </c>
      <c r="AP57" s="28">
        <f t="shared" si="8"/>
        <v>37.5</v>
      </c>
      <c r="AQ57" s="4">
        <f t="shared" si="8"/>
        <v>37.5</v>
      </c>
      <c r="AR57" s="4">
        <f t="shared" si="8"/>
        <v>37.5</v>
      </c>
      <c r="AS57" s="4">
        <f t="shared" si="8"/>
        <v>37.5</v>
      </c>
      <c r="AT57" s="4">
        <f t="shared" si="8"/>
        <v>37.5</v>
      </c>
      <c r="AU57" s="4">
        <f t="shared" si="8"/>
        <v>37.5</v>
      </c>
      <c r="AV57" s="4">
        <f t="shared" si="8"/>
        <v>37.5</v>
      </c>
      <c r="AW57" s="4">
        <f t="shared" si="8"/>
        <v>37.5</v>
      </c>
      <c r="AX57" s="4">
        <f t="shared" si="8"/>
        <v>37.5</v>
      </c>
      <c r="AY57" s="4">
        <f t="shared" si="8"/>
        <v>37.5</v>
      </c>
      <c r="AZ57" s="4">
        <f t="shared" si="8"/>
        <v>37.5</v>
      </c>
      <c r="BA57" s="4">
        <f t="shared" si="8"/>
        <v>37.5</v>
      </c>
      <c r="BB57" s="4">
        <f t="shared" si="8"/>
        <v>37.5</v>
      </c>
      <c r="BC57" s="4">
        <f t="shared" si="8"/>
        <v>37.5</v>
      </c>
      <c r="BD57" s="4">
        <f t="shared" si="8"/>
        <v>37.5</v>
      </c>
      <c r="BE57" s="4">
        <f t="shared" si="8"/>
        <v>37.5</v>
      </c>
    </row>
    <row r="58" spans="1:57" x14ac:dyDescent="0.25">
      <c r="A58" s="8" t="s">
        <v>170</v>
      </c>
      <c r="B58" s="4">
        <f>B34</f>
        <v>1E-3</v>
      </c>
      <c r="C58" s="4">
        <f t="shared" ref="C58:BE58" si="9">C34</f>
        <v>3.0000000000000001E-3</v>
      </c>
      <c r="D58" s="4">
        <f t="shared" si="9"/>
        <v>4.0000000000000001E-3</v>
      </c>
      <c r="E58" s="4">
        <f t="shared" si="9"/>
        <v>4.0000000000000001E-3</v>
      </c>
      <c r="F58" s="4">
        <f t="shared" si="9"/>
        <v>4.0000000000000001E-3</v>
      </c>
      <c r="G58" s="4">
        <f t="shared" si="9"/>
        <v>0.254</v>
      </c>
      <c r="H58" s="4">
        <f t="shared" si="9"/>
        <v>0.254</v>
      </c>
      <c r="I58" s="4">
        <f t="shared" si="9"/>
        <v>0.254</v>
      </c>
      <c r="J58" s="4">
        <f t="shared" si="9"/>
        <v>0.254</v>
      </c>
      <c r="K58" s="4">
        <f t="shared" si="9"/>
        <v>0.254</v>
      </c>
      <c r="L58" s="4">
        <f t="shared" si="9"/>
        <v>0.504</v>
      </c>
      <c r="M58" s="4">
        <f t="shared" si="9"/>
        <v>0.754</v>
      </c>
      <c r="N58" s="4">
        <f t="shared" si="9"/>
        <v>1.004</v>
      </c>
      <c r="O58" s="4">
        <f t="shared" si="9"/>
        <v>1.254</v>
      </c>
      <c r="P58" s="4">
        <f t="shared" si="9"/>
        <v>1.504</v>
      </c>
      <c r="Q58" s="4">
        <f t="shared" si="9"/>
        <v>1.754</v>
      </c>
      <c r="R58" s="4">
        <f t="shared" si="9"/>
        <v>2.254</v>
      </c>
      <c r="S58" s="4">
        <f t="shared" si="9"/>
        <v>2.754</v>
      </c>
      <c r="T58" s="4">
        <f t="shared" si="9"/>
        <v>3.254</v>
      </c>
      <c r="U58" s="4">
        <f t="shared" si="9"/>
        <v>3.754</v>
      </c>
      <c r="V58" s="4">
        <f t="shared" si="9"/>
        <v>4.2530000000000001</v>
      </c>
      <c r="W58" s="4">
        <f t="shared" si="9"/>
        <v>4.7510000000000003</v>
      </c>
      <c r="X58" s="4">
        <f t="shared" si="9"/>
        <v>5.25</v>
      </c>
      <c r="Y58" s="4">
        <f t="shared" si="9"/>
        <v>5.75</v>
      </c>
      <c r="Z58" s="4">
        <f t="shared" si="9"/>
        <v>6.25</v>
      </c>
      <c r="AA58" s="4">
        <f t="shared" si="9"/>
        <v>6.5</v>
      </c>
      <c r="AB58" s="4">
        <f t="shared" si="9"/>
        <v>7</v>
      </c>
      <c r="AC58" s="4">
        <f t="shared" si="9"/>
        <v>7.5</v>
      </c>
      <c r="AD58" s="4">
        <f t="shared" si="9"/>
        <v>8</v>
      </c>
      <c r="AE58" s="4">
        <f t="shared" si="9"/>
        <v>8.5</v>
      </c>
      <c r="AF58" s="28">
        <f t="shared" si="9"/>
        <v>8.75</v>
      </c>
      <c r="AG58" s="28">
        <f t="shared" si="9"/>
        <v>9</v>
      </c>
      <c r="AH58" s="28">
        <f t="shared" si="9"/>
        <v>9.25</v>
      </c>
      <c r="AI58" s="28">
        <f t="shared" si="9"/>
        <v>9.5</v>
      </c>
      <c r="AJ58" s="28">
        <f t="shared" si="9"/>
        <v>9.75</v>
      </c>
      <c r="AK58" s="28">
        <f t="shared" si="9"/>
        <v>10</v>
      </c>
      <c r="AL58" s="28">
        <f t="shared" si="9"/>
        <v>10</v>
      </c>
      <c r="AM58" s="28">
        <f t="shared" si="9"/>
        <v>10</v>
      </c>
      <c r="AN58" s="28">
        <f t="shared" si="9"/>
        <v>10</v>
      </c>
      <c r="AO58" s="28">
        <f t="shared" si="9"/>
        <v>10</v>
      </c>
      <c r="AP58" s="28">
        <f t="shared" si="9"/>
        <v>10</v>
      </c>
      <c r="AQ58" s="4">
        <f t="shared" si="9"/>
        <v>10</v>
      </c>
      <c r="AR58" s="4">
        <f t="shared" si="9"/>
        <v>10</v>
      </c>
      <c r="AS58" s="4">
        <f t="shared" si="9"/>
        <v>10</v>
      </c>
      <c r="AT58" s="4">
        <f t="shared" si="9"/>
        <v>10</v>
      </c>
      <c r="AU58" s="4">
        <f t="shared" si="9"/>
        <v>10</v>
      </c>
      <c r="AV58" s="4">
        <f t="shared" si="9"/>
        <v>10</v>
      </c>
      <c r="AW58" s="4">
        <f t="shared" si="9"/>
        <v>10</v>
      </c>
      <c r="AX58" s="4">
        <f t="shared" si="9"/>
        <v>10</v>
      </c>
      <c r="AY58" s="4">
        <f t="shared" si="9"/>
        <v>10</v>
      </c>
      <c r="AZ58" s="4">
        <f t="shared" si="9"/>
        <v>10</v>
      </c>
      <c r="BA58" s="4">
        <f t="shared" si="9"/>
        <v>10</v>
      </c>
      <c r="BB58" s="4">
        <f t="shared" si="9"/>
        <v>10</v>
      </c>
      <c r="BC58" s="4">
        <f t="shared" si="9"/>
        <v>10</v>
      </c>
      <c r="BD58" s="4">
        <f t="shared" si="9"/>
        <v>10</v>
      </c>
      <c r="BE58" s="4">
        <f t="shared" si="9"/>
        <v>10</v>
      </c>
    </row>
    <row r="59" spans="1:57" x14ac:dyDescent="0.25">
      <c r="A59" s="8" t="s">
        <v>169</v>
      </c>
      <c r="B59" s="4">
        <f>B35</f>
        <v>0</v>
      </c>
      <c r="C59" s="4">
        <f t="shared" ref="C59:BE59" si="10">C35</f>
        <v>0</v>
      </c>
      <c r="D59" s="4">
        <f t="shared" si="10"/>
        <v>0</v>
      </c>
      <c r="E59" s="4">
        <f t="shared" si="10"/>
        <v>0</v>
      </c>
      <c r="F59" s="4">
        <f t="shared" si="10"/>
        <v>0</v>
      </c>
      <c r="G59" s="4">
        <f t="shared" si="10"/>
        <v>0</v>
      </c>
      <c r="H59" s="4">
        <f t="shared" si="10"/>
        <v>0</v>
      </c>
      <c r="I59" s="4">
        <f t="shared" si="10"/>
        <v>0</v>
      </c>
      <c r="J59" s="4">
        <f t="shared" si="10"/>
        <v>0</v>
      </c>
      <c r="K59" s="4">
        <f t="shared" si="10"/>
        <v>0</v>
      </c>
      <c r="L59" s="4">
        <f t="shared" si="10"/>
        <v>0</v>
      </c>
      <c r="M59" s="4">
        <f t="shared" si="10"/>
        <v>0.25</v>
      </c>
      <c r="N59" s="4">
        <f t="shared" si="10"/>
        <v>0.5</v>
      </c>
      <c r="O59" s="4">
        <f t="shared" si="10"/>
        <v>0.75</v>
      </c>
      <c r="P59" s="4">
        <f t="shared" si="10"/>
        <v>1</v>
      </c>
      <c r="Q59" s="4">
        <f t="shared" si="10"/>
        <v>1.25</v>
      </c>
      <c r="R59" s="4">
        <f t="shared" si="10"/>
        <v>1.75</v>
      </c>
      <c r="S59" s="4">
        <f t="shared" si="10"/>
        <v>2.25</v>
      </c>
      <c r="T59" s="4">
        <f t="shared" si="10"/>
        <v>2.75</v>
      </c>
      <c r="U59" s="4">
        <f t="shared" si="10"/>
        <v>3.25</v>
      </c>
      <c r="V59" s="4">
        <f t="shared" si="10"/>
        <v>3.75</v>
      </c>
      <c r="W59" s="4">
        <f t="shared" si="10"/>
        <v>4.25</v>
      </c>
      <c r="X59" s="4">
        <f t="shared" si="10"/>
        <v>4.75</v>
      </c>
      <c r="Y59" s="4">
        <f t="shared" si="10"/>
        <v>5.25</v>
      </c>
      <c r="Z59" s="4">
        <f t="shared" si="10"/>
        <v>5.75</v>
      </c>
      <c r="AA59" s="4">
        <f t="shared" si="10"/>
        <v>6.25</v>
      </c>
      <c r="AB59" s="4">
        <f t="shared" si="10"/>
        <v>6.75</v>
      </c>
      <c r="AC59" s="4">
        <f t="shared" si="10"/>
        <v>7.25</v>
      </c>
      <c r="AD59" s="4">
        <f t="shared" si="10"/>
        <v>7.75</v>
      </c>
      <c r="AE59" s="4">
        <f t="shared" si="10"/>
        <v>8.25</v>
      </c>
      <c r="AF59" s="28">
        <f t="shared" si="10"/>
        <v>8.75</v>
      </c>
      <c r="AG59" s="28">
        <f t="shared" si="10"/>
        <v>9</v>
      </c>
      <c r="AH59" s="28">
        <f t="shared" si="10"/>
        <v>9.25</v>
      </c>
      <c r="AI59" s="28">
        <f t="shared" si="10"/>
        <v>9.5</v>
      </c>
      <c r="AJ59" s="28">
        <f t="shared" si="10"/>
        <v>9.75</v>
      </c>
      <c r="AK59" s="28">
        <f t="shared" si="10"/>
        <v>10</v>
      </c>
      <c r="AL59" s="28">
        <f t="shared" si="10"/>
        <v>10</v>
      </c>
      <c r="AM59" s="28">
        <f t="shared" si="10"/>
        <v>10</v>
      </c>
      <c r="AN59" s="28">
        <f t="shared" si="10"/>
        <v>10</v>
      </c>
      <c r="AO59" s="28">
        <f t="shared" si="10"/>
        <v>10</v>
      </c>
      <c r="AP59" s="28">
        <f t="shared" si="10"/>
        <v>10</v>
      </c>
      <c r="AQ59" s="4">
        <f t="shared" si="10"/>
        <v>10</v>
      </c>
      <c r="AR59" s="4">
        <f t="shared" si="10"/>
        <v>10</v>
      </c>
      <c r="AS59" s="4">
        <f t="shared" si="10"/>
        <v>10</v>
      </c>
      <c r="AT59" s="4">
        <f t="shared" si="10"/>
        <v>10</v>
      </c>
      <c r="AU59" s="4">
        <f t="shared" si="10"/>
        <v>10</v>
      </c>
      <c r="AV59" s="4">
        <f t="shared" si="10"/>
        <v>10</v>
      </c>
      <c r="AW59" s="4">
        <f t="shared" si="10"/>
        <v>10</v>
      </c>
      <c r="AX59" s="4">
        <f t="shared" si="10"/>
        <v>10</v>
      </c>
      <c r="AY59" s="4">
        <f t="shared" si="10"/>
        <v>10</v>
      </c>
      <c r="AZ59" s="4">
        <f t="shared" si="10"/>
        <v>10</v>
      </c>
      <c r="BA59" s="4">
        <f t="shared" si="10"/>
        <v>10</v>
      </c>
      <c r="BB59" s="4">
        <f t="shared" si="10"/>
        <v>10</v>
      </c>
      <c r="BC59" s="4">
        <f t="shared" si="10"/>
        <v>10</v>
      </c>
      <c r="BD59" s="4">
        <f t="shared" si="10"/>
        <v>10</v>
      </c>
      <c r="BE59" s="4">
        <f t="shared" si="10"/>
        <v>10</v>
      </c>
    </row>
    <row r="60" spans="1:57" x14ac:dyDescent="0.25">
      <c r="A60" s="8" t="s">
        <v>133</v>
      </c>
      <c r="B60" s="4">
        <f>B31</f>
        <v>0</v>
      </c>
      <c r="C60" s="4">
        <f t="shared" ref="C60:BE60" si="11">C31</f>
        <v>0</v>
      </c>
      <c r="D60" s="4">
        <f t="shared" si="11"/>
        <v>0</v>
      </c>
      <c r="E60" s="4">
        <f t="shared" si="11"/>
        <v>0</v>
      </c>
      <c r="F60" s="4">
        <f t="shared" si="11"/>
        <v>0</v>
      </c>
      <c r="G60" s="4">
        <f t="shared" si="11"/>
        <v>0</v>
      </c>
      <c r="H60" s="4">
        <f t="shared" si="11"/>
        <v>0</v>
      </c>
      <c r="I60" s="4">
        <f t="shared" si="11"/>
        <v>0</v>
      </c>
      <c r="J60" s="4">
        <f t="shared" si="11"/>
        <v>0</v>
      </c>
      <c r="K60" s="4">
        <f t="shared" si="11"/>
        <v>0</v>
      </c>
      <c r="L60" s="4">
        <f t="shared" si="11"/>
        <v>0</v>
      </c>
      <c r="M60" s="4">
        <f t="shared" si="11"/>
        <v>0</v>
      </c>
      <c r="N60" s="4">
        <f t="shared" si="11"/>
        <v>0</v>
      </c>
      <c r="O60" s="4">
        <f t="shared" si="11"/>
        <v>0</v>
      </c>
      <c r="P60" s="4">
        <f t="shared" si="11"/>
        <v>0</v>
      </c>
      <c r="Q60" s="4">
        <f t="shared" si="11"/>
        <v>0</v>
      </c>
      <c r="R60" s="4">
        <f t="shared" si="11"/>
        <v>0</v>
      </c>
      <c r="S60" s="4">
        <f t="shared" si="11"/>
        <v>0</v>
      </c>
      <c r="T60" s="4">
        <f t="shared" si="11"/>
        <v>0</v>
      </c>
      <c r="U60" s="4">
        <f t="shared" si="11"/>
        <v>0</v>
      </c>
      <c r="V60" s="4">
        <f t="shared" si="11"/>
        <v>0</v>
      </c>
      <c r="W60" s="4">
        <f t="shared" si="11"/>
        <v>0</v>
      </c>
      <c r="X60" s="4">
        <f t="shared" si="11"/>
        <v>0</v>
      </c>
      <c r="Y60" s="4">
        <f t="shared" si="11"/>
        <v>0</v>
      </c>
      <c r="Z60" s="4">
        <f t="shared" si="11"/>
        <v>0</v>
      </c>
      <c r="AA60" s="4">
        <f t="shared" si="11"/>
        <v>0</v>
      </c>
      <c r="AB60" s="4">
        <f t="shared" si="11"/>
        <v>0</v>
      </c>
      <c r="AC60" s="4">
        <f t="shared" si="11"/>
        <v>0</v>
      </c>
      <c r="AD60" s="4">
        <f t="shared" si="11"/>
        <v>3.88694281005071E-2</v>
      </c>
      <c r="AE60" s="4">
        <f t="shared" si="11"/>
        <v>1.0986781167239801</v>
      </c>
      <c r="AF60" s="4">
        <f t="shared" si="11"/>
        <v>2.5986781167239799</v>
      </c>
      <c r="AG60" s="4">
        <f t="shared" si="11"/>
        <v>4.0986781167239803</v>
      </c>
      <c r="AH60" s="4">
        <f t="shared" si="11"/>
        <v>5.5986781167239803</v>
      </c>
      <c r="AI60" s="4">
        <f t="shared" si="11"/>
        <v>7.0986781167239803</v>
      </c>
      <c r="AJ60" s="4">
        <f t="shared" si="11"/>
        <v>8.5986781167239794</v>
      </c>
      <c r="AK60" s="4">
        <f t="shared" si="11"/>
        <v>10.098678116724001</v>
      </c>
      <c r="AL60" s="4">
        <f t="shared" si="11"/>
        <v>11.598678116724001</v>
      </c>
      <c r="AM60" s="4">
        <f t="shared" si="11"/>
        <v>13.098678116724001</v>
      </c>
      <c r="AN60" s="4">
        <f t="shared" si="11"/>
        <v>14.598678116724001</v>
      </c>
      <c r="AO60" s="4">
        <f t="shared" si="11"/>
        <v>16.098678116723999</v>
      </c>
      <c r="AP60" s="4">
        <f t="shared" si="11"/>
        <v>17.598678116723999</v>
      </c>
      <c r="AQ60" s="4">
        <f t="shared" si="11"/>
        <v>19.098678116723999</v>
      </c>
      <c r="AR60" s="4">
        <f t="shared" si="11"/>
        <v>20.598678116723999</v>
      </c>
      <c r="AS60" s="4">
        <f t="shared" si="11"/>
        <v>22.098678116723999</v>
      </c>
      <c r="AT60" s="4">
        <f t="shared" si="11"/>
        <v>23.598678116723999</v>
      </c>
      <c r="AU60" s="4">
        <f t="shared" si="11"/>
        <v>25.098678116723999</v>
      </c>
      <c r="AV60" s="4">
        <f t="shared" si="11"/>
        <v>26.598678116723999</v>
      </c>
      <c r="AW60" s="4">
        <f t="shared" si="11"/>
        <v>28.098678116723999</v>
      </c>
      <c r="AX60" s="4">
        <f t="shared" si="11"/>
        <v>29.598678116723999</v>
      </c>
      <c r="AY60" s="4">
        <f t="shared" si="11"/>
        <v>31.098678116723999</v>
      </c>
      <c r="AZ60" s="4">
        <f t="shared" si="11"/>
        <v>32.598678116724003</v>
      </c>
      <c r="BA60" s="4">
        <f t="shared" si="11"/>
        <v>34.098678116724003</v>
      </c>
      <c r="BB60" s="4">
        <f t="shared" si="11"/>
        <v>35.598678116724003</v>
      </c>
      <c r="BC60" s="4">
        <f t="shared" si="11"/>
        <v>37.059808688623498</v>
      </c>
      <c r="BD60" s="4">
        <f t="shared" si="11"/>
        <v>37.5</v>
      </c>
      <c r="BE60" s="4">
        <f t="shared" si="11"/>
        <v>37.5</v>
      </c>
    </row>
    <row r="61" spans="1:57" x14ac:dyDescent="0.25">
      <c r="A61" s="8" t="s">
        <v>171</v>
      </c>
      <c r="B61" s="4">
        <f>B32</f>
        <v>0</v>
      </c>
      <c r="C61" s="4">
        <f t="shared" ref="C61:BE61" si="12">C32</f>
        <v>0</v>
      </c>
      <c r="D61" s="4">
        <f t="shared" si="12"/>
        <v>0</v>
      </c>
      <c r="E61" s="4">
        <f t="shared" si="12"/>
        <v>0</v>
      </c>
      <c r="F61" s="4">
        <f t="shared" si="12"/>
        <v>0</v>
      </c>
      <c r="G61" s="4">
        <f t="shared" si="12"/>
        <v>0</v>
      </c>
      <c r="H61" s="4">
        <f t="shared" si="12"/>
        <v>0</v>
      </c>
      <c r="I61" s="4">
        <f t="shared" si="12"/>
        <v>0</v>
      </c>
      <c r="J61" s="4">
        <f t="shared" si="12"/>
        <v>0</v>
      </c>
      <c r="K61" s="4">
        <f t="shared" si="12"/>
        <v>0</v>
      </c>
      <c r="L61" s="4">
        <f t="shared" si="12"/>
        <v>0</v>
      </c>
      <c r="M61" s="4">
        <f t="shared" si="12"/>
        <v>0</v>
      </c>
      <c r="N61" s="4">
        <f t="shared" si="12"/>
        <v>0</v>
      </c>
      <c r="O61" s="4">
        <f t="shared" si="12"/>
        <v>0</v>
      </c>
      <c r="P61" s="4">
        <f t="shared" si="12"/>
        <v>0</v>
      </c>
      <c r="Q61" s="4">
        <f t="shared" si="12"/>
        <v>0</v>
      </c>
      <c r="R61" s="4">
        <f t="shared" si="12"/>
        <v>0</v>
      </c>
      <c r="S61" s="4">
        <f t="shared" si="12"/>
        <v>0</v>
      </c>
      <c r="T61" s="4">
        <f t="shared" si="12"/>
        <v>0</v>
      </c>
      <c r="U61" s="4">
        <f t="shared" si="12"/>
        <v>0</v>
      </c>
      <c r="V61" s="4">
        <f t="shared" si="12"/>
        <v>0</v>
      </c>
      <c r="W61" s="4">
        <f t="shared" si="12"/>
        <v>0</v>
      </c>
      <c r="X61" s="4">
        <f t="shared" si="12"/>
        <v>0</v>
      </c>
      <c r="Y61" s="4">
        <f t="shared" si="12"/>
        <v>0</v>
      </c>
      <c r="Z61" s="4">
        <f t="shared" si="12"/>
        <v>0</v>
      </c>
      <c r="AA61" s="4">
        <f t="shared" si="12"/>
        <v>0</v>
      </c>
      <c r="AB61" s="4">
        <f t="shared" si="12"/>
        <v>1.41877049686264</v>
      </c>
      <c r="AC61" s="4">
        <f t="shared" si="12"/>
        <v>1.41877049686264</v>
      </c>
      <c r="AD61" s="4">
        <f t="shared" si="12"/>
        <v>2.9187704968626398</v>
      </c>
      <c r="AE61" s="4">
        <f t="shared" si="12"/>
        <v>4.4187704968626402</v>
      </c>
      <c r="AF61" s="4">
        <f t="shared" si="12"/>
        <v>5.9187704968626402</v>
      </c>
      <c r="AG61" s="4">
        <f t="shared" si="12"/>
        <v>7.4187704968626402</v>
      </c>
      <c r="AH61" s="4">
        <f t="shared" si="12"/>
        <v>8.9187704968626509</v>
      </c>
      <c r="AI61" s="4">
        <f t="shared" si="12"/>
        <v>10.418770496862599</v>
      </c>
      <c r="AJ61" s="4">
        <f t="shared" si="12"/>
        <v>11.918770496862599</v>
      </c>
      <c r="AK61" s="4">
        <f t="shared" si="12"/>
        <v>13.418770496862599</v>
      </c>
      <c r="AL61" s="4">
        <f t="shared" si="12"/>
        <v>14.918770496862599</v>
      </c>
      <c r="AM61" s="4">
        <f t="shared" si="12"/>
        <v>16.418770496862599</v>
      </c>
      <c r="AN61" s="4">
        <f t="shared" si="12"/>
        <v>17.918770496862599</v>
      </c>
      <c r="AO61" s="4">
        <f t="shared" si="12"/>
        <v>19.418770496862599</v>
      </c>
      <c r="AP61" s="4">
        <f t="shared" si="12"/>
        <v>20.918770496862599</v>
      </c>
      <c r="AQ61" s="4">
        <f t="shared" si="12"/>
        <v>22.418770496862599</v>
      </c>
      <c r="AR61" s="4">
        <f t="shared" si="12"/>
        <v>23.918770496862599</v>
      </c>
      <c r="AS61" s="4">
        <f t="shared" si="12"/>
        <v>25.418770496862599</v>
      </c>
      <c r="AT61" s="4">
        <f t="shared" si="12"/>
        <v>26.918770496862599</v>
      </c>
      <c r="AU61" s="4">
        <f t="shared" si="12"/>
        <v>28.418770496862599</v>
      </c>
      <c r="AV61" s="4">
        <f t="shared" si="12"/>
        <v>29.918770496862599</v>
      </c>
      <c r="AW61" s="4">
        <f t="shared" si="12"/>
        <v>31.418770496862599</v>
      </c>
      <c r="AX61" s="4">
        <f t="shared" si="12"/>
        <v>32.918770496862599</v>
      </c>
      <c r="AY61" s="4">
        <f t="shared" si="12"/>
        <v>34.418770496862599</v>
      </c>
      <c r="AZ61" s="4">
        <f t="shared" si="12"/>
        <v>35.918770496862599</v>
      </c>
      <c r="BA61" s="4">
        <f t="shared" si="12"/>
        <v>36</v>
      </c>
      <c r="BB61" s="4">
        <f t="shared" si="12"/>
        <v>37.5</v>
      </c>
      <c r="BC61" s="4">
        <f t="shared" si="12"/>
        <v>37.5</v>
      </c>
      <c r="BD61" s="4">
        <f t="shared" si="12"/>
        <v>37.5</v>
      </c>
      <c r="BE61" s="4">
        <f t="shared" si="12"/>
        <v>37.5</v>
      </c>
    </row>
    <row r="62" spans="1:57" x14ac:dyDescent="0.25">
      <c r="A62" s="8" t="s">
        <v>128</v>
      </c>
      <c r="B62" s="4">
        <f>B14</f>
        <v>0.1</v>
      </c>
      <c r="C62" s="4">
        <f t="shared" ref="C62:BE62" si="13">C14</f>
        <v>0.1</v>
      </c>
      <c r="D62" s="4">
        <f t="shared" si="13"/>
        <v>0.1</v>
      </c>
      <c r="E62" s="4">
        <f t="shared" si="13"/>
        <v>0.1</v>
      </c>
      <c r="F62" s="4">
        <f t="shared" si="13"/>
        <v>0.1</v>
      </c>
      <c r="G62" s="4">
        <f t="shared" si="13"/>
        <v>0.1</v>
      </c>
      <c r="H62" s="4">
        <f t="shared" si="13"/>
        <v>0.1</v>
      </c>
      <c r="I62" s="4">
        <f t="shared" si="13"/>
        <v>0.1</v>
      </c>
      <c r="J62" s="4">
        <f t="shared" si="13"/>
        <v>0.1</v>
      </c>
      <c r="K62" s="4">
        <f t="shared" si="13"/>
        <v>0.1</v>
      </c>
      <c r="L62" s="4">
        <f t="shared" si="13"/>
        <v>0.1</v>
      </c>
      <c r="M62" s="4">
        <f t="shared" si="13"/>
        <v>0.1</v>
      </c>
      <c r="N62" s="4">
        <f t="shared" si="13"/>
        <v>0.1</v>
      </c>
      <c r="O62" s="4">
        <f t="shared" si="13"/>
        <v>0.1</v>
      </c>
      <c r="P62" s="4">
        <f t="shared" si="13"/>
        <v>0.1</v>
      </c>
      <c r="Q62" s="4">
        <f t="shared" si="13"/>
        <v>0.1</v>
      </c>
      <c r="R62" s="4">
        <f t="shared" si="13"/>
        <v>0.1</v>
      </c>
      <c r="S62" s="4">
        <f t="shared" si="13"/>
        <v>0.1</v>
      </c>
      <c r="T62" s="4">
        <f t="shared" si="13"/>
        <v>0.1</v>
      </c>
      <c r="U62" s="4">
        <f t="shared" si="13"/>
        <v>0.1</v>
      </c>
      <c r="V62" s="4">
        <f t="shared" si="13"/>
        <v>0.1</v>
      </c>
      <c r="W62" s="4">
        <f t="shared" si="13"/>
        <v>0.1</v>
      </c>
      <c r="X62" s="4">
        <f t="shared" si="13"/>
        <v>0.1</v>
      </c>
      <c r="Y62" s="4">
        <f t="shared" si="13"/>
        <v>0.1</v>
      </c>
      <c r="Z62" s="4">
        <f t="shared" si="13"/>
        <v>0.1</v>
      </c>
      <c r="AA62" s="4">
        <f t="shared" si="13"/>
        <v>0.1</v>
      </c>
      <c r="AB62" s="4">
        <f t="shared" si="13"/>
        <v>0.1</v>
      </c>
      <c r="AC62" s="4">
        <f t="shared" si="13"/>
        <v>0.1</v>
      </c>
      <c r="AD62" s="4">
        <f t="shared" si="13"/>
        <v>0.1</v>
      </c>
      <c r="AE62" s="4">
        <f t="shared" si="13"/>
        <v>0.1</v>
      </c>
      <c r="AF62" s="4">
        <f t="shared" si="13"/>
        <v>0.1</v>
      </c>
      <c r="AG62" s="4">
        <f t="shared" si="13"/>
        <v>0.1</v>
      </c>
      <c r="AH62" s="4">
        <f t="shared" si="13"/>
        <v>0.1</v>
      </c>
      <c r="AI62" s="4">
        <f t="shared" si="13"/>
        <v>0.1</v>
      </c>
      <c r="AJ62" s="4">
        <f t="shared" si="13"/>
        <v>0.1</v>
      </c>
      <c r="AK62" s="4">
        <f t="shared" si="13"/>
        <v>0.1</v>
      </c>
      <c r="AL62" s="4">
        <f t="shared" si="13"/>
        <v>0.1</v>
      </c>
      <c r="AM62" s="4">
        <f t="shared" si="13"/>
        <v>0.1</v>
      </c>
      <c r="AN62" s="4">
        <f t="shared" si="13"/>
        <v>0.1</v>
      </c>
      <c r="AO62" s="4">
        <f t="shared" si="13"/>
        <v>0.1</v>
      </c>
      <c r="AP62" s="4">
        <f t="shared" si="13"/>
        <v>0.1</v>
      </c>
      <c r="AQ62" s="4">
        <f t="shared" si="13"/>
        <v>0.1</v>
      </c>
      <c r="AR62" s="4">
        <f t="shared" si="13"/>
        <v>0.1</v>
      </c>
      <c r="AS62" s="4">
        <f t="shared" si="13"/>
        <v>0.1</v>
      </c>
      <c r="AT62" s="4">
        <f t="shared" si="13"/>
        <v>0.1</v>
      </c>
      <c r="AU62" s="4">
        <f t="shared" si="13"/>
        <v>0.1</v>
      </c>
      <c r="AV62" s="4">
        <f t="shared" si="13"/>
        <v>0.1</v>
      </c>
      <c r="AW62" s="4">
        <f t="shared" si="13"/>
        <v>0.1</v>
      </c>
      <c r="AX62" s="4">
        <f t="shared" si="13"/>
        <v>0.1</v>
      </c>
      <c r="AY62" s="4">
        <f t="shared" si="13"/>
        <v>0.1</v>
      </c>
      <c r="AZ62" s="4">
        <f t="shared" si="13"/>
        <v>0.1</v>
      </c>
      <c r="BA62" s="4">
        <f t="shared" si="13"/>
        <v>0.1</v>
      </c>
      <c r="BB62" s="4">
        <f t="shared" si="13"/>
        <v>0.1</v>
      </c>
      <c r="BC62" s="4">
        <f t="shared" si="13"/>
        <v>0.1</v>
      </c>
      <c r="BD62" s="4">
        <f t="shared" si="13"/>
        <v>0.1</v>
      </c>
      <c r="BE62" s="4">
        <f t="shared" si="13"/>
        <v>0.1</v>
      </c>
    </row>
    <row r="63" spans="1:57" x14ac:dyDescent="0.25">
      <c r="A63" s="8" t="s">
        <v>130</v>
      </c>
      <c r="B63" s="4">
        <f>B15</f>
        <v>0</v>
      </c>
      <c r="C63" s="4">
        <f t="shared" ref="C63:BE63" si="14">C15</f>
        <v>0</v>
      </c>
      <c r="D63" s="4">
        <f t="shared" si="14"/>
        <v>0</v>
      </c>
      <c r="E63" s="4">
        <f t="shared" si="14"/>
        <v>0</v>
      </c>
      <c r="F63" s="4">
        <f t="shared" si="14"/>
        <v>0</v>
      </c>
      <c r="G63" s="4">
        <f t="shared" si="14"/>
        <v>0.4</v>
      </c>
      <c r="H63" s="4">
        <f t="shared" si="14"/>
        <v>0.4</v>
      </c>
      <c r="I63" s="4">
        <f t="shared" si="14"/>
        <v>0.6</v>
      </c>
      <c r="J63" s="4">
        <f t="shared" si="14"/>
        <v>0.6</v>
      </c>
      <c r="K63" s="4">
        <f t="shared" si="14"/>
        <v>0.8</v>
      </c>
      <c r="L63" s="4">
        <f t="shared" si="14"/>
        <v>1</v>
      </c>
      <c r="M63" s="4">
        <f t="shared" si="14"/>
        <v>1</v>
      </c>
      <c r="N63" s="4">
        <f t="shared" si="14"/>
        <v>1.2</v>
      </c>
      <c r="O63" s="4">
        <f t="shared" si="14"/>
        <v>1.4</v>
      </c>
      <c r="P63" s="4">
        <f t="shared" si="14"/>
        <v>1.4</v>
      </c>
      <c r="Q63" s="4">
        <f t="shared" si="14"/>
        <v>1.4</v>
      </c>
      <c r="R63" s="4">
        <f t="shared" si="14"/>
        <v>1.4</v>
      </c>
      <c r="S63" s="4">
        <f t="shared" si="14"/>
        <v>1.4</v>
      </c>
      <c r="T63" s="4">
        <f t="shared" si="14"/>
        <v>1.4</v>
      </c>
      <c r="U63" s="4">
        <f t="shared" si="14"/>
        <v>1.4</v>
      </c>
      <c r="V63" s="4">
        <f t="shared" si="14"/>
        <v>1.4</v>
      </c>
      <c r="W63" s="4">
        <f t="shared" si="14"/>
        <v>1.4</v>
      </c>
      <c r="X63" s="4">
        <f t="shared" si="14"/>
        <v>1.4</v>
      </c>
      <c r="Y63" s="4">
        <f t="shared" si="14"/>
        <v>1.4</v>
      </c>
      <c r="Z63" s="4">
        <f t="shared" si="14"/>
        <v>1.4</v>
      </c>
      <c r="AA63" s="4">
        <f t="shared" si="14"/>
        <v>1.4</v>
      </c>
      <c r="AB63" s="4">
        <f t="shared" si="14"/>
        <v>1.4</v>
      </c>
      <c r="AC63" s="4">
        <f t="shared" si="14"/>
        <v>1.4</v>
      </c>
      <c r="AD63" s="4">
        <f t="shared" si="14"/>
        <v>1.4</v>
      </c>
      <c r="AE63" s="4">
        <f t="shared" si="14"/>
        <v>1.4</v>
      </c>
      <c r="AF63" s="4">
        <f t="shared" si="14"/>
        <v>1.4</v>
      </c>
      <c r="AG63" s="4">
        <f t="shared" si="14"/>
        <v>1.4</v>
      </c>
      <c r="AH63" s="4">
        <f t="shared" si="14"/>
        <v>1.4</v>
      </c>
      <c r="AI63" s="4">
        <f t="shared" si="14"/>
        <v>1.4</v>
      </c>
      <c r="AJ63" s="4">
        <f t="shared" si="14"/>
        <v>1.4</v>
      </c>
      <c r="AK63" s="4">
        <f t="shared" si="14"/>
        <v>1.4</v>
      </c>
      <c r="AL63" s="4">
        <f t="shared" si="14"/>
        <v>1.4</v>
      </c>
      <c r="AM63" s="4">
        <f t="shared" si="14"/>
        <v>1.4</v>
      </c>
      <c r="AN63" s="4">
        <f t="shared" si="14"/>
        <v>1.4</v>
      </c>
      <c r="AO63" s="4">
        <f t="shared" si="14"/>
        <v>1.4</v>
      </c>
      <c r="AP63" s="4">
        <f t="shared" si="14"/>
        <v>1.4</v>
      </c>
      <c r="AQ63" s="4">
        <f t="shared" si="14"/>
        <v>1.4</v>
      </c>
      <c r="AR63" s="4">
        <f t="shared" si="14"/>
        <v>1.4</v>
      </c>
      <c r="AS63" s="4">
        <f t="shared" si="14"/>
        <v>1.4</v>
      </c>
      <c r="AT63" s="4">
        <f t="shared" si="14"/>
        <v>1.4</v>
      </c>
      <c r="AU63" s="4">
        <f t="shared" si="14"/>
        <v>1.4</v>
      </c>
      <c r="AV63" s="4">
        <f t="shared" si="14"/>
        <v>1.4</v>
      </c>
      <c r="AW63" s="4">
        <f t="shared" si="14"/>
        <v>1.4</v>
      </c>
      <c r="AX63" s="4">
        <f t="shared" si="14"/>
        <v>1.4</v>
      </c>
      <c r="AY63" s="4">
        <f t="shared" si="14"/>
        <v>1.4</v>
      </c>
      <c r="AZ63" s="4">
        <f t="shared" si="14"/>
        <v>1.4</v>
      </c>
      <c r="BA63" s="4">
        <f t="shared" si="14"/>
        <v>1.4</v>
      </c>
      <c r="BB63" s="4">
        <f t="shared" si="14"/>
        <v>1.4</v>
      </c>
      <c r="BC63" s="4">
        <f t="shared" si="14"/>
        <v>1.4</v>
      </c>
      <c r="BD63" s="4">
        <f t="shared" si="14"/>
        <v>1.4</v>
      </c>
      <c r="BE63" s="4">
        <f t="shared" si="14"/>
        <v>1.4</v>
      </c>
    </row>
    <row r="64" spans="1:57" x14ac:dyDescent="0.25">
      <c r="A64" s="8" t="s">
        <v>129</v>
      </c>
      <c r="B64" s="4">
        <f>B16</f>
        <v>0.1</v>
      </c>
      <c r="C64" s="4">
        <f t="shared" ref="C64:BE64" si="15">C16</f>
        <v>0.1</v>
      </c>
      <c r="D64" s="4">
        <f t="shared" si="15"/>
        <v>0.1</v>
      </c>
      <c r="E64" s="4">
        <f t="shared" si="15"/>
        <v>0.1</v>
      </c>
      <c r="F64" s="4">
        <f t="shared" si="15"/>
        <v>0.1</v>
      </c>
      <c r="G64" s="4">
        <f t="shared" si="15"/>
        <v>0.1</v>
      </c>
      <c r="H64" s="4">
        <f t="shared" si="15"/>
        <v>0.1</v>
      </c>
      <c r="I64" s="4">
        <f t="shared" si="15"/>
        <v>0.1</v>
      </c>
      <c r="J64" s="4">
        <f t="shared" si="15"/>
        <v>1.6</v>
      </c>
      <c r="K64" s="4">
        <f t="shared" si="15"/>
        <v>1.6</v>
      </c>
      <c r="L64" s="4">
        <f t="shared" si="15"/>
        <v>3.1</v>
      </c>
      <c r="M64" s="4">
        <f t="shared" si="15"/>
        <v>3.1</v>
      </c>
      <c r="N64" s="4">
        <f t="shared" si="15"/>
        <v>3.1</v>
      </c>
      <c r="O64" s="4">
        <f t="shared" si="15"/>
        <v>3.1</v>
      </c>
      <c r="P64" s="4">
        <f t="shared" si="15"/>
        <v>3.1</v>
      </c>
      <c r="Q64" s="4">
        <f t="shared" si="15"/>
        <v>3.1</v>
      </c>
      <c r="R64" s="4">
        <f t="shared" si="15"/>
        <v>3.1</v>
      </c>
      <c r="S64" s="4">
        <f t="shared" si="15"/>
        <v>3.1</v>
      </c>
      <c r="T64" s="4">
        <f t="shared" si="15"/>
        <v>3.1</v>
      </c>
      <c r="U64" s="4">
        <f t="shared" si="15"/>
        <v>3.1</v>
      </c>
      <c r="V64" s="4">
        <f t="shared" si="15"/>
        <v>3.1</v>
      </c>
      <c r="W64" s="4">
        <f t="shared" si="15"/>
        <v>3.1</v>
      </c>
      <c r="X64" s="4">
        <f t="shared" si="15"/>
        <v>3.1</v>
      </c>
      <c r="Y64" s="4">
        <f t="shared" si="15"/>
        <v>3.1</v>
      </c>
      <c r="Z64" s="4">
        <f t="shared" si="15"/>
        <v>3.1</v>
      </c>
      <c r="AA64" s="4">
        <f t="shared" si="15"/>
        <v>3.1</v>
      </c>
      <c r="AB64" s="4">
        <f t="shared" si="15"/>
        <v>3.1</v>
      </c>
      <c r="AC64" s="4">
        <f t="shared" si="15"/>
        <v>3.1</v>
      </c>
      <c r="AD64" s="4">
        <f t="shared" si="15"/>
        <v>3.1</v>
      </c>
      <c r="AE64" s="4">
        <f t="shared" si="15"/>
        <v>3.1</v>
      </c>
      <c r="AF64" s="4">
        <f t="shared" si="15"/>
        <v>3.1</v>
      </c>
      <c r="AG64" s="4">
        <f t="shared" si="15"/>
        <v>3.1</v>
      </c>
      <c r="AH64" s="4">
        <f t="shared" si="15"/>
        <v>3.1</v>
      </c>
      <c r="AI64" s="4">
        <f t="shared" si="15"/>
        <v>3.1</v>
      </c>
      <c r="AJ64" s="4">
        <f t="shared" si="15"/>
        <v>3.1</v>
      </c>
      <c r="AK64" s="4">
        <f t="shared" si="15"/>
        <v>3.1</v>
      </c>
      <c r="AL64" s="4">
        <f t="shared" si="15"/>
        <v>3.1</v>
      </c>
      <c r="AM64" s="4">
        <f t="shared" si="15"/>
        <v>3.1</v>
      </c>
      <c r="AN64" s="4">
        <f t="shared" si="15"/>
        <v>3.1</v>
      </c>
      <c r="AO64" s="4">
        <f t="shared" si="15"/>
        <v>3.1</v>
      </c>
      <c r="AP64" s="4">
        <f t="shared" si="15"/>
        <v>3.1</v>
      </c>
      <c r="AQ64" s="4">
        <f t="shared" si="15"/>
        <v>3.1</v>
      </c>
      <c r="AR64" s="4">
        <f t="shared" si="15"/>
        <v>3.1</v>
      </c>
      <c r="AS64" s="4">
        <f t="shared" si="15"/>
        <v>3.1</v>
      </c>
      <c r="AT64" s="4">
        <f t="shared" si="15"/>
        <v>3.1</v>
      </c>
      <c r="AU64" s="4">
        <f t="shared" si="15"/>
        <v>3.1</v>
      </c>
      <c r="AV64" s="4">
        <f t="shared" si="15"/>
        <v>3.1</v>
      </c>
      <c r="AW64" s="4">
        <f t="shared" si="15"/>
        <v>3.1</v>
      </c>
      <c r="AX64" s="4">
        <f t="shared" si="15"/>
        <v>3.1</v>
      </c>
      <c r="AY64" s="4">
        <f t="shared" si="15"/>
        <v>3.1</v>
      </c>
      <c r="AZ64" s="4">
        <f t="shared" si="15"/>
        <v>3.1</v>
      </c>
      <c r="BA64" s="4">
        <f t="shared" si="15"/>
        <v>3.1</v>
      </c>
      <c r="BB64" s="4">
        <f t="shared" si="15"/>
        <v>3.1</v>
      </c>
      <c r="BC64" s="4">
        <f t="shared" si="15"/>
        <v>3.1</v>
      </c>
      <c r="BD64" s="4">
        <f t="shared" si="15"/>
        <v>3.1</v>
      </c>
      <c r="BE64" s="4">
        <f t="shared" si="15"/>
        <v>3.1</v>
      </c>
    </row>
    <row r="65" spans="1:57" x14ac:dyDescent="0.25">
      <c r="A65" s="8" t="s">
        <v>131</v>
      </c>
      <c r="B65" s="4">
        <f>B17</f>
        <v>0</v>
      </c>
      <c r="C65" s="4">
        <f t="shared" ref="C65:BE65" si="16">C17</f>
        <v>0</v>
      </c>
      <c r="D65" s="4">
        <f t="shared" si="16"/>
        <v>0</v>
      </c>
      <c r="E65" s="4">
        <f t="shared" si="16"/>
        <v>0</v>
      </c>
      <c r="F65" s="4">
        <f t="shared" si="16"/>
        <v>0</v>
      </c>
      <c r="G65" s="4">
        <f t="shared" si="16"/>
        <v>0</v>
      </c>
      <c r="H65" s="4">
        <f t="shared" si="16"/>
        <v>0.41199999999999998</v>
      </c>
      <c r="I65" s="4">
        <f t="shared" si="16"/>
        <v>0.41199999999999998</v>
      </c>
      <c r="J65" s="4">
        <f t="shared" si="16"/>
        <v>0.41199999999999998</v>
      </c>
      <c r="K65" s="4">
        <f t="shared" si="16"/>
        <v>0.41199999999999998</v>
      </c>
      <c r="L65" s="4">
        <f t="shared" si="16"/>
        <v>0.41199999999999998</v>
      </c>
      <c r="M65" s="4">
        <f t="shared" si="16"/>
        <v>0.41199999999999998</v>
      </c>
      <c r="N65" s="4">
        <f t="shared" si="16"/>
        <v>0.41199999999999998</v>
      </c>
      <c r="O65" s="4">
        <f t="shared" si="16"/>
        <v>0.41199999999999998</v>
      </c>
      <c r="P65" s="4">
        <f t="shared" si="16"/>
        <v>0.41199999999999998</v>
      </c>
      <c r="Q65" s="4">
        <f t="shared" si="16"/>
        <v>0.41199999999999998</v>
      </c>
      <c r="R65" s="4">
        <f t="shared" si="16"/>
        <v>0.41199999999999998</v>
      </c>
      <c r="S65" s="4">
        <f t="shared" si="16"/>
        <v>0.41199999999999998</v>
      </c>
      <c r="T65" s="4">
        <f t="shared" si="16"/>
        <v>0.41199999999999998</v>
      </c>
      <c r="U65" s="4">
        <f t="shared" si="16"/>
        <v>0.41199999999999998</v>
      </c>
      <c r="V65" s="4">
        <f t="shared" si="16"/>
        <v>0.41199999999999998</v>
      </c>
      <c r="W65" s="4">
        <f t="shared" si="16"/>
        <v>0.41199999999999998</v>
      </c>
      <c r="X65" s="4">
        <f t="shared" si="16"/>
        <v>0.41199999999999998</v>
      </c>
      <c r="Y65" s="4">
        <f t="shared" si="16"/>
        <v>0.41199999999999998</v>
      </c>
      <c r="Z65" s="4">
        <f t="shared" si="16"/>
        <v>0.41199999999999998</v>
      </c>
      <c r="AA65" s="4">
        <f t="shared" si="16"/>
        <v>0.41199999999999998</v>
      </c>
      <c r="AB65" s="4">
        <f t="shared" si="16"/>
        <v>0.41199999999999998</v>
      </c>
      <c r="AC65" s="4">
        <f t="shared" si="16"/>
        <v>0.41199999999999998</v>
      </c>
      <c r="AD65" s="4">
        <f t="shared" si="16"/>
        <v>0.41199999999999998</v>
      </c>
      <c r="AE65" s="4">
        <f t="shared" si="16"/>
        <v>0.41199999999999998</v>
      </c>
      <c r="AF65" s="4">
        <f t="shared" si="16"/>
        <v>0.41199999999999998</v>
      </c>
      <c r="AG65" s="4">
        <f t="shared" si="16"/>
        <v>0.41199999999999998</v>
      </c>
      <c r="AH65" s="4">
        <f t="shared" si="16"/>
        <v>0.41199999999999998</v>
      </c>
      <c r="AI65" s="4">
        <f t="shared" si="16"/>
        <v>0.41199999999999998</v>
      </c>
      <c r="AJ65" s="4">
        <f t="shared" si="16"/>
        <v>0.41199999999999998</v>
      </c>
      <c r="AK65" s="4">
        <f t="shared" si="16"/>
        <v>0.41199999999999998</v>
      </c>
      <c r="AL65" s="4">
        <f t="shared" si="16"/>
        <v>0.41199999999999998</v>
      </c>
      <c r="AM65" s="4">
        <f t="shared" si="16"/>
        <v>0.41199999999999998</v>
      </c>
      <c r="AN65" s="4">
        <f t="shared" si="16"/>
        <v>0.41199999999999998</v>
      </c>
      <c r="AO65" s="4">
        <f t="shared" si="16"/>
        <v>0.41199999999999998</v>
      </c>
      <c r="AP65" s="4">
        <f t="shared" si="16"/>
        <v>0.41199999999999998</v>
      </c>
      <c r="AQ65" s="4">
        <f t="shared" si="16"/>
        <v>0.41199999999999998</v>
      </c>
      <c r="AR65" s="4">
        <f t="shared" si="16"/>
        <v>0.41199999999999998</v>
      </c>
      <c r="AS65" s="4">
        <f t="shared" si="16"/>
        <v>0.41199999999999998</v>
      </c>
      <c r="AT65" s="4">
        <f t="shared" si="16"/>
        <v>0.41199999999999998</v>
      </c>
      <c r="AU65" s="4">
        <f t="shared" si="16"/>
        <v>0.41199999999999998</v>
      </c>
      <c r="AV65" s="4">
        <f t="shared" si="16"/>
        <v>0.41199999999999998</v>
      </c>
      <c r="AW65" s="4">
        <f t="shared" si="16"/>
        <v>0.41199999999999998</v>
      </c>
      <c r="AX65" s="4">
        <f t="shared" si="16"/>
        <v>0.41199999999999998</v>
      </c>
      <c r="AY65" s="4">
        <f t="shared" si="16"/>
        <v>0.41199999999999998</v>
      </c>
      <c r="AZ65" s="4">
        <f t="shared" si="16"/>
        <v>0.41199999999999998</v>
      </c>
      <c r="BA65" s="4">
        <f t="shared" si="16"/>
        <v>0.41199999999999998</v>
      </c>
      <c r="BB65" s="4">
        <f t="shared" si="16"/>
        <v>0.41199999999999998</v>
      </c>
      <c r="BC65" s="4">
        <f t="shared" si="16"/>
        <v>0.41199999999999998</v>
      </c>
      <c r="BD65" s="4">
        <f t="shared" si="16"/>
        <v>0.41199999999999998</v>
      </c>
      <c r="BE65" s="4">
        <f t="shared" si="16"/>
        <v>0.41199999999999998</v>
      </c>
    </row>
    <row r="66" spans="1:57" x14ac:dyDescent="0.25">
      <c r="A66" s="8" t="s">
        <v>139</v>
      </c>
      <c r="B66" s="4">
        <f>B25</f>
        <v>8.6615963774226104E-2</v>
      </c>
      <c r="C66" s="4">
        <f t="shared" ref="C66:BE66" si="17">C25</f>
        <v>0.13373181019198699</v>
      </c>
      <c r="D66" s="4">
        <f t="shared" si="17"/>
        <v>0.13373181019198699</v>
      </c>
      <c r="E66" s="4">
        <f t="shared" si="17"/>
        <v>0.13373181019198699</v>
      </c>
      <c r="F66" s="4">
        <f t="shared" si="17"/>
        <v>0.460460453070553</v>
      </c>
      <c r="G66" s="4">
        <f t="shared" si="17"/>
        <v>0.460460453070553</v>
      </c>
      <c r="H66" s="4">
        <f t="shared" si="17"/>
        <v>0.460460453070553</v>
      </c>
      <c r="I66" s="4">
        <f t="shared" si="17"/>
        <v>0.460460453070553</v>
      </c>
      <c r="J66" s="4">
        <f t="shared" si="17"/>
        <v>0.460460453070553</v>
      </c>
      <c r="K66" s="4">
        <f t="shared" si="17"/>
        <v>0.460460453070553</v>
      </c>
      <c r="L66" s="4">
        <f t="shared" si="17"/>
        <v>0.37384448929632702</v>
      </c>
      <c r="M66" s="4">
        <f t="shared" si="17"/>
        <v>0.32672864287856601</v>
      </c>
      <c r="N66" s="4">
        <f t="shared" si="17"/>
        <v>0.32672864287856601</v>
      </c>
      <c r="O66" s="4">
        <f t="shared" si="17"/>
        <v>0.32672864287856601</v>
      </c>
      <c r="P66" s="4">
        <f t="shared" si="17"/>
        <v>0</v>
      </c>
      <c r="Q66" s="4">
        <f t="shared" si="17"/>
        <v>0</v>
      </c>
      <c r="R66" s="4">
        <f t="shared" si="17"/>
        <v>0</v>
      </c>
      <c r="S66" s="4">
        <f t="shared" si="17"/>
        <v>0</v>
      </c>
      <c r="T66" s="4">
        <f t="shared" si="17"/>
        <v>0</v>
      </c>
      <c r="U66" s="4">
        <f t="shared" si="17"/>
        <v>0</v>
      </c>
      <c r="V66" s="4">
        <f t="shared" si="17"/>
        <v>0</v>
      </c>
      <c r="W66" s="4">
        <f t="shared" si="17"/>
        <v>0</v>
      </c>
      <c r="X66" s="4">
        <f t="shared" si="17"/>
        <v>0</v>
      </c>
      <c r="Y66" s="4">
        <f t="shared" si="17"/>
        <v>0</v>
      </c>
      <c r="Z66" s="4">
        <f t="shared" si="17"/>
        <v>0</v>
      </c>
      <c r="AA66" s="4">
        <f t="shared" si="17"/>
        <v>0</v>
      </c>
      <c r="AB66" s="4">
        <f t="shared" si="17"/>
        <v>0</v>
      </c>
      <c r="AC66" s="4">
        <f t="shared" si="17"/>
        <v>0</v>
      </c>
      <c r="AD66" s="4">
        <f t="shared" si="17"/>
        <v>0</v>
      </c>
      <c r="AE66" s="4">
        <f t="shared" si="17"/>
        <v>0</v>
      </c>
      <c r="AF66" s="4">
        <f t="shared" si="17"/>
        <v>0</v>
      </c>
      <c r="AG66" s="4">
        <f t="shared" si="17"/>
        <v>0</v>
      </c>
      <c r="AH66" s="4">
        <f t="shared" si="17"/>
        <v>0</v>
      </c>
      <c r="AI66" s="4">
        <f t="shared" si="17"/>
        <v>0</v>
      </c>
      <c r="AJ66" s="4">
        <f t="shared" si="17"/>
        <v>0</v>
      </c>
      <c r="AK66" s="4">
        <f t="shared" si="17"/>
        <v>0</v>
      </c>
      <c r="AL66" s="4">
        <f t="shared" si="17"/>
        <v>0</v>
      </c>
      <c r="AM66" s="4">
        <f t="shared" si="17"/>
        <v>0</v>
      </c>
      <c r="AN66" s="4">
        <f t="shared" si="17"/>
        <v>0</v>
      </c>
      <c r="AO66" s="4">
        <f t="shared" si="17"/>
        <v>0</v>
      </c>
      <c r="AP66" s="4">
        <f t="shared" si="17"/>
        <v>0</v>
      </c>
      <c r="AQ66" s="4">
        <f t="shared" si="17"/>
        <v>0</v>
      </c>
      <c r="AR66" s="4">
        <f t="shared" si="17"/>
        <v>0</v>
      </c>
      <c r="AS66" s="4">
        <f t="shared" si="17"/>
        <v>0</v>
      </c>
      <c r="AT66" s="4">
        <f t="shared" si="17"/>
        <v>0</v>
      </c>
      <c r="AU66" s="4">
        <f t="shared" si="17"/>
        <v>0</v>
      </c>
      <c r="AV66" s="4">
        <f t="shared" si="17"/>
        <v>0</v>
      </c>
      <c r="AW66" s="4">
        <f t="shared" si="17"/>
        <v>0</v>
      </c>
      <c r="AX66" s="4">
        <f t="shared" si="17"/>
        <v>0</v>
      </c>
      <c r="AY66" s="4">
        <f t="shared" si="17"/>
        <v>0</v>
      </c>
      <c r="AZ66" s="4">
        <f t="shared" si="17"/>
        <v>0</v>
      </c>
      <c r="BA66" s="4">
        <f t="shared" si="17"/>
        <v>0</v>
      </c>
      <c r="BB66" s="4">
        <f t="shared" si="17"/>
        <v>0</v>
      </c>
      <c r="BC66" s="4">
        <f t="shared" si="17"/>
        <v>0</v>
      </c>
      <c r="BD66" s="4">
        <f t="shared" si="17"/>
        <v>0.72196576266905399</v>
      </c>
      <c r="BE66" s="4">
        <f t="shared" si="17"/>
        <v>0.75216959459766497</v>
      </c>
    </row>
    <row r="67" spans="1:57" x14ac:dyDescent="0.25">
      <c r="A67" s="8" t="s">
        <v>153</v>
      </c>
      <c r="B67" s="4">
        <f t="shared" ref="B67:AG67" si="18">B7</f>
        <v>0</v>
      </c>
      <c r="C67" s="4">
        <f t="shared" si="18"/>
        <v>0</v>
      </c>
      <c r="D67" s="4">
        <f t="shared" si="18"/>
        <v>0</v>
      </c>
      <c r="E67" s="4">
        <f t="shared" si="18"/>
        <v>0</v>
      </c>
      <c r="F67" s="4">
        <f t="shared" si="18"/>
        <v>0</v>
      </c>
      <c r="G67" s="4">
        <f t="shared" si="18"/>
        <v>0</v>
      </c>
      <c r="H67" s="4">
        <f t="shared" si="18"/>
        <v>0</v>
      </c>
      <c r="I67" s="4">
        <f t="shared" si="18"/>
        <v>0</v>
      </c>
      <c r="J67" s="4">
        <f t="shared" si="18"/>
        <v>0</v>
      </c>
      <c r="K67" s="4">
        <f t="shared" si="18"/>
        <v>0</v>
      </c>
      <c r="L67" s="4">
        <f t="shared" si="18"/>
        <v>0</v>
      </c>
      <c r="M67" s="4">
        <f t="shared" si="18"/>
        <v>0</v>
      </c>
      <c r="N67" s="4">
        <f t="shared" si="18"/>
        <v>0</v>
      </c>
      <c r="O67" s="4">
        <f t="shared" si="18"/>
        <v>0</v>
      </c>
      <c r="P67" s="4">
        <f t="shared" si="18"/>
        <v>0</v>
      </c>
      <c r="Q67" s="4">
        <f t="shared" si="18"/>
        <v>0</v>
      </c>
      <c r="R67" s="4">
        <f t="shared" si="18"/>
        <v>0</v>
      </c>
      <c r="S67" s="4">
        <f t="shared" si="18"/>
        <v>0</v>
      </c>
      <c r="T67" s="4">
        <f t="shared" si="18"/>
        <v>0</v>
      </c>
      <c r="U67" s="4">
        <f t="shared" si="18"/>
        <v>0</v>
      </c>
      <c r="V67" s="4">
        <f t="shared" si="18"/>
        <v>0</v>
      </c>
      <c r="W67" s="4">
        <f t="shared" si="18"/>
        <v>0</v>
      </c>
      <c r="X67" s="4">
        <f t="shared" si="18"/>
        <v>0</v>
      </c>
      <c r="Y67" s="4">
        <f t="shared" si="18"/>
        <v>0</v>
      </c>
      <c r="Z67" s="4">
        <f t="shared" si="18"/>
        <v>0</v>
      </c>
      <c r="AA67" s="4">
        <f t="shared" si="18"/>
        <v>0</v>
      </c>
      <c r="AB67" s="4">
        <f t="shared" si="18"/>
        <v>0</v>
      </c>
      <c r="AC67" s="4">
        <f t="shared" si="18"/>
        <v>0</v>
      </c>
      <c r="AD67" s="4">
        <f t="shared" si="18"/>
        <v>0</v>
      </c>
      <c r="AE67" s="4">
        <f t="shared" si="18"/>
        <v>0</v>
      </c>
      <c r="AF67" s="4">
        <f t="shared" si="18"/>
        <v>0</v>
      </c>
      <c r="AG67" s="4">
        <f t="shared" si="18"/>
        <v>0</v>
      </c>
      <c r="AH67" s="4">
        <f t="shared" ref="AH67:BE67" si="19">AH7</f>
        <v>0</v>
      </c>
      <c r="AI67" s="4">
        <f t="shared" si="19"/>
        <v>0</v>
      </c>
      <c r="AJ67" s="4">
        <f t="shared" si="19"/>
        <v>0</v>
      </c>
      <c r="AK67" s="4">
        <f t="shared" si="19"/>
        <v>0</v>
      </c>
      <c r="AL67" s="4">
        <f t="shared" si="19"/>
        <v>0</v>
      </c>
      <c r="AM67" s="4">
        <f t="shared" si="19"/>
        <v>0</v>
      </c>
      <c r="AN67" s="4">
        <f t="shared" si="19"/>
        <v>0</v>
      </c>
      <c r="AO67" s="4">
        <f t="shared" si="19"/>
        <v>0</v>
      </c>
      <c r="AP67" s="4">
        <f t="shared" si="19"/>
        <v>0</v>
      </c>
      <c r="AQ67" s="4">
        <f t="shared" si="19"/>
        <v>0</v>
      </c>
      <c r="AR67" s="4">
        <f t="shared" si="19"/>
        <v>0</v>
      </c>
      <c r="AS67" s="4">
        <f t="shared" si="19"/>
        <v>0</v>
      </c>
      <c r="AT67" s="4">
        <f t="shared" si="19"/>
        <v>0</v>
      </c>
      <c r="AU67" s="4">
        <f t="shared" si="19"/>
        <v>0</v>
      </c>
      <c r="AV67" s="4">
        <f t="shared" si="19"/>
        <v>0</v>
      </c>
      <c r="AW67" s="4">
        <f t="shared" si="19"/>
        <v>0</v>
      </c>
      <c r="AX67" s="4">
        <f t="shared" si="19"/>
        <v>0</v>
      </c>
      <c r="AY67" s="4">
        <f t="shared" si="19"/>
        <v>0</v>
      </c>
      <c r="AZ67" s="4">
        <f t="shared" si="19"/>
        <v>0</v>
      </c>
      <c r="BA67" s="4">
        <f t="shared" si="19"/>
        <v>0</v>
      </c>
      <c r="BB67" s="4">
        <f t="shared" si="19"/>
        <v>0</v>
      </c>
      <c r="BC67" s="4">
        <f t="shared" si="19"/>
        <v>0</v>
      </c>
      <c r="BD67" s="4">
        <f t="shared" si="19"/>
        <v>0</v>
      </c>
      <c r="BE67" s="4">
        <f t="shared" si="19"/>
        <v>9.2694320345526098</v>
      </c>
    </row>
    <row r="68" spans="1:57" x14ac:dyDescent="0.25">
      <c r="A68" s="8" t="s">
        <v>141</v>
      </c>
      <c r="B68" s="4">
        <f>B11</f>
        <v>1.50734368</v>
      </c>
      <c r="C68" s="4">
        <f t="shared" ref="C68:BE68" si="20">C11</f>
        <v>1.50734368</v>
      </c>
      <c r="D68" s="4">
        <f t="shared" si="20"/>
        <v>90.035931964599101</v>
      </c>
      <c r="E68" s="4">
        <f t="shared" si="20"/>
        <v>90.035931964599101</v>
      </c>
      <c r="F68" s="4">
        <f t="shared" si="20"/>
        <v>90.035931964599101</v>
      </c>
      <c r="G68" s="4">
        <f t="shared" si="20"/>
        <v>90.035931964599101</v>
      </c>
      <c r="H68" s="4">
        <f t="shared" si="20"/>
        <v>90.035931964599101</v>
      </c>
      <c r="I68" s="4">
        <f t="shared" si="20"/>
        <v>90.035931964599101</v>
      </c>
      <c r="J68" s="4">
        <f t="shared" si="20"/>
        <v>90.035931964599101</v>
      </c>
      <c r="K68" s="4">
        <f t="shared" si="20"/>
        <v>90.035931964599101</v>
      </c>
      <c r="L68" s="4">
        <f t="shared" si="20"/>
        <v>90.035931964599101</v>
      </c>
      <c r="M68" s="4">
        <f t="shared" si="20"/>
        <v>90.035931964599101</v>
      </c>
      <c r="N68" s="4">
        <f t="shared" si="20"/>
        <v>90.035931964599101</v>
      </c>
      <c r="O68" s="4">
        <f t="shared" si="20"/>
        <v>90.035931964599101</v>
      </c>
      <c r="P68" s="4">
        <f t="shared" si="20"/>
        <v>90.035931964599101</v>
      </c>
      <c r="Q68" s="4">
        <f t="shared" si="20"/>
        <v>90.035931964599101</v>
      </c>
      <c r="R68" s="4">
        <f t="shared" si="20"/>
        <v>90.035931964599101</v>
      </c>
      <c r="S68" s="4">
        <f t="shared" si="20"/>
        <v>90.035931964599101</v>
      </c>
      <c r="T68" s="4">
        <f t="shared" si="20"/>
        <v>90.035931964599101</v>
      </c>
      <c r="U68" s="4">
        <f t="shared" si="20"/>
        <v>90.035931964599101</v>
      </c>
      <c r="V68" s="4">
        <f t="shared" si="20"/>
        <v>90.035931964599101</v>
      </c>
      <c r="W68" s="4">
        <f t="shared" si="20"/>
        <v>90.035931964599101</v>
      </c>
      <c r="X68" s="4">
        <f t="shared" si="20"/>
        <v>90.035931964599101</v>
      </c>
      <c r="Y68" s="4">
        <f t="shared" si="20"/>
        <v>90.035931964599101</v>
      </c>
      <c r="Z68" s="4">
        <f t="shared" si="20"/>
        <v>90.035931964599101</v>
      </c>
      <c r="AA68" s="4">
        <f t="shared" si="20"/>
        <v>90.035931964599101</v>
      </c>
      <c r="AB68" s="4">
        <f t="shared" si="20"/>
        <v>90.035931964599101</v>
      </c>
      <c r="AC68" s="4">
        <f t="shared" si="20"/>
        <v>90.035931964599101</v>
      </c>
      <c r="AD68" s="4">
        <f t="shared" si="20"/>
        <v>90.035931964599101</v>
      </c>
      <c r="AE68" s="4">
        <f t="shared" si="20"/>
        <v>90.035931964599101</v>
      </c>
      <c r="AF68" s="4">
        <f t="shared" si="20"/>
        <v>90.035931964599101</v>
      </c>
      <c r="AG68" s="4">
        <f t="shared" si="20"/>
        <v>90.035931964599101</v>
      </c>
      <c r="AH68" s="4">
        <f t="shared" si="20"/>
        <v>90.035931964599101</v>
      </c>
      <c r="AI68" s="4">
        <f t="shared" si="20"/>
        <v>90.035931964599101</v>
      </c>
      <c r="AJ68" s="4">
        <f t="shared" si="20"/>
        <v>90.035931964599101</v>
      </c>
      <c r="AK68" s="4">
        <f t="shared" si="20"/>
        <v>90.035931964599101</v>
      </c>
      <c r="AL68" s="4">
        <f t="shared" si="20"/>
        <v>90.035931964599101</v>
      </c>
      <c r="AM68" s="4">
        <f t="shared" si="20"/>
        <v>90.035931964599101</v>
      </c>
      <c r="AN68" s="4">
        <f t="shared" si="20"/>
        <v>90.035931964599101</v>
      </c>
      <c r="AO68" s="4">
        <f t="shared" si="20"/>
        <v>90.035931964599101</v>
      </c>
      <c r="AP68" s="4">
        <f t="shared" si="20"/>
        <v>90.035931964599101</v>
      </c>
      <c r="AQ68" s="4">
        <f t="shared" si="20"/>
        <v>147.03392213773</v>
      </c>
      <c r="AR68" s="4">
        <f t="shared" si="20"/>
        <v>147.03392213773</v>
      </c>
      <c r="AS68" s="4">
        <f t="shared" si="20"/>
        <v>147.03392213773</v>
      </c>
      <c r="AT68" s="4">
        <f t="shared" si="20"/>
        <v>147.03392213773</v>
      </c>
      <c r="AU68" s="4">
        <f t="shared" si="20"/>
        <v>147.03392213773</v>
      </c>
      <c r="AV68" s="4">
        <f t="shared" si="20"/>
        <v>147.03392213773</v>
      </c>
      <c r="AW68" s="4">
        <f t="shared" si="20"/>
        <v>147.03392213773</v>
      </c>
      <c r="AX68" s="4">
        <f t="shared" si="20"/>
        <v>147.03392213773</v>
      </c>
      <c r="AY68" s="4">
        <f t="shared" si="20"/>
        <v>147.03392213773</v>
      </c>
      <c r="AZ68" s="4">
        <f t="shared" si="20"/>
        <v>147.03392213773</v>
      </c>
      <c r="BA68" s="4">
        <f t="shared" si="20"/>
        <v>147.03392213773</v>
      </c>
      <c r="BB68" s="4">
        <f t="shared" si="20"/>
        <v>147.03392213773</v>
      </c>
      <c r="BC68" s="4">
        <f t="shared" si="20"/>
        <v>147.03392213773</v>
      </c>
      <c r="BD68" s="4">
        <f t="shared" si="20"/>
        <v>147.03392213773</v>
      </c>
      <c r="BE68" s="4">
        <f t="shared" si="20"/>
        <v>147.03392213773</v>
      </c>
    </row>
    <row r="69" spans="1:57" x14ac:dyDescent="0.25">
      <c r="A69" s="8" t="s">
        <v>142</v>
      </c>
      <c r="B69" s="4">
        <f>B13</f>
        <v>1.4259471210000001</v>
      </c>
      <c r="C69" s="4">
        <f t="shared" ref="C69:BE69" si="21">C13</f>
        <v>1.4259471210000001</v>
      </c>
      <c r="D69" s="4">
        <f t="shared" si="21"/>
        <v>1.60320919587703</v>
      </c>
      <c r="E69" s="4">
        <f t="shared" si="21"/>
        <v>2.2591259031657098</v>
      </c>
      <c r="F69" s="4">
        <f t="shared" si="21"/>
        <v>2.2591259031657098</v>
      </c>
      <c r="G69" s="4">
        <f t="shared" si="21"/>
        <v>3.0644685008133101</v>
      </c>
      <c r="H69" s="4">
        <f t="shared" si="21"/>
        <v>3.7617978003207799</v>
      </c>
      <c r="I69" s="4">
        <f t="shared" si="21"/>
        <v>4.3976701010884103</v>
      </c>
      <c r="J69" s="4">
        <f t="shared" si="21"/>
        <v>5.3823641177697699</v>
      </c>
      <c r="K69" s="4">
        <f t="shared" si="21"/>
        <v>6.5285497289552898</v>
      </c>
      <c r="L69" s="4">
        <f t="shared" si="21"/>
        <v>7.8839784126131196</v>
      </c>
      <c r="M69" s="4">
        <f t="shared" si="21"/>
        <v>9.2243413459063497</v>
      </c>
      <c r="N69" s="4">
        <f t="shared" si="21"/>
        <v>10.9159022240704</v>
      </c>
      <c r="O69" s="4">
        <f t="shared" si="21"/>
        <v>12.757605165299401</v>
      </c>
      <c r="P69" s="4">
        <f t="shared" si="21"/>
        <v>15.1146647783355</v>
      </c>
      <c r="Q69" s="4">
        <f t="shared" si="21"/>
        <v>17.900873501604899</v>
      </c>
      <c r="R69" s="4">
        <f t="shared" si="21"/>
        <v>20.076895073252501</v>
      </c>
      <c r="S69" s="4">
        <f t="shared" si="21"/>
        <v>22.220632061202501</v>
      </c>
      <c r="T69" s="4">
        <f t="shared" si="21"/>
        <v>24.388554226995801</v>
      </c>
      <c r="U69" s="4">
        <f t="shared" si="21"/>
        <v>26.5040921650053</v>
      </c>
      <c r="V69" s="4">
        <f t="shared" si="21"/>
        <v>28.633068471405799</v>
      </c>
      <c r="W69" s="4">
        <f t="shared" si="21"/>
        <v>30.7816459235639</v>
      </c>
      <c r="X69" s="4">
        <f t="shared" si="21"/>
        <v>32.946980550005499</v>
      </c>
      <c r="Y69" s="4">
        <f t="shared" si="21"/>
        <v>35.081118503438603</v>
      </c>
      <c r="Z69" s="4">
        <f t="shared" si="21"/>
        <v>37.205965874045297</v>
      </c>
      <c r="AA69" s="4">
        <f t="shared" si="21"/>
        <v>39.369708870279702</v>
      </c>
      <c r="AB69" s="4">
        <f t="shared" si="21"/>
        <v>41.735055427965797</v>
      </c>
      <c r="AC69" s="4">
        <f t="shared" si="21"/>
        <v>44.131545640816498</v>
      </c>
      <c r="AD69" s="4">
        <f t="shared" si="21"/>
        <v>46.552535529063398</v>
      </c>
      <c r="AE69" s="4">
        <f t="shared" si="21"/>
        <v>49.076507103721099</v>
      </c>
      <c r="AF69" s="4">
        <f t="shared" si="21"/>
        <v>51.681352182209203</v>
      </c>
      <c r="AG69" s="4">
        <f t="shared" si="21"/>
        <v>54.4054287673316</v>
      </c>
      <c r="AH69" s="4">
        <f t="shared" si="21"/>
        <v>57.078845006719597</v>
      </c>
      <c r="AI69" s="4">
        <f t="shared" si="21"/>
        <v>59.812887561494698</v>
      </c>
      <c r="AJ69" s="4">
        <f t="shared" si="21"/>
        <v>62.585963497409402</v>
      </c>
      <c r="AK69" s="4">
        <f t="shared" si="21"/>
        <v>65.560435070055107</v>
      </c>
      <c r="AL69" s="4">
        <f t="shared" si="21"/>
        <v>68.971703432416405</v>
      </c>
      <c r="AM69" s="4">
        <f t="shared" si="21"/>
        <v>72.546995045311107</v>
      </c>
      <c r="AN69" s="4">
        <f t="shared" si="21"/>
        <v>76.172947003940294</v>
      </c>
      <c r="AO69" s="4">
        <f t="shared" si="21"/>
        <v>79.806788688544401</v>
      </c>
      <c r="AP69" s="4">
        <f t="shared" si="21"/>
        <v>83.489629723940894</v>
      </c>
      <c r="AQ69" s="4">
        <f t="shared" si="21"/>
        <v>87.133437378197698</v>
      </c>
      <c r="AR69" s="4">
        <f t="shared" si="21"/>
        <v>90.796346474288796</v>
      </c>
      <c r="AS69" s="4">
        <f t="shared" si="21"/>
        <v>94.410256219587595</v>
      </c>
      <c r="AT69" s="4">
        <f t="shared" si="21"/>
        <v>98.034962432010204</v>
      </c>
      <c r="AU69" s="4">
        <f t="shared" si="21"/>
        <v>101.690812299597</v>
      </c>
      <c r="AV69" s="4">
        <f t="shared" si="21"/>
        <v>105.623633073782</v>
      </c>
      <c r="AW69" s="4">
        <f t="shared" si="21"/>
        <v>109.46426862867899</v>
      </c>
      <c r="AX69" s="4">
        <f t="shared" si="21"/>
        <v>113.362208509078</v>
      </c>
      <c r="AY69" s="4">
        <f t="shared" si="21"/>
        <v>117.32118995360101</v>
      </c>
      <c r="AZ69" s="4">
        <f t="shared" si="21"/>
        <v>121.345365449601</v>
      </c>
      <c r="BA69" s="4">
        <f t="shared" si="21"/>
        <v>124.573093870859</v>
      </c>
      <c r="BB69" s="4">
        <f t="shared" si="21"/>
        <v>127.873075572099</v>
      </c>
      <c r="BC69" s="4">
        <f t="shared" si="21"/>
        <v>131.24946304067601</v>
      </c>
      <c r="BD69" s="4">
        <f t="shared" si="21"/>
        <v>134.02202595057599</v>
      </c>
      <c r="BE69" s="4">
        <f t="shared" si="21"/>
        <v>137.533822513122</v>
      </c>
    </row>
    <row r="70" spans="1:57" x14ac:dyDescent="0.25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</row>
    <row r="71" spans="1:57" x14ac:dyDescent="0.25">
      <c r="A71" s="17" t="s">
        <v>179</v>
      </c>
      <c r="B71" s="10">
        <f>SUM(B49:B61)+B66</f>
        <v>3.1302179637742267</v>
      </c>
      <c r="C71" s="10">
        <f t="shared" ref="C71:BE71" si="22">SUM(C49:C61)+C66</f>
        <v>3.1859338101919872</v>
      </c>
      <c r="D71" s="10">
        <f t="shared" si="22"/>
        <v>5.0569338101919872</v>
      </c>
      <c r="E71" s="10">
        <f t="shared" si="22"/>
        <v>5.0569338101919872</v>
      </c>
      <c r="F71" s="10">
        <f t="shared" si="22"/>
        <v>5.3836624530705528</v>
      </c>
      <c r="G71" s="10">
        <f t="shared" si="22"/>
        <v>7.2276760136668994</v>
      </c>
      <c r="H71" s="10">
        <f t="shared" si="22"/>
        <v>9.1817673136668976</v>
      </c>
      <c r="I71" s="10">
        <f t="shared" si="22"/>
        <v>10.636926142775744</v>
      </c>
      <c r="J71" s="10">
        <f t="shared" si="22"/>
        <v>15.305153181737802</v>
      </c>
      <c r="K71" s="10">
        <f t="shared" si="22"/>
        <v>17.604244481737805</v>
      </c>
      <c r="L71" s="10">
        <f t="shared" si="22"/>
        <v>22.50240089217084</v>
      </c>
      <c r="M71" s="10">
        <f t="shared" si="22"/>
        <v>25.284759953120062</v>
      </c>
      <c r="N71" s="10">
        <f t="shared" si="22"/>
        <v>29.252014525621558</v>
      </c>
      <c r="O71" s="10">
        <f t="shared" si="22"/>
        <v>33.494235028870158</v>
      </c>
      <c r="P71" s="10">
        <f t="shared" si="22"/>
        <v>37.982401914574588</v>
      </c>
      <c r="Q71" s="10">
        <f t="shared" si="22"/>
        <v>43.564732173732978</v>
      </c>
      <c r="R71" s="10">
        <f t="shared" si="22"/>
        <v>48.906216721442092</v>
      </c>
      <c r="S71" s="10">
        <f t="shared" si="22"/>
        <v>55.036068536226182</v>
      </c>
      <c r="T71" s="10">
        <f t="shared" si="22"/>
        <v>61.617679819959982</v>
      </c>
      <c r="U71" s="10">
        <f t="shared" si="22"/>
        <v>68.247875844948695</v>
      </c>
      <c r="V71" s="10">
        <f t="shared" si="22"/>
        <v>73.941826492432099</v>
      </c>
      <c r="W71" s="10">
        <f t="shared" si="22"/>
        <v>79.586321242605067</v>
      </c>
      <c r="X71" s="10">
        <f t="shared" si="22"/>
        <v>85.272589532633333</v>
      </c>
      <c r="Y71" s="10">
        <f t="shared" si="22"/>
        <v>90.512876526446803</v>
      </c>
      <c r="Z71" s="10">
        <f t="shared" si="22"/>
        <v>95.790364180059839</v>
      </c>
      <c r="AA71" s="10">
        <f t="shared" si="22"/>
        <v>100.89628145090086</v>
      </c>
      <c r="AB71" s="10">
        <f t="shared" si="22"/>
        <v>106.95592428231859</v>
      </c>
      <c r="AC71" s="10">
        <f t="shared" si="22"/>
        <v>113.33357765070753</v>
      </c>
      <c r="AD71" s="10">
        <f t="shared" si="22"/>
        <v>120.59666088257127</v>
      </c>
      <c r="AE71" s="10">
        <f t="shared" si="22"/>
        <v>128.72503342465464</v>
      </c>
      <c r="AF71" s="10">
        <f t="shared" si="22"/>
        <v>136.43856369830078</v>
      </c>
      <c r="AG71" s="10">
        <f t="shared" si="22"/>
        <v>144.96114399581973</v>
      </c>
      <c r="AH71" s="10">
        <f t="shared" si="22"/>
        <v>153.40552182476063</v>
      </c>
      <c r="AI71" s="10">
        <f t="shared" si="22"/>
        <v>162.19399674516603</v>
      </c>
      <c r="AJ71" s="10">
        <f t="shared" si="22"/>
        <v>170.61186009950768</v>
      </c>
      <c r="AK71" s="10">
        <f t="shared" si="22"/>
        <v>179.29764262969763</v>
      </c>
      <c r="AL71" s="10">
        <f t="shared" si="22"/>
        <v>188.08029624852171</v>
      </c>
      <c r="AM71" s="10">
        <f t="shared" si="22"/>
        <v>196.56152009708299</v>
      </c>
      <c r="AN71" s="10">
        <f t="shared" si="22"/>
        <v>205.10437199509448</v>
      </c>
      <c r="AO71" s="10">
        <f t="shared" si="22"/>
        <v>213.65732685203213</v>
      </c>
      <c r="AP71" s="10">
        <f t="shared" si="22"/>
        <v>222.26945633181359</v>
      </c>
      <c r="AQ71" s="10">
        <f t="shared" si="22"/>
        <v>229.83497359289473</v>
      </c>
      <c r="AR71" s="10">
        <f t="shared" si="22"/>
        <v>238.20910941382775</v>
      </c>
      <c r="AS71" s="10">
        <f t="shared" si="22"/>
        <v>245.70910941382775</v>
      </c>
      <c r="AT71" s="10">
        <f t="shared" si="22"/>
        <v>253.20910941382775</v>
      </c>
      <c r="AU71" s="10">
        <f t="shared" si="22"/>
        <v>260.07301362701702</v>
      </c>
      <c r="AV71" s="10">
        <f t="shared" si="22"/>
        <v>268.01732853363688</v>
      </c>
      <c r="AW71" s="10">
        <f t="shared" si="22"/>
        <v>275.8503251975921</v>
      </c>
      <c r="AX71" s="10">
        <f t="shared" si="22"/>
        <v>283.75266573783148</v>
      </c>
      <c r="AY71" s="10">
        <f t="shared" si="22"/>
        <v>291.72962956648558</v>
      </c>
      <c r="AZ71" s="10">
        <f t="shared" si="22"/>
        <v>299.78507702129411</v>
      </c>
      <c r="BA71" s="10">
        <f t="shared" si="22"/>
        <v>306.44365796619775</v>
      </c>
      <c r="BB71" s="10">
        <f t="shared" si="22"/>
        <v>313.61806110812353</v>
      </c>
      <c r="BC71" s="10">
        <f t="shared" si="22"/>
        <v>319.34745214767884</v>
      </c>
      <c r="BD71" s="10">
        <f t="shared" si="22"/>
        <v>323.91361438580287</v>
      </c>
      <c r="BE71" s="10">
        <f t="shared" si="22"/>
        <v>327.75219771711926</v>
      </c>
    </row>
    <row r="72" spans="1:57" x14ac:dyDescent="0.25">
      <c r="A72" s="8" t="s">
        <v>180</v>
      </c>
      <c r="B72" s="4">
        <f>B49+B54+B55+B56+B57+B58+B59+B60+B61</f>
        <v>2.9019680000000005</v>
      </c>
      <c r="C72" s="4">
        <f t="shared" ref="C72:BE72" si="23">C49+C54+C55+C56+C57+C58+C59+C60+C61</f>
        <v>2.9105680000000005</v>
      </c>
      <c r="D72" s="4">
        <f t="shared" si="23"/>
        <v>4.781568</v>
      </c>
      <c r="E72" s="4">
        <f t="shared" si="23"/>
        <v>4.781568</v>
      </c>
      <c r="F72" s="4">
        <f t="shared" si="23"/>
        <v>4.781568</v>
      </c>
      <c r="G72" s="4">
        <f t="shared" si="23"/>
        <v>6.0512100000000011</v>
      </c>
      <c r="H72" s="4">
        <f t="shared" si="23"/>
        <v>8.0123829999999998</v>
      </c>
      <c r="I72" s="4">
        <f t="shared" si="23"/>
        <v>9.474623529108845</v>
      </c>
      <c r="J72" s="4">
        <f t="shared" si="23"/>
        <v>14.149932268070904</v>
      </c>
      <c r="K72" s="4">
        <f t="shared" si="23"/>
        <v>16.456105268070903</v>
      </c>
      <c r="L72" s="4">
        <f t="shared" si="23"/>
        <v>21.447959342278164</v>
      </c>
      <c r="M72" s="4">
        <f t="shared" si="23"/>
        <v>24.284515949645151</v>
      </c>
      <c r="N72" s="4">
        <f t="shared" si="23"/>
        <v>28.258852222146643</v>
      </c>
      <c r="O72" s="4">
        <f t="shared" si="23"/>
        <v>32.508154425395247</v>
      </c>
      <c r="P72" s="4">
        <f t="shared" si="23"/>
        <v>37.330131653978242</v>
      </c>
      <c r="Q72" s="4">
        <f t="shared" si="23"/>
        <v>42.919543613136632</v>
      </c>
      <c r="R72" s="4">
        <f t="shared" si="23"/>
        <v>48.268109860845748</v>
      </c>
      <c r="S72" s="4">
        <f t="shared" si="23"/>
        <v>54.405043375629837</v>
      </c>
      <c r="T72" s="4">
        <f t="shared" si="23"/>
        <v>60.993736359363638</v>
      </c>
      <c r="U72" s="4">
        <f t="shared" si="23"/>
        <v>67.631014084352344</v>
      </c>
      <c r="V72" s="4">
        <f t="shared" si="23"/>
        <v>72.099552529108848</v>
      </c>
      <c r="W72" s="4">
        <f t="shared" si="23"/>
        <v>76.33811052910886</v>
      </c>
      <c r="X72" s="4">
        <f t="shared" si="23"/>
        <v>80.577668529108848</v>
      </c>
      <c r="Y72" s="4">
        <f t="shared" si="23"/>
        <v>84.395977366402875</v>
      </c>
      <c r="Z72" s="4">
        <f t="shared" si="23"/>
        <v>88.645094366402873</v>
      </c>
      <c r="AA72" s="4">
        <f t="shared" si="23"/>
        <v>92.64466936640288</v>
      </c>
      <c r="AB72" s="4">
        <f t="shared" si="23"/>
        <v>98.313014863265522</v>
      </c>
      <c r="AC72" s="4">
        <f t="shared" si="23"/>
        <v>102.52258986326552</v>
      </c>
      <c r="AD72" s="4">
        <f t="shared" si="23"/>
        <v>108.06103429136603</v>
      </c>
      <c r="AE72" s="4">
        <f t="shared" si="23"/>
        <v>114.62041797998948</v>
      </c>
      <c r="AF72" s="4">
        <f t="shared" si="23"/>
        <v>121.01999297998951</v>
      </c>
      <c r="AG72" s="4">
        <f t="shared" si="23"/>
        <v>127.51999297998951</v>
      </c>
      <c r="AH72" s="4">
        <f t="shared" si="23"/>
        <v>134.01999297998952</v>
      </c>
      <c r="AI72" s="4">
        <f t="shared" si="23"/>
        <v>140.5199929799895</v>
      </c>
      <c r="AJ72" s="4">
        <f t="shared" si="23"/>
        <v>147.0199929799895</v>
      </c>
      <c r="AK72" s="4">
        <f t="shared" si="23"/>
        <v>153.5199929799895</v>
      </c>
      <c r="AL72" s="4">
        <f t="shared" si="23"/>
        <v>159.5199929799895</v>
      </c>
      <c r="AM72" s="4">
        <f t="shared" si="23"/>
        <v>165.0199929799895</v>
      </c>
      <c r="AN72" s="4">
        <f t="shared" si="23"/>
        <v>170.5199929799895</v>
      </c>
      <c r="AO72" s="4">
        <f t="shared" si="23"/>
        <v>176.0199929799895</v>
      </c>
      <c r="AP72" s="4">
        <f t="shared" si="23"/>
        <v>181.5199929799895</v>
      </c>
      <c r="AQ72" s="4">
        <f t="shared" si="23"/>
        <v>186.0199929799895</v>
      </c>
      <c r="AR72" s="4">
        <f t="shared" si="23"/>
        <v>190.5199929799895</v>
      </c>
      <c r="AS72" s="4">
        <f t="shared" si="23"/>
        <v>195.0199929799895</v>
      </c>
      <c r="AT72" s="4">
        <f t="shared" si="23"/>
        <v>199.5199929799895</v>
      </c>
      <c r="AU72" s="4">
        <f t="shared" si="23"/>
        <v>203.74399297998949</v>
      </c>
      <c r="AV72" s="4">
        <f t="shared" si="23"/>
        <v>208.24399297998949</v>
      </c>
      <c r="AW72" s="4">
        <f t="shared" si="23"/>
        <v>212.74399297998949</v>
      </c>
      <c r="AX72" s="4">
        <f t="shared" si="23"/>
        <v>217.24399297998949</v>
      </c>
      <c r="AY72" s="4">
        <f t="shared" si="23"/>
        <v>221.74399297998949</v>
      </c>
      <c r="AZ72" s="4">
        <f t="shared" si="23"/>
        <v>226.24399297998949</v>
      </c>
      <c r="BA72" s="4">
        <f t="shared" si="23"/>
        <v>230.31561448312692</v>
      </c>
      <c r="BB72" s="4">
        <f t="shared" si="23"/>
        <v>234.81561448312692</v>
      </c>
      <c r="BC72" s="4">
        <f t="shared" si="23"/>
        <v>237.7767450550264</v>
      </c>
      <c r="BD72" s="4">
        <f t="shared" si="23"/>
        <v>239.7169363664029</v>
      </c>
      <c r="BE72" s="4">
        <f t="shared" si="23"/>
        <v>241.2169363664029</v>
      </c>
    </row>
    <row r="73" spans="1:57" x14ac:dyDescent="0.25">
      <c r="A73" s="8" t="s">
        <v>181</v>
      </c>
      <c r="B73" s="18">
        <f>B72/B71</f>
        <v>0.92708176669620279</v>
      </c>
      <c r="C73" s="18">
        <f t="shared" ref="C73:BE73" si="24">C72/C71</f>
        <v>0.91356825766088567</v>
      </c>
      <c r="D73" s="18">
        <f t="shared" si="24"/>
        <v>0.94554688265110343</v>
      </c>
      <c r="E73" s="18">
        <f t="shared" si="24"/>
        <v>0.94554688265110343</v>
      </c>
      <c r="F73" s="18">
        <f t="shared" si="24"/>
        <v>0.88816266652691978</v>
      </c>
      <c r="G73" s="18">
        <f t="shared" si="24"/>
        <v>0.8372276217912501</v>
      </c>
      <c r="H73" s="18">
        <f t="shared" si="24"/>
        <v>0.87264060678968747</v>
      </c>
      <c r="I73" s="18">
        <f t="shared" si="24"/>
        <v>0.89072946469067127</v>
      </c>
      <c r="J73" s="18">
        <f t="shared" si="24"/>
        <v>0.92452078721790809</v>
      </c>
      <c r="K73" s="18">
        <f t="shared" si="24"/>
        <v>0.93478054597242433</v>
      </c>
      <c r="L73" s="18">
        <f t="shared" si="24"/>
        <v>0.95314093127460264</v>
      </c>
      <c r="M73" s="18">
        <f t="shared" si="24"/>
        <v>0.96044083450547113</v>
      </c>
      <c r="N73" s="18">
        <f t="shared" si="24"/>
        <v>0.9660480715745231</v>
      </c>
      <c r="O73" s="18">
        <f t="shared" si="24"/>
        <v>0.97055969176113555</v>
      </c>
      <c r="P73" s="18">
        <f t="shared" si="24"/>
        <v>0.9828270402155358</v>
      </c>
      <c r="Q73" s="18">
        <f t="shared" si="24"/>
        <v>0.98519011759274955</v>
      </c>
      <c r="R73" s="18">
        <f t="shared" si="24"/>
        <v>0.98695243870056748</v>
      </c>
      <c r="S73" s="18">
        <f t="shared" si="24"/>
        <v>0.98853433434873739</v>
      </c>
      <c r="T73" s="18">
        <f t="shared" si="24"/>
        <v>0.98987395399470679</v>
      </c>
      <c r="U73" s="18">
        <f t="shared" si="24"/>
        <v>0.99096145113735423</v>
      </c>
      <c r="V73" s="18">
        <f t="shared" si="24"/>
        <v>0.97508481936794178</v>
      </c>
      <c r="W73" s="18">
        <f t="shared" si="24"/>
        <v>0.95918631917167518</v>
      </c>
      <c r="X73" s="18">
        <f t="shared" si="24"/>
        <v>0.94494220206919166</v>
      </c>
      <c r="Y73" s="18">
        <f t="shared" si="24"/>
        <v>0.93241956951554139</v>
      </c>
      <c r="Z73" s="18">
        <f t="shared" si="24"/>
        <v>0.92540721736660481</v>
      </c>
      <c r="AA73" s="18">
        <f t="shared" si="24"/>
        <v>0.91821688603545359</v>
      </c>
      <c r="AB73" s="18">
        <f t="shared" si="24"/>
        <v>0.91919185891714206</v>
      </c>
      <c r="AC73" s="18">
        <f t="shared" si="24"/>
        <v>0.90460913692532219</v>
      </c>
      <c r="AD73" s="18">
        <f t="shared" si="24"/>
        <v>0.89605328622314362</v>
      </c>
      <c r="AE73" s="18">
        <f t="shared" si="24"/>
        <v>0.89042834117482772</v>
      </c>
      <c r="AF73" s="18">
        <f t="shared" si="24"/>
        <v>0.88699257526335795</v>
      </c>
      <c r="AG73" s="18">
        <f t="shared" si="24"/>
        <v>0.87968395850730063</v>
      </c>
      <c r="AH73" s="18">
        <f t="shared" si="24"/>
        <v>0.87363213126763628</v>
      </c>
      <c r="AI73" s="18">
        <f t="shared" si="24"/>
        <v>0.86636987681344313</v>
      </c>
      <c r="AJ73" s="18">
        <f t="shared" si="24"/>
        <v>0.861721998073531</v>
      </c>
      <c r="AK73" s="18">
        <f t="shared" si="24"/>
        <v>0.85622984623982723</v>
      </c>
      <c r="AL73" s="18">
        <f t="shared" si="24"/>
        <v>0.84814835026209345</v>
      </c>
      <c r="AM73" s="18">
        <f t="shared" si="24"/>
        <v>0.83953356129157464</v>
      </c>
      <c r="AN73" s="18">
        <f t="shared" si="24"/>
        <v>0.83138156111108086</v>
      </c>
      <c r="AO73" s="18">
        <f t="shared" si="24"/>
        <v>0.82384253127856333</v>
      </c>
      <c r="AP73" s="18">
        <f t="shared" si="24"/>
        <v>0.81666638311747386</v>
      </c>
      <c r="AQ73" s="18">
        <f t="shared" si="24"/>
        <v>0.80936330129410838</v>
      </c>
      <c r="AR73" s="18">
        <f t="shared" si="24"/>
        <v>0.79980145784017631</v>
      </c>
      <c r="AS73" s="18">
        <f t="shared" si="24"/>
        <v>0.79370273835282712</v>
      </c>
      <c r="AT73" s="18">
        <f t="shared" si="24"/>
        <v>0.78796530441528301</v>
      </c>
      <c r="AU73" s="18">
        <f t="shared" si="24"/>
        <v>0.78341074353907536</v>
      </c>
      <c r="AV73" s="18">
        <f t="shared" si="24"/>
        <v>0.77697958605633333</v>
      </c>
      <c r="AW73" s="18">
        <f t="shared" si="24"/>
        <v>0.77122980669897911</v>
      </c>
      <c r="AX73" s="18">
        <f t="shared" si="24"/>
        <v>0.76561040374756661</v>
      </c>
      <c r="AY73" s="18">
        <f t="shared" si="24"/>
        <v>0.76010103365059023</v>
      </c>
      <c r="AZ73" s="18">
        <f t="shared" si="24"/>
        <v>0.75468730874792378</v>
      </c>
      <c r="BA73" s="18">
        <f t="shared" si="24"/>
        <v>0.75157572524647209</v>
      </c>
      <c r="BB73" s="18">
        <f t="shared" si="24"/>
        <v>0.74873115933897527</v>
      </c>
      <c r="BC73" s="18">
        <f t="shared" si="24"/>
        <v>0.74457066576209618</v>
      </c>
      <c r="BD73" s="18">
        <f t="shared" si="24"/>
        <v>0.74006440519935646</v>
      </c>
      <c r="BE73" s="18">
        <f t="shared" si="24"/>
        <v>0.73597351305816605</v>
      </c>
    </row>
    <row r="75" spans="1:57" ht="15.75" x14ac:dyDescent="0.25">
      <c r="A75" s="3" t="s">
        <v>140</v>
      </c>
      <c r="B75" s="3">
        <v>2015</v>
      </c>
      <c r="C75" s="3">
        <v>2016</v>
      </c>
      <c r="D75" s="3">
        <v>2017</v>
      </c>
      <c r="E75" s="3">
        <v>2018</v>
      </c>
      <c r="F75" s="3">
        <v>2019</v>
      </c>
      <c r="G75" s="3">
        <v>2020</v>
      </c>
      <c r="H75" s="3">
        <v>2021</v>
      </c>
      <c r="I75" s="3">
        <v>2022</v>
      </c>
      <c r="J75" s="3">
        <v>2023</v>
      </c>
      <c r="K75" s="3">
        <v>2024</v>
      </c>
      <c r="L75" s="3">
        <v>2025</v>
      </c>
      <c r="M75" s="3">
        <v>2026</v>
      </c>
      <c r="N75" s="3">
        <v>2027</v>
      </c>
      <c r="O75" s="3">
        <v>2028</v>
      </c>
      <c r="P75" s="3">
        <v>2029</v>
      </c>
      <c r="Q75" s="3">
        <v>2030</v>
      </c>
      <c r="R75" s="3">
        <v>2031</v>
      </c>
      <c r="S75" s="3">
        <v>2032</v>
      </c>
      <c r="T75" s="3">
        <v>2033</v>
      </c>
      <c r="U75" s="3">
        <v>2034</v>
      </c>
      <c r="V75" s="3">
        <v>2035</v>
      </c>
      <c r="W75" s="3">
        <v>2036</v>
      </c>
      <c r="X75" s="3">
        <v>2037</v>
      </c>
      <c r="Y75" s="3">
        <v>2038</v>
      </c>
      <c r="Z75" s="3">
        <v>2039</v>
      </c>
      <c r="AA75" s="3">
        <v>2040</v>
      </c>
      <c r="AB75" s="3">
        <v>2041</v>
      </c>
      <c r="AC75" s="3">
        <v>2042</v>
      </c>
      <c r="AD75" s="3">
        <v>2043</v>
      </c>
      <c r="AE75" s="3">
        <v>2044</v>
      </c>
      <c r="AF75" s="3">
        <v>2045</v>
      </c>
      <c r="AG75" s="3">
        <v>2046</v>
      </c>
      <c r="AH75" s="3">
        <v>2047</v>
      </c>
      <c r="AI75" s="3">
        <v>2048</v>
      </c>
      <c r="AJ75" s="3">
        <v>2049</v>
      </c>
      <c r="AK75" s="3">
        <v>2050</v>
      </c>
      <c r="AL75" s="3">
        <v>2051</v>
      </c>
      <c r="AM75" s="3">
        <v>2052</v>
      </c>
      <c r="AN75" s="3">
        <v>2053</v>
      </c>
      <c r="AO75" s="3">
        <v>2054</v>
      </c>
      <c r="AP75" s="3">
        <v>2055</v>
      </c>
      <c r="AQ75" s="3">
        <v>2056</v>
      </c>
      <c r="AR75" s="3">
        <v>2057</v>
      </c>
      <c r="AS75" s="3">
        <v>2058</v>
      </c>
      <c r="AT75" s="3">
        <v>2059</v>
      </c>
      <c r="AU75" s="3">
        <v>2060</v>
      </c>
      <c r="AV75" s="3">
        <v>2061</v>
      </c>
      <c r="AW75" s="3">
        <v>2062</v>
      </c>
      <c r="AX75" s="3">
        <v>2063</v>
      </c>
      <c r="AY75" s="3">
        <v>2064</v>
      </c>
      <c r="AZ75" s="3">
        <v>2065</v>
      </c>
      <c r="BA75" s="3">
        <v>2066</v>
      </c>
      <c r="BB75" s="3">
        <v>2067</v>
      </c>
      <c r="BC75" s="3">
        <v>2068</v>
      </c>
      <c r="BD75" s="3">
        <v>2069</v>
      </c>
      <c r="BE75" s="3">
        <v>2070</v>
      </c>
    </row>
    <row r="76" spans="1:57" x14ac:dyDescent="0.25">
      <c r="A76" t="s">
        <v>143</v>
      </c>
      <c r="B76">
        <f>B8</f>
        <v>0</v>
      </c>
      <c r="C76">
        <f t="shared" ref="C76:BE76" si="25">C8</f>
        <v>0</v>
      </c>
      <c r="D76">
        <f t="shared" si="25"/>
        <v>0</v>
      </c>
      <c r="E76">
        <f t="shared" si="25"/>
        <v>0</v>
      </c>
      <c r="F76">
        <f t="shared" si="25"/>
        <v>0</v>
      </c>
      <c r="G76">
        <f t="shared" si="25"/>
        <v>0</v>
      </c>
      <c r="H76">
        <f t="shared" si="25"/>
        <v>0</v>
      </c>
      <c r="I76">
        <f t="shared" si="25"/>
        <v>0</v>
      </c>
      <c r="J76">
        <f t="shared" si="25"/>
        <v>0</v>
      </c>
      <c r="K76">
        <f t="shared" si="25"/>
        <v>0</v>
      </c>
      <c r="L76">
        <f t="shared" si="25"/>
        <v>0</v>
      </c>
      <c r="M76">
        <f t="shared" si="25"/>
        <v>0</v>
      </c>
      <c r="N76">
        <f t="shared" si="25"/>
        <v>0</v>
      </c>
      <c r="O76">
        <f t="shared" si="25"/>
        <v>0</v>
      </c>
      <c r="P76">
        <f t="shared" si="25"/>
        <v>0</v>
      </c>
      <c r="Q76">
        <f t="shared" si="25"/>
        <v>0</v>
      </c>
      <c r="R76">
        <f t="shared" si="25"/>
        <v>0</v>
      </c>
      <c r="S76">
        <f t="shared" si="25"/>
        <v>0</v>
      </c>
      <c r="T76">
        <f t="shared" si="25"/>
        <v>0</v>
      </c>
      <c r="U76">
        <f t="shared" si="25"/>
        <v>0</v>
      </c>
      <c r="V76">
        <f t="shared" si="25"/>
        <v>0</v>
      </c>
      <c r="W76">
        <f t="shared" si="25"/>
        <v>0</v>
      </c>
      <c r="X76">
        <f t="shared" si="25"/>
        <v>0</v>
      </c>
      <c r="Y76">
        <f t="shared" si="25"/>
        <v>0</v>
      </c>
      <c r="Z76">
        <f t="shared" si="25"/>
        <v>0</v>
      </c>
      <c r="AA76">
        <f t="shared" si="25"/>
        <v>0</v>
      </c>
      <c r="AB76">
        <f t="shared" si="25"/>
        <v>0</v>
      </c>
      <c r="AC76">
        <f t="shared" si="25"/>
        <v>0</v>
      </c>
      <c r="AD76">
        <f t="shared" si="25"/>
        <v>0</v>
      </c>
      <c r="AE76">
        <f t="shared" si="25"/>
        <v>0</v>
      </c>
      <c r="AF76">
        <f t="shared" si="25"/>
        <v>0</v>
      </c>
      <c r="AG76">
        <f t="shared" si="25"/>
        <v>0</v>
      </c>
      <c r="AH76">
        <f t="shared" si="25"/>
        <v>0</v>
      </c>
      <c r="AI76">
        <f t="shared" si="25"/>
        <v>0</v>
      </c>
      <c r="AJ76">
        <f t="shared" si="25"/>
        <v>0</v>
      </c>
      <c r="AK76">
        <f t="shared" si="25"/>
        <v>0</v>
      </c>
      <c r="AL76">
        <f t="shared" si="25"/>
        <v>0</v>
      </c>
      <c r="AM76">
        <f t="shared" si="25"/>
        <v>0</v>
      </c>
      <c r="AN76">
        <f t="shared" si="25"/>
        <v>0</v>
      </c>
      <c r="AO76">
        <f t="shared" si="25"/>
        <v>0</v>
      </c>
      <c r="AP76">
        <f t="shared" si="25"/>
        <v>0</v>
      </c>
      <c r="AQ76">
        <f t="shared" si="25"/>
        <v>0</v>
      </c>
      <c r="AR76">
        <f t="shared" si="25"/>
        <v>0</v>
      </c>
      <c r="AS76">
        <f t="shared" si="25"/>
        <v>0</v>
      </c>
      <c r="AT76">
        <f t="shared" si="25"/>
        <v>0</v>
      </c>
      <c r="AU76">
        <f t="shared" si="25"/>
        <v>0</v>
      </c>
      <c r="AV76">
        <f t="shared" si="25"/>
        <v>0</v>
      </c>
      <c r="AW76">
        <f t="shared" si="25"/>
        <v>0</v>
      </c>
      <c r="AX76">
        <f t="shared" si="25"/>
        <v>0</v>
      </c>
      <c r="AY76">
        <f t="shared" si="25"/>
        <v>0</v>
      </c>
      <c r="AZ76">
        <f t="shared" si="25"/>
        <v>0</v>
      </c>
      <c r="BA76">
        <f t="shared" si="25"/>
        <v>0</v>
      </c>
      <c r="BB76">
        <f t="shared" si="25"/>
        <v>0</v>
      </c>
      <c r="BC76">
        <f t="shared" si="25"/>
        <v>0</v>
      </c>
      <c r="BD76">
        <f t="shared" si="25"/>
        <v>0</v>
      </c>
      <c r="BE76">
        <f t="shared" si="25"/>
        <v>0</v>
      </c>
    </row>
    <row r="77" spans="1:57" x14ac:dyDescent="0.25">
      <c r="A77" t="s">
        <v>144</v>
      </c>
      <c r="B77">
        <f>B9</f>
        <v>0</v>
      </c>
      <c r="C77">
        <f t="shared" ref="C77:BE77" si="26">C9</f>
        <v>0</v>
      </c>
      <c r="D77">
        <f t="shared" si="26"/>
        <v>0</v>
      </c>
      <c r="E77">
        <f t="shared" si="26"/>
        <v>0</v>
      </c>
      <c r="F77">
        <f t="shared" si="26"/>
        <v>0</v>
      </c>
      <c r="G77">
        <f t="shared" si="26"/>
        <v>0</v>
      </c>
      <c r="H77">
        <f t="shared" si="26"/>
        <v>0</v>
      </c>
      <c r="I77">
        <f t="shared" si="26"/>
        <v>0</v>
      </c>
      <c r="J77">
        <f t="shared" si="26"/>
        <v>0</v>
      </c>
      <c r="K77">
        <f t="shared" si="26"/>
        <v>0</v>
      </c>
      <c r="L77">
        <f t="shared" si="26"/>
        <v>0</v>
      </c>
      <c r="M77">
        <f t="shared" si="26"/>
        <v>0</v>
      </c>
      <c r="N77">
        <f t="shared" si="26"/>
        <v>0</v>
      </c>
      <c r="O77">
        <f t="shared" si="26"/>
        <v>0</v>
      </c>
      <c r="P77">
        <f t="shared" si="26"/>
        <v>0</v>
      </c>
      <c r="Q77">
        <f t="shared" si="26"/>
        <v>0</v>
      </c>
      <c r="R77">
        <f t="shared" si="26"/>
        <v>0</v>
      </c>
      <c r="S77">
        <f t="shared" si="26"/>
        <v>0</v>
      </c>
      <c r="T77">
        <f t="shared" si="26"/>
        <v>0</v>
      </c>
      <c r="U77">
        <f t="shared" si="26"/>
        <v>0</v>
      </c>
      <c r="V77">
        <f t="shared" si="26"/>
        <v>0</v>
      </c>
      <c r="W77">
        <f t="shared" si="26"/>
        <v>0</v>
      </c>
      <c r="X77">
        <f t="shared" si="26"/>
        <v>0</v>
      </c>
      <c r="Y77">
        <f t="shared" si="26"/>
        <v>0</v>
      </c>
      <c r="Z77">
        <f t="shared" si="26"/>
        <v>0</v>
      </c>
      <c r="AA77">
        <f t="shared" si="26"/>
        <v>0</v>
      </c>
      <c r="AB77">
        <f t="shared" si="26"/>
        <v>0</v>
      </c>
      <c r="AC77">
        <f t="shared" si="26"/>
        <v>0</v>
      </c>
      <c r="AD77">
        <f t="shared" si="26"/>
        <v>0</v>
      </c>
      <c r="AE77">
        <f t="shared" si="26"/>
        <v>0</v>
      </c>
      <c r="AF77">
        <f t="shared" si="26"/>
        <v>0</v>
      </c>
      <c r="AG77">
        <f t="shared" si="26"/>
        <v>0</v>
      </c>
      <c r="AH77">
        <f t="shared" si="26"/>
        <v>0</v>
      </c>
      <c r="AI77">
        <f t="shared" si="26"/>
        <v>0</v>
      </c>
      <c r="AJ77">
        <f t="shared" si="26"/>
        <v>0</v>
      </c>
      <c r="AK77">
        <f t="shared" si="26"/>
        <v>0</v>
      </c>
      <c r="AL77">
        <f t="shared" si="26"/>
        <v>0</v>
      </c>
      <c r="AM77">
        <f t="shared" si="26"/>
        <v>0</v>
      </c>
      <c r="AN77">
        <f t="shared" si="26"/>
        <v>0</v>
      </c>
      <c r="AO77">
        <f t="shared" si="26"/>
        <v>0</v>
      </c>
      <c r="AP77">
        <f t="shared" si="26"/>
        <v>0</v>
      </c>
      <c r="AQ77">
        <f t="shared" si="26"/>
        <v>0</v>
      </c>
      <c r="AR77">
        <f t="shared" si="26"/>
        <v>0</v>
      </c>
      <c r="AS77">
        <f t="shared" si="26"/>
        <v>0</v>
      </c>
      <c r="AT77">
        <f t="shared" si="26"/>
        <v>0</v>
      </c>
      <c r="AU77">
        <f t="shared" si="26"/>
        <v>0</v>
      </c>
      <c r="AV77">
        <f t="shared" si="26"/>
        <v>0</v>
      </c>
      <c r="AW77">
        <f t="shared" si="26"/>
        <v>0</v>
      </c>
      <c r="AX77">
        <f t="shared" si="26"/>
        <v>0</v>
      </c>
      <c r="AY77">
        <f t="shared" si="26"/>
        <v>0</v>
      </c>
      <c r="AZ77">
        <f t="shared" si="26"/>
        <v>0</v>
      </c>
      <c r="BA77">
        <f t="shared" si="26"/>
        <v>0</v>
      </c>
      <c r="BB77">
        <f t="shared" si="26"/>
        <v>0</v>
      </c>
      <c r="BC77">
        <f t="shared" si="26"/>
        <v>0</v>
      </c>
      <c r="BD77">
        <f t="shared" si="26"/>
        <v>0</v>
      </c>
      <c r="BE77">
        <f t="shared" si="26"/>
        <v>0</v>
      </c>
    </row>
    <row r="78" spans="1:57" x14ac:dyDescent="0.25">
      <c r="A78" t="s">
        <v>146</v>
      </c>
      <c r="B78">
        <f t="shared" ref="B78:B83" si="27">B36</f>
        <v>0</v>
      </c>
      <c r="C78">
        <f t="shared" ref="C78:BE78" si="28">C36</f>
        <v>0</v>
      </c>
      <c r="D78">
        <f t="shared" si="28"/>
        <v>0</v>
      </c>
      <c r="E78">
        <f t="shared" si="28"/>
        <v>0</v>
      </c>
      <c r="F78">
        <f t="shared" si="28"/>
        <v>1.5684886849263301E-2</v>
      </c>
      <c r="G78">
        <f t="shared" si="28"/>
        <v>2.9801285013600399E-2</v>
      </c>
      <c r="H78">
        <f t="shared" si="28"/>
        <v>4.5486171862863703E-2</v>
      </c>
      <c r="I78">
        <f t="shared" si="28"/>
        <v>6.1171058712126997E-2</v>
      </c>
      <c r="J78">
        <f t="shared" si="28"/>
        <v>7.5287456876464098E-2</v>
      </c>
      <c r="K78">
        <f t="shared" si="28"/>
        <v>9.0972343725727406E-2</v>
      </c>
      <c r="L78">
        <f t="shared" si="28"/>
        <v>0.106657230574991</v>
      </c>
      <c r="M78">
        <f t="shared" si="28"/>
        <v>0.120773628739328</v>
      </c>
      <c r="N78">
        <f t="shared" si="28"/>
        <v>0.13645851558859101</v>
      </c>
      <c r="O78">
        <f t="shared" si="28"/>
        <v>0.150574913752928</v>
      </c>
      <c r="P78">
        <f t="shared" si="28"/>
        <v>0.166259800602191</v>
      </c>
      <c r="Q78">
        <f t="shared" si="28"/>
        <v>0.180376198766528</v>
      </c>
      <c r="R78">
        <f t="shared" si="28"/>
        <v>0.222725393259539</v>
      </c>
      <c r="S78">
        <f t="shared" si="28"/>
        <v>0.26350609906762401</v>
      </c>
      <c r="T78">
        <f t="shared" si="28"/>
        <v>0.30585529356063501</v>
      </c>
      <c r="U78">
        <f t="shared" si="28"/>
        <v>0.34820448805364601</v>
      </c>
      <c r="V78">
        <f t="shared" si="28"/>
        <v>0.38898519386173103</v>
      </c>
      <c r="W78">
        <f t="shared" si="28"/>
        <v>0.43133438835474203</v>
      </c>
      <c r="X78">
        <f t="shared" si="28"/>
        <v>0.47211509416282699</v>
      </c>
      <c r="Y78">
        <f t="shared" si="28"/>
        <v>0.51446428865583804</v>
      </c>
      <c r="Z78">
        <f t="shared" si="28"/>
        <v>0.55681348314884904</v>
      </c>
      <c r="AA78">
        <f t="shared" si="28"/>
        <v>0.59759418895693395</v>
      </c>
      <c r="AB78">
        <f t="shared" si="28"/>
        <v>0.64621733818964999</v>
      </c>
      <c r="AC78">
        <f t="shared" si="28"/>
        <v>0.69484048742236604</v>
      </c>
      <c r="AD78">
        <f t="shared" si="28"/>
        <v>0.74189514797015699</v>
      </c>
      <c r="AE78">
        <f t="shared" si="28"/>
        <v>0.91576396097690604</v>
      </c>
      <c r="AF78">
        <f t="shared" si="28"/>
        <v>0.90007907412764299</v>
      </c>
      <c r="AG78">
        <f t="shared" si="28"/>
        <v>0.88619610698337903</v>
      </c>
      <c r="AH78">
        <f t="shared" si="28"/>
        <v>0.93481925621609596</v>
      </c>
      <c r="AI78">
        <f t="shared" si="28"/>
        <v>0.98344240544881201</v>
      </c>
      <c r="AJ78">
        <f t="shared" si="28"/>
        <v>1.0304970659966</v>
      </c>
      <c r="AK78">
        <f t="shared" si="28"/>
        <v>1.07912021522932</v>
      </c>
      <c r="AL78">
        <f t="shared" si="28"/>
        <v>1.11519545498262</v>
      </c>
      <c r="AM78">
        <f t="shared" si="28"/>
        <v>1.1512706947359299</v>
      </c>
      <c r="AN78">
        <f t="shared" si="28"/>
        <v>1.1873459344892401</v>
      </c>
      <c r="AO78">
        <f t="shared" si="28"/>
        <v>1.22342117424254</v>
      </c>
      <c r="AP78">
        <f t="shared" si="28"/>
        <v>1.25949641399585</v>
      </c>
      <c r="AQ78">
        <f t="shared" si="28"/>
        <v>1.2940031650642301</v>
      </c>
      <c r="AR78">
        <f t="shared" si="28"/>
        <v>1.33007840481753</v>
      </c>
      <c r="AS78">
        <f t="shared" si="28"/>
        <v>1.36615364457084</v>
      </c>
      <c r="AT78">
        <f t="shared" si="28"/>
        <v>1.4022288843241399</v>
      </c>
      <c r="AU78">
        <f t="shared" si="28"/>
        <v>1.4383041240774499</v>
      </c>
      <c r="AV78">
        <f t="shared" si="28"/>
        <v>1.51045460358406</v>
      </c>
      <c r="AW78">
        <f t="shared" si="28"/>
        <v>1.5810365944057501</v>
      </c>
      <c r="AX78">
        <f t="shared" si="28"/>
        <v>1.65318707391236</v>
      </c>
      <c r="AY78">
        <f t="shared" si="28"/>
        <v>1.72376906473404</v>
      </c>
      <c r="AZ78">
        <f t="shared" si="28"/>
        <v>1.7959195442406499</v>
      </c>
      <c r="BA78">
        <f t="shared" si="28"/>
        <v>1.8680700237472601</v>
      </c>
      <c r="BB78">
        <f t="shared" si="28"/>
        <v>1.9386520145689501</v>
      </c>
      <c r="BC78">
        <f t="shared" si="28"/>
        <v>2.01080249407556</v>
      </c>
      <c r="BD78">
        <f t="shared" si="28"/>
        <v>2.5435136604269899</v>
      </c>
      <c r="BE78">
        <f t="shared" si="28"/>
        <v>4.8450258764202303</v>
      </c>
    </row>
    <row r="79" spans="1:57" x14ac:dyDescent="0.25">
      <c r="A79" t="s">
        <v>147</v>
      </c>
      <c r="B79">
        <f t="shared" si="27"/>
        <v>0</v>
      </c>
      <c r="C79">
        <f t="shared" ref="C79:BE79" si="29">C37</f>
        <v>0</v>
      </c>
      <c r="D79">
        <f t="shared" si="29"/>
        <v>0</v>
      </c>
      <c r="E79">
        <f t="shared" si="29"/>
        <v>0</v>
      </c>
      <c r="F79">
        <f t="shared" si="29"/>
        <v>3.9597123007518702E-3</v>
      </c>
      <c r="G79">
        <f t="shared" si="29"/>
        <v>7.9194246015037405E-3</v>
      </c>
      <c r="H79">
        <f t="shared" si="29"/>
        <v>1.0559232802005001E-2</v>
      </c>
      <c r="I79">
        <f t="shared" si="29"/>
        <v>1.45189451027569E-2</v>
      </c>
      <c r="J79">
        <f t="shared" si="29"/>
        <v>1.8478657403508701E-2</v>
      </c>
      <c r="K79">
        <f t="shared" si="29"/>
        <v>2.2438369704260601E-2</v>
      </c>
      <c r="L79">
        <f t="shared" si="29"/>
        <v>2.50781779047618E-2</v>
      </c>
      <c r="M79">
        <f t="shared" si="29"/>
        <v>2.50781779047618E-2</v>
      </c>
      <c r="N79">
        <f t="shared" si="29"/>
        <v>2.50781779047618E-2</v>
      </c>
      <c r="O79">
        <f t="shared" si="29"/>
        <v>2.50781779047618E-2</v>
      </c>
      <c r="P79">
        <f t="shared" si="29"/>
        <v>2.50781779047618E-2</v>
      </c>
      <c r="Q79">
        <f t="shared" si="29"/>
        <v>2.50781779047618E-2</v>
      </c>
      <c r="R79">
        <f t="shared" si="29"/>
        <v>2.50781779047618E-2</v>
      </c>
      <c r="S79">
        <f t="shared" si="29"/>
        <v>2.50781779047618E-2</v>
      </c>
      <c r="T79">
        <f t="shared" si="29"/>
        <v>2.50781779047618E-2</v>
      </c>
      <c r="U79">
        <f t="shared" si="29"/>
        <v>2.1118465604010001E-2</v>
      </c>
      <c r="V79">
        <f t="shared" si="29"/>
        <v>1.7158753303258101E-2</v>
      </c>
      <c r="W79">
        <f t="shared" si="29"/>
        <v>1.45189451027569E-2</v>
      </c>
      <c r="X79">
        <f t="shared" si="29"/>
        <v>1.0559232802005001E-2</v>
      </c>
      <c r="Y79">
        <f t="shared" si="29"/>
        <v>6.5995205012531104E-3</v>
      </c>
      <c r="Z79">
        <f t="shared" si="29"/>
        <v>2.6398082005012402E-3</v>
      </c>
      <c r="AA79">
        <f t="shared" si="29"/>
        <v>0</v>
      </c>
      <c r="AB79">
        <f t="shared" si="29"/>
        <v>0</v>
      </c>
      <c r="AC79">
        <f t="shared" si="29"/>
        <v>0</v>
      </c>
      <c r="AD79">
        <f t="shared" si="29"/>
        <v>0</v>
      </c>
      <c r="AE79">
        <f t="shared" si="29"/>
        <v>0</v>
      </c>
      <c r="AF79">
        <f t="shared" si="29"/>
        <v>0</v>
      </c>
      <c r="AG79">
        <f t="shared" si="29"/>
        <v>0</v>
      </c>
      <c r="AH79">
        <f t="shared" si="29"/>
        <v>0</v>
      </c>
      <c r="AI79">
        <f t="shared" si="29"/>
        <v>0</v>
      </c>
      <c r="AJ79">
        <f t="shared" si="29"/>
        <v>0</v>
      </c>
      <c r="AK79">
        <f t="shared" si="29"/>
        <v>0</v>
      </c>
      <c r="AL79">
        <f t="shared" si="29"/>
        <v>0</v>
      </c>
      <c r="AM79">
        <f t="shared" si="29"/>
        <v>0</v>
      </c>
      <c r="AN79">
        <f t="shared" si="29"/>
        <v>0</v>
      </c>
      <c r="AO79">
        <f t="shared" si="29"/>
        <v>0</v>
      </c>
      <c r="AP79">
        <f t="shared" si="29"/>
        <v>0</v>
      </c>
      <c r="AQ79">
        <f t="shared" si="29"/>
        <v>0</v>
      </c>
      <c r="AR79">
        <f t="shared" si="29"/>
        <v>0</v>
      </c>
      <c r="AS79">
        <f t="shared" si="29"/>
        <v>0</v>
      </c>
      <c r="AT79">
        <f t="shared" si="29"/>
        <v>0</v>
      </c>
      <c r="AU79">
        <f t="shared" si="29"/>
        <v>0</v>
      </c>
      <c r="AV79">
        <f t="shared" si="29"/>
        <v>0</v>
      </c>
      <c r="AW79">
        <f t="shared" si="29"/>
        <v>0</v>
      </c>
      <c r="AX79">
        <f t="shared" si="29"/>
        <v>0</v>
      </c>
      <c r="AY79">
        <f t="shared" si="29"/>
        <v>0</v>
      </c>
      <c r="AZ79">
        <f t="shared" si="29"/>
        <v>0</v>
      </c>
      <c r="BA79">
        <f t="shared" si="29"/>
        <v>0</v>
      </c>
      <c r="BB79">
        <f t="shared" si="29"/>
        <v>0</v>
      </c>
      <c r="BC79">
        <f t="shared" si="29"/>
        <v>0</v>
      </c>
      <c r="BD79">
        <f t="shared" si="29"/>
        <v>0</v>
      </c>
      <c r="BE79">
        <f t="shared" si="29"/>
        <v>0</v>
      </c>
    </row>
    <row r="80" spans="1:57" x14ac:dyDescent="0.25">
      <c r="A80" t="s">
        <v>148</v>
      </c>
      <c r="B80">
        <f t="shared" si="27"/>
        <v>0</v>
      </c>
      <c r="C80">
        <f t="shared" ref="C80:BE80" si="30">C38</f>
        <v>0</v>
      </c>
      <c r="D80">
        <f t="shared" si="30"/>
        <v>0</v>
      </c>
      <c r="E80">
        <f t="shared" si="30"/>
        <v>0</v>
      </c>
      <c r="F80">
        <f t="shared" si="30"/>
        <v>0</v>
      </c>
      <c r="G80">
        <f t="shared" si="30"/>
        <v>0</v>
      </c>
      <c r="H80">
        <f t="shared" si="30"/>
        <v>0</v>
      </c>
      <c r="I80">
        <f t="shared" si="30"/>
        <v>0</v>
      </c>
      <c r="J80">
        <f t="shared" si="30"/>
        <v>0</v>
      </c>
      <c r="K80">
        <f t="shared" si="30"/>
        <v>0</v>
      </c>
      <c r="L80">
        <f t="shared" si="30"/>
        <v>0</v>
      </c>
      <c r="M80">
        <f t="shared" si="30"/>
        <v>0</v>
      </c>
      <c r="N80">
        <f t="shared" si="30"/>
        <v>0</v>
      </c>
      <c r="O80">
        <f t="shared" si="30"/>
        <v>0</v>
      </c>
      <c r="P80">
        <f t="shared" si="30"/>
        <v>0</v>
      </c>
      <c r="Q80">
        <f t="shared" si="30"/>
        <v>0</v>
      </c>
      <c r="R80">
        <f t="shared" si="30"/>
        <v>0</v>
      </c>
      <c r="S80">
        <f t="shared" si="30"/>
        <v>0</v>
      </c>
      <c r="T80">
        <f t="shared" si="30"/>
        <v>0</v>
      </c>
      <c r="U80">
        <f t="shared" si="30"/>
        <v>0</v>
      </c>
      <c r="V80">
        <f t="shared" si="30"/>
        <v>0</v>
      </c>
      <c r="W80">
        <f t="shared" si="30"/>
        <v>0</v>
      </c>
      <c r="X80">
        <f t="shared" si="30"/>
        <v>0</v>
      </c>
      <c r="Y80">
        <f t="shared" si="30"/>
        <v>0</v>
      </c>
      <c r="Z80">
        <f t="shared" si="30"/>
        <v>0</v>
      </c>
      <c r="AA80">
        <f t="shared" si="30"/>
        <v>0</v>
      </c>
      <c r="AB80">
        <f t="shared" si="30"/>
        <v>0</v>
      </c>
      <c r="AC80">
        <f t="shared" si="30"/>
        <v>0</v>
      </c>
      <c r="AD80">
        <f t="shared" si="30"/>
        <v>0</v>
      </c>
      <c r="AE80">
        <f t="shared" si="30"/>
        <v>0</v>
      </c>
      <c r="AF80">
        <f t="shared" si="30"/>
        <v>0</v>
      </c>
      <c r="AG80">
        <f t="shared" si="30"/>
        <v>0</v>
      </c>
      <c r="AH80">
        <f t="shared" si="30"/>
        <v>0</v>
      </c>
      <c r="AI80">
        <f t="shared" si="30"/>
        <v>0</v>
      </c>
      <c r="AJ80">
        <f t="shared" si="30"/>
        <v>0</v>
      </c>
      <c r="AK80">
        <f t="shared" si="30"/>
        <v>0</v>
      </c>
      <c r="AL80">
        <f t="shared" si="30"/>
        <v>0</v>
      </c>
      <c r="AM80">
        <f t="shared" si="30"/>
        <v>0</v>
      </c>
      <c r="AN80">
        <f t="shared" si="30"/>
        <v>0</v>
      </c>
      <c r="AO80">
        <f t="shared" si="30"/>
        <v>0</v>
      </c>
      <c r="AP80">
        <f t="shared" si="30"/>
        <v>0</v>
      </c>
      <c r="AQ80">
        <f t="shared" si="30"/>
        <v>0</v>
      </c>
      <c r="AR80">
        <f t="shared" si="30"/>
        <v>0</v>
      </c>
      <c r="AS80">
        <f t="shared" si="30"/>
        <v>0</v>
      </c>
      <c r="AT80">
        <f t="shared" si="30"/>
        <v>0</v>
      </c>
      <c r="AU80">
        <f t="shared" si="30"/>
        <v>0</v>
      </c>
      <c r="AV80">
        <f t="shared" si="30"/>
        <v>0</v>
      </c>
      <c r="AW80">
        <f t="shared" si="30"/>
        <v>0</v>
      </c>
      <c r="AX80">
        <f t="shared" si="30"/>
        <v>0</v>
      </c>
      <c r="AY80">
        <f t="shared" si="30"/>
        <v>0</v>
      </c>
      <c r="AZ80">
        <f t="shared" si="30"/>
        <v>0</v>
      </c>
      <c r="BA80">
        <f t="shared" si="30"/>
        <v>0</v>
      </c>
      <c r="BB80">
        <f t="shared" si="30"/>
        <v>0</v>
      </c>
      <c r="BC80">
        <f t="shared" si="30"/>
        <v>0</v>
      </c>
      <c r="BD80">
        <f t="shared" si="30"/>
        <v>0</v>
      </c>
      <c r="BE80">
        <f t="shared" si="30"/>
        <v>0</v>
      </c>
    </row>
    <row r="81" spans="1:57" x14ac:dyDescent="0.25">
      <c r="A81" t="s">
        <v>149</v>
      </c>
      <c r="B81">
        <f t="shared" si="27"/>
        <v>0</v>
      </c>
      <c r="C81">
        <f t="shared" ref="C81:BE81" si="31">C39</f>
        <v>0</v>
      </c>
      <c r="D81">
        <f t="shared" si="31"/>
        <v>0</v>
      </c>
      <c r="E81">
        <f t="shared" si="31"/>
        <v>0</v>
      </c>
      <c r="F81">
        <f t="shared" si="31"/>
        <v>0</v>
      </c>
      <c r="G81">
        <f t="shared" si="31"/>
        <v>0</v>
      </c>
      <c r="H81">
        <f t="shared" si="31"/>
        <v>0</v>
      </c>
      <c r="I81">
        <f t="shared" si="31"/>
        <v>0</v>
      </c>
      <c r="J81">
        <f t="shared" si="31"/>
        <v>0</v>
      </c>
      <c r="K81">
        <f t="shared" si="31"/>
        <v>0</v>
      </c>
      <c r="L81">
        <f t="shared" si="31"/>
        <v>0</v>
      </c>
      <c r="M81">
        <f t="shared" si="31"/>
        <v>0</v>
      </c>
      <c r="N81">
        <f t="shared" si="31"/>
        <v>0</v>
      </c>
      <c r="O81">
        <f t="shared" si="31"/>
        <v>0</v>
      </c>
      <c r="P81">
        <f t="shared" si="31"/>
        <v>0</v>
      </c>
      <c r="Q81">
        <f t="shared" si="31"/>
        <v>0</v>
      </c>
      <c r="R81">
        <f t="shared" si="31"/>
        <v>0</v>
      </c>
      <c r="S81">
        <f t="shared" si="31"/>
        <v>0</v>
      </c>
      <c r="T81">
        <f t="shared" si="31"/>
        <v>0</v>
      </c>
      <c r="U81">
        <f t="shared" si="31"/>
        <v>1.3199041002506201E-3</v>
      </c>
      <c r="V81">
        <f t="shared" si="31"/>
        <v>1.3199041002506201E-3</v>
      </c>
      <c r="W81">
        <f t="shared" si="31"/>
        <v>1.3199041002506201E-3</v>
      </c>
      <c r="X81">
        <f t="shared" si="31"/>
        <v>1.3199041002506201E-3</v>
      </c>
      <c r="Y81">
        <f t="shared" si="31"/>
        <v>1.3199041002506201E-3</v>
      </c>
      <c r="Z81">
        <f t="shared" si="31"/>
        <v>1.3199041002506201E-3</v>
      </c>
      <c r="AA81">
        <f t="shared" si="31"/>
        <v>1.3199041002506201E-3</v>
      </c>
      <c r="AB81">
        <f t="shared" si="31"/>
        <v>1.3199041002506201E-3</v>
      </c>
      <c r="AC81">
        <f t="shared" si="31"/>
        <v>1.3199041002506201E-3</v>
      </c>
      <c r="AD81">
        <f t="shared" si="31"/>
        <v>1.3199041002506201E-3</v>
      </c>
      <c r="AE81">
        <f t="shared" si="31"/>
        <v>1.3199041002506201E-3</v>
      </c>
      <c r="AF81">
        <f t="shared" si="31"/>
        <v>1.3199041002506201E-3</v>
      </c>
      <c r="AG81">
        <f t="shared" si="31"/>
        <v>1.3199041002506201E-3</v>
      </c>
      <c r="AH81">
        <f t="shared" si="31"/>
        <v>1.3199041002506201E-3</v>
      </c>
      <c r="AI81">
        <f t="shared" si="31"/>
        <v>1.3199041002506201E-3</v>
      </c>
      <c r="AJ81">
        <f t="shared" si="31"/>
        <v>0</v>
      </c>
      <c r="AK81">
        <f t="shared" si="31"/>
        <v>0</v>
      </c>
      <c r="AL81">
        <f t="shared" si="31"/>
        <v>0</v>
      </c>
      <c r="AM81">
        <f t="shared" si="31"/>
        <v>0</v>
      </c>
      <c r="AN81">
        <f t="shared" si="31"/>
        <v>0</v>
      </c>
      <c r="AO81">
        <f t="shared" si="31"/>
        <v>0</v>
      </c>
      <c r="AP81">
        <f t="shared" si="31"/>
        <v>0</v>
      </c>
      <c r="AQ81">
        <f t="shared" si="31"/>
        <v>0</v>
      </c>
      <c r="AR81">
        <f t="shared" si="31"/>
        <v>0</v>
      </c>
      <c r="AS81">
        <f t="shared" si="31"/>
        <v>0</v>
      </c>
      <c r="AT81">
        <f t="shared" si="31"/>
        <v>0</v>
      </c>
      <c r="AU81">
        <f t="shared" si="31"/>
        <v>0</v>
      </c>
      <c r="AV81">
        <f t="shared" si="31"/>
        <v>0</v>
      </c>
      <c r="AW81">
        <f t="shared" si="31"/>
        <v>0</v>
      </c>
      <c r="AX81">
        <f t="shared" si="31"/>
        <v>0</v>
      </c>
      <c r="AY81">
        <f t="shared" si="31"/>
        <v>0</v>
      </c>
      <c r="AZ81">
        <f t="shared" si="31"/>
        <v>0</v>
      </c>
      <c r="BA81">
        <f t="shared" si="31"/>
        <v>0</v>
      </c>
      <c r="BB81">
        <f t="shared" si="31"/>
        <v>0</v>
      </c>
      <c r="BC81">
        <f t="shared" si="31"/>
        <v>0</v>
      </c>
      <c r="BD81">
        <f t="shared" si="31"/>
        <v>0</v>
      </c>
      <c r="BE81">
        <f t="shared" si="31"/>
        <v>0</v>
      </c>
    </row>
    <row r="82" spans="1:57" x14ac:dyDescent="0.25">
      <c r="A82" t="s">
        <v>150</v>
      </c>
      <c r="B82">
        <f t="shared" si="27"/>
        <v>0</v>
      </c>
      <c r="C82">
        <f t="shared" ref="C82:BE82" si="32">C40</f>
        <v>0</v>
      </c>
      <c r="D82">
        <f t="shared" si="32"/>
        <v>0</v>
      </c>
      <c r="E82">
        <f t="shared" si="32"/>
        <v>0</v>
      </c>
      <c r="F82">
        <f t="shared" si="32"/>
        <v>0</v>
      </c>
      <c r="G82">
        <f t="shared" si="32"/>
        <v>0</v>
      </c>
      <c r="H82">
        <f t="shared" si="32"/>
        <v>0</v>
      </c>
      <c r="I82">
        <f t="shared" si="32"/>
        <v>0</v>
      </c>
      <c r="J82">
        <f t="shared" si="32"/>
        <v>0</v>
      </c>
      <c r="K82">
        <f t="shared" si="32"/>
        <v>0</v>
      </c>
      <c r="L82">
        <f t="shared" si="32"/>
        <v>0</v>
      </c>
      <c r="M82">
        <f t="shared" si="32"/>
        <v>0</v>
      </c>
      <c r="N82">
        <f t="shared" si="32"/>
        <v>0</v>
      </c>
      <c r="O82">
        <f t="shared" si="32"/>
        <v>0</v>
      </c>
      <c r="P82">
        <f t="shared" si="32"/>
        <v>0</v>
      </c>
      <c r="Q82">
        <f t="shared" si="32"/>
        <v>0</v>
      </c>
      <c r="R82">
        <f t="shared" si="32"/>
        <v>0</v>
      </c>
      <c r="S82">
        <f t="shared" si="32"/>
        <v>0</v>
      </c>
      <c r="T82">
        <f t="shared" si="32"/>
        <v>0</v>
      </c>
      <c r="U82">
        <f t="shared" si="32"/>
        <v>0</v>
      </c>
      <c r="V82">
        <f t="shared" si="32"/>
        <v>0</v>
      </c>
      <c r="W82">
        <f t="shared" si="32"/>
        <v>0</v>
      </c>
      <c r="X82">
        <f t="shared" si="32"/>
        <v>0</v>
      </c>
      <c r="Y82">
        <f t="shared" si="32"/>
        <v>0</v>
      </c>
      <c r="Z82">
        <f t="shared" si="32"/>
        <v>0</v>
      </c>
      <c r="AA82">
        <f t="shared" si="32"/>
        <v>0</v>
      </c>
      <c r="AB82">
        <f t="shared" si="32"/>
        <v>0</v>
      </c>
      <c r="AC82">
        <f t="shared" si="32"/>
        <v>0</v>
      </c>
      <c r="AD82">
        <f t="shared" si="32"/>
        <v>0</v>
      </c>
      <c r="AE82">
        <f t="shared" si="32"/>
        <v>0</v>
      </c>
      <c r="AF82">
        <f t="shared" si="32"/>
        <v>0</v>
      </c>
      <c r="AG82">
        <f t="shared" si="32"/>
        <v>0</v>
      </c>
      <c r="AH82">
        <f t="shared" si="32"/>
        <v>0</v>
      </c>
      <c r="AI82">
        <f t="shared" si="32"/>
        <v>0</v>
      </c>
      <c r="AJ82">
        <f t="shared" si="32"/>
        <v>0</v>
      </c>
      <c r="AK82">
        <f t="shared" si="32"/>
        <v>0</v>
      </c>
      <c r="AL82">
        <f t="shared" si="32"/>
        <v>0</v>
      </c>
      <c r="AM82">
        <f t="shared" si="32"/>
        <v>0</v>
      </c>
      <c r="AN82">
        <f t="shared" si="32"/>
        <v>0</v>
      </c>
      <c r="AO82">
        <f t="shared" si="32"/>
        <v>0</v>
      </c>
      <c r="AP82">
        <f t="shared" si="32"/>
        <v>0</v>
      </c>
      <c r="AQ82">
        <f t="shared" si="32"/>
        <v>0</v>
      </c>
      <c r="AR82">
        <f t="shared" si="32"/>
        <v>0</v>
      </c>
      <c r="AS82">
        <f t="shared" si="32"/>
        <v>0</v>
      </c>
      <c r="AT82">
        <f t="shared" si="32"/>
        <v>0</v>
      </c>
      <c r="AU82">
        <f t="shared" si="32"/>
        <v>0</v>
      </c>
      <c r="AV82">
        <f t="shared" si="32"/>
        <v>0</v>
      </c>
      <c r="AW82">
        <f t="shared" si="32"/>
        <v>0</v>
      </c>
      <c r="AX82">
        <f t="shared" si="32"/>
        <v>0</v>
      </c>
      <c r="AY82">
        <f t="shared" si="32"/>
        <v>0</v>
      </c>
      <c r="AZ82">
        <f t="shared" si="32"/>
        <v>0</v>
      </c>
      <c r="BA82">
        <f t="shared" si="32"/>
        <v>0</v>
      </c>
      <c r="BB82">
        <f t="shared" si="32"/>
        <v>0</v>
      </c>
      <c r="BC82">
        <f t="shared" si="32"/>
        <v>0</v>
      </c>
      <c r="BD82">
        <f t="shared" si="32"/>
        <v>0</v>
      </c>
      <c r="BE82">
        <f t="shared" si="32"/>
        <v>0</v>
      </c>
    </row>
    <row r="83" spans="1:57" x14ac:dyDescent="0.25">
      <c r="A83" t="s">
        <v>151</v>
      </c>
      <c r="B83">
        <f t="shared" si="27"/>
        <v>0</v>
      </c>
      <c r="C83">
        <f t="shared" ref="C83:BE83" si="33">C41</f>
        <v>0</v>
      </c>
      <c r="D83">
        <f t="shared" si="33"/>
        <v>0</v>
      </c>
      <c r="E83">
        <f t="shared" si="33"/>
        <v>0</v>
      </c>
      <c r="F83">
        <f t="shared" si="33"/>
        <v>0</v>
      </c>
      <c r="G83">
        <f t="shared" si="33"/>
        <v>0</v>
      </c>
      <c r="H83">
        <f t="shared" si="33"/>
        <v>0</v>
      </c>
      <c r="I83">
        <f t="shared" si="33"/>
        <v>0</v>
      </c>
      <c r="J83">
        <f t="shared" si="33"/>
        <v>0</v>
      </c>
      <c r="K83">
        <f t="shared" si="33"/>
        <v>0</v>
      </c>
      <c r="L83">
        <f t="shared" si="33"/>
        <v>0</v>
      </c>
      <c r="M83">
        <f t="shared" si="33"/>
        <v>0</v>
      </c>
      <c r="N83">
        <f t="shared" si="33"/>
        <v>0</v>
      </c>
      <c r="O83">
        <f t="shared" si="33"/>
        <v>0</v>
      </c>
      <c r="P83">
        <f t="shared" si="33"/>
        <v>0</v>
      </c>
      <c r="Q83">
        <f t="shared" si="33"/>
        <v>0</v>
      </c>
      <c r="R83">
        <f t="shared" si="33"/>
        <v>0</v>
      </c>
      <c r="S83">
        <f t="shared" si="33"/>
        <v>1.23349886815325E-3</v>
      </c>
      <c r="T83">
        <f t="shared" si="33"/>
        <v>1.23349886815325E-3</v>
      </c>
      <c r="U83">
        <f t="shared" si="33"/>
        <v>2.46699773630651E-3</v>
      </c>
      <c r="V83">
        <f t="shared" si="33"/>
        <v>2.46699773630651E-3</v>
      </c>
      <c r="W83">
        <f t="shared" si="33"/>
        <v>3.7004966044597602E-3</v>
      </c>
      <c r="X83">
        <f t="shared" si="33"/>
        <v>3.7004966044596201E-3</v>
      </c>
      <c r="Y83">
        <f t="shared" si="33"/>
        <v>4.9339954726130104E-3</v>
      </c>
      <c r="Z83">
        <f t="shared" si="33"/>
        <v>4.9339954726130104E-3</v>
      </c>
      <c r="AA83">
        <f t="shared" si="33"/>
        <v>6.1674943407662598E-3</v>
      </c>
      <c r="AB83">
        <f t="shared" si="33"/>
        <v>6.1674943407662598E-3</v>
      </c>
      <c r="AC83">
        <f t="shared" si="33"/>
        <v>7.4009932089195204E-3</v>
      </c>
      <c r="AD83">
        <f t="shared" si="33"/>
        <v>7.4009932089195204E-3</v>
      </c>
      <c r="AE83">
        <f t="shared" si="33"/>
        <v>8.6344920770727706E-3</v>
      </c>
      <c r="AF83">
        <f t="shared" si="33"/>
        <v>8.6344920770727706E-3</v>
      </c>
      <c r="AG83">
        <f t="shared" si="33"/>
        <v>9.8679909452260295E-3</v>
      </c>
      <c r="AH83">
        <f t="shared" si="33"/>
        <v>9.8679909452260208E-3</v>
      </c>
      <c r="AI83">
        <f t="shared" si="33"/>
        <v>1.1101489813379301E-2</v>
      </c>
      <c r="AJ83">
        <f t="shared" si="33"/>
        <v>1.1101489813379301E-2</v>
      </c>
      <c r="AK83">
        <f t="shared" si="33"/>
        <v>1.23349886815325E-2</v>
      </c>
      <c r="AL83">
        <f t="shared" si="33"/>
        <v>1.23349886815325E-2</v>
      </c>
      <c r="AM83">
        <f t="shared" si="33"/>
        <v>1.3568487549685799E-2</v>
      </c>
      <c r="AN83">
        <f t="shared" si="33"/>
        <v>1.4801986417839001E-2</v>
      </c>
      <c r="AO83">
        <f t="shared" si="33"/>
        <v>1.6035485285992301E-2</v>
      </c>
      <c r="AP83">
        <f t="shared" si="33"/>
        <v>1.6035485285992301E-2</v>
      </c>
      <c r="AQ83">
        <f t="shared" si="33"/>
        <v>1.72689841541455E-2</v>
      </c>
      <c r="AR83">
        <f t="shared" si="33"/>
        <v>1.8502483022298798E-2</v>
      </c>
      <c r="AS83">
        <f t="shared" si="33"/>
        <v>1.9735981890452E-2</v>
      </c>
      <c r="AT83">
        <f t="shared" si="33"/>
        <v>1.9735981890452E-2</v>
      </c>
      <c r="AU83">
        <f t="shared" si="33"/>
        <v>2.0969480758605299E-2</v>
      </c>
      <c r="AV83">
        <f t="shared" si="33"/>
        <v>2.0969480758605299E-2</v>
      </c>
      <c r="AW83">
        <f t="shared" si="33"/>
        <v>2.0969480758605299E-2</v>
      </c>
      <c r="AX83">
        <f t="shared" si="33"/>
        <v>1.9735981890452E-2</v>
      </c>
      <c r="AY83">
        <f t="shared" si="33"/>
        <v>1.9735981890452E-2</v>
      </c>
      <c r="AZ83">
        <f t="shared" si="33"/>
        <v>1.9735981890452E-2</v>
      </c>
      <c r="BA83">
        <f t="shared" si="33"/>
        <v>1.9735981890452E-2</v>
      </c>
      <c r="BB83">
        <f t="shared" si="33"/>
        <v>1.9735981890452E-2</v>
      </c>
      <c r="BC83">
        <f t="shared" si="33"/>
        <v>1.8502483022298798E-2</v>
      </c>
      <c r="BD83">
        <f t="shared" si="33"/>
        <v>1.8502483022298798E-2</v>
      </c>
      <c r="BE83">
        <f t="shared" si="33"/>
        <v>1.8502483022298798E-2</v>
      </c>
    </row>
    <row r="84" spans="1:57" x14ac:dyDescent="0.25">
      <c r="A84" t="s">
        <v>152</v>
      </c>
      <c r="B84">
        <f>B43</f>
        <v>0</v>
      </c>
      <c r="C84">
        <f t="shared" ref="C84:BE84" si="34">C43</f>
        <v>0</v>
      </c>
      <c r="D84">
        <f t="shared" si="34"/>
        <v>0</v>
      </c>
      <c r="E84">
        <f t="shared" si="34"/>
        <v>0</v>
      </c>
      <c r="F84">
        <f t="shared" si="34"/>
        <v>0</v>
      </c>
      <c r="G84">
        <f t="shared" si="34"/>
        <v>0</v>
      </c>
      <c r="H84">
        <f t="shared" si="34"/>
        <v>0</v>
      </c>
      <c r="I84">
        <f t="shared" si="34"/>
        <v>0</v>
      </c>
      <c r="J84">
        <f t="shared" si="34"/>
        <v>0</v>
      </c>
      <c r="K84">
        <f t="shared" si="34"/>
        <v>0</v>
      </c>
      <c r="L84">
        <f t="shared" si="34"/>
        <v>0</v>
      </c>
      <c r="M84">
        <f t="shared" si="34"/>
        <v>0</v>
      </c>
      <c r="N84">
        <f t="shared" si="34"/>
        <v>0</v>
      </c>
      <c r="O84">
        <f t="shared" si="34"/>
        <v>0</v>
      </c>
      <c r="P84">
        <f t="shared" si="34"/>
        <v>0</v>
      </c>
      <c r="Q84">
        <f t="shared" si="34"/>
        <v>0</v>
      </c>
      <c r="R84">
        <f t="shared" si="34"/>
        <v>0</v>
      </c>
      <c r="S84">
        <f t="shared" si="34"/>
        <v>0</v>
      </c>
      <c r="T84">
        <f t="shared" si="34"/>
        <v>0</v>
      </c>
      <c r="U84">
        <f t="shared" si="34"/>
        <v>0</v>
      </c>
      <c r="V84">
        <f t="shared" si="34"/>
        <v>0</v>
      </c>
      <c r="W84">
        <f t="shared" si="34"/>
        <v>0</v>
      </c>
      <c r="X84">
        <f t="shared" si="34"/>
        <v>0</v>
      </c>
      <c r="Y84">
        <f t="shared" si="34"/>
        <v>0</v>
      </c>
      <c r="Z84">
        <f t="shared" si="34"/>
        <v>0</v>
      </c>
      <c r="AA84">
        <f t="shared" si="34"/>
        <v>0</v>
      </c>
      <c r="AB84">
        <f t="shared" si="34"/>
        <v>0</v>
      </c>
      <c r="AC84">
        <f t="shared" si="34"/>
        <v>0</v>
      </c>
      <c r="AD84">
        <f t="shared" si="34"/>
        <v>0</v>
      </c>
      <c r="AE84">
        <f t="shared" si="34"/>
        <v>0</v>
      </c>
      <c r="AF84">
        <f t="shared" si="34"/>
        <v>0</v>
      </c>
      <c r="AG84">
        <f t="shared" si="34"/>
        <v>0</v>
      </c>
      <c r="AH84">
        <f t="shared" si="34"/>
        <v>0</v>
      </c>
      <c r="AI84">
        <f t="shared" si="34"/>
        <v>0</v>
      </c>
      <c r="AJ84">
        <f t="shared" si="34"/>
        <v>0</v>
      </c>
      <c r="AK84">
        <f t="shared" si="34"/>
        <v>0</v>
      </c>
      <c r="AL84">
        <f t="shared" si="34"/>
        <v>0</v>
      </c>
      <c r="AM84">
        <f t="shared" si="34"/>
        <v>0</v>
      </c>
      <c r="AN84">
        <f t="shared" si="34"/>
        <v>0</v>
      </c>
      <c r="AO84">
        <f t="shared" si="34"/>
        <v>0</v>
      </c>
      <c r="AP84">
        <f t="shared" si="34"/>
        <v>0</v>
      </c>
      <c r="AQ84">
        <f t="shared" si="34"/>
        <v>0</v>
      </c>
      <c r="AR84">
        <f t="shared" si="34"/>
        <v>0</v>
      </c>
      <c r="AS84">
        <f t="shared" si="34"/>
        <v>0</v>
      </c>
      <c r="AT84">
        <f t="shared" si="34"/>
        <v>0</v>
      </c>
      <c r="AU84">
        <f t="shared" si="34"/>
        <v>0</v>
      </c>
      <c r="AV84">
        <f t="shared" si="34"/>
        <v>0</v>
      </c>
      <c r="AW84">
        <f t="shared" si="34"/>
        <v>0</v>
      </c>
      <c r="AX84">
        <f t="shared" si="34"/>
        <v>0</v>
      </c>
      <c r="AY84">
        <f t="shared" si="34"/>
        <v>0</v>
      </c>
      <c r="AZ84">
        <f t="shared" si="34"/>
        <v>0</v>
      </c>
      <c r="BA84">
        <f t="shared" si="34"/>
        <v>0</v>
      </c>
      <c r="BB84">
        <f t="shared" si="34"/>
        <v>0</v>
      </c>
      <c r="BC84">
        <f t="shared" si="34"/>
        <v>0</v>
      </c>
      <c r="BD84">
        <f t="shared" si="34"/>
        <v>0</v>
      </c>
      <c r="BE84">
        <f t="shared" si="34"/>
        <v>0</v>
      </c>
    </row>
    <row r="85" spans="1:57" x14ac:dyDescent="0.25">
      <c r="A85" t="s">
        <v>145</v>
      </c>
      <c r="B85">
        <f t="shared" ref="B85:AG85" si="35">B10</f>
        <v>1.32115800133381</v>
      </c>
      <c r="C85">
        <f t="shared" si="35"/>
        <v>1.32115800133381</v>
      </c>
      <c r="D85">
        <f t="shared" si="35"/>
        <v>1.32115800133381</v>
      </c>
      <c r="E85">
        <f t="shared" si="35"/>
        <v>1.32115800133381</v>
      </c>
      <c r="F85">
        <f t="shared" si="35"/>
        <v>1.32115800133381</v>
      </c>
      <c r="G85">
        <f t="shared" si="35"/>
        <v>1.32115800133381</v>
      </c>
      <c r="H85">
        <f t="shared" si="35"/>
        <v>1.32115800133381</v>
      </c>
      <c r="I85">
        <f t="shared" si="35"/>
        <v>1.32115800133381</v>
      </c>
      <c r="J85">
        <f t="shared" si="35"/>
        <v>1.32115800133381</v>
      </c>
      <c r="K85">
        <f t="shared" si="35"/>
        <v>1.32115800133381</v>
      </c>
      <c r="L85">
        <f t="shared" si="35"/>
        <v>1.32115800133381</v>
      </c>
      <c r="M85">
        <f t="shared" si="35"/>
        <v>1.32115800133381</v>
      </c>
      <c r="N85">
        <f t="shared" si="35"/>
        <v>1.32115800133381</v>
      </c>
      <c r="O85">
        <f t="shared" si="35"/>
        <v>1.32115800133381</v>
      </c>
      <c r="P85">
        <f t="shared" si="35"/>
        <v>1.32115800133381</v>
      </c>
      <c r="Q85">
        <f t="shared" si="35"/>
        <v>1.32115800133381</v>
      </c>
      <c r="R85">
        <f t="shared" si="35"/>
        <v>1.32115800133381</v>
      </c>
      <c r="S85">
        <f t="shared" si="35"/>
        <v>1.32115800133381</v>
      </c>
      <c r="T85">
        <f t="shared" si="35"/>
        <v>1.32115800133381</v>
      </c>
      <c r="U85">
        <f t="shared" si="35"/>
        <v>1.32115800133381</v>
      </c>
      <c r="V85">
        <f t="shared" si="35"/>
        <v>1.32115800133381</v>
      </c>
      <c r="W85">
        <f t="shared" si="35"/>
        <v>1.32115800133381</v>
      </c>
      <c r="X85">
        <f t="shared" si="35"/>
        <v>1.32115800133381</v>
      </c>
      <c r="Y85">
        <f t="shared" si="35"/>
        <v>1.32115800133381</v>
      </c>
      <c r="Z85">
        <f t="shared" si="35"/>
        <v>1.32115800133381</v>
      </c>
      <c r="AA85">
        <f t="shared" si="35"/>
        <v>1.32115800133381</v>
      </c>
      <c r="AB85">
        <f t="shared" si="35"/>
        <v>1.32115800133381</v>
      </c>
      <c r="AC85">
        <f t="shared" si="35"/>
        <v>1.32115800133381</v>
      </c>
      <c r="AD85">
        <f t="shared" si="35"/>
        <v>1.32115800133381</v>
      </c>
      <c r="AE85">
        <f t="shared" si="35"/>
        <v>1.32115800133381</v>
      </c>
      <c r="AF85">
        <f t="shared" si="35"/>
        <v>1.32115800133381</v>
      </c>
      <c r="AG85">
        <f t="shared" si="35"/>
        <v>1.32115800133381</v>
      </c>
      <c r="AH85">
        <f t="shared" ref="AH85:BE85" si="36">AH10</f>
        <v>1.32115800133381</v>
      </c>
      <c r="AI85">
        <f t="shared" si="36"/>
        <v>1.32115800133381</v>
      </c>
      <c r="AJ85">
        <f t="shared" si="36"/>
        <v>1.32115800133381</v>
      </c>
      <c r="AK85">
        <f t="shared" si="36"/>
        <v>1.32115800133381</v>
      </c>
      <c r="AL85">
        <f t="shared" si="36"/>
        <v>1.32115800133381</v>
      </c>
      <c r="AM85">
        <f t="shared" si="36"/>
        <v>1.32115800133381</v>
      </c>
      <c r="AN85">
        <f t="shared" si="36"/>
        <v>1.32115800133381</v>
      </c>
      <c r="AO85">
        <f t="shared" si="36"/>
        <v>1.32115800133381</v>
      </c>
      <c r="AP85">
        <f t="shared" si="36"/>
        <v>1.32115800133381</v>
      </c>
      <c r="AQ85">
        <f t="shared" si="36"/>
        <v>1.32115800133381</v>
      </c>
      <c r="AR85">
        <f t="shared" si="36"/>
        <v>1.32115800133381</v>
      </c>
      <c r="AS85">
        <f t="shared" si="36"/>
        <v>1.32115800133381</v>
      </c>
      <c r="AT85">
        <f t="shared" si="36"/>
        <v>1.32115800133381</v>
      </c>
      <c r="AU85">
        <f t="shared" si="36"/>
        <v>1.32115800133381</v>
      </c>
      <c r="AV85">
        <f t="shared" si="36"/>
        <v>1.32115800133381</v>
      </c>
      <c r="AW85">
        <f t="shared" si="36"/>
        <v>1.32115800133381</v>
      </c>
      <c r="AX85">
        <f t="shared" si="36"/>
        <v>1.32115800133381</v>
      </c>
      <c r="AY85">
        <f t="shared" si="36"/>
        <v>1.32115800133381</v>
      </c>
      <c r="AZ85">
        <f t="shared" si="36"/>
        <v>1.32115800133381</v>
      </c>
      <c r="BA85">
        <f t="shared" si="36"/>
        <v>1.32115800133381</v>
      </c>
      <c r="BB85">
        <f t="shared" si="36"/>
        <v>1.32115800133381</v>
      </c>
      <c r="BC85">
        <f t="shared" si="36"/>
        <v>1.32115800133381</v>
      </c>
      <c r="BD85">
        <f t="shared" si="36"/>
        <v>1.32115800133381</v>
      </c>
      <c r="BE85">
        <f t="shared" si="36"/>
        <v>1.32115800133381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F130"/>
  <sheetViews>
    <sheetView zoomScale="70" zoomScaleNormal="70" workbookViewId="0">
      <selection activeCell="C85" sqref="C1:AY1048576"/>
    </sheetView>
  </sheetViews>
  <sheetFormatPr defaultRowHeight="15" x14ac:dyDescent="0.25"/>
  <cols>
    <col min="1" max="1" width="31.28515625" customWidth="1"/>
    <col min="2" max="2" width="15.5703125" customWidth="1"/>
    <col min="3" max="3" width="13.28515625" hidden="1" customWidth="1"/>
    <col min="4" max="26" width="14.42578125" hidden="1" customWidth="1"/>
    <col min="27" max="51" width="15.85546875" hidden="1" customWidth="1"/>
    <col min="52" max="57" width="15.85546875" bestFit="1" customWidth="1"/>
  </cols>
  <sheetData>
    <row r="1" spans="1:58" ht="15.75" x14ac:dyDescent="0.25">
      <c r="A1" s="2" t="s">
        <v>5</v>
      </c>
      <c r="B1" s="2" t="s">
        <v>88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  <c r="AM1" s="2">
        <v>2051</v>
      </c>
      <c r="AN1" s="2">
        <v>2052</v>
      </c>
      <c r="AO1" s="2">
        <v>2053</v>
      </c>
      <c r="AP1" s="2">
        <v>2054</v>
      </c>
      <c r="AQ1" s="2">
        <v>2055</v>
      </c>
      <c r="AR1" s="2">
        <v>2056</v>
      </c>
      <c r="AS1" s="2">
        <v>2057</v>
      </c>
      <c r="AT1" s="2">
        <v>2058</v>
      </c>
      <c r="AU1" s="2">
        <v>2059</v>
      </c>
      <c r="AV1" s="2">
        <v>2060</v>
      </c>
      <c r="AW1" s="2">
        <v>2061</v>
      </c>
      <c r="AX1" s="2">
        <v>2062</v>
      </c>
      <c r="AY1" s="2">
        <v>2063</v>
      </c>
      <c r="AZ1" s="2">
        <v>2064</v>
      </c>
      <c r="BA1" s="2">
        <v>2065</v>
      </c>
      <c r="BB1" s="2">
        <v>2066</v>
      </c>
      <c r="BC1" s="2">
        <v>2067</v>
      </c>
      <c r="BD1" s="2">
        <v>2068</v>
      </c>
      <c r="BE1" s="2">
        <v>2069</v>
      </c>
      <c r="BF1" s="2">
        <v>2070</v>
      </c>
    </row>
    <row r="2" spans="1:58" x14ac:dyDescent="0.25">
      <c r="A2" t="s">
        <v>6</v>
      </c>
      <c r="B2" t="s">
        <v>98</v>
      </c>
      <c r="C2">
        <f>SUMIFS(ProductionByTechnologyAnnual!D$3:D$2298,ProductionByTechnologyAnnual!$B$3:$B$2298,Results_Production!$A2,ProductionByTechnologyAnnual!$C$3:$C$2298,Results_Production!$B2)</f>
        <v>0</v>
      </c>
      <c r="D2">
        <f>SUMIFS(ProductionByTechnologyAnnual!E$3:E$2298,ProductionByTechnologyAnnual!$B$3:$B$2298,Results_Production!$A2,ProductionByTechnologyAnnual!$C$3:$C$2298,Results_Production!$B2)</f>
        <v>0</v>
      </c>
      <c r="E2">
        <f>SUMIFS(ProductionByTechnologyAnnual!F$3:F$2298,ProductionByTechnologyAnnual!$B$3:$B$2298,Results_Production!$A2,ProductionByTechnologyAnnual!$C$3:$C$2298,Results_Production!$B2)</f>
        <v>0</v>
      </c>
      <c r="F2">
        <f>SUMIFS(ProductionByTechnologyAnnual!G$3:G$2298,ProductionByTechnologyAnnual!$B$3:$B$2298,Results_Production!$A2,ProductionByTechnologyAnnual!$C$3:$C$2298,Results_Production!$B2)</f>
        <v>0</v>
      </c>
      <c r="G2">
        <f>SUMIFS(ProductionByTechnologyAnnual!H$3:H$2298,ProductionByTechnologyAnnual!$B$3:$B$2298,Results_Production!$A2,ProductionByTechnologyAnnual!$C$3:$C$2298,Results_Production!$B2)</f>
        <v>0</v>
      </c>
      <c r="H2">
        <f>SUMIFS(ProductionByTechnologyAnnual!I$3:I$2298,ProductionByTechnologyAnnual!$B$3:$B$2298,Results_Production!$A2,ProductionByTechnologyAnnual!$C$3:$C$2298,Results_Production!$B2)</f>
        <v>0</v>
      </c>
      <c r="I2">
        <f>SUMIFS(ProductionByTechnologyAnnual!J$3:J$2298,ProductionByTechnologyAnnual!$B$3:$B$2298,Results_Production!$A2,ProductionByTechnologyAnnual!$C$3:$C$2298,Results_Production!$B2)</f>
        <v>0</v>
      </c>
      <c r="J2">
        <f>SUMIFS(ProductionByTechnologyAnnual!K$3:K$2298,ProductionByTechnologyAnnual!$B$3:$B$2298,Results_Production!$A2,ProductionByTechnologyAnnual!$C$3:$C$2298,Results_Production!$B2)</f>
        <v>0</v>
      </c>
      <c r="K2">
        <f>SUMIFS(ProductionByTechnologyAnnual!L$3:L$2298,ProductionByTechnologyAnnual!$B$3:$B$2298,Results_Production!$A2,ProductionByTechnologyAnnual!$C$3:$C$2298,Results_Production!$B2)</f>
        <v>0</v>
      </c>
      <c r="L2">
        <f>SUMIFS(ProductionByTechnologyAnnual!M$3:M$2298,ProductionByTechnologyAnnual!$B$3:$B$2298,Results_Production!$A2,ProductionByTechnologyAnnual!$C$3:$C$2298,Results_Production!$B2)</f>
        <v>0</v>
      </c>
      <c r="M2">
        <f>SUMIFS(ProductionByTechnologyAnnual!N$3:N$2298,ProductionByTechnologyAnnual!$B$3:$B$2298,Results_Production!$A2,ProductionByTechnologyAnnual!$C$3:$C$2298,Results_Production!$B2)</f>
        <v>0</v>
      </c>
      <c r="N2">
        <f>SUMIFS(ProductionByTechnologyAnnual!O$3:O$2298,ProductionByTechnologyAnnual!$B$3:$B$2298,Results_Production!$A2,ProductionByTechnologyAnnual!$C$3:$C$2298,Results_Production!$B2)</f>
        <v>0</v>
      </c>
      <c r="O2">
        <f>SUMIFS(ProductionByTechnologyAnnual!P$3:P$2298,ProductionByTechnologyAnnual!$B$3:$B$2298,Results_Production!$A2,ProductionByTechnologyAnnual!$C$3:$C$2298,Results_Production!$B2)</f>
        <v>0</v>
      </c>
      <c r="P2">
        <f>SUMIFS(ProductionByTechnologyAnnual!Q$3:Q$2298,ProductionByTechnologyAnnual!$B$3:$B$2298,Results_Production!$A2,ProductionByTechnologyAnnual!$C$3:$C$2298,Results_Production!$B2)</f>
        <v>0</v>
      </c>
      <c r="Q2">
        <f>SUMIFS(ProductionByTechnologyAnnual!R$3:R$2298,ProductionByTechnologyAnnual!$B$3:$B$2298,Results_Production!$A2,ProductionByTechnologyAnnual!$C$3:$C$2298,Results_Production!$B2)</f>
        <v>0</v>
      </c>
      <c r="R2">
        <f>SUMIFS(ProductionByTechnologyAnnual!S$3:S$2298,ProductionByTechnologyAnnual!$B$3:$B$2298,Results_Production!$A2,ProductionByTechnologyAnnual!$C$3:$C$2298,Results_Production!$B2)</f>
        <v>0</v>
      </c>
      <c r="S2">
        <f>SUMIFS(ProductionByTechnologyAnnual!T$3:T$2298,ProductionByTechnologyAnnual!$B$3:$B$2298,Results_Production!$A2,ProductionByTechnologyAnnual!$C$3:$C$2298,Results_Production!$B2)</f>
        <v>0</v>
      </c>
      <c r="T2">
        <f>SUMIFS(ProductionByTechnologyAnnual!U$3:U$2298,ProductionByTechnologyAnnual!$B$3:$B$2298,Results_Production!$A2,ProductionByTechnologyAnnual!$C$3:$C$2298,Results_Production!$B2)</f>
        <v>0</v>
      </c>
      <c r="U2">
        <f>SUMIFS(ProductionByTechnologyAnnual!V$3:V$2298,ProductionByTechnologyAnnual!$B$3:$B$2298,Results_Production!$A2,ProductionByTechnologyAnnual!$C$3:$C$2298,Results_Production!$B2)</f>
        <v>0</v>
      </c>
      <c r="V2">
        <f>SUMIFS(ProductionByTechnologyAnnual!W$3:W$2298,ProductionByTechnologyAnnual!$B$3:$B$2298,Results_Production!$A2,ProductionByTechnologyAnnual!$C$3:$C$2298,Results_Production!$B2)</f>
        <v>0</v>
      </c>
      <c r="W2">
        <f>SUMIFS(ProductionByTechnologyAnnual!X$3:X$2298,ProductionByTechnologyAnnual!$B$3:$B$2298,Results_Production!$A2,ProductionByTechnologyAnnual!$C$3:$C$2298,Results_Production!$B2)</f>
        <v>0</v>
      </c>
      <c r="X2">
        <f>SUMIFS(ProductionByTechnologyAnnual!Y$3:Y$2298,ProductionByTechnologyAnnual!$B$3:$B$2298,Results_Production!$A2,ProductionByTechnologyAnnual!$C$3:$C$2298,Results_Production!$B2)</f>
        <v>0</v>
      </c>
      <c r="Y2">
        <f>SUMIFS(ProductionByTechnologyAnnual!Z$3:Z$2298,ProductionByTechnologyAnnual!$B$3:$B$2298,Results_Production!$A2,ProductionByTechnologyAnnual!$C$3:$C$2298,Results_Production!$B2)</f>
        <v>0</v>
      </c>
      <c r="Z2">
        <f>SUMIFS(ProductionByTechnologyAnnual!AA$3:AA$2298,ProductionByTechnologyAnnual!$B$3:$B$2298,Results_Production!$A2,ProductionByTechnologyAnnual!$C$3:$C$2298,Results_Production!$B2)</f>
        <v>0</v>
      </c>
      <c r="AA2">
        <f>SUMIFS(ProductionByTechnologyAnnual!AB$3:AB$2298,ProductionByTechnologyAnnual!$B$3:$B$2298,Results_Production!$A2,ProductionByTechnologyAnnual!$C$3:$C$2298,Results_Production!$B2)</f>
        <v>0</v>
      </c>
      <c r="AB2">
        <f>SUMIFS(ProductionByTechnologyAnnual!AC$3:AC$2298,ProductionByTechnologyAnnual!$B$3:$B$2298,Results_Production!$A2,ProductionByTechnologyAnnual!$C$3:$C$2298,Results_Production!$B2)</f>
        <v>0</v>
      </c>
      <c r="AC2">
        <f>SUMIFS(ProductionByTechnologyAnnual!AD$3:AD$2298,ProductionByTechnologyAnnual!$B$3:$B$2298,Results_Production!$A2,ProductionByTechnologyAnnual!$C$3:$C$2298,Results_Production!$B2)</f>
        <v>0</v>
      </c>
      <c r="AD2">
        <f>SUMIFS(ProductionByTechnologyAnnual!AE$3:AE$2298,ProductionByTechnologyAnnual!$B$3:$B$2298,Results_Production!$A2,ProductionByTechnologyAnnual!$C$3:$C$2298,Results_Production!$B2)</f>
        <v>0</v>
      </c>
      <c r="AE2">
        <f>SUMIFS(ProductionByTechnologyAnnual!AF$3:AF$2298,ProductionByTechnologyAnnual!$B$3:$B$2298,Results_Production!$A2,ProductionByTechnologyAnnual!$C$3:$C$2298,Results_Production!$B2)</f>
        <v>0</v>
      </c>
      <c r="AF2">
        <f>SUMIFS(ProductionByTechnologyAnnual!AG$3:AG$2298,ProductionByTechnologyAnnual!$B$3:$B$2298,Results_Production!$A2,ProductionByTechnologyAnnual!$C$3:$C$2298,Results_Production!$B2)</f>
        <v>0</v>
      </c>
      <c r="AG2">
        <f>SUMIFS(ProductionByTechnologyAnnual!AH$3:AH$2298,ProductionByTechnologyAnnual!$B$3:$B$2298,Results_Production!$A2,ProductionByTechnologyAnnual!$C$3:$C$2298,Results_Production!$B2)</f>
        <v>0</v>
      </c>
      <c r="AH2">
        <f>SUMIFS(ProductionByTechnologyAnnual!AI$3:AI$2298,ProductionByTechnologyAnnual!$B$3:$B$2298,Results_Production!$A2,ProductionByTechnologyAnnual!$C$3:$C$2298,Results_Production!$B2)</f>
        <v>0</v>
      </c>
      <c r="AI2">
        <f>SUMIFS(ProductionByTechnologyAnnual!AJ$3:AJ$2298,ProductionByTechnologyAnnual!$B$3:$B$2298,Results_Production!$A2,ProductionByTechnologyAnnual!$C$3:$C$2298,Results_Production!$B2)</f>
        <v>0</v>
      </c>
      <c r="AJ2">
        <f>SUMIFS(ProductionByTechnologyAnnual!AK$3:AK$2298,ProductionByTechnologyAnnual!$B$3:$B$2298,Results_Production!$A2,ProductionByTechnologyAnnual!$C$3:$C$2298,Results_Production!$B2)</f>
        <v>0</v>
      </c>
      <c r="AK2">
        <f>SUMIFS(ProductionByTechnologyAnnual!AL$3:AL$2298,ProductionByTechnologyAnnual!$B$3:$B$2298,Results_Production!$A2,ProductionByTechnologyAnnual!$C$3:$C$2298,Results_Production!$B2)</f>
        <v>0</v>
      </c>
      <c r="AL2">
        <f>SUMIFS(ProductionByTechnologyAnnual!AM$3:AM$2298,ProductionByTechnologyAnnual!$B$3:$B$2298,Results_Production!$A2,ProductionByTechnologyAnnual!$C$3:$C$2298,Results_Production!$B2)</f>
        <v>0</v>
      </c>
      <c r="AM2">
        <f>SUMIFS(ProductionByTechnologyAnnual!AN$3:AN$2298,ProductionByTechnologyAnnual!$B$3:$B$2298,Results_Production!$A2,ProductionByTechnologyAnnual!$C$3:$C$2298,Results_Production!$B2)</f>
        <v>0</v>
      </c>
      <c r="AN2">
        <f>SUMIFS(ProductionByTechnologyAnnual!AO$3:AO$2298,ProductionByTechnologyAnnual!$B$3:$B$2298,Results_Production!$A2,ProductionByTechnologyAnnual!$C$3:$C$2298,Results_Production!$B2)</f>
        <v>0</v>
      </c>
      <c r="AO2">
        <f>SUMIFS(ProductionByTechnologyAnnual!AP$3:AP$2298,ProductionByTechnologyAnnual!$B$3:$B$2298,Results_Production!$A2,ProductionByTechnologyAnnual!$C$3:$C$2298,Results_Production!$B2)</f>
        <v>0</v>
      </c>
      <c r="AP2">
        <f>SUMIFS(ProductionByTechnologyAnnual!AQ$3:AQ$2298,ProductionByTechnologyAnnual!$B$3:$B$2298,Results_Production!$A2,ProductionByTechnologyAnnual!$C$3:$C$2298,Results_Production!$B2)</f>
        <v>0</v>
      </c>
      <c r="AQ2">
        <f>SUMIFS(ProductionByTechnologyAnnual!AR$3:AR$2298,ProductionByTechnologyAnnual!$B$3:$B$2298,Results_Production!$A2,ProductionByTechnologyAnnual!$C$3:$C$2298,Results_Production!$B2)</f>
        <v>0</v>
      </c>
      <c r="AR2">
        <f>SUMIFS(ProductionByTechnologyAnnual!AS$3:AS$2298,ProductionByTechnologyAnnual!$B$3:$B$2298,Results_Production!$A2,ProductionByTechnologyAnnual!$C$3:$C$2298,Results_Production!$B2)</f>
        <v>0</v>
      </c>
      <c r="AS2">
        <f>SUMIFS(ProductionByTechnologyAnnual!AT$3:AT$2298,ProductionByTechnologyAnnual!$B$3:$B$2298,Results_Production!$A2,ProductionByTechnologyAnnual!$C$3:$C$2298,Results_Production!$B2)</f>
        <v>0</v>
      </c>
      <c r="AT2">
        <f>SUMIFS(ProductionByTechnologyAnnual!AU$3:AU$2298,ProductionByTechnologyAnnual!$B$3:$B$2298,Results_Production!$A2,ProductionByTechnologyAnnual!$C$3:$C$2298,Results_Production!$B2)</f>
        <v>0</v>
      </c>
      <c r="AU2">
        <f>SUMIFS(ProductionByTechnologyAnnual!AV$3:AV$2298,ProductionByTechnologyAnnual!$B$3:$B$2298,Results_Production!$A2,ProductionByTechnologyAnnual!$C$3:$C$2298,Results_Production!$B2)</f>
        <v>0</v>
      </c>
      <c r="AV2">
        <f>SUMIFS(ProductionByTechnologyAnnual!AW$3:AW$2298,ProductionByTechnologyAnnual!$B$3:$B$2298,Results_Production!$A2,ProductionByTechnologyAnnual!$C$3:$C$2298,Results_Production!$B2)</f>
        <v>0</v>
      </c>
      <c r="AW2">
        <f>SUMIFS(ProductionByTechnologyAnnual!AX$3:AX$2298,ProductionByTechnologyAnnual!$B$3:$B$2298,Results_Production!$A2,ProductionByTechnologyAnnual!$C$3:$C$2298,Results_Production!$B2)</f>
        <v>0</v>
      </c>
      <c r="AX2">
        <f>SUMIFS(ProductionByTechnologyAnnual!AY$3:AY$2298,ProductionByTechnologyAnnual!$B$3:$B$2298,Results_Production!$A2,ProductionByTechnologyAnnual!$C$3:$C$2298,Results_Production!$B2)</f>
        <v>0</v>
      </c>
      <c r="AY2">
        <f>SUMIFS(ProductionByTechnologyAnnual!AZ$3:AZ$2298,ProductionByTechnologyAnnual!$B$3:$B$2298,Results_Production!$A2,ProductionByTechnologyAnnual!$C$3:$C$2298,Results_Production!$B2)</f>
        <v>0</v>
      </c>
      <c r="AZ2">
        <f>SUMIFS(ProductionByTechnologyAnnual!BA$3:BA$2298,ProductionByTechnologyAnnual!$B$3:$B$2298,Results_Production!$A2,ProductionByTechnologyAnnual!$C$3:$C$2298,Results_Production!$B2)</f>
        <v>0</v>
      </c>
      <c r="BA2">
        <f>SUMIFS(ProductionByTechnologyAnnual!BB$3:BB$2298,ProductionByTechnologyAnnual!$B$3:$B$2298,Results_Production!$A2,ProductionByTechnologyAnnual!$C$3:$C$2298,Results_Production!$B2)</f>
        <v>0</v>
      </c>
      <c r="BB2">
        <f>SUMIFS(ProductionByTechnologyAnnual!BC$3:BC$2298,ProductionByTechnologyAnnual!$B$3:$B$2298,Results_Production!$A2,ProductionByTechnologyAnnual!$C$3:$C$2298,Results_Production!$B2)</f>
        <v>0</v>
      </c>
      <c r="BC2">
        <f>SUMIFS(ProductionByTechnologyAnnual!BD$3:BD$2298,ProductionByTechnologyAnnual!$B$3:$B$2298,Results_Production!$A2,ProductionByTechnologyAnnual!$C$3:$C$2298,Results_Production!$B2)</f>
        <v>0</v>
      </c>
      <c r="BD2">
        <f>SUMIFS(ProductionByTechnologyAnnual!BE$3:BE$2298,ProductionByTechnologyAnnual!$B$3:$B$2298,Results_Production!$A2,ProductionByTechnologyAnnual!$C$3:$C$2298,Results_Production!$B2)</f>
        <v>0</v>
      </c>
      <c r="BE2">
        <f>SUMIFS(ProductionByTechnologyAnnual!BF$3:BF$2298,ProductionByTechnologyAnnual!$B$3:$B$2298,Results_Production!$A2,ProductionByTechnologyAnnual!$C$3:$C$2298,Results_Production!$B2)</f>
        <v>0</v>
      </c>
      <c r="BF2">
        <f>SUMIFS(ProductionByTechnologyAnnual!BG$3:BG$2298,ProductionByTechnologyAnnual!$B$3:$B$2298,Results_Production!$A2,ProductionByTechnologyAnnual!$C$3:$C$2298,Results_Production!$B2)</f>
        <v>0</v>
      </c>
    </row>
    <row r="3" spans="1:58" x14ac:dyDescent="0.25">
      <c r="A3" t="s">
        <v>7</v>
      </c>
      <c r="B3" t="s">
        <v>102</v>
      </c>
      <c r="C3">
        <f>SUMIFS(ProductionByTechnologyAnnual!D$3:D$2298,ProductionByTechnologyAnnual!$B$3:$B$2298,Results_Production!$A3,ProductionByTechnologyAnnual!$C$3:$C$2298,Results_Production!$B3)</f>
        <v>0</v>
      </c>
      <c r="D3">
        <f>SUMIFS(ProductionByTechnologyAnnual!E$3:E$2298,ProductionByTechnologyAnnual!$B$3:$B$2298,Results_Production!$A3,ProductionByTechnologyAnnual!$C$3:$C$2298,Results_Production!$B3)</f>
        <v>0</v>
      </c>
      <c r="E3">
        <f>SUMIFS(ProductionByTechnologyAnnual!F$3:F$2298,ProductionByTechnologyAnnual!$B$3:$B$2298,Results_Production!$A3,ProductionByTechnologyAnnual!$C$3:$C$2298,Results_Production!$B3)</f>
        <v>0</v>
      </c>
      <c r="F3">
        <f>SUMIFS(ProductionByTechnologyAnnual!G$3:G$2298,ProductionByTechnologyAnnual!$B$3:$B$2298,Results_Production!$A3,ProductionByTechnologyAnnual!$C$3:$C$2298,Results_Production!$B3)</f>
        <v>0</v>
      </c>
      <c r="G3">
        <f>SUMIFS(ProductionByTechnologyAnnual!H$3:H$2298,ProductionByTechnologyAnnual!$B$3:$B$2298,Results_Production!$A3,ProductionByTechnologyAnnual!$C$3:$C$2298,Results_Production!$B3)</f>
        <v>0</v>
      </c>
      <c r="H3">
        <f>SUMIFS(ProductionByTechnologyAnnual!I$3:I$2298,ProductionByTechnologyAnnual!$B$3:$B$2298,Results_Production!$A3,ProductionByTechnologyAnnual!$C$3:$C$2298,Results_Production!$B3)</f>
        <v>0</v>
      </c>
      <c r="I3">
        <f>SUMIFS(ProductionByTechnologyAnnual!J$3:J$2298,ProductionByTechnologyAnnual!$B$3:$B$2298,Results_Production!$A3,ProductionByTechnologyAnnual!$C$3:$C$2298,Results_Production!$B3)</f>
        <v>0</v>
      </c>
      <c r="J3">
        <f>SUMIFS(ProductionByTechnologyAnnual!K$3:K$2298,ProductionByTechnologyAnnual!$B$3:$B$2298,Results_Production!$A3,ProductionByTechnologyAnnual!$C$3:$C$2298,Results_Production!$B3)</f>
        <v>0</v>
      </c>
      <c r="K3">
        <f>SUMIFS(ProductionByTechnologyAnnual!L$3:L$2298,ProductionByTechnologyAnnual!$B$3:$B$2298,Results_Production!$A3,ProductionByTechnologyAnnual!$C$3:$C$2298,Results_Production!$B3)</f>
        <v>0</v>
      </c>
      <c r="L3">
        <f>SUMIFS(ProductionByTechnologyAnnual!M$3:M$2298,ProductionByTechnologyAnnual!$B$3:$B$2298,Results_Production!$A3,ProductionByTechnologyAnnual!$C$3:$C$2298,Results_Production!$B3)</f>
        <v>0</v>
      </c>
      <c r="M3">
        <f>SUMIFS(ProductionByTechnologyAnnual!N$3:N$2298,ProductionByTechnologyAnnual!$B$3:$B$2298,Results_Production!$A3,ProductionByTechnologyAnnual!$C$3:$C$2298,Results_Production!$B3)</f>
        <v>0</v>
      </c>
      <c r="N3">
        <f>SUMIFS(ProductionByTechnologyAnnual!O$3:O$2298,ProductionByTechnologyAnnual!$B$3:$B$2298,Results_Production!$A3,ProductionByTechnologyAnnual!$C$3:$C$2298,Results_Production!$B3)</f>
        <v>0</v>
      </c>
      <c r="O3">
        <f>SUMIFS(ProductionByTechnologyAnnual!P$3:P$2298,ProductionByTechnologyAnnual!$B$3:$B$2298,Results_Production!$A3,ProductionByTechnologyAnnual!$C$3:$C$2298,Results_Production!$B3)</f>
        <v>0</v>
      </c>
      <c r="P3">
        <f>SUMIFS(ProductionByTechnologyAnnual!Q$3:Q$2298,ProductionByTechnologyAnnual!$B$3:$B$2298,Results_Production!$A3,ProductionByTechnologyAnnual!$C$3:$C$2298,Results_Production!$B3)</f>
        <v>0</v>
      </c>
      <c r="Q3">
        <f>SUMIFS(ProductionByTechnologyAnnual!R$3:R$2298,ProductionByTechnologyAnnual!$B$3:$B$2298,Results_Production!$A3,ProductionByTechnologyAnnual!$C$3:$C$2298,Results_Production!$B3)</f>
        <v>0</v>
      </c>
      <c r="R3">
        <f>SUMIFS(ProductionByTechnologyAnnual!S$3:S$2298,ProductionByTechnologyAnnual!$B$3:$B$2298,Results_Production!$A3,ProductionByTechnologyAnnual!$C$3:$C$2298,Results_Production!$B3)</f>
        <v>0</v>
      </c>
      <c r="S3">
        <f>SUMIFS(ProductionByTechnologyAnnual!T$3:T$2298,ProductionByTechnologyAnnual!$B$3:$B$2298,Results_Production!$A3,ProductionByTechnologyAnnual!$C$3:$C$2298,Results_Production!$B3)</f>
        <v>0</v>
      </c>
      <c r="T3">
        <f>SUMIFS(ProductionByTechnologyAnnual!U$3:U$2298,ProductionByTechnologyAnnual!$B$3:$B$2298,Results_Production!$A3,ProductionByTechnologyAnnual!$C$3:$C$2298,Results_Production!$B3)</f>
        <v>0</v>
      </c>
      <c r="U3">
        <f>SUMIFS(ProductionByTechnologyAnnual!V$3:V$2298,ProductionByTechnologyAnnual!$B$3:$B$2298,Results_Production!$A3,ProductionByTechnologyAnnual!$C$3:$C$2298,Results_Production!$B3)</f>
        <v>0</v>
      </c>
      <c r="V3">
        <f>SUMIFS(ProductionByTechnologyAnnual!W$3:W$2298,ProductionByTechnologyAnnual!$B$3:$B$2298,Results_Production!$A3,ProductionByTechnologyAnnual!$C$3:$C$2298,Results_Production!$B3)</f>
        <v>0</v>
      </c>
      <c r="W3">
        <f>SUMIFS(ProductionByTechnologyAnnual!X$3:X$2298,ProductionByTechnologyAnnual!$B$3:$B$2298,Results_Production!$A3,ProductionByTechnologyAnnual!$C$3:$C$2298,Results_Production!$B3)</f>
        <v>0</v>
      </c>
      <c r="X3">
        <f>SUMIFS(ProductionByTechnologyAnnual!Y$3:Y$2298,ProductionByTechnologyAnnual!$B$3:$B$2298,Results_Production!$A3,ProductionByTechnologyAnnual!$C$3:$C$2298,Results_Production!$B3)</f>
        <v>0</v>
      </c>
      <c r="Y3">
        <f>SUMIFS(ProductionByTechnologyAnnual!Z$3:Z$2298,ProductionByTechnologyAnnual!$B$3:$B$2298,Results_Production!$A3,ProductionByTechnologyAnnual!$C$3:$C$2298,Results_Production!$B3)</f>
        <v>0</v>
      </c>
      <c r="Z3">
        <f>SUMIFS(ProductionByTechnologyAnnual!AA$3:AA$2298,ProductionByTechnologyAnnual!$B$3:$B$2298,Results_Production!$A3,ProductionByTechnologyAnnual!$C$3:$C$2298,Results_Production!$B3)</f>
        <v>0</v>
      </c>
      <c r="AA3">
        <f>SUMIFS(ProductionByTechnologyAnnual!AB$3:AB$2298,ProductionByTechnologyAnnual!$B$3:$B$2298,Results_Production!$A3,ProductionByTechnologyAnnual!$C$3:$C$2298,Results_Production!$B3)</f>
        <v>0</v>
      </c>
      <c r="AB3">
        <f>SUMIFS(ProductionByTechnologyAnnual!AC$3:AC$2298,ProductionByTechnologyAnnual!$B$3:$B$2298,Results_Production!$A3,ProductionByTechnologyAnnual!$C$3:$C$2298,Results_Production!$B3)</f>
        <v>0</v>
      </c>
      <c r="AC3">
        <f>SUMIFS(ProductionByTechnologyAnnual!AD$3:AD$2298,ProductionByTechnologyAnnual!$B$3:$B$2298,Results_Production!$A3,ProductionByTechnologyAnnual!$C$3:$C$2298,Results_Production!$B3)</f>
        <v>0</v>
      </c>
      <c r="AD3">
        <f>SUMIFS(ProductionByTechnologyAnnual!AE$3:AE$2298,ProductionByTechnologyAnnual!$B$3:$B$2298,Results_Production!$A3,ProductionByTechnologyAnnual!$C$3:$C$2298,Results_Production!$B3)</f>
        <v>0</v>
      </c>
      <c r="AE3">
        <f>SUMIFS(ProductionByTechnologyAnnual!AF$3:AF$2298,ProductionByTechnologyAnnual!$B$3:$B$2298,Results_Production!$A3,ProductionByTechnologyAnnual!$C$3:$C$2298,Results_Production!$B3)</f>
        <v>0</v>
      </c>
      <c r="AF3">
        <f>SUMIFS(ProductionByTechnologyAnnual!AG$3:AG$2298,ProductionByTechnologyAnnual!$B$3:$B$2298,Results_Production!$A3,ProductionByTechnologyAnnual!$C$3:$C$2298,Results_Production!$B3)</f>
        <v>0</v>
      </c>
      <c r="AG3">
        <f>SUMIFS(ProductionByTechnologyAnnual!AH$3:AH$2298,ProductionByTechnologyAnnual!$B$3:$B$2298,Results_Production!$A3,ProductionByTechnologyAnnual!$C$3:$C$2298,Results_Production!$B3)</f>
        <v>0</v>
      </c>
      <c r="AH3">
        <f>SUMIFS(ProductionByTechnologyAnnual!AI$3:AI$2298,ProductionByTechnologyAnnual!$B$3:$B$2298,Results_Production!$A3,ProductionByTechnologyAnnual!$C$3:$C$2298,Results_Production!$B3)</f>
        <v>0</v>
      </c>
      <c r="AI3">
        <f>SUMIFS(ProductionByTechnologyAnnual!AJ$3:AJ$2298,ProductionByTechnologyAnnual!$B$3:$B$2298,Results_Production!$A3,ProductionByTechnologyAnnual!$C$3:$C$2298,Results_Production!$B3)</f>
        <v>0</v>
      </c>
      <c r="AJ3">
        <f>SUMIFS(ProductionByTechnologyAnnual!AK$3:AK$2298,ProductionByTechnologyAnnual!$B$3:$B$2298,Results_Production!$A3,ProductionByTechnologyAnnual!$C$3:$C$2298,Results_Production!$B3)</f>
        <v>0</v>
      </c>
      <c r="AK3">
        <f>SUMIFS(ProductionByTechnologyAnnual!AL$3:AL$2298,ProductionByTechnologyAnnual!$B$3:$B$2298,Results_Production!$A3,ProductionByTechnologyAnnual!$C$3:$C$2298,Results_Production!$B3)</f>
        <v>0</v>
      </c>
      <c r="AL3">
        <f>SUMIFS(ProductionByTechnologyAnnual!AM$3:AM$2298,ProductionByTechnologyAnnual!$B$3:$B$2298,Results_Production!$A3,ProductionByTechnologyAnnual!$C$3:$C$2298,Results_Production!$B3)</f>
        <v>0</v>
      </c>
      <c r="AM3">
        <f>SUMIFS(ProductionByTechnologyAnnual!AN$3:AN$2298,ProductionByTechnologyAnnual!$B$3:$B$2298,Results_Production!$A3,ProductionByTechnologyAnnual!$C$3:$C$2298,Results_Production!$B3)</f>
        <v>0</v>
      </c>
      <c r="AN3">
        <f>SUMIFS(ProductionByTechnologyAnnual!AO$3:AO$2298,ProductionByTechnologyAnnual!$B$3:$B$2298,Results_Production!$A3,ProductionByTechnologyAnnual!$C$3:$C$2298,Results_Production!$B3)</f>
        <v>0</v>
      </c>
      <c r="AO3">
        <f>SUMIFS(ProductionByTechnologyAnnual!AP$3:AP$2298,ProductionByTechnologyAnnual!$B$3:$B$2298,Results_Production!$A3,ProductionByTechnologyAnnual!$C$3:$C$2298,Results_Production!$B3)</f>
        <v>0</v>
      </c>
      <c r="AP3">
        <f>SUMIFS(ProductionByTechnologyAnnual!AQ$3:AQ$2298,ProductionByTechnologyAnnual!$B$3:$B$2298,Results_Production!$A3,ProductionByTechnologyAnnual!$C$3:$C$2298,Results_Production!$B3)</f>
        <v>0</v>
      </c>
      <c r="AQ3">
        <f>SUMIFS(ProductionByTechnologyAnnual!AR$3:AR$2298,ProductionByTechnologyAnnual!$B$3:$B$2298,Results_Production!$A3,ProductionByTechnologyAnnual!$C$3:$C$2298,Results_Production!$B3)</f>
        <v>0</v>
      </c>
      <c r="AR3">
        <f>SUMIFS(ProductionByTechnologyAnnual!AS$3:AS$2298,ProductionByTechnologyAnnual!$B$3:$B$2298,Results_Production!$A3,ProductionByTechnologyAnnual!$C$3:$C$2298,Results_Production!$B3)</f>
        <v>0</v>
      </c>
      <c r="AS3">
        <f>SUMIFS(ProductionByTechnologyAnnual!AT$3:AT$2298,ProductionByTechnologyAnnual!$B$3:$B$2298,Results_Production!$A3,ProductionByTechnologyAnnual!$C$3:$C$2298,Results_Production!$B3)</f>
        <v>0</v>
      </c>
      <c r="AT3">
        <f>SUMIFS(ProductionByTechnologyAnnual!AU$3:AU$2298,ProductionByTechnologyAnnual!$B$3:$B$2298,Results_Production!$A3,ProductionByTechnologyAnnual!$C$3:$C$2298,Results_Production!$B3)</f>
        <v>0</v>
      </c>
      <c r="AU3">
        <f>SUMIFS(ProductionByTechnologyAnnual!AV$3:AV$2298,ProductionByTechnologyAnnual!$B$3:$B$2298,Results_Production!$A3,ProductionByTechnologyAnnual!$C$3:$C$2298,Results_Production!$B3)</f>
        <v>0</v>
      </c>
      <c r="AV3">
        <f>SUMIFS(ProductionByTechnologyAnnual!AW$3:AW$2298,ProductionByTechnologyAnnual!$B$3:$B$2298,Results_Production!$A3,ProductionByTechnologyAnnual!$C$3:$C$2298,Results_Production!$B3)</f>
        <v>0</v>
      </c>
      <c r="AW3">
        <f>SUMIFS(ProductionByTechnologyAnnual!AX$3:AX$2298,ProductionByTechnologyAnnual!$B$3:$B$2298,Results_Production!$A3,ProductionByTechnologyAnnual!$C$3:$C$2298,Results_Production!$B3)</f>
        <v>0</v>
      </c>
      <c r="AX3">
        <f>SUMIFS(ProductionByTechnologyAnnual!AY$3:AY$2298,ProductionByTechnologyAnnual!$B$3:$B$2298,Results_Production!$A3,ProductionByTechnologyAnnual!$C$3:$C$2298,Results_Production!$B3)</f>
        <v>0</v>
      </c>
      <c r="AY3">
        <f>SUMIFS(ProductionByTechnologyAnnual!AZ$3:AZ$2298,ProductionByTechnologyAnnual!$B$3:$B$2298,Results_Production!$A3,ProductionByTechnologyAnnual!$C$3:$C$2298,Results_Production!$B3)</f>
        <v>0</v>
      </c>
      <c r="AZ3">
        <f>SUMIFS(ProductionByTechnologyAnnual!BA$3:BA$2298,ProductionByTechnologyAnnual!$B$3:$B$2298,Results_Production!$A3,ProductionByTechnologyAnnual!$C$3:$C$2298,Results_Production!$B3)</f>
        <v>0</v>
      </c>
      <c r="BA3">
        <f>SUMIFS(ProductionByTechnologyAnnual!BB$3:BB$2298,ProductionByTechnologyAnnual!$B$3:$B$2298,Results_Production!$A3,ProductionByTechnologyAnnual!$C$3:$C$2298,Results_Production!$B3)</f>
        <v>0</v>
      </c>
      <c r="BB3">
        <f>SUMIFS(ProductionByTechnologyAnnual!BC$3:BC$2298,ProductionByTechnologyAnnual!$B$3:$B$2298,Results_Production!$A3,ProductionByTechnologyAnnual!$C$3:$C$2298,Results_Production!$B3)</f>
        <v>0</v>
      </c>
      <c r="BC3">
        <f>SUMIFS(ProductionByTechnologyAnnual!BD$3:BD$2298,ProductionByTechnologyAnnual!$B$3:$B$2298,Results_Production!$A3,ProductionByTechnologyAnnual!$C$3:$C$2298,Results_Production!$B3)</f>
        <v>0</v>
      </c>
      <c r="BD3">
        <f>SUMIFS(ProductionByTechnologyAnnual!BE$3:BE$2298,ProductionByTechnologyAnnual!$B$3:$B$2298,Results_Production!$A3,ProductionByTechnologyAnnual!$C$3:$C$2298,Results_Production!$B3)</f>
        <v>0</v>
      </c>
      <c r="BE3">
        <f>SUMIFS(ProductionByTechnologyAnnual!BF$3:BF$2298,ProductionByTechnologyAnnual!$B$3:$B$2298,Results_Production!$A3,ProductionByTechnologyAnnual!$C$3:$C$2298,Results_Production!$B3)</f>
        <v>0</v>
      </c>
      <c r="BF3">
        <f>SUMIFS(ProductionByTechnologyAnnual!BG$3:BG$2298,ProductionByTechnologyAnnual!$B$3:$B$2298,Results_Production!$A3,ProductionByTechnologyAnnual!$C$3:$C$2298,Results_Production!$B3)</f>
        <v>0</v>
      </c>
    </row>
    <row r="4" spans="1:58" x14ac:dyDescent="0.25">
      <c r="A4" t="s">
        <v>12</v>
      </c>
      <c r="B4" t="s">
        <v>98</v>
      </c>
      <c r="C4">
        <f>SUMIFS(ProductionByTechnologyAnnual!D$3:D$2298,ProductionByTechnologyAnnual!$B$3:$B$2298,Results_Production!$A4,ProductionByTechnologyAnnual!$C$3:$C$2298,Results_Production!$B4)</f>
        <v>0</v>
      </c>
      <c r="D4">
        <f>SUMIFS(ProductionByTechnologyAnnual!E$3:E$2298,ProductionByTechnologyAnnual!$B$3:$B$2298,Results_Production!$A4,ProductionByTechnologyAnnual!$C$3:$C$2298,Results_Production!$B4)</f>
        <v>0</v>
      </c>
      <c r="E4">
        <f>SUMIFS(ProductionByTechnologyAnnual!F$3:F$2298,ProductionByTechnologyAnnual!$B$3:$B$2298,Results_Production!$A4,ProductionByTechnologyAnnual!$C$3:$C$2298,Results_Production!$B4)</f>
        <v>0</v>
      </c>
      <c r="F4">
        <f>SUMIFS(ProductionByTechnologyAnnual!G$3:G$2298,ProductionByTechnologyAnnual!$B$3:$B$2298,Results_Production!$A4,ProductionByTechnologyAnnual!$C$3:$C$2298,Results_Production!$B4)</f>
        <v>0</v>
      </c>
      <c r="G4">
        <f>SUMIFS(ProductionByTechnologyAnnual!H$3:H$2298,ProductionByTechnologyAnnual!$B$3:$B$2298,Results_Production!$A4,ProductionByTechnologyAnnual!$C$3:$C$2298,Results_Production!$B4)</f>
        <v>0</v>
      </c>
      <c r="H4">
        <f>SUMIFS(ProductionByTechnologyAnnual!I$3:I$2298,ProductionByTechnologyAnnual!$B$3:$B$2298,Results_Production!$A4,ProductionByTechnologyAnnual!$C$3:$C$2298,Results_Production!$B4)</f>
        <v>4.3711166635711196</v>
      </c>
      <c r="I4">
        <f>SUMIFS(ProductionByTechnologyAnnual!J$3:J$2298,ProductionByTechnologyAnnual!$B$3:$B$2298,Results_Production!$A4,ProductionByTechnologyAnnual!$C$3:$C$2298,Results_Production!$B4)</f>
        <v>4.3711166635711196</v>
      </c>
      <c r="J4">
        <f>SUMIFS(ProductionByTechnologyAnnual!K$3:K$2298,ProductionByTechnologyAnnual!$B$3:$B$2298,Results_Production!$A4,ProductionByTechnologyAnnual!$C$3:$C$2298,Results_Production!$B4)</f>
        <v>4.3711166635711196</v>
      </c>
      <c r="K4">
        <f>SUMIFS(ProductionByTechnologyAnnual!L$3:L$2298,ProductionByTechnologyAnnual!$B$3:$B$2298,Results_Production!$A4,ProductionByTechnologyAnnual!$C$3:$C$2298,Results_Production!$B4)</f>
        <v>4.3711166635711196</v>
      </c>
      <c r="L4">
        <f>SUMIFS(ProductionByTechnologyAnnual!M$3:M$2298,ProductionByTechnologyAnnual!$B$3:$B$2298,Results_Production!$A4,ProductionByTechnologyAnnual!$C$3:$C$2298,Results_Production!$B4)</f>
        <v>4.3711166635711196</v>
      </c>
      <c r="M4">
        <f>SUMIFS(ProductionByTechnologyAnnual!N$3:N$2298,ProductionByTechnologyAnnual!$B$3:$B$2298,Results_Production!$A4,ProductionByTechnologyAnnual!$C$3:$C$2298,Results_Production!$B4)</f>
        <v>4.3711166635711196</v>
      </c>
      <c r="N4">
        <f>SUMIFS(ProductionByTechnologyAnnual!O$3:O$2298,ProductionByTechnologyAnnual!$B$3:$B$2298,Results_Production!$A4,ProductionByTechnologyAnnual!$C$3:$C$2298,Results_Production!$B4)</f>
        <v>4.3711166635711196</v>
      </c>
      <c r="O4">
        <f>SUMIFS(ProductionByTechnologyAnnual!P$3:P$2298,ProductionByTechnologyAnnual!$B$3:$B$2298,Results_Production!$A4,ProductionByTechnologyAnnual!$C$3:$C$2298,Results_Production!$B4)</f>
        <v>4.3711166635711196</v>
      </c>
      <c r="P4">
        <f>SUMIFS(ProductionByTechnologyAnnual!Q$3:Q$2298,ProductionByTechnologyAnnual!$B$3:$B$2298,Results_Production!$A4,ProductionByTechnologyAnnual!$C$3:$C$2298,Results_Production!$B4)</f>
        <v>4.3711166635711196</v>
      </c>
      <c r="Q4">
        <f>SUMIFS(ProductionByTechnologyAnnual!R$3:R$2298,ProductionByTechnologyAnnual!$B$3:$B$2298,Results_Production!$A4,ProductionByTechnologyAnnual!$C$3:$C$2298,Results_Production!$B4)</f>
        <v>4.3711166635711196</v>
      </c>
      <c r="R4">
        <f>SUMIFS(ProductionByTechnologyAnnual!S$3:S$2298,ProductionByTechnologyAnnual!$B$3:$B$2298,Results_Production!$A4,ProductionByTechnologyAnnual!$C$3:$C$2298,Results_Production!$B4)</f>
        <v>4.3711166635711196</v>
      </c>
      <c r="S4">
        <f>SUMIFS(ProductionByTechnologyAnnual!T$3:T$2298,ProductionByTechnologyAnnual!$B$3:$B$2298,Results_Production!$A4,ProductionByTechnologyAnnual!$C$3:$C$2298,Results_Production!$B4)</f>
        <v>4.3711166635711196</v>
      </c>
      <c r="T4">
        <f>SUMIFS(ProductionByTechnologyAnnual!U$3:U$2298,ProductionByTechnologyAnnual!$B$3:$B$2298,Results_Production!$A4,ProductionByTechnologyAnnual!$C$3:$C$2298,Results_Production!$B4)</f>
        <v>1.7625470400000001</v>
      </c>
      <c r="U4">
        <f>SUMIFS(ProductionByTechnologyAnnual!V$3:V$2298,ProductionByTechnologyAnnual!$B$3:$B$2298,Results_Production!$A4,ProductionByTechnologyAnnual!$C$3:$C$2298,Results_Production!$B4)</f>
        <v>1.7625470400000001</v>
      </c>
      <c r="V4">
        <f>SUMIFS(ProductionByTechnologyAnnual!W$3:W$2298,ProductionByTechnologyAnnual!$B$3:$B$2298,Results_Production!$A4,ProductionByTechnologyAnnual!$C$3:$C$2298,Results_Production!$B4)</f>
        <v>1.7625470400000001</v>
      </c>
      <c r="W4">
        <f>SUMIFS(ProductionByTechnologyAnnual!X$3:X$2298,ProductionByTechnologyAnnual!$B$3:$B$2298,Results_Production!$A4,ProductionByTechnologyAnnual!$C$3:$C$2298,Results_Production!$B4)</f>
        <v>1.7625470400000001</v>
      </c>
      <c r="X4">
        <f>SUMIFS(ProductionByTechnologyAnnual!Y$3:Y$2298,ProductionByTechnologyAnnual!$B$3:$B$2298,Results_Production!$A4,ProductionByTechnologyAnnual!$C$3:$C$2298,Results_Production!$B4)</f>
        <v>4.3711166635711196</v>
      </c>
      <c r="Y4">
        <f>SUMIFS(ProductionByTechnologyAnnual!Z$3:Z$2298,ProductionByTechnologyAnnual!$B$3:$B$2298,Results_Production!$A4,ProductionByTechnologyAnnual!$C$3:$C$2298,Results_Production!$B4)</f>
        <v>4.3711166635711196</v>
      </c>
      <c r="Z4">
        <f>SUMIFS(ProductionByTechnologyAnnual!AA$3:AA$2298,ProductionByTechnologyAnnual!$B$3:$B$2298,Results_Production!$A4,ProductionByTechnologyAnnual!$C$3:$C$2298,Results_Production!$B4)</f>
        <v>13.085592885829</v>
      </c>
      <c r="AA4">
        <f>SUMIFS(ProductionByTechnologyAnnual!AB$3:AB$2298,ProductionByTechnologyAnnual!$B$3:$B$2298,Results_Production!$A4,ProductionByTechnologyAnnual!$C$3:$C$2298,Results_Production!$B4)</f>
        <v>37.003693344803601</v>
      </c>
      <c r="AB4">
        <f>SUMIFS(ProductionByTechnologyAnnual!AC$3:AC$2298,ProductionByTechnologyAnnual!$B$3:$B$2298,Results_Production!$A4,ProductionByTechnologyAnnual!$C$3:$C$2298,Results_Production!$B4)</f>
        <v>63.237647419430203</v>
      </c>
      <c r="AC4">
        <f>SUMIFS(ProductionByTechnologyAnnual!AD$3:AD$2298,ProductionByTechnologyAnnual!$B$3:$B$2298,Results_Production!$A4,ProductionByTechnologyAnnual!$C$3:$C$2298,Results_Production!$B4)</f>
        <v>86.993716243186199</v>
      </c>
      <c r="AD4">
        <f>SUMIFS(ProductionByTechnologyAnnual!AE$3:AE$2298,ProductionByTechnologyAnnual!$B$3:$B$2298,Results_Production!$A4,ProductionByTechnologyAnnual!$C$3:$C$2298,Results_Production!$B4)</f>
        <v>110.749785066942</v>
      </c>
      <c r="AE4">
        <f>SUMIFS(ProductionByTechnologyAnnual!AF$3:AF$2298,ProductionByTechnologyAnnual!$B$3:$B$2298,Results_Production!$A4,ProductionByTechnologyAnnual!$C$3:$C$2298,Results_Production!$B4)</f>
        <v>134.50585389069801</v>
      </c>
      <c r="AF4">
        <f>SUMIFS(ProductionByTechnologyAnnual!AG$3:AG$2298,ProductionByTechnologyAnnual!$B$3:$B$2298,Results_Production!$A4,ProductionByTechnologyAnnual!$C$3:$C$2298,Results_Production!$B4)</f>
        <v>156.971260745064</v>
      </c>
      <c r="AG4">
        <f>SUMIFS(ProductionByTechnologyAnnual!AH$3:AH$2298,ProductionByTechnologyAnnual!$B$3:$B$2298,Results_Production!$A4,ProductionByTechnologyAnnual!$C$3:$C$2298,Results_Production!$B4)</f>
        <v>178.09005801027899</v>
      </c>
      <c r="AH4">
        <f>SUMIFS(ProductionByTechnologyAnnual!AI$3:AI$2298,ProductionByTechnologyAnnual!$B$3:$B$2298,Results_Production!$A4,ProductionByTechnologyAnnual!$C$3:$C$2298,Results_Production!$B4)</f>
        <v>199.402953744511</v>
      </c>
      <c r="AI4">
        <f>SUMIFS(ProductionByTechnologyAnnual!AJ$3:AJ$2298,ProductionByTechnologyAnnual!$B$3:$B$2298,Results_Production!$A4,ProductionByTechnologyAnnual!$C$3:$C$2298,Results_Production!$B4)</f>
        <v>220.191838904869</v>
      </c>
      <c r="AJ4">
        <f>SUMIFS(ProductionByTechnologyAnnual!AK$3:AK$2298,ProductionByTechnologyAnnual!$B$3:$B$2298,Results_Production!$A4,ProductionByTechnologyAnnual!$C$3:$C$2298,Results_Production!$B4)</f>
        <v>241.82120680283299</v>
      </c>
      <c r="AK4">
        <f>SUMIFS(ProductionByTechnologyAnnual!AL$3:AL$2298,ProductionByTechnologyAnnual!$B$3:$B$2298,Results_Production!$A4,ProductionByTechnologyAnnual!$C$3:$C$2298,Results_Production!$B4)</f>
        <v>264.02103432476002</v>
      </c>
      <c r="AL4">
        <f>SUMIFS(ProductionByTechnologyAnnual!AM$3:AM$2298,ProductionByTechnologyAnnual!$B$3:$B$2298,Results_Production!$A4,ProductionByTechnologyAnnual!$C$3:$C$2298,Results_Production!$B4)</f>
        <v>289.06144300025397</v>
      </c>
      <c r="AM4">
        <f>SUMIFS(ProductionByTechnologyAnnual!AN$3:AN$2298,ProductionByTechnologyAnnual!$B$3:$B$2298,Results_Production!$A4,ProductionByTechnologyAnnual!$C$3:$C$2298,Results_Production!$B4)</f>
        <v>316.028984160623</v>
      </c>
      <c r="AN4">
        <f>SUMIFS(ProductionByTechnologyAnnual!AO$3:AO$2298,ProductionByTechnologyAnnual!$B$3:$B$2298,Results_Production!$A4,ProductionByTechnologyAnnual!$C$3:$C$2298,Results_Production!$B4)</f>
        <v>339.10037992888999</v>
      </c>
      <c r="AO4">
        <f>SUMIFS(ProductionByTechnologyAnnual!AP$3:AP$2298,ProductionByTechnologyAnnual!$B$3:$B$2298,Results_Production!$A4,ProductionByTechnologyAnnual!$C$3:$C$2298,Results_Production!$B4)</f>
        <v>362.15119637555398</v>
      </c>
      <c r="AP4">
        <f>SUMIFS(ProductionByTechnologyAnnual!AQ$3:AQ$2298,ProductionByTechnologyAnnual!$B$3:$B$2298,Results_Production!$A4,ProductionByTechnologyAnnual!$C$3:$C$2298,Results_Production!$B4)</f>
        <v>390.66208783377601</v>
      </c>
      <c r="AQ4">
        <f>SUMIFS(ProductionByTechnologyAnnual!AR$3:AR$2298,ProductionByTechnologyAnnual!$B$3:$B$2298,Results_Production!$A4,ProductionByTechnologyAnnual!$C$3:$C$2298,Results_Production!$B4)</f>
        <v>419.57867977577098</v>
      </c>
      <c r="AR4">
        <f>SUMIFS(ProductionByTechnologyAnnual!AS$3:AS$2298,ProductionByTechnologyAnnual!$B$3:$B$2298,Results_Production!$A4,ProductionByTechnologyAnnual!$C$3:$C$2298,Results_Production!$B4)</f>
        <v>443.33474859952702</v>
      </c>
      <c r="AS4">
        <f>SUMIFS(ProductionByTechnologyAnnual!AT$3:AT$2298,ProductionByTechnologyAnnual!$B$3:$B$2298,Results_Production!$A4,ProductionByTechnologyAnnual!$C$3:$C$2298,Results_Production!$B4)</f>
        <v>467.090817423283</v>
      </c>
      <c r="AT4">
        <f>SUMIFS(ProductionByTechnologyAnnual!AU$3:AU$2298,ProductionByTechnologyAnnual!$B$3:$B$2298,Results_Production!$A4,ProductionByTechnologyAnnual!$C$3:$C$2298,Results_Production!$B4)</f>
        <v>490.84688624703898</v>
      </c>
      <c r="AU4">
        <f>SUMIFS(ProductionByTechnologyAnnual!AV$3:AV$2298,ProductionByTechnologyAnnual!$B$3:$B$2298,Results_Production!$A4,ProductionByTechnologyAnnual!$C$3:$C$2298,Results_Production!$B4)</f>
        <v>514.60295507079502</v>
      </c>
      <c r="AV4">
        <f>SUMIFS(ProductionByTechnologyAnnual!AW$3:AW$2298,ProductionByTechnologyAnnual!$B$3:$B$2298,Results_Production!$A4,ProductionByTechnologyAnnual!$C$3:$C$2298,Results_Production!$B4)</f>
        <v>533.98790723098</v>
      </c>
      <c r="AW4">
        <f>SUMIFS(ProductionByTechnologyAnnual!AX$3:AX$2298,ProductionByTechnologyAnnual!$B$3:$B$2298,Results_Production!$A4,ProductionByTechnologyAnnual!$C$3:$C$2298,Results_Production!$B4)</f>
        <v>557.74397605473598</v>
      </c>
      <c r="AX4">
        <f>SUMIFS(ProductionByTechnologyAnnual!AY$3:AY$2298,ProductionByTechnologyAnnual!$B$3:$B$2298,Results_Production!$A4,ProductionByTechnologyAnnual!$C$3:$C$2298,Results_Production!$B4)</f>
        <v>581.50004487849299</v>
      </c>
      <c r="AY4">
        <f>SUMIFS(ProductionByTechnologyAnnual!AZ$3:AZ$2298,ProductionByTechnologyAnnual!$B$3:$B$2298,Results_Production!$A4,ProductionByTechnologyAnnual!$C$3:$C$2298,Results_Production!$B4)</f>
        <v>605.25611370224897</v>
      </c>
      <c r="AZ4">
        <f>SUMIFS(ProductionByTechnologyAnnual!BA$3:BA$2298,ProductionByTechnologyAnnual!$B$3:$B$2298,Results_Production!$A4,ProductionByTechnologyAnnual!$C$3:$C$2298,Results_Production!$B4)</f>
        <v>629.01218252600404</v>
      </c>
      <c r="BA4">
        <f>SUMIFS(ProductionByTechnologyAnnual!BB$3:BB$2298,ProductionByTechnologyAnnual!$B$3:$B$2298,Results_Production!$A4,ProductionByTechnologyAnnual!$C$3:$C$2298,Results_Production!$B4)</f>
        <v>652.76825134976002</v>
      </c>
      <c r="BB4">
        <f>SUMIFS(ProductionByTechnologyAnnual!BC$3:BC$2298,ProductionByTechnologyAnnual!$B$3:$B$2298,Results_Production!$A4,ProductionByTechnologyAnnual!$C$3:$C$2298,Results_Production!$B4)</f>
        <v>676.52432017351703</v>
      </c>
      <c r="BC4">
        <f>SUMIFS(ProductionByTechnologyAnnual!BD$3:BD$2298,ProductionByTechnologyAnnual!$B$3:$B$2298,Results_Production!$A4,ProductionByTechnologyAnnual!$C$3:$C$2298,Results_Production!$B4)</f>
        <v>700.28038899727301</v>
      </c>
      <c r="BD4">
        <f>SUMIFS(ProductionByTechnologyAnnual!BE$3:BE$2298,ProductionByTechnologyAnnual!$B$3:$B$2298,Results_Production!$A4,ProductionByTechnologyAnnual!$C$3:$C$2298,Results_Production!$B4)</f>
        <v>724.03645782102899</v>
      </c>
      <c r="BE4">
        <f>SUMIFS(ProductionByTechnologyAnnual!BF$3:BF$2298,ProductionByTechnologyAnnual!$B$3:$B$2298,Results_Production!$A4,ProductionByTechnologyAnnual!$C$3:$C$2298,Results_Production!$B4)</f>
        <v>747.79252664478497</v>
      </c>
      <c r="BF4">
        <f>SUMIFS(ProductionByTechnologyAnnual!BG$3:BG$2298,ProductionByTechnologyAnnual!$B$3:$B$2298,Results_Production!$A4,ProductionByTechnologyAnnual!$C$3:$C$2298,Results_Production!$B4)</f>
        <v>771.54859546854095</v>
      </c>
    </row>
    <row r="5" spans="1:58" x14ac:dyDescent="0.25">
      <c r="A5" t="s">
        <v>13</v>
      </c>
      <c r="B5" t="s">
        <v>98</v>
      </c>
      <c r="C5">
        <f>SUMIFS(ProductionByTechnologyAnnual!D$3:D$2298,ProductionByTechnologyAnnual!$B$3:$B$2298,Results_Production!$A5,ProductionByTechnologyAnnual!$C$3:$C$2298,Results_Production!$B5)</f>
        <v>2.8195814130595802</v>
      </c>
      <c r="D5">
        <f>SUMIFS(ProductionByTechnologyAnnual!E$3:E$2298,ProductionByTechnologyAnnual!$B$3:$B$2298,Results_Production!$A5,ProductionByTechnologyAnnual!$C$3:$C$2298,Results_Production!$B5)</f>
        <v>2.8195814130595802</v>
      </c>
      <c r="E5">
        <f>SUMIFS(ProductionByTechnologyAnnual!F$3:F$2298,ProductionByTechnologyAnnual!$B$3:$B$2298,Results_Production!$A5,ProductionByTechnologyAnnual!$C$3:$C$2298,Results_Production!$B5)</f>
        <v>0</v>
      </c>
      <c r="F5">
        <f>SUMIFS(ProductionByTechnologyAnnual!G$3:G$2298,ProductionByTechnologyAnnual!$B$3:$B$2298,Results_Production!$A5,ProductionByTechnologyAnnual!$C$3:$C$2298,Results_Production!$B5)</f>
        <v>1.1369279880000001</v>
      </c>
      <c r="G5">
        <f>SUMIFS(ProductionByTechnologyAnnual!H$3:H$2298,ProductionByTechnologyAnnual!$B$3:$B$2298,Results_Production!$A5,ProductionByTechnologyAnnual!$C$3:$C$2298,Results_Production!$B5)</f>
        <v>2.8195814130595802</v>
      </c>
      <c r="H5">
        <f>SUMIFS(ProductionByTechnologyAnnual!I$3:I$2298,ProductionByTechnologyAnnual!$B$3:$B$2298,Results_Production!$A5,ProductionByTechnologyAnnual!$C$3:$C$2298,Results_Production!$B5)</f>
        <v>2.8195814130595802</v>
      </c>
      <c r="I5">
        <f>SUMIFS(ProductionByTechnologyAnnual!J$3:J$2298,ProductionByTechnologyAnnual!$B$3:$B$2298,Results_Production!$A5,ProductionByTechnologyAnnual!$C$3:$C$2298,Results_Production!$B5)</f>
        <v>2.6786023424066001</v>
      </c>
      <c r="J5">
        <f>SUMIFS(ProductionByTechnologyAnnual!K$3:K$2298,ProductionByTechnologyAnnual!$B$3:$B$2298,Results_Production!$A5,ProductionByTechnologyAnnual!$C$3:$C$2298,Results_Production!$B5)</f>
        <v>2.53762327175362</v>
      </c>
      <c r="K5">
        <f>SUMIFS(ProductionByTechnologyAnnual!L$3:L$2298,ProductionByTechnologyAnnual!$B$3:$B$2298,Results_Production!$A5,ProductionByTechnologyAnnual!$C$3:$C$2298,Results_Production!$B5)</f>
        <v>2.3966442011006399</v>
      </c>
      <c r="L5">
        <f>SUMIFS(ProductionByTechnologyAnnual!M$3:M$2298,ProductionByTechnologyAnnual!$B$3:$B$2298,Results_Production!$A5,ProductionByTechnologyAnnual!$C$3:$C$2298,Results_Production!$B5)</f>
        <v>2.25566513044767</v>
      </c>
      <c r="M5">
        <f>SUMIFS(ProductionByTechnologyAnnual!N$3:N$2298,ProductionByTechnologyAnnual!$B$3:$B$2298,Results_Production!$A5,ProductionByTechnologyAnnual!$C$3:$C$2298,Results_Production!$B5)</f>
        <v>1.4097907065297901</v>
      </c>
      <c r="N5">
        <f>SUMIFS(ProductionByTechnologyAnnual!O$3:O$2298,ProductionByTechnologyAnnual!$B$3:$B$2298,Results_Production!$A5,ProductionByTechnologyAnnual!$C$3:$C$2298,Results_Production!$B5)</f>
        <v>1.26881163587681</v>
      </c>
      <c r="O5">
        <f>SUMIFS(ProductionByTechnologyAnnual!P$3:P$2298,ProductionByTechnologyAnnual!$B$3:$B$2298,Results_Production!$A5,ProductionByTechnologyAnnual!$C$3:$C$2298,Results_Production!$B5)</f>
        <v>1.1278325652238299</v>
      </c>
      <c r="P5">
        <f>SUMIFS(ProductionByTechnologyAnnual!Q$3:Q$2298,ProductionByTechnologyAnnual!$B$3:$B$2298,Results_Production!$A5,ProductionByTechnologyAnnual!$C$3:$C$2298,Results_Production!$B5)</f>
        <v>0.98685349457085403</v>
      </c>
      <c r="Q5">
        <f>SUMIFS(ProductionByTechnologyAnnual!R$3:R$2298,ProductionByTechnologyAnnual!$B$3:$B$2298,Results_Production!$A5,ProductionByTechnologyAnnual!$C$3:$C$2298,Results_Production!$B5)</f>
        <v>0.84587442391787404</v>
      </c>
      <c r="R5">
        <f>SUMIFS(ProductionByTechnologyAnnual!S$3:S$2298,ProductionByTechnologyAnnual!$B$3:$B$2298,Results_Production!$A5,ProductionByTechnologyAnnual!$C$3:$C$2298,Results_Production!$B5)</f>
        <v>0.70489535326489505</v>
      </c>
      <c r="S5">
        <f>SUMIFS(ProductionByTechnologyAnnual!T$3:T$2298,ProductionByTechnologyAnnual!$B$3:$B$2298,Results_Production!$A5,ProductionByTechnologyAnnual!$C$3:$C$2298,Results_Production!$B5)</f>
        <v>0.56391628261191595</v>
      </c>
      <c r="T5">
        <f>SUMIFS(ProductionByTechnologyAnnual!U$3:U$2298,ProductionByTechnologyAnnual!$B$3:$B$2298,Results_Production!$A5,ProductionByTechnologyAnnual!$C$3:$C$2298,Results_Production!$B5)</f>
        <v>0.17053919819999999</v>
      </c>
      <c r="U5">
        <f>SUMIFS(ProductionByTechnologyAnnual!V$3:V$2298,ProductionByTechnologyAnnual!$B$3:$B$2298,Results_Production!$A5,ProductionByTechnologyAnnual!$C$3:$C$2298,Results_Production!$B5)</f>
        <v>0.11369279879999999</v>
      </c>
      <c r="V5">
        <f>SUMIFS(ProductionByTechnologyAnnual!W$3:W$2298,ProductionByTechnologyAnnual!$B$3:$B$2298,Results_Production!$A5,ProductionByTechnologyAnnual!$C$3:$C$2298,Results_Production!$B5)</f>
        <v>5.6846399399999997E-2</v>
      </c>
      <c r="W5">
        <f>SUMIFS(ProductionByTechnologyAnnual!X$3:X$2298,ProductionByTechnologyAnnual!$B$3:$B$2298,Results_Production!$A5,ProductionByTechnologyAnnual!$C$3:$C$2298,Results_Production!$B5)</f>
        <v>0</v>
      </c>
      <c r="X5">
        <f>SUMIFS(ProductionByTechnologyAnnual!Y$3:Y$2298,ProductionByTechnologyAnnual!$B$3:$B$2298,Results_Production!$A5,ProductionByTechnologyAnnual!$C$3:$C$2298,Results_Production!$B5)</f>
        <v>0</v>
      </c>
      <c r="Y5">
        <f>SUMIFS(ProductionByTechnologyAnnual!Z$3:Z$2298,ProductionByTechnologyAnnual!$B$3:$B$2298,Results_Production!$A5,ProductionByTechnologyAnnual!$C$3:$C$2298,Results_Production!$B5)</f>
        <v>0</v>
      </c>
      <c r="Z5">
        <f>SUMIFS(ProductionByTechnologyAnnual!AA$3:AA$2298,ProductionByTechnologyAnnual!$B$3:$B$2298,Results_Production!$A5,ProductionByTechnologyAnnual!$C$3:$C$2298,Results_Production!$B5)</f>
        <v>0</v>
      </c>
      <c r="AA5">
        <f>SUMIFS(ProductionByTechnologyAnnual!AB$3:AB$2298,ProductionByTechnologyAnnual!$B$3:$B$2298,Results_Production!$A5,ProductionByTechnologyAnnual!$C$3:$C$2298,Results_Production!$B5)</f>
        <v>0</v>
      </c>
      <c r="AB5">
        <f>SUMIFS(ProductionByTechnologyAnnual!AC$3:AC$2298,ProductionByTechnologyAnnual!$B$3:$B$2298,Results_Production!$A5,ProductionByTechnologyAnnual!$C$3:$C$2298,Results_Production!$B5)</f>
        <v>0</v>
      </c>
      <c r="AC5">
        <f>SUMIFS(ProductionByTechnologyAnnual!AD$3:AD$2298,ProductionByTechnologyAnnual!$B$3:$B$2298,Results_Production!$A5,ProductionByTechnologyAnnual!$C$3:$C$2298,Results_Production!$B5)</f>
        <v>0</v>
      </c>
      <c r="AD5">
        <f>SUMIFS(ProductionByTechnologyAnnual!AE$3:AE$2298,ProductionByTechnologyAnnual!$B$3:$B$2298,Results_Production!$A5,ProductionByTechnologyAnnual!$C$3:$C$2298,Results_Production!$B5)</f>
        <v>0</v>
      </c>
      <c r="AE5">
        <f>SUMIFS(ProductionByTechnologyAnnual!AF$3:AF$2298,ProductionByTechnologyAnnual!$B$3:$B$2298,Results_Production!$A5,ProductionByTechnologyAnnual!$C$3:$C$2298,Results_Production!$B5)</f>
        <v>0</v>
      </c>
      <c r="AF5">
        <f>SUMIFS(ProductionByTechnologyAnnual!AG$3:AG$2298,ProductionByTechnologyAnnual!$B$3:$B$2298,Results_Production!$A5,ProductionByTechnologyAnnual!$C$3:$C$2298,Results_Production!$B5)</f>
        <v>0</v>
      </c>
      <c r="AG5">
        <f>SUMIFS(ProductionByTechnologyAnnual!AH$3:AH$2298,ProductionByTechnologyAnnual!$B$3:$B$2298,Results_Production!$A5,ProductionByTechnologyAnnual!$C$3:$C$2298,Results_Production!$B5)</f>
        <v>0</v>
      </c>
      <c r="AH5">
        <f>SUMIFS(ProductionByTechnologyAnnual!AI$3:AI$2298,ProductionByTechnologyAnnual!$B$3:$B$2298,Results_Production!$A5,ProductionByTechnologyAnnual!$C$3:$C$2298,Results_Production!$B5)</f>
        <v>0</v>
      </c>
      <c r="AI5">
        <f>SUMIFS(ProductionByTechnologyAnnual!AJ$3:AJ$2298,ProductionByTechnologyAnnual!$B$3:$B$2298,Results_Production!$A5,ProductionByTechnologyAnnual!$C$3:$C$2298,Results_Production!$B5)</f>
        <v>0</v>
      </c>
      <c r="AJ5">
        <f>SUMIFS(ProductionByTechnologyAnnual!AK$3:AK$2298,ProductionByTechnologyAnnual!$B$3:$B$2298,Results_Production!$A5,ProductionByTechnologyAnnual!$C$3:$C$2298,Results_Production!$B5)</f>
        <v>0</v>
      </c>
      <c r="AK5">
        <f>SUMIFS(ProductionByTechnologyAnnual!AL$3:AL$2298,ProductionByTechnologyAnnual!$B$3:$B$2298,Results_Production!$A5,ProductionByTechnologyAnnual!$C$3:$C$2298,Results_Production!$B5)</f>
        <v>0</v>
      </c>
      <c r="AL5">
        <f>SUMIFS(ProductionByTechnologyAnnual!AM$3:AM$2298,ProductionByTechnologyAnnual!$B$3:$B$2298,Results_Production!$A5,ProductionByTechnologyAnnual!$C$3:$C$2298,Results_Production!$B5)</f>
        <v>0</v>
      </c>
      <c r="AM5">
        <f>SUMIFS(ProductionByTechnologyAnnual!AN$3:AN$2298,ProductionByTechnologyAnnual!$B$3:$B$2298,Results_Production!$A5,ProductionByTechnologyAnnual!$C$3:$C$2298,Results_Production!$B5)</f>
        <v>0</v>
      </c>
      <c r="AN5">
        <f>SUMIFS(ProductionByTechnologyAnnual!AO$3:AO$2298,ProductionByTechnologyAnnual!$B$3:$B$2298,Results_Production!$A5,ProductionByTechnologyAnnual!$C$3:$C$2298,Results_Production!$B5)</f>
        <v>0</v>
      </c>
      <c r="AO5">
        <f>SUMIFS(ProductionByTechnologyAnnual!AP$3:AP$2298,ProductionByTechnologyAnnual!$B$3:$B$2298,Results_Production!$A5,ProductionByTechnologyAnnual!$C$3:$C$2298,Results_Production!$B5)</f>
        <v>0</v>
      </c>
      <c r="AP5">
        <f>SUMIFS(ProductionByTechnologyAnnual!AQ$3:AQ$2298,ProductionByTechnologyAnnual!$B$3:$B$2298,Results_Production!$A5,ProductionByTechnologyAnnual!$C$3:$C$2298,Results_Production!$B5)</f>
        <v>0</v>
      </c>
      <c r="AQ5">
        <f>SUMIFS(ProductionByTechnologyAnnual!AR$3:AR$2298,ProductionByTechnologyAnnual!$B$3:$B$2298,Results_Production!$A5,ProductionByTechnologyAnnual!$C$3:$C$2298,Results_Production!$B5)</f>
        <v>0</v>
      </c>
      <c r="AR5">
        <f>SUMIFS(ProductionByTechnologyAnnual!AS$3:AS$2298,ProductionByTechnologyAnnual!$B$3:$B$2298,Results_Production!$A5,ProductionByTechnologyAnnual!$C$3:$C$2298,Results_Production!$B5)</f>
        <v>0</v>
      </c>
      <c r="AS5">
        <f>SUMIFS(ProductionByTechnologyAnnual!AT$3:AT$2298,ProductionByTechnologyAnnual!$B$3:$B$2298,Results_Production!$A5,ProductionByTechnologyAnnual!$C$3:$C$2298,Results_Production!$B5)</f>
        <v>0</v>
      </c>
      <c r="AT5">
        <f>SUMIFS(ProductionByTechnologyAnnual!AU$3:AU$2298,ProductionByTechnologyAnnual!$B$3:$B$2298,Results_Production!$A5,ProductionByTechnologyAnnual!$C$3:$C$2298,Results_Production!$B5)</f>
        <v>0</v>
      </c>
      <c r="AU5">
        <f>SUMIFS(ProductionByTechnologyAnnual!AV$3:AV$2298,ProductionByTechnologyAnnual!$B$3:$B$2298,Results_Production!$A5,ProductionByTechnologyAnnual!$C$3:$C$2298,Results_Production!$B5)</f>
        <v>0</v>
      </c>
      <c r="AV5">
        <f>SUMIFS(ProductionByTechnologyAnnual!AW$3:AW$2298,ProductionByTechnologyAnnual!$B$3:$B$2298,Results_Production!$A5,ProductionByTechnologyAnnual!$C$3:$C$2298,Results_Production!$B5)</f>
        <v>0</v>
      </c>
      <c r="AW5">
        <f>SUMIFS(ProductionByTechnologyAnnual!AX$3:AX$2298,ProductionByTechnologyAnnual!$B$3:$B$2298,Results_Production!$A5,ProductionByTechnologyAnnual!$C$3:$C$2298,Results_Production!$B5)</f>
        <v>0</v>
      </c>
      <c r="AX5">
        <f>SUMIFS(ProductionByTechnologyAnnual!AY$3:AY$2298,ProductionByTechnologyAnnual!$B$3:$B$2298,Results_Production!$A5,ProductionByTechnologyAnnual!$C$3:$C$2298,Results_Production!$B5)</f>
        <v>0</v>
      </c>
      <c r="AY5">
        <f>SUMIFS(ProductionByTechnologyAnnual!AZ$3:AZ$2298,ProductionByTechnologyAnnual!$B$3:$B$2298,Results_Production!$A5,ProductionByTechnologyAnnual!$C$3:$C$2298,Results_Production!$B5)</f>
        <v>0</v>
      </c>
      <c r="AZ5">
        <f>SUMIFS(ProductionByTechnologyAnnual!BA$3:BA$2298,ProductionByTechnologyAnnual!$B$3:$B$2298,Results_Production!$A5,ProductionByTechnologyAnnual!$C$3:$C$2298,Results_Production!$B5)</f>
        <v>0</v>
      </c>
      <c r="BA5">
        <f>SUMIFS(ProductionByTechnologyAnnual!BB$3:BB$2298,ProductionByTechnologyAnnual!$B$3:$B$2298,Results_Production!$A5,ProductionByTechnologyAnnual!$C$3:$C$2298,Results_Production!$B5)</f>
        <v>0</v>
      </c>
      <c r="BB5">
        <f>SUMIFS(ProductionByTechnologyAnnual!BC$3:BC$2298,ProductionByTechnologyAnnual!$B$3:$B$2298,Results_Production!$A5,ProductionByTechnologyAnnual!$C$3:$C$2298,Results_Production!$B5)</f>
        <v>0</v>
      </c>
      <c r="BC5">
        <f>SUMIFS(ProductionByTechnologyAnnual!BD$3:BD$2298,ProductionByTechnologyAnnual!$B$3:$B$2298,Results_Production!$A5,ProductionByTechnologyAnnual!$C$3:$C$2298,Results_Production!$B5)</f>
        <v>0</v>
      </c>
      <c r="BD5">
        <f>SUMIFS(ProductionByTechnologyAnnual!BE$3:BE$2298,ProductionByTechnologyAnnual!$B$3:$B$2298,Results_Production!$A5,ProductionByTechnologyAnnual!$C$3:$C$2298,Results_Production!$B5)</f>
        <v>0</v>
      </c>
      <c r="BE5">
        <f>SUMIFS(ProductionByTechnologyAnnual!BF$3:BF$2298,ProductionByTechnologyAnnual!$B$3:$B$2298,Results_Production!$A5,ProductionByTechnologyAnnual!$C$3:$C$2298,Results_Production!$B5)</f>
        <v>0</v>
      </c>
      <c r="BF5">
        <f>SUMIFS(ProductionByTechnologyAnnual!BG$3:BG$2298,ProductionByTechnologyAnnual!$B$3:$B$2298,Results_Production!$A5,ProductionByTechnologyAnnual!$C$3:$C$2298,Results_Production!$B5)</f>
        <v>0</v>
      </c>
    </row>
    <row r="6" spans="1:58" x14ac:dyDescent="0.25">
      <c r="A6" t="s">
        <v>18</v>
      </c>
      <c r="B6" t="s">
        <v>98</v>
      </c>
      <c r="C6">
        <f>SUMIFS(ProductionByTechnologyAnnual!D$3:D$2298,ProductionByTechnologyAnnual!$B$3:$B$2298,Results_Production!$A6,ProductionByTechnologyAnnual!$C$3:$C$2298,Results_Production!$B6)</f>
        <v>0</v>
      </c>
      <c r="D6">
        <f>SUMIFS(ProductionByTechnologyAnnual!E$3:E$2298,ProductionByTechnologyAnnual!$B$3:$B$2298,Results_Production!$A6,ProductionByTechnologyAnnual!$C$3:$C$2298,Results_Production!$B6)</f>
        <v>0</v>
      </c>
      <c r="E6">
        <f>SUMIFS(ProductionByTechnologyAnnual!F$3:F$2298,ProductionByTechnologyAnnual!$B$3:$B$2298,Results_Production!$A6,ProductionByTechnologyAnnual!$C$3:$C$2298,Results_Production!$B6)</f>
        <v>0</v>
      </c>
      <c r="F6">
        <f>SUMIFS(ProductionByTechnologyAnnual!G$3:G$2298,ProductionByTechnologyAnnual!$B$3:$B$2298,Results_Production!$A6,ProductionByTechnologyAnnual!$C$3:$C$2298,Results_Production!$B6)</f>
        <v>0</v>
      </c>
      <c r="G6">
        <f>SUMIFS(ProductionByTechnologyAnnual!H$3:H$2298,ProductionByTechnologyAnnual!$B$3:$B$2298,Results_Production!$A6,ProductionByTechnologyAnnual!$C$3:$C$2298,Results_Production!$B6)</f>
        <v>0</v>
      </c>
      <c r="H6">
        <f>SUMIFS(ProductionByTechnologyAnnual!I$3:I$2298,ProductionByTechnologyAnnual!$B$3:$B$2298,Results_Production!$A6,ProductionByTechnologyAnnual!$C$3:$C$2298,Results_Production!$B6)</f>
        <v>0</v>
      </c>
      <c r="I6">
        <f>SUMIFS(ProductionByTechnologyAnnual!J$3:J$2298,ProductionByTechnologyAnnual!$B$3:$B$2298,Results_Production!$A6,ProductionByTechnologyAnnual!$C$3:$C$2298,Results_Production!$B6)</f>
        <v>0</v>
      </c>
      <c r="J6">
        <f>SUMIFS(ProductionByTechnologyAnnual!K$3:K$2298,ProductionByTechnologyAnnual!$B$3:$B$2298,Results_Production!$A6,ProductionByTechnologyAnnual!$C$3:$C$2298,Results_Production!$B6)</f>
        <v>0</v>
      </c>
      <c r="K6">
        <f>SUMIFS(ProductionByTechnologyAnnual!L$3:L$2298,ProductionByTechnologyAnnual!$B$3:$B$2298,Results_Production!$A6,ProductionByTechnologyAnnual!$C$3:$C$2298,Results_Production!$B6)</f>
        <v>0</v>
      </c>
      <c r="L6">
        <f>SUMIFS(ProductionByTechnologyAnnual!M$3:M$2298,ProductionByTechnologyAnnual!$B$3:$B$2298,Results_Production!$A6,ProductionByTechnologyAnnual!$C$3:$C$2298,Results_Production!$B6)</f>
        <v>0</v>
      </c>
      <c r="M6">
        <f>SUMIFS(ProductionByTechnologyAnnual!N$3:N$2298,ProductionByTechnologyAnnual!$B$3:$B$2298,Results_Production!$A6,ProductionByTechnologyAnnual!$C$3:$C$2298,Results_Production!$B6)</f>
        <v>0</v>
      </c>
      <c r="N6">
        <f>SUMIFS(ProductionByTechnologyAnnual!O$3:O$2298,ProductionByTechnologyAnnual!$B$3:$B$2298,Results_Production!$A6,ProductionByTechnologyAnnual!$C$3:$C$2298,Results_Production!$B6)</f>
        <v>0</v>
      </c>
      <c r="O6">
        <f>SUMIFS(ProductionByTechnologyAnnual!P$3:P$2298,ProductionByTechnologyAnnual!$B$3:$B$2298,Results_Production!$A6,ProductionByTechnologyAnnual!$C$3:$C$2298,Results_Production!$B6)</f>
        <v>0</v>
      </c>
      <c r="P6">
        <f>SUMIFS(ProductionByTechnologyAnnual!Q$3:Q$2298,ProductionByTechnologyAnnual!$B$3:$B$2298,Results_Production!$A6,ProductionByTechnologyAnnual!$C$3:$C$2298,Results_Production!$B6)</f>
        <v>0</v>
      </c>
      <c r="Q6">
        <f>SUMIFS(ProductionByTechnologyAnnual!R$3:R$2298,ProductionByTechnologyAnnual!$B$3:$B$2298,Results_Production!$A6,ProductionByTechnologyAnnual!$C$3:$C$2298,Results_Production!$B6)</f>
        <v>0</v>
      </c>
      <c r="R6">
        <f>SUMIFS(ProductionByTechnologyAnnual!S$3:S$2298,ProductionByTechnologyAnnual!$B$3:$B$2298,Results_Production!$A6,ProductionByTechnologyAnnual!$C$3:$C$2298,Results_Production!$B6)</f>
        <v>0</v>
      </c>
      <c r="S6">
        <f>SUMIFS(ProductionByTechnologyAnnual!T$3:T$2298,ProductionByTechnologyAnnual!$B$3:$B$2298,Results_Production!$A6,ProductionByTechnologyAnnual!$C$3:$C$2298,Results_Production!$B6)</f>
        <v>0</v>
      </c>
      <c r="T6">
        <f>SUMIFS(ProductionByTechnologyAnnual!U$3:U$2298,ProductionByTechnologyAnnual!$B$3:$B$2298,Results_Production!$A6,ProductionByTechnologyAnnual!$C$3:$C$2298,Results_Production!$B6)</f>
        <v>0</v>
      </c>
      <c r="U6">
        <f>SUMIFS(ProductionByTechnologyAnnual!V$3:V$2298,ProductionByTechnologyAnnual!$B$3:$B$2298,Results_Production!$A6,ProductionByTechnologyAnnual!$C$3:$C$2298,Results_Production!$B6)</f>
        <v>0</v>
      </c>
      <c r="V6">
        <f>SUMIFS(ProductionByTechnologyAnnual!W$3:W$2298,ProductionByTechnologyAnnual!$B$3:$B$2298,Results_Production!$A6,ProductionByTechnologyAnnual!$C$3:$C$2298,Results_Production!$B6)</f>
        <v>0</v>
      </c>
      <c r="W6">
        <f>SUMIFS(ProductionByTechnologyAnnual!X$3:X$2298,ProductionByTechnologyAnnual!$B$3:$B$2298,Results_Production!$A6,ProductionByTechnologyAnnual!$C$3:$C$2298,Results_Production!$B6)</f>
        <v>0</v>
      </c>
      <c r="X6">
        <f>SUMIFS(ProductionByTechnologyAnnual!Y$3:Y$2298,ProductionByTechnologyAnnual!$B$3:$B$2298,Results_Production!$A6,ProductionByTechnologyAnnual!$C$3:$C$2298,Results_Production!$B6)</f>
        <v>0</v>
      </c>
      <c r="Y6">
        <f>SUMIFS(ProductionByTechnologyAnnual!Z$3:Z$2298,ProductionByTechnologyAnnual!$B$3:$B$2298,Results_Production!$A6,ProductionByTechnologyAnnual!$C$3:$C$2298,Results_Production!$B6)</f>
        <v>0</v>
      </c>
      <c r="Z6">
        <f>SUMIFS(ProductionByTechnologyAnnual!AA$3:AA$2298,ProductionByTechnologyAnnual!$B$3:$B$2298,Results_Production!$A6,ProductionByTechnologyAnnual!$C$3:$C$2298,Results_Production!$B6)</f>
        <v>0</v>
      </c>
      <c r="AA6">
        <f>SUMIFS(ProductionByTechnologyAnnual!AB$3:AB$2298,ProductionByTechnologyAnnual!$B$3:$B$2298,Results_Production!$A6,ProductionByTechnologyAnnual!$C$3:$C$2298,Results_Production!$B6)</f>
        <v>0</v>
      </c>
      <c r="AB6">
        <f>SUMIFS(ProductionByTechnologyAnnual!AC$3:AC$2298,ProductionByTechnologyAnnual!$B$3:$B$2298,Results_Production!$A6,ProductionByTechnologyAnnual!$C$3:$C$2298,Results_Production!$B6)</f>
        <v>0</v>
      </c>
      <c r="AC6">
        <f>SUMIFS(ProductionByTechnologyAnnual!AD$3:AD$2298,ProductionByTechnologyAnnual!$B$3:$B$2298,Results_Production!$A6,ProductionByTechnologyAnnual!$C$3:$C$2298,Results_Production!$B6)</f>
        <v>0</v>
      </c>
      <c r="AD6">
        <f>SUMIFS(ProductionByTechnologyAnnual!AE$3:AE$2298,ProductionByTechnologyAnnual!$B$3:$B$2298,Results_Production!$A6,ProductionByTechnologyAnnual!$C$3:$C$2298,Results_Production!$B6)</f>
        <v>0</v>
      </c>
      <c r="AE6">
        <f>SUMIFS(ProductionByTechnologyAnnual!AF$3:AF$2298,ProductionByTechnologyAnnual!$B$3:$B$2298,Results_Production!$A6,ProductionByTechnologyAnnual!$C$3:$C$2298,Results_Production!$B6)</f>
        <v>0</v>
      </c>
      <c r="AF6">
        <f>SUMIFS(ProductionByTechnologyAnnual!AG$3:AG$2298,ProductionByTechnologyAnnual!$B$3:$B$2298,Results_Production!$A6,ProductionByTechnologyAnnual!$C$3:$C$2298,Results_Production!$B6)</f>
        <v>0</v>
      </c>
      <c r="AG6">
        <f>SUMIFS(ProductionByTechnologyAnnual!AH$3:AH$2298,ProductionByTechnologyAnnual!$B$3:$B$2298,Results_Production!$A6,ProductionByTechnologyAnnual!$C$3:$C$2298,Results_Production!$B6)</f>
        <v>0</v>
      </c>
      <c r="AH6">
        <f>SUMIFS(ProductionByTechnologyAnnual!AI$3:AI$2298,ProductionByTechnologyAnnual!$B$3:$B$2298,Results_Production!$A6,ProductionByTechnologyAnnual!$C$3:$C$2298,Results_Production!$B6)</f>
        <v>0</v>
      </c>
      <c r="AI6">
        <f>SUMIFS(ProductionByTechnologyAnnual!AJ$3:AJ$2298,ProductionByTechnologyAnnual!$B$3:$B$2298,Results_Production!$A6,ProductionByTechnologyAnnual!$C$3:$C$2298,Results_Production!$B6)</f>
        <v>0</v>
      </c>
      <c r="AJ6">
        <f>SUMIFS(ProductionByTechnologyAnnual!AK$3:AK$2298,ProductionByTechnologyAnnual!$B$3:$B$2298,Results_Production!$A6,ProductionByTechnologyAnnual!$C$3:$C$2298,Results_Production!$B6)</f>
        <v>0</v>
      </c>
      <c r="AK6">
        <f>SUMIFS(ProductionByTechnologyAnnual!AL$3:AL$2298,ProductionByTechnologyAnnual!$B$3:$B$2298,Results_Production!$A6,ProductionByTechnologyAnnual!$C$3:$C$2298,Results_Production!$B6)</f>
        <v>0</v>
      </c>
      <c r="AL6">
        <f>SUMIFS(ProductionByTechnologyAnnual!AM$3:AM$2298,ProductionByTechnologyAnnual!$B$3:$B$2298,Results_Production!$A6,ProductionByTechnologyAnnual!$C$3:$C$2298,Results_Production!$B6)</f>
        <v>0</v>
      </c>
      <c r="AM6">
        <f>SUMIFS(ProductionByTechnologyAnnual!AN$3:AN$2298,ProductionByTechnologyAnnual!$B$3:$B$2298,Results_Production!$A6,ProductionByTechnologyAnnual!$C$3:$C$2298,Results_Production!$B6)</f>
        <v>0</v>
      </c>
      <c r="AN6">
        <f>SUMIFS(ProductionByTechnologyAnnual!AO$3:AO$2298,ProductionByTechnologyAnnual!$B$3:$B$2298,Results_Production!$A6,ProductionByTechnologyAnnual!$C$3:$C$2298,Results_Production!$B6)</f>
        <v>0</v>
      </c>
      <c r="AO6">
        <f>SUMIFS(ProductionByTechnologyAnnual!AP$3:AP$2298,ProductionByTechnologyAnnual!$B$3:$B$2298,Results_Production!$A6,ProductionByTechnologyAnnual!$C$3:$C$2298,Results_Production!$B6)</f>
        <v>0</v>
      </c>
      <c r="AP6">
        <f>SUMIFS(ProductionByTechnologyAnnual!AQ$3:AQ$2298,ProductionByTechnologyAnnual!$B$3:$B$2298,Results_Production!$A6,ProductionByTechnologyAnnual!$C$3:$C$2298,Results_Production!$B6)</f>
        <v>0</v>
      </c>
      <c r="AQ6">
        <f>SUMIFS(ProductionByTechnologyAnnual!AR$3:AR$2298,ProductionByTechnologyAnnual!$B$3:$B$2298,Results_Production!$A6,ProductionByTechnologyAnnual!$C$3:$C$2298,Results_Production!$B6)</f>
        <v>0</v>
      </c>
      <c r="AR6">
        <f>SUMIFS(ProductionByTechnologyAnnual!AS$3:AS$2298,ProductionByTechnologyAnnual!$B$3:$B$2298,Results_Production!$A6,ProductionByTechnologyAnnual!$C$3:$C$2298,Results_Production!$B6)</f>
        <v>0</v>
      </c>
      <c r="AS6">
        <f>SUMIFS(ProductionByTechnologyAnnual!AT$3:AT$2298,ProductionByTechnologyAnnual!$B$3:$B$2298,Results_Production!$A6,ProductionByTechnologyAnnual!$C$3:$C$2298,Results_Production!$B6)</f>
        <v>0</v>
      </c>
      <c r="AT6">
        <f>SUMIFS(ProductionByTechnologyAnnual!AU$3:AU$2298,ProductionByTechnologyAnnual!$B$3:$B$2298,Results_Production!$A6,ProductionByTechnologyAnnual!$C$3:$C$2298,Results_Production!$B6)</f>
        <v>0</v>
      </c>
      <c r="AU6">
        <f>SUMIFS(ProductionByTechnologyAnnual!AV$3:AV$2298,ProductionByTechnologyAnnual!$B$3:$B$2298,Results_Production!$A6,ProductionByTechnologyAnnual!$C$3:$C$2298,Results_Production!$B6)</f>
        <v>0</v>
      </c>
      <c r="AV6">
        <f>SUMIFS(ProductionByTechnologyAnnual!AW$3:AW$2298,ProductionByTechnologyAnnual!$B$3:$B$2298,Results_Production!$A6,ProductionByTechnologyAnnual!$C$3:$C$2298,Results_Production!$B6)</f>
        <v>0</v>
      </c>
      <c r="AW6">
        <f>SUMIFS(ProductionByTechnologyAnnual!AX$3:AX$2298,ProductionByTechnologyAnnual!$B$3:$B$2298,Results_Production!$A6,ProductionByTechnologyAnnual!$C$3:$C$2298,Results_Production!$B6)</f>
        <v>0</v>
      </c>
      <c r="AX6">
        <f>SUMIFS(ProductionByTechnologyAnnual!AY$3:AY$2298,ProductionByTechnologyAnnual!$B$3:$B$2298,Results_Production!$A6,ProductionByTechnologyAnnual!$C$3:$C$2298,Results_Production!$B6)</f>
        <v>0</v>
      </c>
      <c r="AY6">
        <f>SUMIFS(ProductionByTechnologyAnnual!AZ$3:AZ$2298,ProductionByTechnologyAnnual!$B$3:$B$2298,Results_Production!$A6,ProductionByTechnologyAnnual!$C$3:$C$2298,Results_Production!$B6)</f>
        <v>0</v>
      </c>
      <c r="AZ6">
        <f>SUMIFS(ProductionByTechnologyAnnual!BA$3:BA$2298,ProductionByTechnologyAnnual!$B$3:$B$2298,Results_Production!$A6,ProductionByTechnologyAnnual!$C$3:$C$2298,Results_Production!$B6)</f>
        <v>0</v>
      </c>
      <c r="BA6">
        <f>SUMIFS(ProductionByTechnologyAnnual!BB$3:BB$2298,ProductionByTechnologyAnnual!$B$3:$B$2298,Results_Production!$A6,ProductionByTechnologyAnnual!$C$3:$C$2298,Results_Production!$B6)</f>
        <v>0</v>
      </c>
      <c r="BB6">
        <f>SUMIFS(ProductionByTechnologyAnnual!BC$3:BC$2298,ProductionByTechnologyAnnual!$B$3:$B$2298,Results_Production!$A6,ProductionByTechnologyAnnual!$C$3:$C$2298,Results_Production!$B6)</f>
        <v>0</v>
      </c>
      <c r="BC6">
        <f>SUMIFS(ProductionByTechnologyAnnual!BD$3:BD$2298,ProductionByTechnologyAnnual!$B$3:$B$2298,Results_Production!$A6,ProductionByTechnologyAnnual!$C$3:$C$2298,Results_Production!$B6)</f>
        <v>0</v>
      </c>
      <c r="BD6">
        <f>SUMIFS(ProductionByTechnologyAnnual!BE$3:BE$2298,ProductionByTechnologyAnnual!$B$3:$B$2298,Results_Production!$A6,ProductionByTechnologyAnnual!$C$3:$C$2298,Results_Production!$B6)</f>
        <v>0</v>
      </c>
      <c r="BE6">
        <f>SUMIFS(ProductionByTechnologyAnnual!BF$3:BF$2298,ProductionByTechnologyAnnual!$B$3:$B$2298,Results_Production!$A6,ProductionByTechnologyAnnual!$C$3:$C$2298,Results_Production!$B6)</f>
        <v>0</v>
      </c>
      <c r="BF6">
        <f>SUMIFS(ProductionByTechnologyAnnual!BG$3:BG$2298,ProductionByTechnologyAnnual!$B$3:$B$2298,Results_Production!$A6,ProductionByTechnologyAnnual!$C$3:$C$2298,Results_Production!$B6)</f>
        <v>0</v>
      </c>
    </row>
    <row r="7" spans="1:58" x14ac:dyDescent="0.25">
      <c r="A7" t="s">
        <v>22</v>
      </c>
      <c r="B7" t="s">
        <v>97</v>
      </c>
      <c r="C7">
        <f>SUMIFS(ProductionByTechnologyAnnual!D$3:D$2298,ProductionByTechnologyAnnual!$B$3:$B$2298,Results_Production!$A7,ProductionByTechnologyAnnual!$C$3:$C$2298,Results_Production!$B7)</f>
        <v>0</v>
      </c>
      <c r="D7">
        <f>SUMIFS(ProductionByTechnologyAnnual!E$3:E$2298,ProductionByTechnologyAnnual!$B$3:$B$2298,Results_Production!$A7,ProductionByTechnologyAnnual!$C$3:$C$2298,Results_Production!$B7)</f>
        <v>0</v>
      </c>
      <c r="E7">
        <f>SUMIFS(ProductionByTechnologyAnnual!F$3:F$2298,ProductionByTechnologyAnnual!$B$3:$B$2298,Results_Production!$A7,ProductionByTechnologyAnnual!$C$3:$C$2298,Results_Production!$B7)</f>
        <v>0</v>
      </c>
      <c r="F7">
        <f>SUMIFS(ProductionByTechnologyAnnual!G$3:G$2298,ProductionByTechnologyAnnual!$B$3:$B$2298,Results_Production!$A7,ProductionByTechnologyAnnual!$C$3:$C$2298,Results_Production!$B7)</f>
        <v>0</v>
      </c>
      <c r="G7">
        <f>SUMIFS(ProductionByTechnologyAnnual!H$3:H$2298,ProductionByTechnologyAnnual!$B$3:$B$2298,Results_Production!$A7,ProductionByTechnologyAnnual!$C$3:$C$2298,Results_Production!$B7)</f>
        <v>0</v>
      </c>
      <c r="H7">
        <f>SUMIFS(ProductionByTechnologyAnnual!I$3:I$2298,ProductionByTechnologyAnnual!$B$3:$B$2298,Results_Production!$A7,ProductionByTechnologyAnnual!$C$3:$C$2298,Results_Production!$B7)</f>
        <v>0</v>
      </c>
      <c r="I7">
        <f>SUMIFS(ProductionByTechnologyAnnual!J$3:J$2298,ProductionByTechnologyAnnual!$B$3:$B$2298,Results_Production!$A7,ProductionByTechnologyAnnual!$C$3:$C$2298,Results_Production!$B7)</f>
        <v>0</v>
      </c>
      <c r="J7">
        <f>SUMIFS(ProductionByTechnologyAnnual!K$3:K$2298,ProductionByTechnologyAnnual!$B$3:$B$2298,Results_Production!$A7,ProductionByTechnologyAnnual!$C$3:$C$2298,Results_Production!$B7)</f>
        <v>0</v>
      </c>
      <c r="K7">
        <f>SUMIFS(ProductionByTechnologyAnnual!L$3:L$2298,ProductionByTechnologyAnnual!$B$3:$B$2298,Results_Production!$A7,ProductionByTechnologyAnnual!$C$3:$C$2298,Results_Production!$B7)</f>
        <v>0</v>
      </c>
      <c r="L7">
        <f>SUMIFS(ProductionByTechnologyAnnual!M$3:M$2298,ProductionByTechnologyAnnual!$B$3:$B$2298,Results_Production!$A7,ProductionByTechnologyAnnual!$C$3:$C$2298,Results_Production!$B7)</f>
        <v>0</v>
      </c>
      <c r="M7">
        <f>SUMIFS(ProductionByTechnologyAnnual!N$3:N$2298,ProductionByTechnologyAnnual!$B$3:$B$2298,Results_Production!$A7,ProductionByTechnologyAnnual!$C$3:$C$2298,Results_Production!$B7)</f>
        <v>0</v>
      </c>
      <c r="N7">
        <f>SUMIFS(ProductionByTechnologyAnnual!O$3:O$2298,ProductionByTechnologyAnnual!$B$3:$B$2298,Results_Production!$A7,ProductionByTechnologyAnnual!$C$3:$C$2298,Results_Production!$B7)</f>
        <v>0</v>
      </c>
      <c r="O7">
        <f>SUMIFS(ProductionByTechnologyAnnual!P$3:P$2298,ProductionByTechnologyAnnual!$B$3:$B$2298,Results_Production!$A7,ProductionByTechnologyAnnual!$C$3:$C$2298,Results_Production!$B7)</f>
        <v>0</v>
      </c>
      <c r="P7">
        <f>SUMIFS(ProductionByTechnologyAnnual!Q$3:Q$2298,ProductionByTechnologyAnnual!$B$3:$B$2298,Results_Production!$A7,ProductionByTechnologyAnnual!$C$3:$C$2298,Results_Production!$B7)</f>
        <v>0</v>
      </c>
      <c r="Q7">
        <f>SUMIFS(ProductionByTechnologyAnnual!R$3:R$2298,ProductionByTechnologyAnnual!$B$3:$B$2298,Results_Production!$A7,ProductionByTechnologyAnnual!$C$3:$C$2298,Results_Production!$B7)</f>
        <v>0</v>
      </c>
      <c r="R7">
        <f>SUMIFS(ProductionByTechnologyAnnual!S$3:S$2298,ProductionByTechnologyAnnual!$B$3:$B$2298,Results_Production!$A7,ProductionByTechnologyAnnual!$C$3:$C$2298,Results_Production!$B7)</f>
        <v>0</v>
      </c>
      <c r="S7">
        <f>SUMIFS(ProductionByTechnologyAnnual!T$3:T$2298,ProductionByTechnologyAnnual!$B$3:$B$2298,Results_Production!$A7,ProductionByTechnologyAnnual!$C$3:$C$2298,Results_Production!$B7)</f>
        <v>0</v>
      </c>
      <c r="T7">
        <f>SUMIFS(ProductionByTechnologyAnnual!U$3:U$2298,ProductionByTechnologyAnnual!$B$3:$B$2298,Results_Production!$A7,ProductionByTechnologyAnnual!$C$3:$C$2298,Results_Production!$B7)</f>
        <v>0</v>
      </c>
      <c r="U7">
        <f>SUMIFS(ProductionByTechnologyAnnual!V$3:V$2298,ProductionByTechnologyAnnual!$B$3:$B$2298,Results_Production!$A7,ProductionByTechnologyAnnual!$C$3:$C$2298,Results_Production!$B7)</f>
        <v>0</v>
      </c>
      <c r="V7">
        <f>SUMIFS(ProductionByTechnologyAnnual!W$3:W$2298,ProductionByTechnologyAnnual!$B$3:$B$2298,Results_Production!$A7,ProductionByTechnologyAnnual!$C$3:$C$2298,Results_Production!$B7)</f>
        <v>0</v>
      </c>
      <c r="W7">
        <f>SUMIFS(ProductionByTechnologyAnnual!X$3:X$2298,ProductionByTechnologyAnnual!$B$3:$B$2298,Results_Production!$A7,ProductionByTechnologyAnnual!$C$3:$C$2298,Results_Production!$B7)</f>
        <v>0</v>
      </c>
      <c r="X7">
        <f>SUMIFS(ProductionByTechnologyAnnual!Y$3:Y$2298,ProductionByTechnologyAnnual!$B$3:$B$2298,Results_Production!$A7,ProductionByTechnologyAnnual!$C$3:$C$2298,Results_Production!$B7)</f>
        <v>0</v>
      </c>
      <c r="Y7">
        <f>SUMIFS(ProductionByTechnologyAnnual!Z$3:Z$2298,ProductionByTechnologyAnnual!$B$3:$B$2298,Results_Production!$A7,ProductionByTechnologyAnnual!$C$3:$C$2298,Results_Production!$B7)</f>
        <v>0</v>
      </c>
      <c r="Z7">
        <f>SUMIFS(ProductionByTechnologyAnnual!AA$3:AA$2298,ProductionByTechnologyAnnual!$B$3:$B$2298,Results_Production!$A7,ProductionByTechnologyAnnual!$C$3:$C$2298,Results_Production!$B7)</f>
        <v>0</v>
      </c>
      <c r="AA7">
        <f>SUMIFS(ProductionByTechnologyAnnual!AB$3:AB$2298,ProductionByTechnologyAnnual!$B$3:$B$2298,Results_Production!$A7,ProductionByTechnologyAnnual!$C$3:$C$2298,Results_Production!$B7)</f>
        <v>0</v>
      </c>
      <c r="AB7">
        <f>SUMIFS(ProductionByTechnologyAnnual!AC$3:AC$2298,ProductionByTechnologyAnnual!$B$3:$B$2298,Results_Production!$A7,ProductionByTechnologyAnnual!$C$3:$C$2298,Results_Production!$B7)</f>
        <v>0</v>
      </c>
      <c r="AC7">
        <f>SUMIFS(ProductionByTechnologyAnnual!AD$3:AD$2298,ProductionByTechnologyAnnual!$B$3:$B$2298,Results_Production!$A7,ProductionByTechnologyAnnual!$C$3:$C$2298,Results_Production!$B7)</f>
        <v>0</v>
      </c>
      <c r="AD7">
        <f>SUMIFS(ProductionByTechnologyAnnual!AE$3:AE$2298,ProductionByTechnologyAnnual!$B$3:$B$2298,Results_Production!$A7,ProductionByTechnologyAnnual!$C$3:$C$2298,Results_Production!$B7)</f>
        <v>0</v>
      </c>
      <c r="AE7">
        <f>SUMIFS(ProductionByTechnologyAnnual!AF$3:AF$2298,ProductionByTechnologyAnnual!$B$3:$B$2298,Results_Production!$A7,ProductionByTechnologyAnnual!$C$3:$C$2298,Results_Production!$B7)</f>
        <v>0</v>
      </c>
      <c r="AF7">
        <f>SUMIFS(ProductionByTechnologyAnnual!AG$3:AG$2298,ProductionByTechnologyAnnual!$B$3:$B$2298,Results_Production!$A7,ProductionByTechnologyAnnual!$C$3:$C$2298,Results_Production!$B7)</f>
        <v>0</v>
      </c>
      <c r="AG7">
        <f>SUMIFS(ProductionByTechnologyAnnual!AH$3:AH$2298,ProductionByTechnologyAnnual!$B$3:$B$2298,Results_Production!$A7,ProductionByTechnologyAnnual!$C$3:$C$2298,Results_Production!$B7)</f>
        <v>0</v>
      </c>
      <c r="AH7">
        <f>SUMIFS(ProductionByTechnologyAnnual!AI$3:AI$2298,ProductionByTechnologyAnnual!$B$3:$B$2298,Results_Production!$A7,ProductionByTechnologyAnnual!$C$3:$C$2298,Results_Production!$B7)</f>
        <v>0</v>
      </c>
      <c r="AI7">
        <f>SUMIFS(ProductionByTechnologyAnnual!AJ$3:AJ$2298,ProductionByTechnologyAnnual!$B$3:$B$2298,Results_Production!$A7,ProductionByTechnologyAnnual!$C$3:$C$2298,Results_Production!$B7)</f>
        <v>0</v>
      </c>
      <c r="AJ7">
        <f>SUMIFS(ProductionByTechnologyAnnual!AK$3:AK$2298,ProductionByTechnologyAnnual!$B$3:$B$2298,Results_Production!$A7,ProductionByTechnologyAnnual!$C$3:$C$2298,Results_Production!$B7)</f>
        <v>0</v>
      </c>
      <c r="AK7">
        <f>SUMIFS(ProductionByTechnologyAnnual!AL$3:AL$2298,ProductionByTechnologyAnnual!$B$3:$B$2298,Results_Production!$A7,ProductionByTechnologyAnnual!$C$3:$C$2298,Results_Production!$B7)</f>
        <v>0</v>
      </c>
      <c r="AL7">
        <f>SUMIFS(ProductionByTechnologyAnnual!AM$3:AM$2298,ProductionByTechnologyAnnual!$B$3:$B$2298,Results_Production!$A7,ProductionByTechnologyAnnual!$C$3:$C$2298,Results_Production!$B7)</f>
        <v>0</v>
      </c>
      <c r="AM7">
        <f>SUMIFS(ProductionByTechnologyAnnual!AN$3:AN$2298,ProductionByTechnologyAnnual!$B$3:$B$2298,Results_Production!$A7,ProductionByTechnologyAnnual!$C$3:$C$2298,Results_Production!$B7)</f>
        <v>0</v>
      </c>
      <c r="AN7">
        <f>SUMIFS(ProductionByTechnologyAnnual!AO$3:AO$2298,ProductionByTechnologyAnnual!$B$3:$B$2298,Results_Production!$A7,ProductionByTechnologyAnnual!$C$3:$C$2298,Results_Production!$B7)</f>
        <v>0</v>
      </c>
      <c r="AO7">
        <f>SUMIFS(ProductionByTechnologyAnnual!AP$3:AP$2298,ProductionByTechnologyAnnual!$B$3:$B$2298,Results_Production!$A7,ProductionByTechnologyAnnual!$C$3:$C$2298,Results_Production!$B7)</f>
        <v>0</v>
      </c>
      <c r="AP7">
        <f>SUMIFS(ProductionByTechnologyAnnual!AQ$3:AQ$2298,ProductionByTechnologyAnnual!$B$3:$B$2298,Results_Production!$A7,ProductionByTechnologyAnnual!$C$3:$C$2298,Results_Production!$B7)</f>
        <v>0</v>
      </c>
      <c r="AQ7">
        <f>SUMIFS(ProductionByTechnologyAnnual!AR$3:AR$2298,ProductionByTechnologyAnnual!$B$3:$B$2298,Results_Production!$A7,ProductionByTechnologyAnnual!$C$3:$C$2298,Results_Production!$B7)</f>
        <v>0</v>
      </c>
      <c r="AR7">
        <f>SUMIFS(ProductionByTechnologyAnnual!AS$3:AS$2298,ProductionByTechnologyAnnual!$B$3:$B$2298,Results_Production!$A7,ProductionByTechnologyAnnual!$C$3:$C$2298,Results_Production!$B7)</f>
        <v>0</v>
      </c>
      <c r="AS7">
        <f>SUMIFS(ProductionByTechnologyAnnual!AT$3:AT$2298,ProductionByTechnologyAnnual!$B$3:$B$2298,Results_Production!$A7,ProductionByTechnologyAnnual!$C$3:$C$2298,Results_Production!$B7)</f>
        <v>0</v>
      </c>
      <c r="AT7">
        <f>SUMIFS(ProductionByTechnologyAnnual!AU$3:AU$2298,ProductionByTechnologyAnnual!$B$3:$B$2298,Results_Production!$A7,ProductionByTechnologyAnnual!$C$3:$C$2298,Results_Production!$B7)</f>
        <v>0</v>
      </c>
      <c r="AU7">
        <f>SUMIFS(ProductionByTechnologyAnnual!AV$3:AV$2298,ProductionByTechnologyAnnual!$B$3:$B$2298,Results_Production!$A7,ProductionByTechnologyAnnual!$C$3:$C$2298,Results_Production!$B7)</f>
        <v>0</v>
      </c>
      <c r="AV7">
        <f>SUMIFS(ProductionByTechnologyAnnual!AW$3:AW$2298,ProductionByTechnologyAnnual!$B$3:$B$2298,Results_Production!$A7,ProductionByTechnologyAnnual!$C$3:$C$2298,Results_Production!$B7)</f>
        <v>0</v>
      </c>
      <c r="AW7">
        <f>SUMIFS(ProductionByTechnologyAnnual!AX$3:AX$2298,ProductionByTechnologyAnnual!$B$3:$B$2298,Results_Production!$A7,ProductionByTechnologyAnnual!$C$3:$C$2298,Results_Production!$B7)</f>
        <v>0</v>
      </c>
      <c r="AX7">
        <f>SUMIFS(ProductionByTechnologyAnnual!AY$3:AY$2298,ProductionByTechnologyAnnual!$B$3:$B$2298,Results_Production!$A7,ProductionByTechnologyAnnual!$C$3:$C$2298,Results_Production!$B7)</f>
        <v>0</v>
      </c>
      <c r="AY7">
        <f>SUMIFS(ProductionByTechnologyAnnual!AZ$3:AZ$2298,ProductionByTechnologyAnnual!$B$3:$B$2298,Results_Production!$A7,ProductionByTechnologyAnnual!$C$3:$C$2298,Results_Production!$B7)</f>
        <v>0</v>
      </c>
      <c r="AZ7">
        <f>SUMIFS(ProductionByTechnologyAnnual!BA$3:BA$2298,ProductionByTechnologyAnnual!$B$3:$B$2298,Results_Production!$A7,ProductionByTechnologyAnnual!$C$3:$C$2298,Results_Production!$B7)</f>
        <v>0</v>
      </c>
      <c r="BA7">
        <f>SUMIFS(ProductionByTechnologyAnnual!BB$3:BB$2298,ProductionByTechnologyAnnual!$B$3:$B$2298,Results_Production!$A7,ProductionByTechnologyAnnual!$C$3:$C$2298,Results_Production!$B7)</f>
        <v>0</v>
      </c>
      <c r="BB7">
        <f>SUMIFS(ProductionByTechnologyAnnual!BC$3:BC$2298,ProductionByTechnologyAnnual!$B$3:$B$2298,Results_Production!$A7,ProductionByTechnologyAnnual!$C$3:$C$2298,Results_Production!$B7)</f>
        <v>0</v>
      </c>
      <c r="BC7">
        <f>SUMIFS(ProductionByTechnologyAnnual!BD$3:BD$2298,ProductionByTechnologyAnnual!$B$3:$B$2298,Results_Production!$A7,ProductionByTechnologyAnnual!$C$3:$C$2298,Results_Production!$B7)</f>
        <v>0</v>
      </c>
      <c r="BD7">
        <f>SUMIFS(ProductionByTechnologyAnnual!BE$3:BE$2298,ProductionByTechnologyAnnual!$B$3:$B$2298,Results_Production!$A7,ProductionByTechnologyAnnual!$C$3:$C$2298,Results_Production!$B7)</f>
        <v>0</v>
      </c>
      <c r="BE7">
        <f>SUMIFS(ProductionByTechnologyAnnual!BF$3:BF$2298,ProductionByTechnologyAnnual!$B$3:$B$2298,Results_Production!$A7,ProductionByTechnologyAnnual!$C$3:$C$2298,Results_Production!$B7)</f>
        <v>0</v>
      </c>
      <c r="BF7">
        <f>SUMIFS(ProductionByTechnologyAnnual!BG$3:BG$2298,ProductionByTechnologyAnnual!$B$3:$B$2298,Results_Production!$A7,ProductionByTechnologyAnnual!$C$3:$C$2298,Results_Production!$B7)</f>
        <v>2.5927426800000002</v>
      </c>
    </row>
    <row r="8" spans="1:58" x14ac:dyDescent="0.25">
      <c r="A8" t="s">
        <v>26</v>
      </c>
      <c r="B8" t="s">
        <v>100</v>
      </c>
      <c r="C8">
        <f>SUMIFS(ProductionByTechnologyAnnual!D$3:D$2298,ProductionByTechnologyAnnual!$B$3:$B$2298,Results_Production!$A8,ProductionByTechnologyAnnual!$C$3:$C$2298,Results_Production!$B8)</f>
        <v>0</v>
      </c>
      <c r="D8">
        <f>SUMIFS(ProductionByTechnologyAnnual!E$3:E$2298,ProductionByTechnologyAnnual!$B$3:$B$2298,Results_Production!$A8,ProductionByTechnologyAnnual!$C$3:$C$2298,Results_Production!$B8)</f>
        <v>0</v>
      </c>
      <c r="E8">
        <f>SUMIFS(ProductionByTechnologyAnnual!F$3:F$2298,ProductionByTechnologyAnnual!$B$3:$B$2298,Results_Production!$A8,ProductionByTechnologyAnnual!$C$3:$C$2298,Results_Production!$B8)</f>
        <v>0</v>
      </c>
      <c r="F8">
        <f>SUMIFS(ProductionByTechnologyAnnual!G$3:G$2298,ProductionByTechnologyAnnual!$B$3:$B$2298,Results_Production!$A8,ProductionByTechnologyAnnual!$C$3:$C$2298,Results_Production!$B8)</f>
        <v>0</v>
      </c>
      <c r="G8">
        <f>SUMIFS(ProductionByTechnologyAnnual!H$3:H$2298,ProductionByTechnologyAnnual!$B$3:$B$2298,Results_Production!$A8,ProductionByTechnologyAnnual!$C$3:$C$2298,Results_Production!$B8)</f>
        <v>0</v>
      </c>
      <c r="H8">
        <f>SUMIFS(ProductionByTechnologyAnnual!I$3:I$2298,ProductionByTechnologyAnnual!$B$3:$B$2298,Results_Production!$A8,ProductionByTechnologyAnnual!$C$3:$C$2298,Results_Production!$B8)</f>
        <v>0</v>
      </c>
      <c r="I8">
        <f>SUMIFS(ProductionByTechnologyAnnual!J$3:J$2298,ProductionByTechnologyAnnual!$B$3:$B$2298,Results_Production!$A8,ProductionByTechnologyAnnual!$C$3:$C$2298,Results_Production!$B8)</f>
        <v>0</v>
      </c>
      <c r="J8">
        <f>SUMIFS(ProductionByTechnologyAnnual!K$3:K$2298,ProductionByTechnologyAnnual!$B$3:$B$2298,Results_Production!$A8,ProductionByTechnologyAnnual!$C$3:$C$2298,Results_Production!$B8)</f>
        <v>0</v>
      </c>
      <c r="K8">
        <f>SUMIFS(ProductionByTechnologyAnnual!L$3:L$2298,ProductionByTechnologyAnnual!$B$3:$B$2298,Results_Production!$A8,ProductionByTechnologyAnnual!$C$3:$C$2298,Results_Production!$B8)</f>
        <v>0</v>
      </c>
      <c r="L8">
        <f>SUMIFS(ProductionByTechnologyAnnual!M$3:M$2298,ProductionByTechnologyAnnual!$B$3:$B$2298,Results_Production!$A8,ProductionByTechnologyAnnual!$C$3:$C$2298,Results_Production!$B8)</f>
        <v>0</v>
      </c>
      <c r="M8">
        <f>SUMIFS(ProductionByTechnologyAnnual!N$3:N$2298,ProductionByTechnologyAnnual!$B$3:$B$2298,Results_Production!$A8,ProductionByTechnologyAnnual!$C$3:$C$2298,Results_Production!$B8)</f>
        <v>0</v>
      </c>
      <c r="N8">
        <f>SUMIFS(ProductionByTechnologyAnnual!O$3:O$2298,ProductionByTechnologyAnnual!$B$3:$B$2298,Results_Production!$A8,ProductionByTechnologyAnnual!$C$3:$C$2298,Results_Production!$B8)</f>
        <v>0</v>
      </c>
      <c r="O8">
        <f>SUMIFS(ProductionByTechnologyAnnual!P$3:P$2298,ProductionByTechnologyAnnual!$B$3:$B$2298,Results_Production!$A8,ProductionByTechnologyAnnual!$C$3:$C$2298,Results_Production!$B8)</f>
        <v>0</v>
      </c>
      <c r="P8">
        <f>SUMIFS(ProductionByTechnologyAnnual!Q$3:Q$2298,ProductionByTechnologyAnnual!$B$3:$B$2298,Results_Production!$A8,ProductionByTechnologyAnnual!$C$3:$C$2298,Results_Production!$B8)</f>
        <v>0</v>
      </c>
      <c r="Q8">
        <f>SUMIFS(ProductionByTechnologyAnnual!R$3:R$2298,ProductionByTechnologyAnnual!$B$3:$B$2298,Results_Production!$A8,ProductionByTechnologyAnnual!$C$3:$C$2298,Results_Production!$B8)</f>
        <v>0</v>
      </c>
      <c r="R8">
        <f>SUMIFS(ProductionByTechnologyAnnual!S$3:S$2298,ProductionByTechnologyAnnual!$B$3:$B$2298,Results_Production!$A8,ProductionByTechnologyAnnual!$C$3:$C$2298,Results_Production!$B8)</f>
        <v>0</v>
      </c>
      <c r="S8">
        <f>SUMIFS(ProductionByTechnologyAnnual!T$3:T$2298,ProductionByTechnologyAnnual!$B$3:$B$2298,Results_Production!$A8,ProductionByTechnologyAnnual!$C$3:$C$2298,Results_Production!$B8)</f>
        <v>0</v>
      </c>
      <c r="T8">
        <f>SUMIFS(ProductionByTechnologyAnnual!U$3:U$2298,ProductionByTechnologyAnnual!$B$3:$B$2298,Results_Production!$A8,ProductionByTechnologyAnnual!$C$3:$C$2298,Results_Production!$B8)</f>
        <v>0</v>
      </c>
      <c r="U8">
        <f>SUMIFS(ProductionByTechnologyAnnual!V$3:V$2298,ProductionByTechnologyAnnual!$B$3:$B$2298,Results_Production!$A8,ProductionByTechnologyAnnual!$C$3:$C$2298,Results_Production!$B8)</f>
        <v>0</v>
      </c>
      <c r="V8">
        <f>SUMIFS(ProductionByTechnologyAnnual!W$3:W$2298,ProductionByTechnologyAnnual!$B$3:$B$2298,Results_Production!$A8,ProductionByTechnologyAnnual!$C$3:$C$2298,Results_Production!$B8)</f>
        <v>0</v>
      </c>
      <c r="W8">
        <f>SUMIFS(ProductionByTechnologyAnnual!X$3:X$2298,ProductionByTechnologyAnnual!$B$3:$B$2298,Results_Production!$A8,ProductionByTechnologyAnnual!$C$3:$C$2298,Results_Production!$B8)</f>
        <v>0</v>
      </c>
      <c r="X8">
        <f>SUMIFS(ProductionByTechnologyAnnual!Y$3:Y$2298,ProductionByTechnologyAnnual!$B$3:$B$2298,Results_Production!$A8,ProductionByTechnologyAnnual!$C$3:$C$2298,Results_Production!$B8)</f>
        <v>0</v>
      </c>
      <c r="Y8">
        <f>SUMIFS(ProductionByTechnologyAnnual!Z$3:Z$2298,ProductionByTechnologyAnnual!$B$3:$B$2298,Results_Production!$A8,ProductionByTechnologyAnnual!$C$3:$C$2298,Results_Production!$B8)</f>
        <v>0</v>
      </c>
      <c r="Z8">
        <f>SUMIFS(ProductionByTechnologyAnnual!AA$3:AA$2298,ProductionByTechnologyAnnual!$B$3:$B$2298,Results_Production!$A8,ProductionByTechnologyAnnual!$C$3:$C$2298,Results_Production!$B8)</f>
        <v>0</v>
      </c>
      <c r="AA8">
        <f>SUMIFS(ProductionByTechnologyAnnual!AB$3:AB$2298,ProductionByTechnologyAnnual!$B$3:$B$2298,Results_Production!$A8,ProductionByTechnologyAnnual!$C$3:$C$2298,Results_Production!$B8)</f>
        <v>0</v>
      </c>
      <c r="AB8">
        <f>SUMIFS(ProductionByTechnologyAnnual!AC$3:AC$2298,ProductionByTechnologyAnnual!$B$3:$B$2298,Results_Production!$A8,ProductionByTechnologyAnnual!$C$3:$C$2298,Results_Production!$B8)</f>
        <v>0</v>
      </c>
      <c r="AC8">
        <f>SUMIFS(ProductionByTechnologyAnnual!AD$3:AD$2298,ProductionByTechnologyAnnual!$B$3:$B$2298,Results_Production!$A8,ProductionByTechnologyAnnual!$C$3:$C$2298,Results_Production!$B8)</f>
        <v>0</v>
      </c>
      <c r="AD8">
        <f>SUMIFS(ProductionByTechnologyAnnual!AE$3:AE$2298,ProductionByTechnologyAnnual!$B$3:$B$2298,Results_Production!$A8,ProductionByTechnologyAnnual!$C$3:$C$2298,Results_Production!$B8)</f>
        <v>0</v>
      </c>
      <c r="AE8">
        <f>SUMIFS(ProductionByTechnologyAnnual!AF$3:AF$2298,ProductionByTechnologyAnnual!$B$3:$B$2298,Results_Production!$A8,ProductionByTechnologyAnnual!$C$3:$C$2298,Results_Production!$B8)</f>
        <v>0</v>
      </c>
      <c r="AF8">
        <f>SUMIFS(ProductionByTechnologyAnnual!AG$3:AG$2298,ProductionByTechnologyAnnual!$B$3:$B$2298,Results_Production!$A8,ProductionByTechnologyAnnual!$C$3:$C$2298,Results_Production!$B8)</f>
        <v>0</v>
      </c>
      <c r="AG8">
        <f>SUMIFS(ProductionByTechnologyAnnual!AH$3:AH$2298,ProductionByTechnologyAnnual!$B$3:$B$2298,Results_Production!$A8,ProductionByTechnologyAnnual!$C$3:$C$2298,Results_Production!$B8)</f>
        <v>0</v>
      </c>
      <c r="AH8">
        <f>SUMIFS(ProductionByTechnologyAnnual!AI$3:AI$2298,ProductionByTechnologyAnnual!$B$3:$B$2298,Results_Production!$A8,ProductionByTechnologyAnnual!$C$3:$C$2298,Results_Production!$B8)</f>
        <v>0</v>
      </c>
      <c r="AI8">
        <f>SUMIFS(ProductionByTechnologyAnnual!AJ$3:AJ$2298,ProductionByTechnologyAnnual!$B$3:$B$2298,Results_Production!$A8,ProductionByTechnologyAnnual!$C$3:$C$2298,Results_Production!$B8)</f>
        <v>0</v>
      </c>
      <c r="AJ8">
        <f>SUMIFS(ProductionByTechnologyAnnual!AK$3:AK$2298,ProductionByTechnologyAnnual!$B$3:$B$2298,Results_Production!$A8,ProductionByTechnologyAnnual!$C$3:$C$2298,Results_Production!$B8)</f>
        <v>0</v>
      </c>
      <c r="AK8">
        <f>SUMIFS(ProductionByTechnologyAnnual!AL$3:AL$2298,ProductionByTechnologyAnnual!$B$3:$B$2298,Results_Production!$A8,ProductionByTechnologyAnnual!$C$3:$C$2298,Results_Production!$B8)</f>
        <v>0</v>
      </c>
      <c r="AL8">
        <f>SUMIFS(ProductionByTechnologyAnnual!AM$3:AM$2298,ProductionByTechnologyAnnual!$B$3:$B$2298,Results_Production!$A8,ProductionByTechnologyAnnual!$C$3:$C$2298,Results_Production!$B8)</f>
        <v>0</v>
      </c>
      <c r="AM8">
        <f>SUMIFS(ProductionByTechnologyAnnual!AN$3:AN$2298,ProductionByTechnologyAnnual!$B$3:$B$2298,Results_Production!$A8,ProductionByTechnologyAnnual!$C$3:$C$2298,Results_Production!$B8)</f>
        <v>0</v>
      </c>
      <c r="AN8">
        <f>SUMIFS(ProductionByTechnologyAnnual!AO$3:AO$2298,ProductionByTechnologyAnnual!$B$3:$B$2298,Results_Production!$A8,ProductionByTechnologyAnnual!$C$3:$C$2298,Results_Production!$B8)</f>
        <v>0</v>
      </c>
      <c r="AO8">
        <f>SUMIFS(ProductionByTechnologyAnnual!AP$3:AP$2298,ProductionByTechnologyAnnual!$B$3:$B$2298,Results_Production!$A8,ProductionByTechnologyAnnual!$C$3:$C$2298,Results_Production!$B8)</f>
        <v>0</v>
      </c>
      <c r="AP8">
        <f>SUMIFS(ProductionByTechnologyAnnual!AQ$3:AQ$2298,ProductionByTechnologyAnnual!$B$3:$B$2298,Results_Production!$A8,ProductionByTechnologyAnnual!$C$3:$C$2298,Results_Production!$B8)</f>
        <v>0</v>
      </c>
      <c r="AQ8">
        <f>SUMIFS(ProductionByTechnologyAnnual!AR$3:AR$2298,ProductionByTechnologyAnnual!$B$3:$B$2298,Results_Production!$A8,ProductionByTechnologyAnnual!$C$3:$C$2298,Results_Production!$B8)</f>
        <v>0</v>
      </c>
      <c r="AR8">
        <f>SUMIFS(ProductionByTechnologyAnnual!AS$3:AS$2298,ProductionByTechnologyAnnual!$B$3:$B$2298,Results_Production!$A8,ProductionByTechnologyAnnual!$C$3:$C$2298,Results_Production!$B8)</f>
        <v>0</v>
      </c>
      <c r="AS8">
        <f>SUMIFS(ProductionByTechnologyAnnual!AT$3:AT$2298,ProductionByTechnologyAnnual!$B$3:$B$2298,Results_Production!$A8,ProductionByTechnologyAnnual!$C$3:$C$2298,Results_Production!$B8)</f>
        <v>0</v>
      </c>
      <c r="AT8">
        <f>SUMIFS(ProductionByTechnologyAnnual!AU$3:AU$2298,ProductionByTechnologyAnnual!$B$3:$B$2298,Results_Production!$A8,ProductionByTechnologyAnnual!$C$3:$C$2298,Results_Production!$B8)</f>
        <v>0</v>
      </c>
      <c r="AU8">
        <f>SUMIFS(ProductionByTechnologyAnnual!AV$3:AV$2298,ProductionByTechnologyAnnual!$B$3:$B$2298,Results_Production!$A8,ProductionByTechnologyAnnual!$C$3:$C$2298,Results_Production!$B8)</f>
        <v>0</v>
      </c>
      <c r="AV8">
        <f>SUMIFS(ProductionByTechnologyAnnual!AW$3:AW$2298,ProductionByTechnologyAnnual!$B$3:$B$2298,Results_Production!$A8,ProductionByTechnologyAnnual!$C$3:$C$2298,Results_Production!$B8)</f>
        <v>0</v>
      </c>
      <c r="AW8">
        <f>SUMIFS(ProductionByTechnologyAnnual!AX$3:AX$2298,ProductionByTechnologyAnnual!$B$3:$B$2298,Results_Production!$A8,ProductionByTechnologyAnnual!$C$3:$C$2298,Results_Production!$B8)</f>
        <v>0</v>
      </c>
      <c r="AX8">
        <f>SUMIFS(ProductionByTechnologyAnnual!AY$3:AY$2298,ProductionByTechnologyAnnual!$B$3:$B$2298,Results_Production!$A8,ProductionByTechnologyAnnual!$C$3:$C$2298,Results_Production!$B8)</f>
        <v>0</v>
      </c>
      <c r="AY8">
        <f>SUMIFS(ProductionByTechnologyAnnual!AZ$3:AZ$2298,ProductionByTechnologyAnnual!$B$3:$B$2298,Results_Production!$A8,ProductionByTechnologyAnnual!$C$3:$C$2298,Results_Production!$B8)</f>
        <v>0</v>
      </c>
      <c r="AZ8">
        <f>SUMIFS(ProductionByTechnologyAnnual!BA$3:BA$2298,ProductionByTechnologyAnnual!$B$3:$B$2298,Results_Production!$A8,ProductionByTechnologyAnnual!$C$3:$C$2298,Results_Production!$B8)</f>
        <v>0</v>
      </c>
      <c r="BA8">
        <f>SUMIFS(ProductionByTechnologyAnnual!BB$3:BB$2298,ProductionByTechnologyAnnual!$B$3:$B$2298,Results_Production!$A8,ProductionByTechnologyAnnual!$C$3:$C$2298,Results_Production!$B8)</f>
        <v>0</v>
      </c>
      <c r="BB8">
        <f>SUMIFS(ProductionByTechnologyAnnual!BC$3:BC$2298,ProductionByTechnologyAnnual!$B$3:$B$2298,Results_Production!$A8,ProductionByTechnologyAnnual!$C$3:$C$2298,Results_Production!$B8)</f>
        <v>0</v>
      </c>
      <c r="BC8">
        <f>SUMIFS(ProductionByTechnologyAnnual!BD$3:BD$2298,ProductionByTechnologyAnnual!$B$3:$B$2298,Results_Production!$A8,ProductionByTechnologyAnnual!$C$3:$C$2298,Results_Production!$B8)</f>
        <v>0</v>
      </c>
      <c r="BD8">
        <f>SUMIFS(ProductionByTechnologyAnnual!BE$3:BE$2298,ProductionByTechnologyAnnual!$B$3:$B$2298,Results_Production!$A8,ProductionByTechnologyAnnual!$C$3:$C$2298,Results_Production!$B8)</f>
        <v>0</v>
      </c>
      <c r="BE8">
        <f>SUMIFS(ProductionByTechnologyAnnual!BF$3:BF$2298,ProductionByTechnologyAnnual!$B$3:$B$2298,Results_Production!$A8,ProductionByTechnologyAnnual!$C$3:$C$2298,Results_Production!$B8)</f>
        <v>0</v>
      </c>
      <c r="BF8">
        <f>SUMIFS(ProductionByTechnologyAnnual!BG$3:BG$2298,ProductionByTechnologyAnnual!$B$3:$B$2298,Results_Production!$A8,ProductionByTechnologyAnnual!$C$3:$C$2298,Results_Production!$B8)</f>
        <v>0</v>
      </c>
    </row>
    <row r="9" spans="1:58" x14ac:dyDescent="0.25">
      <c r="A9" t="s">
        <v>28</v>
      </c>
      <c r="B9" t="s">
        <v>103</v>
      </c>
      <c r="C9">
        <f>SUMIFS(ProductionByTechnologyAnnual!D$3:D$2298,ProductionByTechnologyAnnual!$B$3:$B$2298,Results_Production!$A9,ProductionByTechnologyAnnual!$C$3:$C$2298,Results_Production!$B9)</f>
        <v>0</v>
      </c>
      <c r="D9">
        <f>SUMIFS(ProductionByTechnologyAnnual!E$3:E$2298,ProductionByTechnologyAnnual!$B$3:$B$2298,Results_Production!$A9,ProductionByTechnologyAnnual!$C$3:$C$2298,Results_Production!$B9)</f>
        <v>0</v>
      </c>
      <c r="E9">
        <f>SUMIFS(ProductionByTechnologyAnnual!F$3:F$2298,ProductionByTechnologyAnnual!$B$3:$B$2298,Results_Production!$A9,ProductionByTechnologyAnnual!$C$3:$C$2298,Results_Production!$B9)</f>
        <v>0</v>
      </c>
      <c r="F9">
        <f>SUMIFS(ProductionByTechnologyAnnual!G$3:G$2298,ProductionByTechnologyAnnual!$B$3:$B$2298,Results_Production!$A9,ProductionByTechnologyAnnual!$C$3:$C$2298,Results_Production!$B9)</f>
        <v>0</v>
      </c>
      <c r="G9">
        <f>SUMIFS(ProductionByTechnologyAnnual!H$3:H$2298,ProductionByTechnologyAnnual!$B$3:$B$2298,Results_Production!$A9,ProductionByTechnologyAnnual!$C$3:$C$2298,Results_Production!$B9)</f>
        <v>0</v>
      </c>
      <c r="H9">
        <f>SUMIFS(ProductionByTechnologyAnnual!I$3:I$2298,ProductionByTechnologyAnnual!$B$3:$B$2298,Results_Production!$A9,ProductionByTechnologyAnnual!$C$3:$C$2298,Results_Production!$B9)</f>
        <v>0</v>
      </c>
      <c r="I9">
        <f>SUMIFS(ProductionByTechnologyAnnual!J$3:J$2298,ProductionByTechnologyAnnual!$B$3:$B$2298,Results_Production!$A9,ProductionByTechnologyAnnual!$C$3:$C$2298,Results_Production!$B9)</f>
        <v>0</v>
      </c>
      <c r="J9">
        <f>SUMIFS(ProductionByTechnologyAnnual!K$3:K$2298,ProductionByTechnologyAnnual!$B$3:$B$2298,Results_Production!$A9,ProductionByTechnologyAnnual!$C$3:$C$2298,Results_Production!$B9)</f>
        <v>0</v>
      </c>
      <c r="K9">
        <f>SUMIFS(ProductionByTechnologyAnnual!L$3:L$2298,ProductionByTechnologyAnnual!$B$3:$B$2298,Results_Production!$A9,ProductionByTechnologyAnnual!$C$3:$C$2298,Results_Production!$B9)</f>
        <v>0</v>
      </c>
      <c r="L9">
        <f>SUMIFS(ProductionByTechnologyAnnual!M$3:M$2298,ProductionByTechnologyAnnual!$B$3:$B$2298,Results_Production!$A9,ProductionByTechnologyAnnual!$C$3:$C$2298,Results_Production!$B9)</f>
        <v>0</v>
      </c>
      <c r="M9">
        <f>SUMIFS(ProductionByTechnologyAnnual!N$3:N$2298,ProductionByTechnologyAnnual!$B$3:$B$2298,Results_Production!$A9,ProductionByTechnologyAnnual!$C$3:$C$2298,Results_Production!$B9)</f>
        <v>0</v>
      </c>
      <c r="N9">
        <f>SUMIFS(ProductionByTechnologyAnnual!O$3:O$2298,ProductionByTechnologyAnnual!$B$3:$B$2298,Results_Production!$A9,ProductionByTechnologyAnnual!$C$3:$C$2298,Results_Production!$B9)</f>
        <v>0</v>
      </c>
      <c r="O9">
        <f>SUMIFS(ProductionByTechnologyAnnual!P$3:P$2298,ProductionByTechnologyAnnual!$B$3:$B$2298,Results_Production!$A9,ProductionByTechnologyAnnual!$C$3:$C$2298,Results_Production!$B9)</f>
        <v>0</v>
      </c>
      <c r="P9">
        <f>SUMIFS(ProductionByTechnologyAnnual!Q$3:Q$2298,ProductionByTechnologyAnnual!$B$3:$B$2298,Results_Production!$A9,ProductionByTechnologyAnnual!$C$3:$C$2298,Results_Production!$B9)</f>
        <v>0</v>
      </c>
      <c r="Q9">
        <f>SUMIFS(ProductionByTechnologyAnnual!R$3:R$2298,ProductionByTechnologyAnnual!$B$3:$B$2298,Results_Production!$A9,ProductionByTechnologyAnnual!$C$3:$C$2298,Results_Production!$B9)</f>
        <v>0</v>
      </c>
      <c r="R9">
        <f>SUMIFS(ProductionByTechnologyAnnual!S$3:S$2298,ProductionByTechnologyAnnual!$B$3:$B$2298,Results_Production!$A9,ProductionByTechnologyAnnual!$C$3:$C$2298,Results_Production!$B9)</f>
        <v>0</v>
      </c>
      <c r="S9">
        <f>SUMIFS(ProductionByTechnologyAnnual!T$3:T$2298,ProductionByTechnologyAnnual!$B$3:$B$2298,Results_Production!$A9,ProductionByTechnologyAnnual!$C$3:$C$2298,Results_Production!$B9)</f>
        <v>0</v>
      </c>
      <c r="T9">
        <f>SUMIFS(ProductionByTechnologyAnnual!U$3:U$2298,ProductionByTechnologyAnnual!$B$3:$B$2298,Results_Production!$A9,ProductionByTechnologyAnnual!$C$3:$C$2298,Results_Production!$B9)</f>
        <v>0</v>
      </c>
      <c r="U9">
        <f>SUMIFS(ProductionByTechnologyAnnual!V$3:V$2298,ProductionByTechnologyAnnual!$B$3:$B$2298,Results_Production!$A9,ProductionByTechnologyAnnual!$C$3:$C$2298,Results_Production!$B9)</f>
        <v>0</v>
      </c>
      <c r="V9">
        <f>SUMIFS(ProductionByTechnologyAnnual!W$3:W$2298,ProductionByTechnologyAnnual!$B$3:$B$2298,Results_Production!$A9,ProductionByTechnologyAnnual!$C$3:$C$2298,Results_Production!$B9)</f>
        <v>0</v>
      </c>
      <c r="W9">
        <f>SUMIFS(ProductionByTechnologyAnnual!X$3:X$2298,ProductionByTechnologyAnnual!$B$3:$B$2298,Results_Production!$A9,ProductionByTechnologyAnnual!$C$3:$C$2298,Results_Production!$B9)</f>
        <v>0</v>
      </c>
      <c r="X9">
        <f>SUMIFS(ProductionByTechnologyAnnual!Y$3:Y$2298,ProductionByTechnologyAnnual!$B$3:$B$2298,Results_Production!$A9,ProductionByTechnologyAnnual!$C$3:$C$2298,Results_Production!$B9)</f>
        <v>0</v>
      </c>
      <c r="Y9">
        <f>SUMIFS(ProductionByTechnologyAnnual!Z$3:Z$2298,ProductionByTechnologyAnnual!$B$3:$B$2298,Results_Production!$A9,ProductionByTechnologyAnnual!$C$3:$C$2298,Results_Production!$B9)</f>
        <v>0</v>
      </c>
      <c r="Z9">
        <f>SUMIFS(ProductionByTechnologyAnnual!AA$3:AA$2298,ProductionByTechnologyAnnual!$B$3:$B$2298,Results_Production!$A9,ProductionByTechnologyAnnual!$C$3:$C$2298,Results_Production!$B9)</f>
        <v>0</v>
      </c>
      <c r="AA9">
        <f>SUMIFS(ProductionByTechnologyAnnual!AB$3:AB$2298,ProductionByTechnologyAnnual!$B$3:$B$2298,Results_Production!$A9,ProductionByTechnologyAnnual!$C$3:$C$2298,Results_Production!$B9)</f>
        <v>0</v>
      </c>
      <c r="AB9">
        <f>SUMIFS(ProductionByTechnologyAnnual!AC$3:AC$2298,ProductionByTechnologyAnnual!$B$3:$B$2298,Results_Production!$A9,ProductionByTechnologyAnnual!$C$3:$C$2298,Results_Production!$B9)</f>
        <v>0</v>
      </c>
      <c r="AC9">
        <f>SUMIFS(ProductionByTechnologyAnnual!AD$3:AD$2298,ProductionByTechnologyAnnual!$B$3:$B$2298,Results_Production!$A9,ProductionByTechnologyAnnual!$C$3:$C$2298,Results_Production!$B9)</f>
        <v>0</v>
      </c>
      <c r="AD9">
        <f>SUMIFS(ProductionByTechnologyAnnual!AE$3:AE$2298,ProductionByTechnologyAnnual!$B$3:$B$2298,Results_Production!$A9,ProductionByTechnologyAnnual!$C$3:$C$2298,Results_Production!$B9)</f>
        <v>0</v>
      </c>
      <c r="AE9">
        <f>SUMIFS(ProductionByTechnologyAnnual!AF$3:AF$2298,ProductionByTechnologyAnnual!$B$3:$B$2298,Results_Production!$A9,ProductionByTechnologyAnnual!$C$3:$C$2298,Results_Production!$B9)</f>
        <v>0</v>
      </c>
      <c r="AF9">
        <f>SUMIFS(ProductionByTechnologyAnnual!AG$3:AG$2298,ProductionByTechnologyAnnual!$B$3:$B$2298,Results_Production!$A9,ProductionByTechnologyAnnual!$C$3:$C$2298,Results_Production!$B9)</f>
        <v>0</v>
      </c>
      <c r="AG9">
        <f>SUMIFS(ProductionByTechnologyAnnual!AH$3:AH$2298,ProductionByTechnologyAnnual!$B$3:$B$2298,Results_Production!$A9,ProductionByTechnologyAnnual!$C$3:$C$2298,Results_Production!$B9)</f>
        <v>0</v>
      </c>
      <c r="AH9">
        <f>SUMIFS(ProductionByTechnologyAnnual!AI$3:AI$2298,ProductionByTechnologyAnnual!$B$3:$B$2298,Results_Production!$A9,ProductionByTechnologyAnnual!$C$3:$C$2298,Results_Production!$B9)</f>
        <v>0</v>
      </c>
      <c r="AI9">
        <f>SUMIFS(ProductionByTechnologyAnnual!AJ$3:AJ$2298,ProductionByTechnologyAnnual!$B$3:$B$2298,Results_Production!$A9,ProductionByTechnologyAnnual!$C$3:$C$2298,Results_Production!$B9)</f>
        <v>0</v>
      </c>
      <c r="AJ9">
        <f>SUMIFS(ProductionByTechnologyAnnual!AK$3:AK$2298,ProductionByTechnologyAnnual!$B$3:$B$2298,Results_Production!$A9,ProductionByTechnologyAnnual!$C$3:$C$2298,Results_Production!$B9)</f>
        <v>0</v>
      </c>
      <c r="AK9">
        <f>SUMIFS(ProductionByTechnologyAnnual!AL$3:AL$2298,ProductionByTechnologyAnnual!$B$3:$B$2298,Results_Production!$A9,ProductionByTechnologyAnnual!$C$3:$C$2298,Results_Production!$B9)</f>
        <v>0</v>
      </c>
      <c r="AL9">
        <f>SUMIFS(ProductionByTechnologyAnnual!AM$3:AM$2298,ProductionByTechnologyAnnual!$B$3:$B$2298,Results_Production!$A9,ProductionByTechnologyAnnual!$C$3:$C$2298,Results_Production!$B9)</f>
        <v>0</v>
      </c>
      <c r="AM9">
        <f>SUMIFS(ProductionByTechnologyAnnual!AN$3:AN$2298,ProductionByTechnologyAnnual!$B$3:$B$2298,Results_Production!$A9,ProductionByTechnologyAnnual!$C$3:$C$2298,Results_Production!$B9)</f>
        <v>0</v>
      </c>
      <c r="AN9">
        <f>SUMIFS(ProductionByTechnologyAnnual!AO$3:AO$2298,ProductionByTechnologyAnnual!$B$3:$B$2298,Results_Production!$A9,ProductionByTechnologyAnnual!$C$3:$C$2298,Results_Production!$B9)</f>
        <v>0</v>
      </c>
      <c r="AO9">
        <f>SUMIFS(ProductionByTechnologyAnnual!AP$3:AP$2298,ProductionByTechnologyAnnual!$B$3:$B$2298,Results_Production!$A9,ProductionByTechnologyAnnual!$C$3:$C$2298,Results_Production!$B9)</f>
        <v>0</v>
      </c>
      <c r="AP9">
        <f>SUMIFS(ProductionByTechnologyAnnual!AQ$3:AQ$2298,ProductionByTechnologyAnnual!$B$3:$B$2298,Results_Production!$A9,ProductionByTechnologyAnnual!$C$3:$C$2298,Results_Production!$B9)</f>
        <v>0</v>
      </c>
      <c r="AQ9">
        <f>SUMIFS(ProductionByTechnologyAnnual!AR$3:AR$2298,ProductionByTechnologyAnnual!$B$3:$B$2298,Results_Production!$A9,ProductionByTechnologyAnnual!$C$3:$C$2298,Results_Production!$B9)</f>
        <v>0</v>
      </c>
      <c r="AR9">
        <f>SUMIFS(ProductionByTechnologyAnnual!AS$3:AS$2298,ProductionByTechnologyAnnual!$B$3:$B$2298,Results_Production!$A9,ProductionByTechnologyAnnual!$C$3:$C$2298,Results_Production!$B9)</f>
        <v>0</v>
      </c>
      <c r="AS9">
        <f>SUMIFS(ProductionByTechnologyAnnual!AT$3:AT$2298,ProductionByTechnologyAnnual!$B$3:$B$2298,Results_Production!$A9,ProductionByTechnologyAnnual!$C$3:$C$2298,Results_Production!$B9)</f>
        <v>0</v>
      </c>
      <c r="AT9">
        <f>SUMIFS(ProductionByTechnologyAnnual!AU$3:AU$2298,ProductionByTechnologyAnnual!$B$3:$B$2298,Results_Production!$A9,ProductionByTechnologyAnnual!$C$3:$C$2298,Results_Production!$B9)</f>
        <v>0</v>
      </c>
      <c r="AU9">
        <f>SUMIFS(ProductionByTechnologyAnnual!AV$3:AV$2298,ProductionByTechnologyAnnual!$B$3:$B$2298,Results_Production!$A9,ProductionByTechnologyAnnual!$C$3:$C$2298,Results_Production!$B9)</f>
        <v>0</v>
      </c>
      <c r="AV9">
        <f>SUMIFS(ProductionByTechnologyAnnual!AW$3:AW$2298,ProductionByTechnologyAnnual!$B$3:$B$2298,Results_Production!$A9,ProductionByTechnologyAnnual!$C$3:$C$2298,Results_Production!$B9)</f>
        <v>0</v>
      </c>
      <c r="AW9">
        <f>SUMIFS(ProductionByTechnologyAnnual!AX$3:AX$2298,ProductionByTechnologyAnnual!$B$3:$B$2298,Results_Production!$A9,ProductionByTechnologyAnnual!$C$3:$C$2298,Results_Production!$B9)</f>
        <v>0</v>
      </c>
      <c r="AX9">
        <f>SUMIFS(ProductionByTechnologyAnnual!AY$3:AY$2298,ProductionByTechnologyAnnual!$B$3:$B$2298,Results_Production!$A9,ProductionByTechnologyAnnual!$C$3:$C$2298,Results_Production!$B9)</f>
        <v>0</v>
      </c>
      <c r="AY9">
        <f>SUMIFS(ProductionByTechnologyAnnual!AZ$3:AZ$2298,ProductionByTechnologyAnnual!$B$3:$B$2298,Results_Production!$A9,ProductionByTechnologyAnnual!$C$3:$C$2298,Results_Production!$B9)</f>
        <v>0</v>
      </c>
      <c r="AZ9">
        <f>SUMIFS(ProductionByTechnologyAnnual!BA$3:BA$2298,ProductionByTechnologyAnnual!$B$3:$B$2298,Results_Production!$A9,ProductionByTechnologyAnnual!$C$3:$C$2298,Results_Production!$B9)</f>
        <v>0</v>
      </c>
      <c r="BA9">
        <f>SUMIFS(ProductionByTechnologyAnnual!BB$3:BB$2298,ProductionByTechnologyAnnual!$B$3:$B$2298,Results_Production!$A9,ProductionByTechnologyAnnual!$C$3:$C$2298,Results_Production!$B9)</f>
        <v>0</v>
      </c>
      <c r="BB9">
        <f>SUMIFS(ProductionByTechnologyAnnual!BC$3:BC$2298,ProductionByTechnologyAnnual!$B$3:$B$2298,Results_Production!$A9,ProductionByTechnologyAnnual!$C$3:$C$2298,Results_Production!$B9)</f>
        <v>0</v>
      </c>
      <c r="BC9">
        <f>SUMIFS(ProductionByTechnologyAnnual!BD$3:BD$2298,ProductionByTechnologyAnnual!$B$3:$B$2298,Results_Production!$A9,ProductionByTechnologyAnnual!$C$3:$C$2298,Results_Production!$B9)</f>
        <v>0</v>
      </c>
      <c r="BD9">
        <f>SUMIFS(ProductionByTechnologyAnnual!BE$3:BE$2298,ProductionByTechnologyAnnual!$B$3:$B$2298,Results_Production!$A9,ProductionByTechnologyAnnual!$C$3:$C$2298,Results_Production!$B9)</f>
        <v>0</v>
      </c>
      <c r="BE9">
        <f>SUMIFS(ProductionByTechnologyAnnual!BF$3:BF$2298,ProductionByTechnologyAnnual!$B$3:$B$2298,Results_Production!$A9,ProductionByTechnologyAnnual!$C$3:$C$2298,Results_Production!$B9)</f>
        <v>0</v>
      </c>
      <c r="BF9">
        <f>SUMIFS(ProductionByTechnologyAnnual!BG$3:BG$2298,ProductionByTechnologyAnnual!$B$3:$B$2298,Results_Production!$A9,ProductionByTechnologyAnnual!$C$3:$C$2298,Results_Production!$B9)</f>
        <v>0</v>
      </c>
    </row>
    <row r="10" spans="1:58" x14ac:dyDescent="0.25">
      <c r="A10" t="s">
        <v>35</v>
      </c>
      <c r="B10" t="s">
        <v>89</v>
      </c>
      <c r="C10">
        <f>SUMIFS(ProductionByTechnologyAnnual!D$3:D$2298,ProductionByTechnologyAnnual!$B$3:$B$2298,Results_Production!$A10,ProductionByTechnologyAnnual!$C$3:$C$2298,Results_Production!$B10)</f>
        <v>2.0971440000000001</v>
      </c>
      <c r="D10">
        <f>SUMIFS(ProductionByTechnologyAnnual!E$3:E$2298,ProductionByTechnologyAnnual!$B$3:$B$2298,Results_Production!$A10,ProductionByTechnologyAnnual!$C$3:$C$2298,Results_Production!$B10)</f>
        <v>2.0971440000000001</v>
      </c>
      <c r="E10">
        <f>SUMIFS(ProductionByTechnologyAnnual!F$3:F$2298,ProductionByTechnologyAnnual!$B$3:$B$2298,Results_Production!$A10,ProductionByTechnologyAnnual!$C$3:$C$2298,Results_Production!$B10)</f>
        <v>2.0971440000000001</v>
      </c>
      <c r="F10">
        <f>SUMIFS(ProductionByTechnologyAnnual!G$3:G$2298,ProductionByTechnologyAnnual!$B$3:$B$2298,Results_Production!$A10,ProductionByTechnologyAnnual!$C$3:$C$2298,Results_Production!$B10)</f>
        <v>2.0971440000000001</v>
      </c>
      <c r="G10">
        <f>SUMIFS(ProductionByTechnologyAnnual!H$3:H$2298,ProductionByTechnologyAnnual!$B$3:$B$2298,Results_Production!$A10,ProductionByTechnologyAnnual!$C$3:$C$2298,Results_Production!$B10)</f>
        <v>2.0971440000000001</v>
      </c>
      <c r="H10">
        <f>SUMIFS(ProductionByTechnologyAnnual!I$3:I$2298,ProductionByTechnologyAnnual!$B$3:$B$2298,Results_Production!$A10,ProductionByTechnologyAnnual!$C$3:$C$2298,Results_Production!$B10)</f>
        <v>2.0971440000000001</v>
      </c>
      <c r="I10">
        <f>SUMIFS(ProductionByTechnologyAnnual!J$3:J$2298,ProductionByTechnologyAnnual!$B$3:$B$2298,Results_Production!$A10,ProductionByTechnologyAnnual!$C$3:$C$2298,Results_Production!$B10)</f>
        <v>2.0971440000000001</v>
      </c>
      <c r="J10">
        <f>SUMIFS(ProductionByTechnologyAnnual!K$3:K$2298,ProductionByTechnologyAnnual!$B$3:$B$2298,Results_Production!$A10,ProductionByTechnologyAnnual!$C$3:$C$2298,Results_Production!$B10)</f>
        <v>2.0971440000000001</v>
      </c>
      <c r="K10">
        <f>SUMIFS(ProductionByTechnologyAnnual!L$3:L$2298,ProductionByTechnologyAnnual!$B$3:$B$2298,Results_Production!$A10,ProductionByTechnologyAnnual!$C$3:$C$2298,Results_Production!$B10)</f>
        <v>2.0971440000000001</v>
      </c>
      <c r="L10">
        <f>SUMIFS(ProductionByTechnologyAnnual!M$3:M$2298,ProductionByTechnologyAnnual!$B$3:$B$2298,Results_Production!$A10,ProductionByTechnologyAnnual!$C$3:$C$2298,Results_Production!$B10)</f>
        <v>2.0971440000000001</v>
      </c>
      <c r="M10">
        <f>SUMIFS(ProductionByTechnologyAnnual!N$3:N$2298,ProductionByTechnologyAnnual!$B$3:$B$2298,Results_Production!$A10,ProductionByTechnologyAnnual!$C$3:$C$2298,Results_Production!$B10)</f>
        <v>2.0971440000000001</v>
      </c>
      <c r="N10">
        <f>SUMIFS(ProductionByTechnologyAnnual!O$3:O$2298,ProductionByTechnologyAnnual!$B$3:$B$2298,Results_Production!$A10,ProductionByTechnologyAnnual!$C$3:$C$2298,Results_Production!$B10)</f>
        <v>2.0971440000000001</v>
      </c>
      <c r="O10">
        <f>SUMIFS(ProductionByTechnologyAnnual!P$3:P$2298,ProductionByTechnologyAnnual!$B$3:$B$2298,Results_Production!$A10,ProductionByTechnologyAnnual!$C$3:$C$2298,Results_Production!$B10)</f>
        <v>2.0971440000000001</v>
      </c>
      <c r="P10">
        <f>SUMIFS(ProductionByTechnologyAnnual!Q$3:Q$2298,ProductionByTechnologyAnnual!$B$3:$B$2298,Results_Production!$A10,ProductionByTechnologyAnnual!$C$3:$C$2298,Results_Production!$B10)</f>
        <v>2.0971440000000001</v>
      </c>
      <c r="Q10">
        <f>SUMIFS(ProductionByTechnologyAnnual!R$3:R$2298,ProductionByTechnologyAnnual!$B$3:$B$2298,Results_Production!$A10,ProductionByTechnologyAnnual!$C$3:$C$2298,Results_Production!$B10)</f>
        <v>2.0971440000000001</v>
      </c>
      <c r="R10">
        <f>SUMIFS(ProductionByTechnologyAnnual!S$3:S$2298,ProductionByTechnologyAnnual!$B$3:$B$2298,Results_Production!$A10,ProductionByTechnologyAnnual!$C$3:$C$2298,Results_Production!$B10)</f>
        <v>2.0971440000000001</v>
      </c>
      <c r="S10">
        <f>SUMIFS(ProductionByTechnologyAnnual!T$3:T$2298,ProductionByTechnologyAnnual!$B$3:$B$2298,Results_Production!$A10,ProductionByTechnologyAnnual!$C$3:$C$2298,Results_Production!$B10)</f>
        <v>2.0971440000000001</v>
      </c>
      <c r="T10">
        <f>SUMIFS(ProductionByTechnologyAnnual!U$3:U$2298,ProductionByTechnologyAnnual!$B$3:$B$2298,Results_Production!$A10,ProductionByTechnologyAnnual!$C$3:$C$2298,Results_Production!$B10)</f>
        <v>2.0971440000000001</v>
      </c>
      <c r="U10">
        <f>SUMIFS(ProductionByTechnologyAnnual!V$3:V$2298,ProductionByTechnologyAnnual!$B$3:$B$2298,Results_Production!$A10,ProductionByTechnologyAnnual!$C$3:$C$2298,Results_Production!$B10)</f>
        <v>2.0971440000000001</v>
      </c>
      <c r="V10">
        <f>SUMIFS(ProductionByTechnologyAnnual!W$3:W$2298,ProductionByTechnologyAnnual!$B$3:$B$2298,Results_Production!$A10,ProductionByTechnologyAnnual!$C$3:$C$2298,Results_Production!$B10)</f>
        <v>2.0971440000000001</v>
      </c>
      <c r="W10">
        <f>SUMIFS(ProductionByTechnologyAnnual!X$3:X$2298,ProductionByTechnologyAnnual!$B$3:$B$2298,Results_Production!$A10,ProductionByTechnologyAnnual!$C$3:$C$2298,Results_Production!$B10)</f>
        <v>2.0971440000000001</v>
      </c>
      <c r="X10">
        <f>SUMIFS(ProductionByTechnologyAnnual!Y$3:Y$2298,ProductionByTechnologyAnnual!$B$3:$B$2298,Results_Production!$A10,ProductionByTechnologyAnnual!$C$3:$C$2298,Results_Production!$B10)</f>
        <v>2.0971440000000001</v>
      </c>
      <c r="Y10">
        <f>SUMIFS(ProductionByTechnologyAnnual!Z$3:Z$2298,ProductionByTechnologyAnnual!$B$3:$B$2298,Results_Production!$A10,ProductionByTechnologyAnnual!$C$3:$C$2298,Results_Production!$B10)</f>
        <v>2.0971440000000001</v>
      </c>
      <c r="Z10">
        <f>SUMIFS(ProductionByTechnologyAnnual!AA$3:AA$2298,ProductionByTechnologyAnnual!$B$3:$B$2298,Results_Production!$A10,ProductionByTechnologyAnnual!$C$3:$C$2298,Results_Production!$B10)</f>
        <v>2.0971440000000001</v>
      </c>
      <c r="AA10">
        <f>SUMIFS(ProductionByTechnologyAnnual!AB$3:AB$2298,ProductionByTechnologyAnnual!$B$3:$B$2298,Results_Production!$A10,ProductionByTechnologyAnnual!$C$3:$C$2298,Results_Production!$B10)</f>
        <v>2.0971440000000001</v>
      </c>
      <c r="AB10">
        <f>SUMIFS(ProductionByTechnologyAnnual!AC$3:AC$2298,ProductionByTechnologyAnnual!$B$3:$B$2298,Results_Production!$A10,ProductionByTechnologyAnnual!$C$3:$C$2298,Results_Production!$B10)</f>
        <v>2.0971440000000001</v>
      </c>
      <c r="AC10">
        <f>SUMIFS(ProductionByTechnologyAnnual!AD$3:AD$2298,ProductionByTechnologyAnnual!$B$3:$B$2298,Results_Production!$A10,ProductionByTechnologyAnnual!$C$3:$C$2298,Results_Production!$B10)</f>
        <v>2.0971440000000001</v>
      </c>
      <c r="AD10">
        <f>SUMIFS(ProductionByTechnologyAnnual!AE$3:AE$2298,ProductionByTechnologyAnnual!$B$3:$B$2298,Results_Production!$A10,ProductionByTechnologyAnnual!$C$3:$C$2298,Results_Production!$B10)</f>
        <v>2.0971440000000001</v>
      </c>
      <c r="AE10">
        <f>SUMIFS(ProductionByTechnologyAnnual!AF$3:AF$2298,ProductionByTechnologyAnnual!$B$3:$B$2298,Results_Production!$A10,ProductionByTechnologyAnnual!$C$3:$C$2298,Results_Production!$B10)</f>
        <v>2.0971440000000001</v>
      </c>
      <c r="AF10">
        <f>SUMIFS(ProductionByTechnologyAnnual!AG$3:AG$2298,ProductionByTechnologyAnnual!$B$3:$B$2298,Results_Production!$A10,ProductionByTechnologyAnnual!$C$3:$C$2298,Results_Production!$B10)</f>
        <v>2.0971440000000001</v>
      </c>
      <c r="AG10">
        <f>SUMIFS(ProductionByTechnologyAnnual!AH$3:AH$2298,ProductionByTechnologyAnnual!$B$3:$B$2298,Results_Production!$A10,ProductionByTechnologyAnnual!$C$3:$C$2298,Results_Production!$B10)</f>
        <v>2.0971440000000001</v>
      </c>
      <c r="AH10">
        <f>SUMIFS(ProductionByTechnologyAnnual!AI$3:AI$2298,ProductionByTechnologyAnnual!$B$3:$B$2298,Results_Production!$A10,ProductionByTechnologyAnnual!$C$3:$C$2298,Results_Production!$B10)</f>
        <v>2.0971440000000001</v>
      </c>
      <c r="AI10">
        <f>SUMIFS(ProductionByTechnologyAnnual!AJ$3:AJ$2298,ProductionByTechnologyAnnual!$B$3:$B$2298,Results_Production!$A10,ProductionByTechnologyAnnual!$C$3:$C$2298,Results_Production!$B10)</f>
        <v>2.0971440000000001</v>
      </c>
      <c r="AJ10">
        <f>SUMIFS(ProductionByTechnologyAnnual!AK$3:AK$2298,ProductionByTechnologyAnnual!$B$3:$B$2298,Results_Production!$A10,ProductionByTechnologyAnnual!$C$3:$C$2298,Results_Production!$B10)</f>
        <v>2.0971440000000001</v>
      </c>
      <c r="AK10">
        <f>SUMIFS(ProductionByTechnologyAnnual!AL$3:AL$2298,ProductionByTechnologyAnnual!$B$3:$B$2298,Results_Production!$A10,ProductionByTechnologyAnnual!$C$3:$C$2298,Results_Production!$B10)</f>
        <v>2.0971440000000001</v>
      </c>
      <c r="AL10">
        <f>SUMIFS(ProductionByTechnologyAnnual!AM$3:AM$2298,ProductionByTechnologyAnnual!$B$3:$B$2298,Results_Production!$A10,ProductionByTechnologyAnnual!$C$3:$C$2298,Results_Production!$B10)</f>
        <v>2.0971440000000001</v>
      </c>
      <c r="AM10">
        <f>SUMIFS(ProductionByTechnologyAnnual!AN$3:AN$2298,ProductionByTechnologyAnnual!$B$3:$B$2298,Results_Production!$A10,ProductionByTechnologyAnnual!$C$3:$C$2298,Results_Production!$B10)</f>
        <v>2.0971440000000001</v>
      </c>
      <c r="AN10">
        <f>SUMIFS(ProductionByTechnologyAnnual!AO$3:AO$2298,ProductionByTechnologyAnnual!$B$3:$B$2298,Results_Production!$A10,ProductionByTechnologyAnnual!$C$3:$C$2298,Results_Production!$B10)</f>
        <v>2.0971440000000001</v>
      </c>
      <c r="AO10">
        <f>SUMIFS(ProductionByTechnologyAnnual!AP$3:AP$2298,ProductionByTechnologyAnnual!$B$3:$B$2298,Results_Production!$A10,ProductionByTechnologyAnnual!$C$3:$C$2298,Results_Production!$B10)</f>
        <v>2.0971440000000001</v>
      </c>
      <c r="AP10">
        <f>SUMIFS(ProductionByTechnologyAnnual!AQ$3:AQ$2298,ProductionByTechnologyAnnual!$B$3:$B$2298,Results_Production!$A10,ProductionByTechnologyAnnual!$C$3:$C$2298,Results_Production!$B10)</f>
        <v>2.0971440000000001</v>
      </c>
      <c r="AQ10">
        <f>SUMIFS(ProductionByTechnologyAnnual!AR$3:AR$2298,ProductionByTechnologyAnnual!$B$3:$B$2298,Results_Production!$A10,ProductionByTechnologyAnnual!$C$3:$C$2298,Results_Production!$B10)</f>
        <v>2.0971440000000001</v>
      </c>
      <c r="AR10">
        <f>SUMIFS(ProductionByTechnologyAnnual!AS$3:AS$2298,ProductionByTechnologyAnnual!$B$3:$B$2298,Results_Production!$A10,ProductionByTechnologyAnnual!$C$3:$C$2298,Results_Production!$B10)</f>
        <v>2.0971440000000001</v>
      </c>
      <c r="AS10">
        <f>SUMIFS(ProductionByTechnologyAnnual!AT$3:AT$2298,ProductionByTechnologyAnnual!$B$3:$B$2298,Results_Production!$A10,ProductionByTechnologyAnnual!$C$3:$C$2298,Results_Production!$B10)</f>
        <v>2.0971440000000001</v>
      </c>
      <c r="AT10">
        <f>SUMIFS(ProductionByTechnologyAnnual!AU$3:AU$2298,ProductionByTechnologyAnnual!$B$3:$B$2298,Results_Production!$A10,ProductionByTechnologyAnnual!$C$3:$C$2298,Results_Production!$B10)</f>
        <v>2.0971440000000001</v>
      </c>
      <c r="AU10">
        <f>SUMIFS(ProductionByTechnologyAnnual!AV$3:AV$2298,ProductionByTechnologyAnnual!$B$3:$B$2298,Results_Production!$A10,ProductionByTechnologyAnnual!$C$3:$C$2298,Results_Production!$B10)</f>
        <v>2.0971440000000001</v>
      </c>
      <c r="AV10">
        <f>SUMIFS(ProductionByTechnologyAnnual!AW$3:AW$2298,ProductionByTechnologyAnnual!$B$3:$B$2298,Results_Production!$A10,ProductionByTechnologyAnnual!$C$3:$C$2298,Results_Production!$B10)</f>
        <v>2.0971440000000001</v>
      </c>
      <c r="AW10">
        <f>SUMIFS(ProductionByTechnologyAnnual!AX$3:AX$2298,ProductionByTechnologyAnnual!$B$3:$B$2298,Results_Production!$A10,ProductionByTechnologyAnnual!$C$3:$C$2298,Results_Production!$B10)</f>
        <v>2.0971440000000001</v>
      </c>
      <c r="AX10">
        <f>SUMIFS(ProductionByTechnologyAnnual!AY$3:AY$2298,ProductionByTechnologyAnnual!$B$3:$B$2298,Results_Production!$A10,ProductionByTechnologyAnnual!$C$3:$C$2298,Results_Production!$B10)</f>
        <v>2.0971440000000001</v>
      </c>
      <c r="AY10">
        <f>SUMIFS(ProductionByTechnologyAnnual!AZ$3:AZ$2298,ProductionByTechnologyAnnual!$B$3:$B$2298,Results_Production!$A10,ProductionByTechnologyAnnual!$C$3:$C$2298,Results_Production!$B10)</f>
        <v>2.0971440000000001</v>
      </c>
      <c r="AZ10">
        <f>SUMIFS(ProductionByTechnologyAnnual!BA$3:BA$2298,ProductionByTechnologyAnnual!$B$3:$B$2298,Results_Production!$A10,ProductionByTechnologyAnnual!$C$3:$C$2298,Results_Production!$B10)</f>
        <v>2.0971440000000001</v>
      </c>
      <c r="BA10">
        <f>SUMIFS(ProductionByTechnologyAnnual!BB$3:BB$2298,ProductionByTechnologyAnnual!$B$3:$B$2298,Results_Production!$A10,ProductionByTechnologyAnnual!$C$3:$C$2298,Results_Production!$B10)</f>
        <v>2.0971440000000001</v>
      </c>
      <c r="BB10">
        <f>SUMIFS(ProductionByTechnologyAnnual!BC$3:BC$2298,ProductionByTechnologyAnnual!$B$3:$B$2298,Results_Production!$A10,ProductionByTechnologyAnnual!$C$3:$C$2298,Results_Production!$B10)</f>
        <v>2.0971440000000001</v>
      </c>
      <c r="BC10">
        <f>SUMIFS(ProductionByTechnologyAnnual!BD$3:BD$2298,ProductionByTechnologyAnnual!$B$3:$B$2298,Results_Production!$A10,ProductionByTechnologyAnnual!$C$3:$C$2298,Results_Production!$B10)</f>
        <v>2.0971440000000001</v>
      </c>
      <c r="BD10">
        <f>SUMIFS(ProductionByTechnologyAnnual!BE$3:BE$2298,ProductionByTechnologyAnnual!$B$3:$B$2298,Results_Production!$A10,ProductionByTechnologyAnnual!$C$3:$C$2298,Results_Production!$B10)</f>
        <v>2.0971440000000001</v>
      </c>
      <c r="BE10">
        <f>SUMIFS(ProductionByTechnologyAnnual!BF$3:BF$2298,ProductionByTechnologyAnnual!$B$3:$B$2298,Results_Production!$A10,ProductionByTechnologyAnnual!$C$3:$C$2298,Results_Production!$B10)</f>
        <v>2.0971440000000001</v>
      </c>
      <c r="BF10">
        <f>SUMIFS(ProductionByTechnologyAnnual!BG$3:BG$2298,ProductionByTechnologyAnnual!$B$3:$B$2298,Results_Production!$A10,ProductionByTechnologyAnnual!$C$3:$C$2298,Results_Production!$B10)</f>
        <v>2.0971440000000001</v>
      </c>
    </row>
    <row r="11" spans="1:58" x14ac:dyDescent="0.25">
      <c r="A11" t="s">
        <v>36</v>
      </c>
      <c r="B11" t="s">
        <v>114</v>
      </c>
      <c r="C11">
        <f>SUMIFS(ProductionByTechnologyAnnual!D$3:D$2298,ProductionByTechnologyAnnual!$B$3:$B$2298,Results_Production!$A11,ProductionByTechnologyAnnual!$C$3:$C$2298,Results_Production!$B11)</f>
        <v>0</v>
      </c>
      <c r="D11">
        <f>SUMIFS(ProductionByTechnologyAnnual!E$3:E$2298,ProductionByTechnologyAnnual!$B$3:$B$2298,Results_Production!$A11,ProductionByTechnologyAnnual!$C$3:$C$2298,Results_Production!$B11)</f>
        <v>0</v>
      </c>
      <c r="E11">
        <f>SUMIFS(ProductionByTechnologyAnnual!F$3:F$2298,ProductionByTechnologyAnnual!$B$3:$B$2298,Results_Production!$A11,ProductionByTechnologyAnnual!$C$3:$C$2298,Results_Production!$B11)</f>
        <v>0</v>
      </c>
      <c r="F11">
        <f>SUMIFS(ProductionByTechnologyAnnual!G$3:G$2298,ProductionByTechnologyAnnual!$B$3:$B$2298,Results_Production!$A11,ProductionByTechnologyAnnual!$C$3:$C$2298,Results_Production!$B11)</f>
        <v>0</v>
      </c>
      <c r="G11">
        <f>SUMIFS(ProductionByTechnologyAnnual!H$3:H$2298,ProductionByTechnologyAnnual!$B$3:$B$2298,Results_Production!$A11,ProductionByTechnologyAnnual!$C$3:$C$2298,Results_Production!$B11)</f>
        <v>0</v>
      </c>
      <c r="H11">
        <f>SUMIFS(ProductionByTechnologyAnnual!I$3:I$2298,ProductionByTechnologyAnnual!$B$3:$B$2298,Results_Production!$A11,ProductionByTechnologyAnnual!$C$3:$C$2298,Results_Production!$B11)</f>
        <v>8.3885760000000005</v>
      </c>
      <c r="I11">
        <f>SUMIFS(ProductionByTechnologyAnnual!J$3:J$2298,ProductionByTechnologyAnnual!$B$3:$B$2298,Results_Production!$A11,ProductionByTechnologyAnnual!$C$3:$C$2298,Results_Production!$B11)</f>
        <v>8.3885760000000005</v>
      </c>
      <c r="J11">
        <f>SUMIFS(ProductionByTechnologyAnnual!K$3:K$2298,ProductionByTechnologyAnnual!$B$3:$B$2298,Results_Production!$A11,ProductionByTechnologyAnnual!$C$3:$C$2298,Results_Production!$B11)</f>
        <v>12.582864000000001</v>
      </c>
      <c r="K11">
        <f>SUMIFS(ProductionByTechnologyAnnual!L$3:L$2298,ProductionByTechnologyAnnual!$B$3:$B$2298,Results_Production!$A11,ProductionByTechnologyAnnual!$C$3:$C$2298,Results_Production!$B11)</f>
        <v>12.582864000000001</v>
      </c>
      <c r="L11">
        <f>SUMIFS(ProductionByTechnologyAnnual!M$3:M$2298,ProductionByTechnologyAnnual!$B$3:$B$2298,Results_Production!$A11,ProductionByTechnologyAnnual!$C$3:$C$2298,Results_Production!$B11)</f>
        <v>16.777152000000001</v>
      </c>
      <c r="M11">
        <f>SUMIFS(ProductionByTechnologyAnnual!N$3:N$2298,ProductionByTechnologyAnnual!$B$3:$B$2298,Results_Production!$A11,ProductionByTechnologyAnnual!$C$3:$C$2298,Results_Production!$B11)</f>
        <v>20.971440000000001</v>
      </c>
      <c r="N11">
        <f>SUMIFS(ProductionByTechnologyAnnual!O$3:O$2298,ProductionByTechnologyAnnual!$B$3:$B$2298,Results_Production!$A11,ProductionByTechnologyAnnual!$C$3:$C$2298,Results_Production!$B11)</f>
        <v>20.971440000000001</v>
      </c>
      <c r="O11">
        <f>SUMIFS(ProductionByTechnologyAnnual!P$3:P$2298,ProductionByTechnologyAnnual!$B$3:$B$2298,Results_Production!$A11,ProductionByTechnologyAnnual!$C$3:$C$2298,Results_Production!$B11)</f>
        <v>25.165728000000001</v>
      </c>
      <c r="P11">
        <f>SUMIFS(ProductionByTechnologyAnnual!Q$3:Q$2298,ProductionByTechnologyAnnual!$B$3:$B$2298,Results_Production!$A11,ProductionByTechnologyAnnual!$C$3:$C$2298,Results_Production!$B11)</f>
        <v>29.360016000000002</v>
      </c>
      <c r="Q11">
        <f>SUMIFS(ProductionByTechnologyAnnual!R$3:R$2298,ProductionByTechnologyAnnual!$B$3:$B$2298,Results_Production!$A11,ProductionByTechnologyAnnual!$C$3:$C$2298,Results_Production!$B11)</f>
        <v>29.360016000000002</v>
      </c>
      <c r="R11">
        <f>SUMIFS(ProductionByTechnologyAnnual!S$3:S$2298,ProductionByTechnologyAnnual!$B$3:$B$2298,Results_Production!$A11,ProductionByTechnologyAnnual!$C$3:$C$2298,Results_Production!$B11)</f>
        <v>29.360016000000002</v>
      </c>
      <c r="S11">
        <f>SUMIFS(ProductionByTechnologyAnnual!T$3:T$2298,ProductionByTechnologyAnnual!$B$3:$B$2298,Results_Production!$A11,ProductionByTechnologyAnnual!$C$3:$C$2298,Results_Production!$B11)</f>
        <v>29.360016000000002</v>
      </c>
      <c r="T11">
        <f>SUMIFS(ProductionByTechnologyAnnual!U$3:U$2298,ProductionByTechnologyAnnual!$B$3:$B$2298,Results_Production!$A11,ProductionByTechnologyAnnual!$C$3:$C$2298,Results_Production!$B11)</f>
        <v>29.360016000000002</v>
      </c>
      <c r="U11">
        <f>SUMIFS(ProductionByTechnologyAnnual!V$3:V$2298,ProductionByTechnologyAnnual!$B$3:$B$2298,Results_Production!$A11,ProductionByTechnologyAnnual!$C$3:$C$2298,Results_Production!$B11)</f>
        <v>29.360016000000002</v>
      </c>
      <c r="V11">
        <f>SUMIFS(ProductionByTechnologyAnnual!W$3:W$2298,ProductionByTechnologyAnnual!$B$3:$B$2298,Results_Production!$A11,ProductionByTechnologyAnnual!$C$3:$C$2298,Results_Production!$B11)</f>
        <v>29.360016000000002</v>
      </c>
      <c r="W11">
        <f>SUMIFS(ProductionByTechnologyAnnual!X$3:X$2298,ProductionByTechnologyAnnual!$B$3:$B$2298,Results_Production!$A11,ProductionByTechnologyAnnual!$C$3:$C$2298,Results_Production!$B11)</f>
        <v>29.360016000000002</v>
      </c>
      <c r="X11">
        <f>SUMIFS(ProductionByTechnologyAnnual!Y$3:Y$2298,ProductionByTechnologyAnnual!$B$3:$B$2298,Results_Production!$A11,ProductionByTechnologyAnnual!$C$3:$C$2298,Results_Production!$B11)</f>
        <v>29.360016000000002</v>
      </c>
      <c r="Y11">
        <f>SUMIFS(ProductionByTechnologyAnnual!Z$3:Z$2298,ProductionByTechnologyAnnual!$B$3:$B$2298,Results_Production!$A11,ProductionByTechnologyAnnual!$C$3:$C$2298,Results_Production!$B11)</f>
        <v>29.360016000000002</v>
      </c>
      <c r="Z11">
        <f>SUMIFS(ProductionByTechnologyAnnual!AA$3:AA$2298,ProductionByTechnologyAnnual!$B$3:$B$2298,Results_Production!$A11,ProductionByTechnologyAnnual!$C$3:$C$2298,Results_Production!$B11)</f>
        <v>29.360016000000002</v>
      </c>
      <c r="AA11">
        <f>SUMIFS(ProductionByTechnologyAnnual!AB$3:AB$2298,ProductionByTechnologyAnnual!$B$3:$B$2298,Results_Production!$A11,ProductionByTechnologyAnnual!$C$3:$C$2298,Results_Production!$B11)</f>
        <v>29.360016000000002</v>
      </c>
      <c r="AB11">
        <f>SUMIFS(ProductionByTechnologyAnnual!AC$3:AC$2298,ProductionByTechnologyAnnual!$B$3:$B$2298,Results_Production!$A11,ProductionByTechnologyAnnual!$C$3:$C$2298,Results_Production!$B11)</f>
        <v>29.360016000000002</v>
      </c>
      <c r="AC11">
        <f>SUMIFS(ProductionByTechnologyAnnual!AD$3:AD$2298,ProductionByTechnologyAnnual!$B$3:$B$2298,Results_Production!$A11,ProductionByTechnologyAnnual!$C$3:$C$2298,Results_Production!$B11)</f>
        <v>29.360016000000002</v>
      </c>
      <c r="AD11">
        <f>SUMIFS(ProductionByTechnologyAnnual!AE$3:AE$2298,ProductionByTechnologyAnnual!$B$3:$B$2298,Results_Production!$A11,ProductionByTechnologyAnnual!$C$3:$C$2298,Results_Production!$B11)</f>
        <v>29.360016000000002</v>
      </c>
      <c r="AE11">
        <f>SUMIFS(ProductionByTechnologyAnnual!AF$3:AF$2298,ProductionByTechnologyAnnual!$B$3:$B$2298,Results_Production!$A11,ProductionByTechnologyAnnual!$C$3:$C$2298,Results_Production!$B11)</f>
        <v>29.360016000000002</v>
      </c>
      <c r="AF11">
        <f>SUMIFS(ProductionByTechnologyAnnual!AG$3:AG$2298,ProductionByTechnologyAnnual!$B$3:$B$2298,Results_Production!$A11,ProductionByTechnologyAnnual!$C$3:$C$2298,Results_Production!$B11)</f>
        <v>29.360016000000002</v>
      </c>
      <c r="AG11">
        <f>SUMIFS(ProductionByTechnologyAnnual!AH$3:AH$2298,ProductionByTechnologyAnnual!$B$3:$B$2298,Results_Production!$A11,ProductionByTechnologyAnnual!$C$3:$C$2298,Results_Production!$B11)</f>
        <v>29.360016000000002</v>
      </c>
      <c r="AH11">
        <f>SUMIFS(ProductionByTechnologyAnnual!AI$3:AI$2298,ProductionByTechnologyAnnual!$B$3:$B$2298,Results_Production!$A11,ProductionByTechnologyAnnual!$C$3:$C$2298,Results_Production!$B11)</f>
        <v>29.360016000000002</v>
      </c>
      <c r="AI11">
        <f>SUMIFS(ProductionByTechnologyAnnual!AJ$3:AJ$2298,ProductionByTechnologyAnnual!$B$3:$B$2298,Results_Production!$A11,ProductionByTechnologyAnnual!$C$3:$C$2298,Results_Production!$B11)</f>
        <v>29.360016000000002</v>
      </c>
      <c r="AJ11">
        <f>SUMIFS(ProductionByTechnologyAnnual!AK$3:AK$2298,ProductionByTechnologyAnnual!$B$3:$B$2298,Results_Production!$A11,ProductionByTechnologyAnnual!$C$3:$C$2298,Results_Production!$B11)</f>
        <v>29.360016000000002</v>
      </c>
      <c r="AK11">
        <f>SUMIFS(ProductionByTechnologyAnnual!AL$3:AL$2298,ProductionByTechnologyAnnual!$B$3:$B$2298,Results_Production!$A11,ProductionByTechnologyAnnual!$C$3:$C$2298,Results_Production!$B11)</f>
        <v>29.360016000000002</v>
      </c>
      <c r="AL11">
        <f>SUMIFS(ProductionByTechnologyAnnual!AM$3:AM$2298,ProductionByTechnologyAnnual!$B$3:$B$2298,Results_Production!$A11,ProductionByTechnologyAnnual!$C$3:$C$2298,Results_Production!$B11)</f>
        <v>29.360016000000002</v>
      </c>
      <c r="AM11">
        <f>SUMIFS(ProductionByTechnologyAnnual!AN$3:AN$2298,ProductionByTechnologyAnnual!$B$3:$B$2298,Results_Production!$A11,ProductionByTechnologyAnnual!$C$3:$C$2298,Results_Production!$B11)</f>
        <v>29.360016000000002</v>
      </c>
      <c r="AN11">
        <f>SUMIFS(ProductionByTechnologyAnnual!AO$3:AO$2298,ProductionByTechnologyAnnual!$B$3:$B$2298,Results_Production!$A11,ProductionByTechnologyAnnual!$C$3:$C$2298,Results_Production!$B11)</f>
        <v>29.360016000000002</v>
      </c>
      <c r="AO11">
        <f>SUMIFS(ProductionByTechnologyAnnual!AP$3:AP$2298,ProductionByTechnologyAnnual!$B$3:$B$2298,Results_Production!$A11,ProductionByTechnologyAnnual!$C$3:$C$2298,Results_Production!$B11)</f>
        <v>29.360016000000002</v>
      </c>
      <c r="AP11">
        <f>SUMIFS(ProductionByTechnologyAnnual!AQ$3:AQ$2298,ProductionByTechnologyAnnual!$B$3:$B$2298,Results_Production!$A11,ProductionByTechnologyAnnual!$C$3:$C$2298,Results_Production!$B11)</f>
        <v>29.360016000000002</v>
      </c>
      <c r="AQ11">
        <f>SUMIFS(ProductionByTechnologyAnnual!AR$3:AR$2298,ProductionByTechnologyAnnual!$B$3:$B$2298,Results_Production!$A11,ProductionByTechnologyAnnual!$C$3:$C$2298,Results_Production!$B11)</f>
        <v>29.360016000000002</v>
      </c>
      <c r="AR11">
        <f>SUMIFS(ProductionByTechnologyAnnual!AS$3:AS$2298,ProductionByTechnologyAnnual!$B$3:$B$2298,Results_Production!$A11,ProductionByTechnologyAnnual!$C$3:$C$2298,Results_Production!$B11)</f>
        <v>29.360016000000002</v>
      </c>
      <c r="AS11">
        <f>SUMIFS(ProductionByTechnologyAnnual!AT$3:AT$2298,ProductionByTechnologyAnnual!$B$3:$B$2298,Results_Production!$A11,ProductionByTechnologyAnnual!$C$3:$C$2298,Results_Production!$B11)</f>
        <v>29.360016000000002</v>
      </c>
      <c r="AT11">
        <f>SUMIFS(ProductionByTechnologyAnnual!AU$3:AU$2298,ProductionByTechnologyAnnual!$B$3:$B$2298,Results_Production!$A11,ProductionByTechnologyAnnual!$C$3:$C$2298,Results_Production!$B11)</f>
        <v>29.360016000000002</v>
      </c>
      <c r="AU11">
        <f>SUMIFS(ProductionByTechnologyAnnual!AV$3:AV$2298,ProductionByTechnologyAnnual!$B$3:$B$2298,Results_Production!$A11,ProductionByTechnologyAnnual!$C$3:$C$2298,Results_Production!$B11)</f>
        <v>29.360016000000002</v>
      </c>
      <c r="AV11">
        <f>SUMIFS(ProductionByTechnologyAnnual!AW$3:AW$2298,ProductionByTechnologyAnnual!$B$3:$B$2298,Results_Production!$A11,ProductionByTechnologyAnnual!$C$3:$C$2298,Results_Production!$B11)</f>
        <v>29.360016000000002</v>
      </c>
      <c r="AW11">
        <f>SUMIFS(ProductionByTechnologyAnnual!AX$3:AX$2298,ProductionByTechnologyAnnual!$B$3:$B$2298,Results_Production!$A11,ProductionByTechnologyAnnual!$C$3:$C$2298,Results_Production!$B11)</f>
        <v>29.360016000000002</v>
      </c>
      <c r="AX11">
        <f>SUMIFS(ProductionByTechnologyAnnual!AY$3:AY$2298,ProductionByTechnologyAnnual!$B$3:$B$2298,Results_Production!$A11,ProductionByTechnologyAnnual!$C$3:$C$2298,Results_Production!$B11)</f>
        <v>29.360016000000002</v>
      </c>
      <c r="AY11">
        <f>SUMIFS(ProductionByTechnologyAnnual!AZ$3:AZ$2298,ProductionByTechnologyAnnual!$B$3:$B$2298,Results_Production!$A11,ProductionByTechnologyAnnual!$C$3:$C$2298,Results_Production!$B11)</f>
        <v>29.360016000000002</v>
      </c>
      <c r="AZ11">
        <f>SUMIFS(ProductionByTechnologyAnnual!BA$3:BA$2298,ProductionByTechnologyAnnual!$B$3:$B$2298,Results_Production!$A11,ProductionByTechnologyAnnual!$C$3:$C$2298,Results_Production!$B11)</f>
        <v>29.360016000000002</v>
      </c>
      <c r="BA11">
        <f>SUMIFS(ProductionByTechnologyAnnual!BB$3:BB$2298,ProductionByTechnologyAnnual!$B$3:$B$2298,Results_Production!$A11,ProductionByTechnologyAnnual!$C$3:$C$2298,Results_Production!$B11)</f>
        <v>29.360016000000002</v>
      </c>
      <c r="BB11">
        <f>SUMIFS(ProductionByTechnologyAnnual!BC$3:BC$2298,ProductionByTechnologyAnnual!$B$3:$B$2298,Results_Production!$A11,ProductionByTechnologyAnnual!$C$3:$C$2298,Results_Production!$B11)</f>
        <v>29.360016000000002</v>
      </c>
      <c r="BC11">
        <f>SUMIFS(ProductionByTechnologyAnnual!BD$3:BD$2298,ProductionByTechnologyAnnual!$B$3:$B$2298,Results_Production!$A11,ProductionByTechnologyAnnual!$C$3:$C$2298,Results_Production!$B11)</f>
        <v>29.360016000000002</v>
      </c>
      <c r="BD11">
        <f>SUMIFS(ProductionByTechnologyAnnual!BE$3:BE$2298,ProductionByTechnologyAnnual!$B$3:$B$2298,Results_Production!$A11,ProductionByTechnologyAnnual!$C$3:$C$2298,Results_Production!$B11)</f>
        <v>29.360016000000002</v>
      </c>
      <c r="BE11">
        <f>SUMIFS(ProductionByTechnologyAnnual!BF$3:BF$2298,ProductionByTechnologyAnnual!$B$3:$B$2298,Results_Production!$A11,ProductionByTechnologyAnnual!$C$3:$C$2298,Results_Production!$B11)</f>
        <v>29.360016000000002</v>
      </c>
      <c r="BF11">
        <f>SUMIFS(ProductionByTechnologyAnnual!BG$3:BG$2298,ProductionByTechnologyAnnual!$B$3:$B$2298,Results_Production!$A11,ProductionByTechnologyAnnual!$C$3:$C$2298,Results_Production!$B11)</f>
        <v>29.360016000000002</v>
      </c>
    </row>
    <row r="12" spans="1:58" x14ac:dyDescent="0.25">
      <c r="A12" t="s">
        <v>37</v>
      </c>
      <c r="B12" t="s">
        <v>115</v>
      </c>
      <c r="C12">
        <f>SUMIFS(ProductionByTechnologyAnnual!D$3:D$2298,ProductionByTechnologyAnnual!$B$3:$B$2298,Results_Production!$A12,ProductionByTechnologyAnnual!$C$3:$C$2298,Results_Production!$B12)</f>
        <v>2.0971440000000001</v>
      </c>
      <c r="D12">
        <f>SUMIFS(ProductionByTechnologyAnnual!E$3:E$2298,ProductionByTechnologyAnnual!$B$3:$B$2298,Results_Production!$A12,ProductionByTechnologyAnnual!$C$3:$C$2298,Results_Production!$B12)</f>
        <v>2.0971440000000001</v>
      </c>
      <c r="E12">
        <f>SUMIFS(ProductionByTechnologyAnnual!F$3:F$2298,ProductionByTechnologyAnnual!$B$3:$B$2298,Results_Production!$A12,ProductionByTechnologyAnnual!$C$3:$C$2298,Results_Production!$B12)</f>
        <v>2.0971440000000001</v>
      </c>
      <c r="F12">
        <f>SUMIFS(ProductionByTechnologyAnnual!G$3:G$2298,ProductionByTechnologyAnnual!$B$3:$B$2298,Results_Production!$A12,ProductionByTechnologyAnnual!$C$3:$C$2298,Results_Production!$B12)</f>
        <v>2.0971440000000001</v>
      </c>
      <c r="G12">
        <f>SUMIFS(ProductionByTechnologyAnnual!H$3:H$2298,ProductionByTechnologyAnnual!$B$3:$B$2298,Results_Production!$A12,ProductionByTechnologyAnnual!$C$3:$C$2298,Results_Production!$B12)</f>
        <v>2.0971440000000001</v>
      </c>
      <c r="H12">
        <f>SUMIFS(ProductionByTechnologyAnnual!I$3:I$2298,ProductionByTechnologyAnnual!$B$3:$B$2298,Results_Production!$A12,ProductionByTechnologyAnnual!$C$3:$C$2298,Results_Production!$B12)</f>
        <v>2.0971440000000001</v>
      </c>
      <c r="I12">
        <f>SUMIFS(ProductionByTechnologyAnnual!J$3:J$2298,ProductionByTechnologyAnnual!$B$3:$B$2298,Results_Production!$A12,ProductionByTechnologyAnnual!$C$3:$C$2298,Results_Production!$B12)</f>
        <v>2.0971440000000001</v>
      </c>
      <c r="J12">
        <f>SUMIFS(ProductionByTechnologyAnnual!K$3:K$2298,ProductionByTechnologyAnnual!$B$3:$B$2298,Results_Production!$A12,ProductionByTechnologyAnnual!$C$3:$C$2298,Results_Production!$B12)</f>
        <v>2.0971440000000001</v>
      </c>
      <c r="K12">
        <f>SUMIFS(ProductionByTechnologyAnnual!L$3:L$2298,ProductionByTechnologyAnnual!$B$3:$B$2298,Results_Production!$A12,ProductionByTechnologyAnnual!$C$3:$C$2298,Results_Production!$B12)</f>
        <v>33.554304000000002</v>
      </c>
      <c r="L12">
        <f>SUMIFS(ProductionByTechnologyAnnual!M$3:M$2298,ProductionByTechnologyAnnual!$B$3:$B$2298,Results_Production!$A12,ProductionByTechnologyAnnual!$C$3:$C$2298,Results_Production!$B12)</f>
        <v>33.554304000000002</v>
      </c>
      <c r="M12">
        <f>SUMIFS(ProductionByTechnologyAnnual!N$3:N$2298,ProductionByTechnologyAnnual!$B$3:$B$2298,Results_Production!$A12,ProductionByTechnologyAnnual!$C$3:$C$2298,Results_Production!$B12)</f>
        <v>65.011464000000004</v>
      </c>
      <c r="N12">
        <f>SUMIFS(ProductionByTechnologyAnnual!O$3:O$2298,ProductionByTechnologyAnnual!$B$3:$B$2298,Results_Production!$A12,ProductionByTechnologyAnnual!$C$3:$C$2298,Results_Production!$B12)</f>
        <v>65.011464000000004</v>
      </c>
      <c r="O12">
        <f>SUMIFS(ProductionByTechnologyAnnual!P$3:P$2298,ProductionByTechnologyAnnual!$B$3:$B$2298,Results_Production!$A12,ProductionByTechnologyAnnual!$C$3:$C$2298,Results_Production!$B12)</f>
        <v>65.011464000000004</v>
      </c>
      <c r="P12">
        <f>SUMIFS(ProductionByTechnologyAnnual!Q$3:Q$2298,ProductionByTechnologyAnnual!$B$3:$B$2298,Results_Production!$A12,ProductionByTechnologyAnnual!$C$3:$C$2298,Results_Production!$B12)</f>
        <v>65.011464000000004</v>
      </c>
      <c r="Q12">
        <f>SUMIFS(ProductionByTechnologyAnnual!R$3:R$2298,ProductionByTechnologyAnnual!$B$3:$B$2298,Results_Production!$A12,ProductionByTechnologyAnnual!$C$3:$C$2298,Results_Production!$B12)</f>
        <v>65.011464000000004</v>
      </c>
      <c r="R12">
        <f>SUMIFS(ProductionByTechnologyAnnual!S$3:S$2298,ProductionByTechnologyAnnual!$B$3:$B$2298,Results_Production!$A12,ProductionByTechnologyAnnual!$C$3:$C$2298,Results_Production!$B12)</f>
        <v>65.011464000000004</v>
      </c>
      <c r="S12">
        <f>SUMIFS(ProductionByTechnologyAnnual!T$3:T$2298,ProductionByTechnologyAnnual!$B$3:$B$2298,Results_Production!$A12,ProductionByTechnologyAnnual!$C$3:$C$2298,Results_Production!$B12)</f>
        <v>65.011464000000004</v>
      </c>
      <c r="T12">
        <f>SUMIFS(ProductionByTechnologyAnnual!U$3:U$2298,ProductionByTechnologyAnnual!$B$3:$B$2298,Results_Production!$A12,ProductionByTechnologyAnnual!$C$3:$C$2298,Results_Production!$B12)</f>
        <v>65.011464000000004</v>
      </c>
      <c r="U12">
        <f>SUMIFS(ProductionByTechnologyAnnual!V$3:V$2298,ProductionByTechnologyAnnual!$B$3:$B$2298,Results_Production!$A12,ProductionByTechnologyAnnual!$C$3:$C$2298,Results_Production!$B12)</f>
        <v>65.011464000000004</v>
      </c>
      <c r="V12">
        <f>SUMIFS(ProductionByTechnologyAnnual!W$3:W$2298,ProductionByTechnologyAnnual!$B$3:$B$2298,Results_Production!$A12,ProductionByTechnologyAnnual!$C$3:$C$2298,Results_Production!$B12)</f>
        <v>65.011464000000004</v>
      </c>
      <c r="W12">
        <f>SUMIFS(ProductionByTechnologyAnnual!X$3:X$2298,ProductionByTechnologyAnnual!$B$3:$B$2298,Results_Production!$A12,ProductionByTechnologyAnnual!$C$3:$C$2298,Results_Production!$B12)</f>
        <v>65.011464000000004</v>
      </c>
      <c r="X12">
        <f>SUMIFS(ProductionByTechnologyAnnual!Y$3:Y$2298,ProductionByTechnologyAnnual!$B$3:$B$2298,Results_Production!$A12,ProductionByTechnologyAnnual!$C$3:$C$2298,Results_Production!$B12)</f>
        <v>65.011464000000004</v>
      </c>
      <c r="Y12">
        <f>SUMIFS(ProductionByTechnologyAnnual!Z$3:Z$2298,ProductionByTechnologyAnnual!$B$3:$B$2298,Results_Production!$A12,ProductionByTechnologyAnnual!$C$3:$C$2298,Results_Production!$B12)</f>
        <v>65.011464000000004</v>
      </c>
      <c r="Z12">
        <f>SUMIFS(ProductionByTechnologyAnnual!AA$3:AA$2298,ProductionByTechnologyAnnual!$B$3:$B$2298,Results_Production!$A12,ProductionByTechnologyAnnual!$C$3:$C$2298,Results_Production!$B12)</f>
        <v>65.011464000000004</v>
      </c>
      <c r="AA12">
        <f>SUMIFS(ProductionByTechnologyAnnual!AB$3:AB$2298,ProductionByTechnologyAnnual!$B$3:$B$2298,Results_Production!$A12,ProductionByTechnologyAnnual!$C$3:$C$2298,Results_Production!$B12)</f>
        <v>65.011464000000004</v>
      </c>
      <c r="AB12">
        <f>SUMIFS(ProductionByTechnologyAnnual!AC$3:AC$2298,ProductionByTechnologyAnnual!$B$3:$B$2298,Results_Production!$A12,ProductionByTechnologyAnnual!$C$3:$C$2298,Results_Production!$B12)</f>
        <v>65.011464000000004</v>
      </c>
      <c r="AC12">
        <f>SUMIFS(ProductionByTechnologyAnnual!AD$3:AD$2298,ProductionByTechnologyAnnual!$B$3:$B$2298,Results_Production!$A12,ProductionByTechnologyAnnual!$C$3:$C$2298,Results_Production!$B12)</f>
        <v>65.011464000000004</v>
      </c>
      <c r="AD12">
        <f>SUMIFS(ProductionByTechnologyAnnual!AE$3:AE$2298,ProductionByTechnologyAnnual!$B$3:$B$2298,Results_Production!$A12,ProductionByTechnologyAnnual!$C$3:$C$2298,Results_Production!$B12)</f>
        <v>65.011464000000004</v>
      </c>
      <c r="AE12">
        <f>SUMIFS(ProductionByTechnologyAnnual!AF$3:AF$2298,ProductionByTechnologyAnnual!$B$3:$B$2298,Results_Production!$A12,ProductionByTechnologyAnnual!$C$3:$C$2298,Results_Production!$B12)</f>
        <v>65.011464000000004</v>
      </c>
      <c r="AF12">
        <f>SUMIFS(ProductionByTechnologyAnnual!AG$3:AG$2298,ProductionByTechnologyAnnual!$B$3:$B$2298,Results_Production!$A12,ProductionByTechnologyAnnual!$C$3:$C$2298,Results_Production!$B12)</f>
        <v>65.011464000000004</v>
      </c>
      <c r="AG12">
        <f>SUMIFS(ProductionByTechnologyAnnual!AH$3:AH$2298,ProductionByTechnologyAnnual!$B$3:$B$2298,Results_Production!$A12,ProductionByTechnologyAnnual!$C$3:$C$2298,Results_Production!$B12)</f>
        <v>65.011464000000004</v>
      </c>
      <c r="AH12">
        <f>SUMIFS(ProductionByTechnologyAnnual!AI$3:AI$2298,ProductionByTechnologyAnnual!$B$3:$B$2298,Results_Production!$A12,ProductionByTechnologyAnnual!$C$3:$C$2298,Results_Production!$B12)</f>
        <v>65.011464000000004</v>
      </c>
      <c r="AI12">
        <f>SUMIFS(ProductionByTechnologyAnnual!AJ$3:AJ$2298,ProductionByTechnologyAnnual!$B$3:$B$2298,Results_Production!$A12,ProductionByTechnologyAnnual!$C$3:$C$2298,Results_Production!$B12)</f>
        <v>65.011464000000004</v>
      </c>
      <c r="AJ12">
        <f>SUMIFS(ProductionByTechnologyAnnual!AK$3:AK$2298,ProductionByTechnologyAnnual!$B$3:$B$2298,Results_Production!$A12,ProductionByTechnologyAnnual!$C$3:$C$2298,Results_Production!$B12)</f>
        <v>65.011464000000004</v>
      </c>
      <c r="AK12">
        <f>SUMIFS(ProductionByTechnologyAnnual!AL$3:AL$2298,ProductionByTechnologyAnnual!$B$3:$B$2298,Results_Production!$A12,ProductionByTechnologyAnnual!$C$3:$C$2298,Results_Production!$B12)</f>
        <v>65.011464000000004</v>
      </c>
      <c r="AL12">
        <f>SUMIFS(ProductionByTechnologyAnnual!AM$3:AM$2298,ProductionByTechnologyAnnual!$B$3:$B$2298,Results_Production!$A12,ProductionByTechnologyAnnual!$C$3:$C$2298,Results_Production!$B12)</f>
        <v>65.011464000000004</v>
      </c>
      <c r="AM12">
        <f>SUMIFS(ProductionByTechnologyAnnual!AN$3:AN$2298,ProductionByTechnologyAnnual!$B$3:$B$2298,Results_Production!$A12,ProductionByTechnologyAnnual!$C$3:$C$2298,Results_Production!$B12)</f>
        <v>65.011464000000004</v>
      </c>
      <c r="AN12">
        <f>SUMIFS(ProductionByTechnologyAnnual!AO$3:AO$2298,ProductionByTechnologyAnnual!$B$3:$B$2298,Results_Production!$A12,ProductionByTechnologyAnnual!$C$3:$C$2298,Results_Production!$B12)</f>
        <v>65.011464000000004</v>
      </c>
      <c r="AO12">
        <f>SUMIFS(ProductionByTechnologyAnnual!AP$3:AP$2298,ProductionByTechnologyAnnual!$B$3:$B$2298,Results_Production!$A12,ProductionByTechnologyAnnual!$C$3:$C$2298,Results_Production!$B12)</f>
        <v>65.011464000000004</v>
      </c>
      <c r="AP12">
        <f>SUMIFS(ProductionByTechnologyAnnual!AQ$3:AQ$2298,ProductionByTechnologyAnnual!$B$3:$B$2298,Results_Production!$A12,ProductionByTechnologyAnnual!$C$3:$C$2298,Results_Production!$B12)</f>
        <v>65.011464000000004</v>
      </c>
      <c r="AQ12">
        <f>SUMIFS(ProductionByTechnologyAnnual!AR$3:AR$2298,ProductionByTechnologyAnnual!$B$3:$B$2298,Results_Production!$A12,ProductionByTechnologyAnnual!$C$3:$C$2298,Results_Production!$B12)</f>
        <v>65.011464000000004</v>
      </c>
      <c r="AR12">
        <f>SUMIFS(ProductionByTechnologyAnnual!AS$3:AS$2298,ProductionByTechnologyAnnual!$B$3:$B$2298,Results_Production!$A12,ProductionByTechnologyAnnual!$C$3:$C$2298,Results_Production!$B12)</f>
        <v>65.011464000000004</v>
      </c>
      <c r="AS12">
        <f>SUMIFS(ProductionByTechnologyAnnual!AT$3:AT$2298,ProductionByTechnologyAnnual!$B$3:$B$2298,Results_Production!$A12,ProductionByTechnologyAnnual!$C$3:$C$2298,Results_Production!$B12)</f>
        <v>65.011464000000004</v>
      </c>
      <c r="AT12">
        <f>SUMIFS(ProductionByTechnologyAnnual!AU$3:AU$2298,ProductionByTechnologyAnnual!$B$3:$B$2298,Results_Production!$A12,ProductionByTechnologyAnnual!$C$3:$C$2298,Results_Production!$B12)</f>
        <v>65.011464000000004</v>
      </c>
      <c r="AU12">
        <f>SUMIFS(ProductionByTechnologyAnnual!AV$3:AV$2298,ProductionByTechnologyAnnual!$B$3:$B$2298,Results_Production!$A12,ProductionByTechnologyAnnual!$C$3:$C$2298,Results_Production!$B12)</f>
        <v>65.011464000000004</v>
      </c>
      <c r="AV12">
        <f>SUMIFS(ProductionByTechnologyAnnual!AW$3:AW$2298,ProductionByTechnologyAnnual!$B$3:$B$2298,Results_Production!$A12,ProductionByTechnologyAnnual!$C$3:$C$2298,Results_Production!$B12)</f>
        <v>65.011464000000004</v>
      </c>
      <c r="AW12">
        <f>SUMIFS(ProductionByTechnologyAnnual!AX$3:AX$2298,ProductionByTechnologyAnnual!$B$3:$B$2298,Results_Production!$A12,ProductionByTechnologyAnnual!$C$3:$C$2298,Results_Production!$B12)</f>
        <v>65.011464000000004</v>
      </c>
      <c r="AX12">
        <f>SUMIFS(ProductionByTechnologyAnnual!AY$3:AY$2298,ProductionByTechnologyAnnual!$B$3:$B$2298,Results_Production!$A12,ProductionByTechnologyAnnual!$C$3:$C$2298,Results_Production!$B12)</f>
        <v>65.011464000000004</v>
      </c>
      <c r="AY12">
        <f>SUMIFS(ProductionByTechnologyAnnual!AZ$3:AZ$2298,ProductionByTechnologyAnnual!$B$3:$B$2298,Results_Production!$A12,ProductionByTechnologyAnnual!$C$3:$C$2298,Results_Production!$B12)</f>
        <v>65.011464000000004</v>
      </c>
      <c r="AZ12">
        <f>SUMIFS(ProductionByTechnologyAnnual!BA$3:BA$2298,ProductionByTechnologyAnnual!$B$3:$B$2298,Results_Production!$A12,ProductionByTechnologyAnnual!$C$3:$C$2298,Results_Production!$B12)</f>
        <v>65.011464000000004</v>
      </c>
      <c r="BA12">
        <f>SUMIFS(ProductionByTechnologyAnnual!BB$3:BB$2298,ProductionByTechnologyAnnual!$B$3:$B$2298,Results_Production!$A12,ProductionByTechnologyAnnual!$C$3:$C$2298,Results_Production!$B12)</f>
        <v>65.011464000000004</v>
      </c>
      <c r="BB12">
        <f>SUMIFS(ProductionByTechnologyAnnual!BC$3:BC$2298,ProductionByTechnologyAnnual!$B$3:$B$2298,Results_Production!$A12,ProductionByTechnologyAnnual!$C$3:$C$2298,Results_Production!$B12)</f>
        <v>65.011464000000004</v>
      </c>
      <c r="BC12">
        <f>SUMIFS(ProductionByTechnologyAnnual!BD$3:BD$2298,ProductionByTechnologyAnnual!$B$3:$B$2298,Results_Production!$A12,ProductionByTechnologyAnnual!$C$3:$C$2298,Results_Production!$B12)</f>
        <v>65.011464000000004</v>
      </c>
      <c r="BD12">
        <f>SUMIFS(ProductionByTechnologyAnnual!BE$3:BE$2298,ProductionByTechnologyAnnual!$B$3:$B$2298,Results_Production!$A12,ProductionByTechnologyAnnual!$C$3:$C$2298,Results_Production!$B12)</f>
        <v>65.011464000000004</v>
      </c>
      <c r="BE12">
        <f>SUMIFS(ProductionByTechnologyAnnual!BF$3:BF$2298,ProductionByTechnologyAnnual!$B$3:$B$2298,Results_Production!$A12,ProductionByTechnologyAnnual!$C$3:$C$2298,Results_Production!$B12)</f>
        <v>65.011464000000004</v>
      </c>
      <c r="BF12">
        <f>SUMIFS(ProductionByTechnologyAnnual!BG$3:BG$2298,ProductionByTechnologyAnnual!$B$3:$B$2298,Results_Production!$A12,ProductionByTechnologyAnnual!$C$3:$C$2298,Results_Production!$B12)</f>
        <v>65.011464000000004</v>
      </c>
    </row>
    <row r="13" spans="1:58" x14ac:dyDescent="0.25">
      <c r="A13" t="s">
        <v>38</v>
      </c>
      <c r="B13" t="s">
        <v>116</v>
      </c>
      <c r="C13">
        <f>SUMIFS(ProductionByTechnologyAnnual!D$3:D$2298,ProductionByTechnologyAnnual!$B$3:$B$2298,Results_Production!$A13,ProductionByTechnologyAnnual!$C$3:$C$2298,Results_Production!$B13)</f>
        <v>0</v>
      </c>
      <c r="D13">
        <f>SUMIFS(ProductionByTechnologyAnnual!E$3:E$2298,ProductionByTechnologyAnnual!$B$3:$B$2298,Results_Production!$A13,ProductionByTechnologyAnnual!$C$3:$C$2298,Results_Production!$B13)</f>
        <v>0</v>
      </c>
      <c r="E13">
        <f>SUMIFS(ProductionByTechnologyAnnual!F$3:F$2298,ProductionByTechnologyAnnual!$B$3:$B$2298,Results_Production!$A13,ProductionByTechnologyAnnual!$C$3:$C$2298,Results_Production!$B13)</f>
        <v>0</v>
      </c>
      <c r="F13">
        <f>SUMIFS(ProductionByTechnologyAnnual!G$3:G$2298,ProductionByTechnologyAnnual!$B$3:$B$2298,Results_Production!$A13,ProductionByTechnologyAnnual!$C$3:$C$2298,Results_Production!$B13)</f>
        <v>0</v>
      </c>
      <c r="G13">
        <f>SUMIFS(ProductionByTechnologyAnnual!H$3:H$2298,ProductionByTechnologyAnnual!$B$3:$B$2298,Results_Production!$A13,ProductionByTechnologyAnnual!$C$3:$C$2298,Results_Production!$B13)</f>
        <v>0</v>
      </c>
      <c r="H13">
        <f>SUMIFS(ProductionByTechnologyAnnual!I$3:I$2298,ProductionByTechnologyAnnual!$B$3:$B$2298,Results_Production!$A13,ProductionByTechnologyAnnual!$C$3:$C$2298,Results_Production!$B13)</f>
        <v>0</v>
      </c>
      <c r="I13">
        <f>SUMIFS(ProductionByTechnologyAnnual!J$3:J$2298,ProductionByTechnologyAnnual!$B$3:$B$2298,Results_Production!$A13,ProductionByTechnologyAnnual!$C$3:$C$2298,Results_Production!$B13)</f>
        <v>8.640212</v>
      </c>
      <c r="J13">
        <f>SUMIFS(ProductionByTechnologyAnnual!K$3:K$2298,ProductionByTechnologyAnnual!$B$3:$B$2298,Results_Production!$A13,ProductionByTechnologyAnnual!$C$3:$C$2298,Results_Production!$B13)</f>
        <v>8.640212</v>
      </c>
      <c r="K13">
        <f>SUMIFS(ProductionByTechnologyAnnual!L$3:L$2298,ProductionByTechnologyAnnual!$B$3:$B$2298,Results_Production!$A13,ProductionByTechnologyAnnual!$C$3:$C$2298,Results_Production!$B13)</f>
        <v>8.640212</v>
      </c>
      <c r="L13">
        <f>SUMIFS(ProductionByTechnologyAnnual!M$3:M$2298,ProductionByTechnologyAnnual!$B$3:$B$2298,Results_Production!$A13,ProductionByTechnologyAnnual!$C$3:$C$2298,Results_Production!$B13)</f>
        <v>8.640212</v>
      </c>
      <c r="M13">
        <f>SUMIFS(ProductionByTechnologyAnnual!N$3:N$2298,ProductionByTechnologyAnnual!$B$3:$B$2298,Results_Production!$A13,ProductionByTechnologyAnnual!$C$3:$C$2298,Results_Production!$B13)</f>
        <v>8.640212</v>
      </c>
      <c r="N13">
        <f>SUMIFS(ProductionByTechnologyAnnual!O$3:O$2298,ProductionByTechnologyAnnual!$B$3:$B$2298,Results_Production!$A13,ProductionByTechnologyAnnual!$C$3:$C$2298,Results_Production!$B13)</f>
        <v>8.640212</v>
      </c>
      <c r="O13">
        <f>SUMIFS(ProductionByTechnologyAnnual!P$3:P$2298,ProductionByTechnologyAnnual!$B$3:$B$2298,Results_Production!$A13,ProductionByTechnologyAnnual!$C$3:$C$2298,Results_Production!$B13)</f>
        <v>8.640212</v>
      </c>
      <c r="P13">
        <f>SUMIFS(ProductionByTechnologyAnnual!Q$3:Q$2298,ProductionByTechnologyAnnual!$B$3:$B$2298,Results_Production!$A13,ProductionByTechnologyAnnual!$C$3:$C$2298,Results_Production!$B13)</f>
        <v>8.640212</v>
      </c>
      <c r="Q13">
        <f>SUMIFS(ProductionByTechnologyAnnual!R$3:R$2298,ProductionByTechnologyAnnual!$B$3:$B$2298,Results_Production!$A13,ProductionByTechnologyAnnual!$C$3:$C$2298,Results_Production!$B13)</f>
        <v>8.640212</v>
      </c>
      <c r="R13">
        <f>SUMIFS(ProductionByTechnologyAnnual!S$3:S$2298,ProductionByTechnologyAnnual!$B$3:$B$2298,Results_Production!$A13,ProductionByTechnologyAnnual!$C$3:$C$2298,Results_Production!$B13)</f>
        <v>8.640212</v>
      </c>
      <c r="S13">
        <f>SUMIFS(ProductionByTechnologyAnnual!T$3:T$2298,ProductionByTechnologyAnnual!$B$3:$B$2298,Results_Production!$A13,ProductionByTechnologyAnnual!$C$3:$C$2298,Results_Production!$B13)</f>
        <v>8.640212</v>
      </c>
      <c r="T13">
        <f>SUMIFS(ProductionByTechnologyAnnual!U$3:U$2298,ProductionByTechnologyAnnual!$B$3:$B$2298,Results_Production!$A13,ProductionByTechnologyAnnual!$C$3:$C$2298,Results_Production!$B13)</f>
        <v>8.640212</v>
      </c>
      <c r="U13">
        <f>SUMIFS(ProductionByTechnologyAnnual!V$3:V$2298,ProductionByTechnologyAnnual!$B$3:$B$2298,Results_Production!$A13,ProductionByTechnologyAnnual!$C$3:$C$2298,Results_Production!$B13)</f>
        <v>8.640212</v>
      </c>
      <c r="V13">
        <f>SUMIFS(ProductionByTechnologyAnnual!W$3:W$2298,ProductionByTechnologyAnnual!$B$3:$B$2298,Results_Production!$A13,ProductionByTechnologyAnnual!$C$3:$C$2298,Results_Production!$B13)</f>
        <v>8.640212</v>
      </c>
      <c r="W13">
        <f>SUMIFS(ProductionByTechnologyAnnual!X$3:X$2298,ProductionByTechnologyAnnual!$B$3:$B$2298,Results_Production!$A13,ProductionByTechnologyAnnual!$C$3:$C$2298,Results_Production!$B13)</f>
        <v>8.640212</v>
      </c>
      <c r="X13">
        <f>SUMIFS(ProductionByTechnologyAnnual!Y$3:Y$2298,ProductionByTechnologyAnnual!$B$3:$B$2298,Results_Production!$A13,ProductionByTechnologyAnnual!$C$3:$C$2298,Results_Production!$B13)</f>
        <v>8.640212</v>
      </c>
      <c r="Y13">
        <f>SUMIFS(ProductionByTechnologyAnnual!Z$3:Z$2298,ProductionByTechnologyAnnual!$B$3:$B$2298,Results_Production!$A13,ProductionByTechnologyAnnual!$C$3:$C$2298,Results_Production!$B13)</f>
        <v>8.640212</v>
      </c>
      <c r="Z13">
        <f>SUMIFS(ProductionByTechnologyAnnual!AA$3:AA$2298,ProductionByTechnologyAnnual!$B$3:$B$2298,Results_Production!$A13,ProductionByTechnologyAnnual!$C$3:$C$2298,Results_Production!$B13)</f>
        <v>8.640212</v>
      </c>
      <c r="AA13">
        <f>SUMIFS(ProductionByTechnologyAnnual!AB$3:AB$2298,ProductionByTechnologyAnnual!$B$3:$B$2298,Results_Production!$A13,ProductionByTechnologyAnnual!$C$3:$C$2298,Results_Production!$B13)</f>
        <v>8.640212</v>
      </c>
      <c r="AB13">
        <f>SUMIFS(ProductionByTechnologyAnnual!AC$3:AC$2298,ProductionByTechnologyAnnual!$B$3:$B$2298,Results_Production!$A13,ProductionByTechnologyAnnual!$C$3:$C$2298,Results_Production!$B13)</f>
        <v>8.640212</v>
      </c>
      <c r="AC13">
        <f>SUMIFS(ProductionByTechnologyAnnual!AD$3:AD$2298,ProductionByTechnologyAnnual!$B$3:$B$2298,Results_Production!$A13,ProductionByTechnologyAnnual!$C$3:$C$2298,Results_Production!$B13)</f>
        <v>8.640212</v>
      </c>
      <c r="AD13">
        <f>SUMIFS(ProductionByTechnologyAnnual!AE$3:AE$2298,ProductionByTechnologyAnnual!$B$3:$B$2298,Results_Production!$A13,ProductionByTechnologyAnnual!$C$3:$C$2298,Results_Production!$B13)</f>
        <v>8.640212</v>
      </c>
      <c r="AE13">
        <f>SUMIFS(ProductionByTechnologyAnnual!AF$3:AF$2298,ProductionByTechnologyAnnual!$B$3:$B$2298,Results_Production!$A13,ProductionByTechnologyAnnual!$C$3:$C$2298,Results_Production!$B13)</f>
        <v>8.640212</v>
      </c>
      <c r="AF13">
        <f>SUMIFS(ProductionByTechnologyAnnual!AG$3:AG$2298,ProductionByTechnologyAnnual!$B$3:$B$2298,Results_Production!$A13,ProductionByTechnologyAnnual!$C$3:$C$2298,Results_Production!$B13)</f>
        <v>8.640212</v>
      </c>
      <c r="AG13">
        <f>SUMIFS(ProductionByTechnologyAnnual!AH$3:AH$2298,ProductionByTechnologyAnnual!$B$3:$B$2298,Results_Production!$A13,ProductionByTechnologyAnnual!$C$3:$C$2298,Results_Production!$B13)</f>
        <v>8.640212</v>
      </c>
      <c r="AH13">
        <f>SUMIFS(ProductionByTechnologyAnnual!AI$3:AI$2298,ProductionByTechnologyAnnual!$B$3:$B$2298,Results_Production!$A13,ProductionByTechnologyAnnual!$C$3:$C$2298,Results_Production!$B13)</f>
        <v>8.640212</v>
      </c>
      <c r="AI13">
        <f>SUMIFS(ProductionByTechnologyAnnual!AJ$3:AJ$2298,ProductionByTechnologyAnnual!$B$3:$B$2298,Results_Production!$A13,ProductionByTechnologyAnnual!$C$3:$C$2298,Results_Production!$B13)</f>
        <v>8.640212</v>
      </c>
      <c r="AJ13">
        <f>SUMIFS(ProductionByTechnologyAnnual!AK$3:AK$2298,ProductionByTechnologyAnnual!$B$3:$B$2298,Results_Production!$A13,ProductionByTechnologyAnnual!$C$3:$C$2298,Results_Production!$B13)</f>
        <v>8.640212</v>
      </c>
      <c r="AK13">
        <f>SUMIFS(ProductionByTechnologyAnnual!AL$3:AL$2298,ProductionByTechnologyAnnual!$B$3:$B$2298,Results_Production!$A13,ProductionByTechnologyAnnual!$C$3:$C$2298,Results_Production!$B13)</f>
        <v>8.640212</v>
      </c>
      <c r="AL13">
        <f>SUMIFS(ProductionByTechnologyAnnual!AM$3:AM$2298,ProductionByTechnologyAnnual!$B$3:$B$2298,Results_Production!$A13,ProductionByTechnologyAnnual!$C$3:$C$2298,Results_Production!$B13)</f>
        <v>8.640212</v>
      </c>
      <c r="AM13">
        <f>SUMIFS(ProductionByTechnologyAnnual!AN$3:AN$2298,ProductionByTechnologyAnnual!$B$3:$B$2298,Results_Production!$A13,ProductionByTechnologyAnnual!$C$3:$C$2298,Results_Production!$B13)</f>
        <v>8.640212</v>
      </c>
      <c r="AN13">
        <f>SUMIFS(ProductionByTechnologyAnnual!AO$3:AO$2298,ProductionByTechnologyAnnual!$B$3:$B$2298,Results_Production!$A13,ProductionByTechnologyAnnual!$C$3:$C$2298,Results_Production!$B13)</f>
        <v>8.640212</v>
      </c>
      <c r="AO13">
        <f>SUMIFS(ProductionByTechnologyAnnual!AP$3:AP$2298,ProductionByTechnologyAnnual!$B$3:$B$2298,Results_Production!$A13,ProductionByTechnologyAnnual!$C$3:$C$2298,Results_Production!$B13)</f>
        <v>8.640212</v>
      </c>
      <c r="AP13">
        <f>SUMIFS(ProductionByTechnologyAnnual!AQ$3:AQ$2298,ProductionByTechnologyAnnual!$B$3:$B$2298,Results_Production!$A13,ProductionByTechnologyAnnual!$C$3:$C$2298,Results_Production!$B13)</f>
        <v>8.640212</v>
      </c>
      <c r="AQ13">
        <f>SUMIFS(ProductionByTechnologyAnnual!AR$3:AR$2298,ProductionByTechnologyAnnual!$B$3:$B$2298,Results_Production!$A13,ProductionByTechnologyAnnual!$C$3:$C$2298,Results_Production!$B13)</f>
        <v>8.640212</v>
      </c>
      <c r="AR13">
        <f>SUMIFS(ProductionByTechnologyAnnual!AS$3:AS$2298,ProductionByTechnologyAnnual!$B$3:$B$2298,Results_Production!$A13,ProductionByTechnologyAnnual!$C$3:$C$2298,Results_Production!$B13)</f>
        <v>8.640212</v>
      </c>
      <c r="AS13">
        <f>SUMIFS(ProductionByTechnologyAnnual!AT$3:AT$2298,ProductionByTechnologyAnnual!$B$3:$B$2298,Results_Production!$A13,ProductionByTechnologyAnnual!$C$3:$C$2298,Results_Production!$B13)</f>
        <v>8.640212</v>
      </c>
      <c r="AT13">
        <f>SUMIFS(ProductionByTechnologyAnnual!AU$3:AU$2298,ProductionByTechnologyAnnual!$B$3:$B$2298,Results_Production!$A13,ProductionByTechnologyAnnual!$C$3:$C$2298,Results_Production!$B13)</f>
        <v>8.640212</v>
      </c>
      <c r="AU13">
        <f>SUMIFS(ProductionByTechnologyAnnual!AV$3:AV$2298,ProductionByTechnologyAnnual!$B$3:$B$2298,Results_Production!$A13,ProductionByTechnologyAnnual!$C$3:$C$2298,Results_Production!$B13)</f>
        <v>8.640212</v>
      </c>
      <c r="AV13">
        <f>SUMIFS(ProductionByTechnologyAnnual!AW$3:AW$2298,ProductionByTechnologyAnnual!$B$3:$B$2298,Results_Production!$A13,ProductionByTechnologyAnnual!$C$3:$C$2298,Results_Production!$B13)</f>
        <v>8.640212</v>
      </c>
      <c r="AW13">
        <f>SUMIFS(ProductionByTechnologyAnnual!AX$3:AX$2298,ProductionByTechnologyAnnual!$B$3:$B$2298,Results_Production!$A13,ProductionByTechnologyAnnual!$C$3:$C$2298,Results_Production!$B13)</f>
        <v>8.640212</v>
      </c>
      <c r="AX13">
        <f>SUMIFS(ProductionByTechnologyAnnual!AY$3:AY$2298,ProductionByTechnologyAnnual!$B$3:$B$2298,Results_Production!$A13,ProductionByTechnologyAnnual!$C$3:$C$2298,Results_Production!$B13)</f>
        <v>8.640212</v>
      </c>
      <c r="AY13">
        <f>SUMIFS(ProductionByTechnologyAnnual!AZ$3:AZ$2298,ProductionByTechnologyAnnual!$B$3:$B$2298,Results_Production!$A13,ProductionByTechnologyAnnual!$C$3:$C$2298,Results_Production!$B13)</f>
        <v>8.640212</v>
      </c>
      <c r="AZ13">
        <f>SUMIFS(ProductionByTechnologyAnnual!BA$3:BA$2298,ProductionByTechnologyAnnual!$B$3:$B$2298,Results_Production!$A13,ProductionByTechnologyAnnual!$C$3:$C$2298,Results_Production!$B13)</f>
        <v>8.640212</v>
      </c>
      <c r="BA13">
        <f>SUMIFS(ProductionByTechnologyAnnual!BB$3:BB$2298,ProductionByTechnologyAnnual!$B$3:$B$2298,Results_Production!$A13,ProductionByTechnologyAnnual!$C$3:$C$2298,Results_Production!$B13)</f>
        <v>8.640212</v>
      </c>
      <c r="BB13">
        <f>SUMIFS(ProductionByTechnologyAnnual!BC$3:BC$2298,ProductionByTechnologyAnnual!$B$3:$B$2298,Results_Production!$A13,ProductionByTechnologyAnnual!$C$3:$C$2298,Results_Production!$B13)</f>
        <v>8.640212</v>
      </c>
      <c r="BC13">
        <f>SUMIFS(ProductionByTechnologyAnnual!BD$3:BD$2298,ProductionByTechnologyAnnual!$B$3:$B$2298,Results_Production!$A13,ProductionByTechnologyAnnual!$C$3:$C$2298,Results_Production!$B13)</f>
        <v>8.640212</v>
      </c>
      <c r="BD13">
        <f>SUMIFS(ProductionByTechnologyAnnual!BE$3:BE$2298,ProductionByTechnologyAnnual!$B$3:$B$2298,Results_Production!$A13,ProductionByTechnologyAnnual!$C$3:$C$2298,Results_Production!$B13)</f>
        <v>8.640212</v>
      </c>
      <c r="BE13">
        <f>SUMIFS(ProductionByTechnologyAnnual!BF$3:BF$2298,ProductionByTechnologyAnnual!$B$3:$B$2298,Results_Production!$A13,ProductionByTechnologyAnnual!$C$3:$C$2298,Results_Production!$B13)</f>
        <v>8.6402120000000302</v>
      </c>
      <c r="BF13">
        <f>SUMIFS(ProductionByTechnologyAnnual!BG$3:BG$2298,ProductionByTechnologyAnnual!$B$3:$B$2298,Results_Production!$A13,ProductionByTechnologyAnnual!$C$3:$C$2298,Results_Production!$B13)</f>
        <v>8.640212</v>
      </c>
    </row>
    <row r="14" spans="1:58" x14ac:dyDescent="0.25">
      <c r="A14" t="s">
        <v>39</v>
      </c>
      <c r="B14" t="s">
        <v>98</v>
      </c>
      <c r="C14">
        <f>SUMIFS(ProductionByTechnologyAnnual!D$3:D$2298,ProductionByTechnologyAnnual!$B$3:$B$2298,Results_Production!$A14,ProductionByTechnologyAnnual!$C$3:$C$2298,Results_Production!$B14)</f>
        <v>0</v>
      </c>
      <c r="D14">
        <f>SUMIFS(ProductionByTechnologyAnnual!E$3:E$2298,ProductionByTechnologyAnnual!$B$3:$B$2298,Results_Production!$A14,ProductionByTechnologyAnnual!$C$3:$C$2298,Results_Production!$B14)</f>
        <v>0</v>
      </c>
      <c r="E14">
        <f>SUMIFS(ProductionByTechnologyAnnual!F$3:F$2298,ProductionByTechnologyAnnual!$B$3:$B$2298,Results_Production!$A14,ProductionByTechnologyAnnual!$C$3:$C$2298,Results_Production!$B14)</f>
        <v>0</v>
      </c>
      <c r="F14">
        <f>SUMIFS(ProductionByTechnologyAnnual!G$3:G$2298,ProductionByTechnologyAnnual!$B$3:$B$2298,Results_Production!$A14,ProductionByTechnologyAnnual!$C$3:$C$2298,Results_Production!$B14)</f>
        <v>0</v>
      </c>
      <c r="G14">
        <f>SUMIFS(ProductionByTechnologyAnnual!H$3:H$2298,ProductionByTechnologyAnnual!$B$3:$B$2298,Results_Production!$A14,ProductionByTechnologyAnnual!$C$3:$C$2298,Results_Production!$B14)</f>
        <v>0</v>
      </c>
      <c r="H14">
        <f>SUMIFS(ProductionByTechnologyAnnual!I$3:I$2298,ProductionByTechnologyAnnual!$B$3:$B$2298,Results_Production!$A14,ProductionByTechnologyAnnual!$C$3:$C$2298,Results_Production!$B14)</f>
        <v>0.50457600050457596</v>
      </c>
      <c r="I14">
        <f>SUMIFS(ProductionByTechnologyAnnual!J$3:J$2298,ProductionByTechnologyAnnual!$B$3:$B$2298,Results_Production!$A14,ProductionByTechnologyAnnual!$C$3:$C$2298,Results_Production!$B14)</f>
        <v>1.76601600176602</v>
      </c>
      <c r="J14">
        <f>SUMIFS(ProductionByTechnologyAnnual!K$3:K$2298,ProductionByTechnologyAnnual!$B$3:$B$2298,Results_Production!$A14,ProductionByTechnologyAnnual!$C$3:$C$2298,Results_Production!$B14)</f>
        <v>5.5503360055503403</v>
      </c>
      <c r="K14">
        <f>SUMIFS(ProductionByTechnologyAnnual!L$3:L$2298,ProductionByTechnologyAnnual!$B$3:$B$2298,Results_Production!$A14,ProductionByTechnologyAnnual!$C$3:$C$2298,Results_Production!$B14)</f>
        <v>9.8392320098392307</v>
      </c>
      <c r="L14">
        <f>SUMIFS(ProductionByTechnologyAnnual!M$3:M$2298,ProductionByTechnologyAnnual!$B$3:$B$2298,Results_Production!$A14,ProductionByTechnologyAnnual!$C$3:$C$2298,Results_Production!$B14)</f>
        <v>14.884992014885</v>
      </c>
      <c r="M14">
        <f>SUMIFS(ProductionByTechnologyAnnual!N$3:N$2298,ProductionByTechnologyAnnual!$B$3:$B$2298,Results_Production!$A14,ProductionByTechnologyAnnual!$C$3:$C$2298,Results_Production!$B14)</f>
        <v>21.192192021192199</v>
      </c>
      <c r="N14">
        <f>SUMIFS(ProductionByTechnologyAnnual!O$3:O$2298,ProductionByTechnologyAnnual!$B$3:$B$2298,Results_Production!$A14,ProductionByTechnologyAnnual!$C$3:$C$2298,Results_Production!$B14)</f>
        <v>26.237952026237998</v>
      </c>
      <c r="O14">
        <f>SUMIFS(ProductionByTechnologyAnnual!P$3:P$2298,ProductionByTechnologyAnnual!$B$3:$B$2298,Results_Production!$A14,ProductionByTechnologyAnnual!$C$3:$C$2298,Results_Production!$B14)</f>
        <v>32.545152032545197</v>
      </c>
      <c r="P14">
        <f>SUMIFS(ProductionByTechnologyAnnual!Q$3:Q$2298,ProductionByTechnologyAnnual!$B$3:$B$2298,Results_Production!$A14,ProductionByTechnologyAnnual!$C$3:$C$2298,Results_Production!$B14)</f>
        <v>38.852352038852402</v>
      </c>
      <c r="Q14">
        <f>SUMIFS(ProductionByTechnologyAnnual!R$3:R$2298,ProductionByTechnologyAnnual!$B$3:$B$2298,Results_Production!$A14,ProductionByTechnologyAnnual!$C$3:$C$2298,Results_Production!$B14)</f>
        <v>45.1595520451596</v>
      </c>
      <c r="R14">
        <f>SUMIFS(ProductionByTechnologyAnnual!S$3:S$2298,ProductionByTechnologyAnnual!$B$3:$B$2298,Results_Production!$A14,ProductionByTechnologyAnnual!$C$3:$C$2298,Results_Production!$B14)</f>
        <v>51.466752051466798</v>
      </c>
      <c r="S14">
        <f>SUMIFS(ProductionByTechnologyAnnual!T$3:T$2298,ProductionByTechnologyAnnual!$B$3:$B$2298,Results_Production!$A14,ProductionByTechnologyAnnual!$C$3:$C$2298,Results_Production!$B14)</f>
        <v>57.773952057773997</v>
      </c>
      <c r="T14">
        <f>SUMIFS(ProductionByTechnologyAnnual!U$3:U$2298,ProductionByTechnologyAnnual!$B$3:$B$2298,Results_Production!$A14,ProductionByTechnologyAnnual!$C$3:$C$2298,Results_Production!$B14)</f>
        <v>64.081152064081195</v>
      </c>
      <c r="U14">
        <f>SUMIFS(ProductionByTechnologyAnnual!V$3:V$2298,ProductionByTechnologyAnnual!$B$3:$B$2298,Results_Production!$A14,ProductionByTechnologyAnnual!$C$3:$C$2298,Results_Production!$B14)</f>
        <v>70.388352070388393</v>
      </c>
      <c r="V14">
        <f>SUMIFS(ProductionByTechnologyAnnual!W$3:W$2298,ProductionByTechnologyAnnual!$B$3:$B$2298,Results_Production!$A14,ProductionByTechnologyAnnual!$C$3:$C$2298,Results_Production!$B14)</f>
        <v>76.695552076695606</v>
      </c>
      <c r="W14">
        <f>SUMIFS(ProductionByTechnologyAnnual!X$3:X$2298,ProductionByTechnologyAnnual!$B$3:$B$2298,Results_Production!$A14,ProductionByTechnologyAnnual!$C$3:$C$2298,Results_Production!$B14)</f>
        <v>83.002752083002804</v>
      </c>
      <c r="X14">
        <f>SUMIFS(ProductionByTechnologyAnnual!Y$3:Y$2298,ProductionByTechnologyAnnual!$B$3:$B$2298,Results_Production!$A14,ProductionByTechnologyAnnual!$C$3:$C$2298,Results_Production!$B14)</f>
        <v>89.309952089310002</v>
      </c>
      <c r="Y14">
        <f>SUMIFS(ProductionByTechnologyAnnual!Z$3:Z$2298,ProductionByTechnologyAnnual!$B$3:$B$2298,Results_Production!$A14,ProductionByTechnologyAnnual!$C$3:$C$2298,Results_Production!$B14)</f>
        <v>95.6171520956172</v>
      </c>
      <c r="Z14">
        <f>SUMIFS(ProductionByTechnologyAnnual!AA$3:AA$2298,ProductionByTechnologyAnnual!$B$3:$B$2298,Results_Production!$A14,ProductionByTechnologyAnnual!$C$3:$C$2298,Results_Production!$B14)</f>
        <v>101.924352101924</v>
      </c>
      <c r="AA14">
        <f>SUMIFS(ProductionByTechnologyAnnual!AB$3:AB$2298,ProductionByTechnologyAnnual!$B$3:$B$2298,Results_Production!$A14,ProductionByTechnologyAnnual!$C$3:$C$2298,Results_Production!$B14)</f>
        <v>108.23155210823199</v>
      </c>
      <c r="AB14">
        <f>SUMIFS(ProductionByTechnologyAnnual!AC$3:AC$2298,ProductionByTechnologyAnnual!$B$3:$B$2298,Results_Production!$A14,ProductionByTechnologyAnnual!$C$3:$C$2298,Results_Production!$B14)</f>
        <v>114.53875211453899</v>
      </c>
      <c r="AC14">
        <f>SUMIFS(ProductionByTechnologyAnnual!AD$3:AD$2298,ProductionByTechnologyAnnual!$B$3:$B$2298,Results_Production!$A14,ProductionByTechnologyAnnual!$C$3:$C$2298,Results_Production!$B14)</f>
        <v>120.84595212084599</v>
      </c>
      <c r="AD14">
        <f>SUMIFS(ProductionByTechnologyAnnual!AE$3:AE$2298,ProductionByTechnologyAnnual!$B$3:$B$2298,Results_Production!$A14,ProductionByTechnologyAnnual!$C$3:$C$2298,Results_Production!$B14)</f>
        <v>126.14400012614399</v>
      </c>
      <c r="AE14">
        <f>SUMIFS(ProductionByTechnologyAnnual!AF$3:AF$2298,ProductionByTechnologyAnnual!$B$3:$B$2298,Results_Production!$A14,ProductionByTechnologyAnnual!$C$3:$C$2298,Results_Production!$B14)</f>
        <v>126.14400012614399</v>
      </c>
      <c r="AF14">
        <f>SUMIFS(ProductionByTechnologyAnnual!AG$3:AG$2298,ProductionByTechnologyAnnual!$B$3:$B$2298,Results_Production!$A14,ProductionByTechnologyAnnual!$C$3:$C$2298,Results_Production!$B14)</f>
        <v>126.14400012614399</v>
      </c>
      <c r="AG14">
        <f>SUMIFS(ProductionByTechnologyAnnual!AH$3:AH$2298,ProductionByTechnologyAnnual!$B$3:$B$2298,Results_Production!$A14,ProductionByTechnologyAnnual!$C$3:$C$2298,Results_Production!$B14)</f>
        <v>126.14400012614399</v>
      </c>
      <c r="AH14">
        <f>SUMIFS(ProductionByTechnologyAnnual!AI$3:AI$2298,ProductionByTechnologyAnnual!$B$3:$B$2298,Results_Production!$A14,ProductionByTechnologyAnnual!$C$3:$C$2298,Results_Production!$B14)</f>
        <v>126.14400012614399</v>
      </c>
      <c r="AI14">
        <f>SUMIFS(ProductionByTechnologyAnnual!AJ$3:AJ$2298,ProductionByTechnologyAnnual!$B$3:$B$2298,Results_Production!$A14,ProductionByTechnologyAnnual!$C$3:$C$2298,Results_Production!$B14)</f>
        <v>126.14400012614399</v>
      </c>
      <c r="AJ14">
        <f>SUMIFS(ProductionByTechnologyAnnual!AK$3:AK$2298,ProductionByTechnologyAnnual!$B$3:$B$2298,Results_Production!$A14,ProductionByTechnologyAnnual!$C$3:$C$2298,Results_Production!$B14)</f>
        <v>126.14400012614399</v>
      </c>
      <c r="AK14">
        <f>SUMIFS(ProductionByTechnologyAnnual!AL$3:AL$2298,ProductionByTechnologyAnnual!$B$3:$B$2298,Results_Production!$A14,ProductionByTechnologyAnnual!$C$3:$C$2298,Results_Production!$B14)</f>
        <v>126.14400012614399</v>
      </c>
      <c r="AL14">
        <f>SUMIFS(ProductionByTechnologyAnnual!AM$3:AM$2298,ProductionByTechnologyAnnual!$B$3:$B$2298,Results_Production!$A14,ProductionByTechnologyAnnual!$C$3:$C$2298,Results_Production!$B14)</f>
        <v>126.14400012614399</v>
      </c>
      <c r="AM14">
        <f>SUMIFS(ProductionByTechnologyAnnual!AN$3:AN$2298,ProductionByTechnologyAnnual!$B$3:$B$2298,Results_Production!$A14,ProductionByTechnologyAnnual!$C$3:$C$2298,Results_Production!$B14)</f>
        <v>126.14400012614399</v>
      </c>
      <c r="AN14">
        <f>SUMIFS(ProductionByTechnologyAnnual!AO$3:AO$2298,ProductionByTechnologyAnnual!$B$3:$B$2298,Results_Production!$A14,ProductionByTechnologyAnnual!$C$3:$C$2298,Results_Production!$B14)</f>
        <v>126.14400012614399</v>
      </c>
      <c r="AO14">
        <f>SUMIFS(ProductionByTechnologyAnnual!AP$3:AP$2298,ProductionByTechnologyAnnual!$B$3:$B$2298,Results_Production!$A14,ProductionByTechnologyAnnual!$C$3:$C$2298,Results_Production!$B14)</f>
        <v>126.14400012614399</v>
      </c>
      <c r="AP14">
        <f>SUMIFS(ProductionByTechnologyAnnual!AQ$3:AQ$2298,ProductionByTechnologyAnnual!$B$3:$B$2298,Results_Production!$A14,ProductionByTechnologyAnnual!$C$3:$C$2298,Results_Production!$B14)</f>
        <v>126.14400012614399</v>
      </c>
      <c r="AQ14">
        <f>SUMIFS(ProductionByTechnologyAnnual!AR$3:AR$2298,ProductionByTechnologyAnnual!$B$3:$B$2298,Results_Production!$A14,ProductionByTechnologyAnnual!$C$3:$C$2298,Results_Production!$B14)</f>
        <v>126.14400012614399</v>
      </c>
      <c r="AR14">
        <f>SUMIFS(ProductionByTechnologyAnnual!AS$3:AS$2298,ProductionByTechnologyAnnual!$B$3:$B$2298,Results_Production!$A14,ProductionByTechnologyAnnual!$C$3:$C$2298,Results_Production!$B14)</f>
        <v>126.14400012614399</v>
      </c>
      <c r="AS14">
        <f>SUMIFS(ProductionByTechnologyAnnual!AT$3:AT$2298,ProductionByTechnologyAnnual!$B$3:$B$2298,Results_Production!$A14,ProductionByTechnologyAnnual!$C$3:$C$2298,Results_Production!$B14)</f>
        <v>126.14400012614399</v>
      </c>
      <c r="AT14">
        <f>SUMIFS(ProductionByTechnologyAnnual!AU$3:AU$2298,ProductionByTechnologyAnnual!$B$3:$B$2298,Results_Production!$A14,ProductionByTechnologyAnnual!$C$3:$C$2298,Results_Production!$B14)</f>
        <v>126.14400012614399</v>
      </c>
      <c r="AU14">
        <f>SUMIFS(ProductionByTechnologyAnnual!AV$3:AV$2298,ProductionByTechnologyAnnual!$B$3:$B$2298,Results_Production!$A14,ProductionByTechnologyAnnual!$C$3:$C$2298,Results_Production!$B14)</f>
        <v>126.14400012614399</v>
      </c>
      <c r="AV14">
        <f>SUMIFS(ProductionByTechnologyAnnual!AW$3:AW$2298,ProductionByTechnologyAnnual!$B$3:$B$2298,Results_Production!$A14,ProductionByTechnologyAnnual!$C$3:$C$2298,Results_Production!$B14)</f>
        <v>126.14400012614399</v>
      </c>
      <c r="AW14">
        <f>SUMIFS(ProductionByTechnologyAnnual!AX$3:AX$2298,ProductionByTechnologyAnnual!$B$3:$B$2298,Results_Production!$A14,ProductionByTechnologyAnnual!$C$3:$C$2298,Results_Production!$B14)</f>
        <v>126.14400012614399</v>
      </c>
      <c r="AX14">
        <f>SUMIFS(ProductionByTechnologyAnnual!AY$3:AY$2298,ProductionByTechnologyAnnual!$B$3:$B$2298,Results_Production!$A14,ProductionByTechnologyAnnual!$C$3:$C$2298,Results_Production!$B14)</f>
        <v>126.14400012614399</v>
      </c>
      <c r="AY14">
        <f>SUMIFS(ProductionByTechnologyAnnual!AZ$3:AZ$2298,ProductionByTechnologyAnnual!$B$3:$B$2298,Results_Production!$A14,ProductionByTechnologyAnnual!$C$3:$C$2298,Results_Production!$B14)</f>
        <v>126.14400012614399</v>
      </c>
      <c r="AZ14">
        <f>SUMIFS(ProductionByTechnologyAnnual!BA$3:BA$2298,ProductionByTechnologyAnnual!$B$3:$B$2298,Results_Production!$A14,ProductionByTechnologyAnnual!$C$3:$C$2298,Results_Production!$B14)</f>
        <v>126.14400012614399</v>
      </c>
      <c r="BA14">
        <f>SUMIFS(ProductionByTechnologyAnnual!BB$3:BB$2298,ProductionByTechnologyAnnual!$B$3:$B$2298,Results_Production!$A14,ProductionByTechnologyAnnual!$C$3:$C$2298,Results_Production!$B14)</f>
        <v>126.14400012614399</v>
      </c>
      <c r="BB14">
        <f>SUMIFS(ProductionByTechnologyAnnual!BC$3:BC$2298,ProductionByTechnologyAnnual!$B$3:$B$2298,Results_Production!$A14,ProductionByTechnologyAnnual!$C$3:$C$2298,Results_Production!$B14)</f>
        <v>126.14400012614399</v>
      </c>
      <c r="BC14">
        <f>SUMIFS(ProductionByTechnologyAnnual!BD$3:BD$2298,ProductionByTechnologyAnnual!$B$3:$B$2298,Results_Production!$A14,ProductionByTechnologyAnnual!$C$3:$C$2298,Results_Production!$B14)</f>
        <v>126.14400012614399</v>
      </c>
      <c r="BD14">
        <f>SUMIFS(ProductionByTechnologyAnnual!BE$3:BE$2298,ProductionByTechnologyAnnual!$B$3:$B$2298,Results_Production!$A14,ProductionByTechnologyAnnual!$C$3:$C$2298,Results_Production!$B14)</f>
        <v>126.14400012614399</v>
      </c>
      <c r="BE14">
        <f>SUMIFS(ProductionByTechnologyAnnual!BF$3:BF$2298,ProductionByTechnologyAnnual!$B$3:$B$2298,Results_Production!$A14,ProductionByTechnologyAnnual!$C$3:$C$2298,Results_Production!$B14)</f>
        <v>126.14400012614399</v>
      </c>
      <c r="BF14">
        <f>SUMIFS(ProductionByTechnologyAnnual!BG$3:BG$2298,ProductionByTechnologyAnnual!$B$3:$B$2298,Results_Production!$A14,ProductionByTechnologyAnnual!$C$3:$C$2298,Results_Production!$B14)</f>
        <v>126.14400012614399</v>
      </c>
    </row>
    <row r="15" spans="1:58" x14ac:dyDescent="0.25">
      <c r="A15" t="s">
        <v>40</v>
      </c>
      <c r="B15" t="s">
        <v>98</v>
      </c>
      <c r="C15">
        <f>SUMIFS(ProductionByTechnologyAnnual!D$3:D$2298,ProductionByTechnologyAnnual!$B$3:$B$2298,Results_Production!$A15,ProductionByTechnologyAnnual!$C$3:$C$2298,Results_Production!$B15)</f>
        <v>0.21444480021444501</v>
      </c>
      <c r="D15">
        <f>SUMIFS(ProductionByTechnologyAnnual!E$3:E$2298,ProductionByTechnologyAnnual!$B$3:$B$2298,Results_Production!$A15,ProductionByTechnologyAnnual!$C$3:$C$2298,Results_Production!$B15)</f>
        <v>0.21444480021444501</v>
      </c>
      <c r="E15">
        <f>SUMIFS(ProductionByTechnologyAnnual!F$3:F$2298,ProductionByTechnologyAnnual!$B$3:$B$2298,Results_Production!$A15,ProductionByTechnologyAnnual!$C$3:$C$2298,Results_Production!$B15)</f>
        <v>0.21444480021444501</v>
      </c>
      <c r="F15">
        <f>SUMIFS(ProductionByTechnologyAnnual!G$3:G$2298,ProductionByTechnologyAnnual!$B$3:$B$2298,Results_Production!$A15,ProductionByTechnologyAnnual!$C$3:$C$2298,Results_Production!$B15)</f>
        <v>0.21444480021444501</v>
      </c>
      <c r="G15">
        <f>SUMIFS(ProductionByTechnologyAnnual!H$3:H$2298,ProductionByTechnologyAnnual!$B$3:$B$2298,Results_Production!$A15,ProductionByTechnologyAnnual!$C$3:$C$2298,Results_Production!$B15)</f>
        <v>0.21444480021444501</v>
      </c>
      <c r="H15">
        <f>SUMIFS(ProductionByTechnologyAnnual!I$3:I$2298,ProductionByTechnologyAnnual!$B$3:$B$2298,Results_Production!$A15,ProductionByTechnologyAnnual!$C$3:$C$2298,Results_Production!$B15)</f>
        <v>0.21444480021444501</v>
      </c>
      <c r="I15">
        <f>SUMIFS(ProductionByTechnologyAnnual!J$3:J$2298,ProductionByTechnologyAnnual!$B$3:$B$2298,Results_Production!$A15,ProductionByTechnologyAnnual!$C$3:$C$2298,Results_Production!$B15)</f>
        <v>0.21444480021444501</v>
      </c>
      <c r="J15">
        <f>SUMIFS(ProductionByTechnologyAnnual!K$3:K$2298,ProductionByTechnologyAnnual!$B$3:$B$2298,Results_Production!$A15,ProductionByTechnologyAnnual!$C$3:$C$2298,Results_Production!$B15)</f>
        <v>0.21444480021444501</v>
      </c>
      <c r="K15">
        <f>SUMIFS(ProductionByTechnologyAnnual!L$3:L$2298,ProductionByTechnologyAnnual!$B$3:$B$2298,Results_Production!$A15,ProductionByTechnologyAnnual!$C$3:$C$2298,Results_Production!$B15)</f>
        <v>0.21444480021444501</v>
      </c>
      <c r="L15">
        <f>SUMIFS(ProductionByTechnologyAnnual!M$3:M$2298,ProductionByTechnologyAnnual!$B$3:$B$2298,Results_Production!$A15,ProductionByTechnologyAnnual!$C$3:$C$2298,Results_Production!$B15)</f>
        <v>0.21444480021444501</v>
      </c>
      <c r="M15">
        <f>SUMIFS(ProductionByTechnologyAnnual!N$3:N$2298,ProductionByTechnologyAnnual!$B$3:$B$2298,Results_Production!$A15,ProductionByTechnologyAnnual!$C$3:$C$2298,Results_Production!$B15)</f>
        <v>0.21444480021444501</v>
      </c>
      <c r="N15">
        <f>SUMIFS(ProductionByTechnologyAnnual!O$3:O$2298,ProductionByTechnologyAnnual!$B$3:$B$2298,Results_Production!$A15,ProductionByTechnologyAnnual!$C$3:$C$2298,Results_Production!$B15)</f>
        <v>0.20372256020372301</v>
      </c>
      <c r="O15">
        <f>SUMIFS(ProductionByTechnologyAnnual!P$3:P$2298,ProductionByTechnologyAnnual!$B$3:$B$2298,Results_Production!$A15,ProductionByTechnologyAnnual!$C$3:$C$2298,Results_Production!$B15)</f>
        <v>0.19300032019300001</v>
      </c>
      <c r="P15">
        <f>SUMIFS(ProductionByTechnologyAnnual!Q$3:Q$2298,ProductionByTechnologyAnnual!$B$3:$B$2298,Results_Production!$A15,ProductionByTechnologyAnnual!$C$3:$C$2298,Results_Production!$B15)</f>
        <v>0.18227808018227801</v>
      </c>
      <c r="Q15">
        <f>SUMIFS(ProductionByTechnologyAnnual!R$3:R$2298,ProductionByTechnologyAnnual!$B$3:$B$2298,Results_Production!$A15,ProductionByTechnologyAnnual!$C$3:$C$2298,Results_Production!$B15)</f>
        <v>0.17155584017155601</v>
      </c>
      <c r="R15">
        <f>SUMIFS(ProductionByTechnologyAnnual!S$3:S$2298,ProductionByTechnologyAnnual!$B$3:$B$2298,Results_Production!$A15,ProductionByTechnologyAnnual!$C$3:$C$2298,Results_Production!$B15)</f>
        <v>0.16083360016083401</v>
      </c>
      <c r="S15">
        <f>SUMIFS(ProductionByTechnologyAnnual!T$3:T$2298,ProductionByTechnologyAnnual!$B$3:$B$2298,Results_Production!$A15,ProductionByTechnologyAnnual!$C$3:$C$2298,Results_Production!$B15)</f>
        <v>0.15011136015011101</v>
      </c>
      <c r="T15">
        <f>SUMIFS(ProductionByTechnologyAnnual!U$3:U$2298,ProductionByTechnologyAnnual!$B$3:$B$2298,Results_Production!$A15,ProductionByTechnologyAnnual!$C$3:$C$2298,Results_Production!$B15)</f>
        <v>0.13938912013938901</v>
      </c>
      <c r="U15">
        <f>SUMIFS(ProductionByTechnologyAnnual!V$3:V$2298,ProductionByTechnologyAnnual!$B$3:$B$2298,Results_Production!$A15,ProductionByTechnologyAnnual!$C$3:$C$2298,Results_Production!$B15)</f>
        <v>0.128666880128667</v>
      </c>
      <c r="V15">
        <f>SUMIFS(ProductionByTechnologyAnnual!W$3:W$2298,ProductionByTechnologyAnnual!$B$3:$B$2298,Results_Production!$A15,ProductionByTechnologyAnnual!$C$3:$C$2298,Results_Production!$B15)</f>
        <v>0.117944640117945</v>
      </c>
      <c r="W15">
        <f>SUMIFS(ProductionByTechnologyAnnual!X$3:X$2298,ProductionByTechnologyAnnual!$B$3:$B$2298,Results_Production!$A15,ProductionByTechnologyAnnual!$C$3:$C$2298,Results_Production!$B15)</f>
        <v>0.107222400107222</v>
      </c>
      <c r="X15">
        <f>SUMIFS(ProductionByTechnologyAnnual!Y$3:Y$2298,ProductionByTechnologyAnnual!$B$3:$B$2298,Results_Production!$A15,ProductionByTechnologyAnnual!$C$3:$C$2298,Results_Production!$B15)</f>
        <v>9.6500160096500198E-2</v>
      </c>
      <c r="Y15">
        <f>SUMIFS(ProductionByTechnologyAnnual!Z$3:Z$2298,ProductionByTechnologyAnnual!$B$3:$B$2298,Results_Production!$A15,ProductionByTechnologyAnnual!$C$3:$C$2298,Results_Production!$B15)</f>
        <v>8.5777920085777906E-2</v>
      </c>
      <c r="Z15">
        <f>SUMIFS(ProductionByTechnologyAnnual!AA$3:AA$2298,ProductionByTechnologyAnnual!$B$3:$B$2298,Results_Production!$A15,ProductionByTechnologyAnnual!$C$3:$C$2298,Results_Production!$B15)</f>
        <v>7.5055680075055697E-2</v>
      </c>
      <c r="AA15">
        <f>SUMIFS(ProductionByTechnologyAnnual!AB$3:AB$2298,ProductionByTechnologyAnnual!$B$3:$B$2298,Results_Production!$A15,ProductionByTechnologyAnnual!$C$3:$C$2298,Results_Production!$B15)</f>
        <v>6.4333440064333405E-2</v>
      </c>
      <c r="AB15">
        <f>SUMIFS(ProductionByTechnologyAnnual!AC$3:AC$2298,ProductionByTechnologyAnnual!$B$3:$B$2298,Results_Production!$A15,ProductionByTechnologyAnnual!$C$3:$C$2298,Results_Production!$B15)</f>
        <v>5.3611200053611197E-2</v>
      </c>
      <c r="AC15">
        <f>SUMIFS(ProductionByTechnologyAnnual!AD$3:AD$2298,ProductionByTechnologyAnnual!$B$3:$B$2298,Results_Production!$A15,ProductionByTechnologyAnnual!$C$3:$C$2298,Results_Production!$B15)</f>
        <v>4.2888960042889002E-2</v>
      </c>
      <c r="AD15">
        <f>SUMIFS(ProductionByTechnologyAnnual!AE$3:AE$2298,ProductionByTechnologyAnnual!$B$3:$B$2298,Results_Production!$A15,ProductionByTechnologyAnnual!$C$3:$C$2298,Results_Production!$B15)</f>
        <v>3.2166720032166703E-2</v>
      </c>
      <c r="AE15">
        <f>SUMIFS(ProductionByTechnologyAnnual!AF$3:AF$2298,ProductionByTechnologyAnnual!$B$3:$B$2298,Results_Production!$A15,ProductionByTechnologyAnnual!$C$3:$C$2298,Results_Production!$B15)</f>
        <v>2.1444480021444501E-2</v>
      </c>
      <c r="AF15">
        <f>SUMIFS(ProductionByTechnologyAnnual!AG$3:AG$2298,ProductionByTechnologyAnnual!$B$3:$B$2298,Results_Production!$A15,ProductionByTechnologyAnnual!$C$3:$C$2298,Results_Production!$B15)</f>
        <v>1.07222400107222E-2</v>
      </c>
      <c r="AG15">
        <f>SUMIFS(ProductionByTechnologyAnnual!AH$3:AH$2298,ProductionByTechnologyAnnual!$B$3:$B$2298,Results_Production!$A15,ProductionByTechnologyAnnual!$C$3:$C$2298,Results_Production!$B15)</f>
        <v>0</v>
      </c>
      <c r="AH15">
        <f>SUMIFS(ProductionByTechnologyAnnual!AI$3:AI$2298,ProductionByTechnologyAnnual!$B$3:$B$2298,Results_Production!$A15,ProductionByTechnologyAnnual!$C$3:$C$2298,Results_Production!$B15)</f>
        <v>0</v>
      </c>
      <c r="AI15">
        <f>SUMIFS(ProductionByTechnologyAnnual!AJ$3:AJ$2298,ProductionByTechnologyAnnual!$B$3:$B$2298,Results_Production!$A15,ProductionByTechnologyAnnual!$C$3:$C$2298,Results_Production!$B15)</f>
        <v>0</v>
      </c>
      <c r="AJ15">
        <f>SUMIFS(ProductionByTechnologyAnnual!AK$3:AK$2298,ProductionByTechnologyAnnual!$B$3:$B$2298,Results_Production!$A15,ProductionByTechnologyAnnual!$C$3:$C$2298,Results_Production!$B15)</f>
        <v>0</v>
      </c>
      <c r="AK15">
        <f>SUMIFS(ProductionByTechnologyAnnual!AL$3:AL$2298,ProductionByTechnologyAnnual!$B$3:$B$2298,Results_Production!$A15,ProductionByTechnologyAnnual!$C$3:$C$2298,Results_Production!$B15)</f>
        <v>0</v>
      </c>
      <c r="AL15">
        <f>SUMIFS(ProductionByTechnologyAnnual!AM$3:AM$2298,ProductionByTechnologyAnnual!$B$3:$B$2298,Results_Production!$A15,ProductionByTechnologyAnnual!$C$3:$C$2298,Results_Production!$B15)</f>
        <v>0</v>
      </c>
      <c r="AM15">
        <f>SUMIFS(ProductionByTechnologyAnnual!AN$3:AN$2298,ProductionByTechnologyAnnual!$B$3:$B$2298,Results_Production!$A15,ProductionByTechnologyAnnual!$C$3:$C$2298,Results_Production!$B15)</f>
        <v>0</v>
      </c>
      <c r="AN15">
        <f>SUMIFS(ProductionByTechnologyAnnual!AO$3:AO$2298,ProductionByTechnologyAnnual!$B$3:$B$2298,Results_Production!$A15,ProductionByTechnologyAnnual!$C$3:$C$2298,Results_Production!$B15)</f>
        <v>0</v>
      </c>
      <c r="AO15">
        <f>SUMIFS(ProductionByTechnologyAnnual!AP$3:AP$2298,ProductionByTechnologyAnnual!$B$3:$B$2298,Results_Production!$A15,ProductionByTechnologyAnnual!$C$3:$C$2298,Results_Production!$B15)</f>
        <v>0</v>
      </c>
      <c r="AP15">
        <f>SUMIFS(ProductionByTechnologyAnnual!AQ$3:AQ$2298,ProductionByTechnologyAnnual!$B$3:$B$2298,Results_Production!$A15,ProductionByTechnologyAnnual!$C$3:$C$2298,Results_Production!$B15)</f>
        <v>0</v>
      </c>
      <c r="AQ15">
        <f>SUMIFS(ProductionByTechnologyAnnual!AR$3:AR$2298,ProductionByTechnologyAnnual!$B$3:$B$2298,Results_Production!$A15,ProductionByTechnologyAnnual!$C$3:$C$2298,Results_Production!$B15)</f>
        <v>0</v>
      </c>
      <c r="AR15">
        <f>SUMIFS(ProductionByTechnologyAnnual!AS$3:AS$2298,ProductionByTechnologyAnnual!$B$3:$B$2298,Results_Production!$A15,ProductionByTechnologyAnnual!$C$3:$C$2298,Results_Production!$B15)</f>
        <v>0</v>
      </c>
      <c r="AS15">
        <f>SUMIFS(ProductionByTechnologyAnnual!AT$3:AT$2298,ProductionByTechnologyAnnual!$B$3:$B$2298,Results_Production!$A15,ProductionByTechnologyAnnual!$C$3:$C$2298,Results_Production!$B15)</f>
        <v>0</v>
      </c>
      <c r="AT15">
        <f>SUMIFS(ProductionByTechnologyAnnual!AU$3:AU$2298,ProductionByTechnologyAnnual!$B$3:$B$2298,Results_Production!$A15,ProductionByTechnologyAnnual!$C$3:$C$2298,Results_Production!$B15)</f>
        <v>0</v>
      </c>
      <c r="AU15">
        <f>SUMIFS(ProductionByTechnologyAnnual!AV$3:AV$2298,ProductionByTechnologyAnnual!$B$3:$B$2298,Results_Production!$A15,ProductionByTechnologyAnnual!$C$3:$C$2298,Results_Production!$B15)</f>
        <v>0</v>
      </c>
      <c r="AV15">
        <f>SUMIFS(ProductionByTechnologyAnnual!AW$3:AW$2298,ProductionByTechnologyAnnual!$B$3:$B$2298,Results_Production!$A15,ProductionByTechnologyAnnual!$C$3:$C$2298,Results_Production!$B15)</f>
        <v>0</v>
      </c>
      <c r="AW15">
        <f>SUMIFS(ProductionByTechnologyAnnual!AX$3:AX$2298,ProductionByTechnologyAnnual!$B$3:$B$2298,Results_Production!$A15,ProductionByTechnologyAnnual!$C$3:$C$2298,Results_Production!$B15)</f>
        <v>0</v>
      </c>
      <c r="AX15">
        <f>SUMIFS(ProductionByTechnologyAnnual!AY$3:AY$2298,ProductionByTechnologyAnnual!$B$3:$B$2298,Results_Production!$A15,ProductionByTechnologyAnnual!$C$3:$C$2298,Results_Production!$B15)</f>
        <v>0</v>
      </c>
      <c r="AY15">
        <f>SUMIFS(ProductionByTechnologyAnnual!AZ$3:AZ$2298,ProductionByTechnologyAnnual!$B$3:$B$2298,Results_Production!$A15,ProductionByTechnologyAnnual!$C$3:$C$2298,Results_Production!$B15)</f>
        <v>0</v>
      </c>
      <c r="AZ15">
        <f>SUMIFS(ProductionByTechnologyAnnual!BA$3:BA$2298,ProductionByTechnologyAnnual!$B$3:$B$2298,Results_Production!$A15,ProductionByTechnologyAnnual!$C$3:$C$2298,Results_Production!$B15)</f>
        <v>0</v>
      </c>
      <c r="BA15">
        <f>SUMIFS(ProductionByTechnologyAnnual!BB$3:BB$2298,ProductionByTechnologyAnnual!$B$3:$B$2298,Results_Production!$A15,ProductionByTechnologyAnnual!$C$3:$C$2298,Results_Production!$B15)</f>
        <v>0</v>
      </c>
      <c r="BB15">
        <f>SUMIFS(ProductionByTechnologyAnnual!BC$3:BC$2298,ProductionByTechnologyAnnual!$B$3:$B$2298,Results_Production!$A15,ProductionByTechnologyAnnual!$C$3:$C$2298,Results_Production!$B15)</f>
        <v>0</v>
      </c>
      <c r="BC15">
        <f>SUMIFS(ProductionByTechnologyAnnual!BD$3:BD$2298,ProductionByTechnologyAnnual!$B$3:$B$2298,Results_Production!$A15,ProductionByTechnologyAnnual!$C$3:$C$2298,Results_Production!$B15)</f>
        <v>0</v>
      </c>
      <c r="BD15">
        <f>SUMIFS(ProductionByTechnologyAnnual!BE$3:BE$2298,ProductionByTechnologyAnnual!$B$3:$B$2298,Results_Production!$A15,ProductionByTechnologyAnnual!$C$3:$C$2298,Results_Production!$B15)</f>
        <v>0</v>
      </c>
      <c r="BE15">
        <f>SUMIFS(ProductionByTechnologyAnnual!BF$3:BF$2298,ProductionByTechnologyAnnual!$B$3:$B$2298,Results_Production!$A15,ProductionByTechnologyAnnual!$C$3:$C$2298,Results_Production!$B15)</f>
        <v>0</v>
      </c>
      <c r="BF15">
        <f>SUMIFS(ProductionByTechnologyAnnual!BG$3:BG$2298,ProductionByTechnologyAnnual!$B$3:$B$2298,Results_Production!$A15,ProductionByTechnologyAnnual!$C$3:$C$2298,Results_Production!$B15)</f>
        <v>0</v>
      </c>
    </row>
    <row r="16" spans="1:58" x14ac:dyDescent="0.25">
      <c r="A16" t="s">
        <v>43</v>
      </c>
      <c r="B16" t="s">
        <v>98</v>
      </c>
      <c r="C16">
        <f>SUMIFS(ProductionByTechnologyAnnual!D$3:D$2298,ProductionByTechnologyAnnual!$B$3:$B$2298,Results_Production!$A16,ProductionByTechnologyAnnual!$C$3:$C$2298,Results_Production!$B16)</f>
        <v>0</v>
      </c>
      <c r="D16">
        <f>SUMIFS(ProductionByTechnologyAnnual!E$3:E$2298,ProductionByTechnologyAnnual!$B$3:$B$2298,Results_Production!$A16,ProductionByTechnologyAnnual!$C$3:$C$2298,Results_Production!$B16)</f>
        <v>0</v>
      </c>
      <c r="E16">
        <f>SUMIFS(ProductionByTechnologyAnnual!F$3:F$2298,ProductionByTechnologyAnnual!$B$3:$B$2298,Results_Production!$A16,ProductionByTechnologyAnnual!$C$3:$C$2298,Results_Production!$B16)</f>
        <v>0</v>
      </c>
      <c r="F16">
        <f>SUMIFS(ProductionByTechnologyAnnual!G$3:G$2298,ProductionByTechnologyAnnual!$B$3:$B$2298,Results_Production!$A16,ProductionByTechnologyAnnual!$C$3:$C$2298,Results_Production!$B16)</f>
        <v>0</v>
      </c>
      <c r="G16">
        <f>SUMIFS(ProductionByTechnologyAnnual!H$3:H$2298,ProductionByTechnologyAnnual!$B$3:$B$2298,Results_Production!$A16,ProductionByTechnologyAnnual!$C$3:$C$2298,Results_Production!$B16)</f>
        <v>0</v>
      </c>
      <c r="H16">
        <f>SUMIFS(ProductionByTechnologyAnnual!I$3:I$2298,ProductionByTechnologyAnnual!$B$3:$B$2298,Results_Production!$A16,ProductionByTechnologyAnnual!$C$3:$C$2298,Results_Production!$B16)</f>
        <v>0</v>
      </c>
      <c r="I16">
        <f>SUMIFS(ProductionByTechnologyAnnual!J$3:J$2298,ProductionByTechnologyAnnual!$B$3:$B$2298,Results_Production!$A16,ProductionByTechnologyAnnual!$C$3:$C$2298,Results_Production!$B16)</f>
        <v>0</v>
      </c>
      <c r="J16">
        <f>SUMIFS(ProductionByTechnologyAnnual!K$3:K$2298,ProductionByTechnologyAnnual!$B$3:$B$2298,Results_Production!$A16,ProductionByTechnologyAnnual!$C$3:$C$2298,Results_Production!$B16)</f>
        <v>0</v>
      </c>
      <c r="K16">
        <f>SUMIFS(ProductionByTechnologyAnnual!L$3:L$2298,ProductionByTechnologyAnnual!$B$3:$B$2298,Results_Production!$A16,ProductionByTechnologyAnnual!$C$3:$C$2298,Results_Production!$B16)</f>
        <v>0</v>
      </c>
      <c r="L16">
        <f>SUMIFS(ProductionByTechnologyAnnual!M$3:M$2298,ProductionByTechnologyAnnual!$B$3:$B$2298,Results_Production!$A16,ProductionByTechnologyAnnual!$C$3:$C$2298,Results_Production!$B16)</f>
        <v>0</v>
      </c>
      <c r="M16">
        <f>SUMIFS(ProductionByTechnologyAnnual!N$3:N$2298,ProductionByTechnologyAnnual!$B$3:$B$2298,Results_Production!$A16,ProductionByTechnologyAnnual!$C$3:$C$2298,Results_Production!$B16)</f>
        <v>0</v>
      </c>
      <c r="N16">
        <f>SUMIFS(ProductionByTechnologyAnnual!O$3:O$2298,ProductionByTechnologyAnnual!$B$3:$B$2298,Results_Production!$A16,ProductionByTechnologyAnnual!$C$3:$C$2298,Results_Production!$B16)</f>
        <v>0</v>
      </c>
      <c r="O16">
        <f>SUMIFS(ProductionByTechnologyAnnual!P$3:P$2298,ProductionByTechnologyAnnual!$B$3:$B$2298,Results_Production!$A16,ProductionByTechnologyAnnual!$C$3:$C$2298,Results_Production!$B16)</f>
        <v>0</v>
      </c>
      <c r="P16">
        <f>SUMIFS(ProductionByTechnologyAnnual!Q$3:Q$2298,ProductionByTechnologyAnnual!$B$3:$B$2298,Results_Production!$A16,ProductionByTechnologyAnnual!$C$3:$C$2298,Results_Production!$B16)</f>
        <v>0</v>
      </c>
      <c r="Q16">
        <f>SUMIFS(ProductionByTechnologyAnnual!R$3:R$2298,ProductionByTechnologyAnnual!$B$3:$B$2298,Results_Production!$A16,ProductionByTechnologyAnnual!$C$3:$C$2298,Results_Production!$B16)</f>
        <v>0</v>
      </c>
      <c r="R16">
        <f>SUMIFS(ProductionByTechnologyAnnual!S$3:S$2298,ProductionByTechnologyAnnual!$B$3:$B$2298,Results_Production!$A16,ProductionByTechnologyAnnual!$C$3:$C$2298,Results_Production!$B16)</f>
        <v>0</v>
      </c>
      <c r="S16">
        <f>SUMIFS(ProductionByTechnologyAnnual!T$3:T$2298,ProductionByTechnologyAnnual!$B$3:$B$2298,Results_Production!$A16,ProductionByTechnologyAnnual!$C$3:$C$2298,Results_Production!$B16)</f>
        <v>0</v>
      </c>
      <c r="T16">
        <f>SUMIFS(ProductionByTechnologyAnnual!U$3:U$2298,ProductionByTechnologyAnnual!$B$3:$B$2298,Results_Production!$A16,ProductionByTechnologyAnnual!$C$3:$C$2298,Results_Production!$B16)</f>
        <v>0</v>
      </c>
      <c r="U16">
        <f>SUMIFS(ProductionByTechnologyAnnual!V$3:V$2298,ProductionByTechnologyAnnual!$B$3:$B$2298,Results_Production!$A16,ProductionByTechnologyAnnual!$C$3:$C$2298,Results_Production!$B16)</f>
        <v>0</v>
      </c>
      <c r="V16">
        <f>SUMIFS(ProductionByTechnologyAnnual!W$3:W$2298,ProductionByTechnologyAnnual!$B$3:$B$2298,Results_Production!$A16,ProductionByTechnologyAnnual!$C$3:$C$2298,Results_Production!$B16)</f>
        <v>0</v>
      </c>
      <c r="W16">
        <f>SUMIFS(ProductionByTechnologyAnnual!X$3:X$2298,ProductionByTechnologyAnnual!$B$3:$B$2298,Results_Production!$A16,ProductionByTechnologyAnnual!$C$3:$C$2298,Results_Production!$B16)</f>
        <v>0</v>
      </c>
      <c r="X16">
        <f>SUMIFS(ProductionByTechnologyAnnual!Y$3:Y$2298,ProductionByTechnologyAnnual!$B$3:$B$2298,Results_Production!$A16,ProductionByTechnologyAnnual!$C$3:$C$2298,Results_Production!$B16)</f>
        <v>0</v>
      </c>
      <c r="Y16">
        <f>SUMIFS(ProductionByTechnologyAnnual!Z$3:Z$2298,ProductionByTechnologyAnnual!$B$3:$B$2298,Results_Production!$A16,ProductionByTechnologyAnnual!$C$3:$C$2298,Results_Production!$B16)</f>
        <v>0</v>
      </c>
      <c r="Z16">
        <f>SUMIFS(ProductionByTechnologyAnnual!AA$3:AA$2298,ProductionByTechnologyAnnual!$B$3:$B$2298,Results_Production!$A16,ProductionByTechnologyAnnual!$C$3:$C$2298,Results_Production!$B16)</f>
        <v>0</v>
      </c>
      <c r="AA16">
        <f>SUMIFS(ProductionByTechnologyAnnual!AB$3:AB$2298,ProductionByTechnologyAnnual!$B$3:$B$2298,Results_Production!$A16,ProductionByTechnologyAnnual!$C$3:$C$2298,Results_Production!$B16)</f>
        <v>6.5269593879287404</v>
      </c>
      <c r="AB16">
        <f>SUMIFS(ProductionByTechnologyAnnual!AC$3:AC$2298,ProductionByTechnologyAnnual!$B$3:$B$2298,Results_Production!$A16,ProductionByTechnologyAnnual!$C$3:$C$2298,Results_Production!$B16)</f>
        <v>15.880457605937</v>
      </c>
      <c r="AC16">
        <f>SUMIFS(ProductionByTechnologyAnnual!AD$3:AD$2298,ProductionByTechnologyAnnual!$B$3:$B$2298,Results_Production!$A16,ProductionByTechnologyAnnual!$C$3:$C$2298,Results_Production!$B16)</f>
        <v>20.158995407384399</v>
      </c>
      <c r="AD16">
        <f>SUMIFS(ProductionByTechnologyAnnual!AE$3:AE$2298,ProductionByTechnologyAnnual!$B$3:$B$2298,Results_Production!$A16,ProductionByTechnologyAnnual!$C$3:$C$2298,Results_Production!$B16)</f>
        <v>34.985332647387999</v>
      </c>
      <c r="AE16">
        <f>SUMIFS(ProductionByTechnologyAnnual!AF$3:AF$2298,ProductionByTechnologyAnnual!$B$3:$B$2298,Results_Production!$A16,ProductionByTechnologyAnnual!$C$3:$C$2298,Results_Production!$B16)</f>
        <v>51.081469954781099</v>
      </c>
      <c r="AF16">
        <f>SUMIFS(ProductionByTechnologyAnnual!AG$3:AG$2298,ProductionByTechnologyAnnual!$B$3:$B$2298,Results_Production!$A16,ProductionByTechnologyAnnual!$C$3:$C$2298,Results_Production!$B16)</f>
        <v>58.301792916187999</v>
      </c>
      <c r="AG16">
        <f>SUMIFS(ProductionByTechnologyAnnual!AH$3:AH$2298,ProductionByTechnologyAnnual!$B$3:$B$2298,Results_Production!$A16,ProductionByTechnologyAnnual!$C$3:$C$2298,Results_Production!$B16)</f>
        <v>58.379916341048599</v>
      </c>
      <c r="AH16">
        <f>SUMIFS(ProductionByTechnologyAnnual!AI$3:AI$2298,ProductionByTechnologyAnnual!$B$3:$B$2298,Results_Production!$A16,ProductionByTechnologyAnnual!$C$3:$C$2298,Results_Production!$B16)</f>
        <v>60.324458374610003</v>
      </c>
      <c r="AI16">
        <f>SUMIFS(ProductionByTechnologyAnnual!AJ$3:AJ$2298,ProductionByTechnologyAnnual!$B$3:$B$2298,Results_Production!$A16,ProductionByTechnologyAnnual!$C$3:$C$2298,Results_Production!$B16)</f>
        <v>61.438841822314998</v>
      </c>
      <c r="AJ16">
        <f>SUMIFS(ProductionByTechnologyAnnual!AK$3:AK$2298,ProductionByTechnologyAnnual!$B$3:$B$2298,Results_Production!$A16,ProductionByTechnologyAnnual!$C$3:$C$2298,Results_Production!$B16)</f>
        <v>64.751023083913907</v>
      </c>
      <c r="AK16">
        <f>SUMIFS(ProductionByTechnologyAnnual!AL$3:AL$2298,ProductionByTechnologyAnnual!$B$3:$B$2298,Results_Production!$A16,ProductionByTechnologyAnnual!$C$3:$C$2298,Results_Production!$B16)</f>
        <v>66.313736577207905</v>
      </c>
      <c r="AL16">
        <f>SUMIFS(ProductionByTechnologyAnnual!AM$3:AM$2298,ProductionByTechnologyAnnual!$B$3:$B$2298,Results_Production!$A16,ProductionByTechnologyAnnual!$C$3:$C$2298,Results_Production!$B16)</f>
        <v>70.579514842675295</v>
      </c>
      <c r="AM16">
        <f>SUMIFS(ProductionByTechnologyAnnual!AN$3:AN$2298,ProductionByTechnologyAnnual!$B$3:$B$2298,Results_Production!$A16,ProductionByTechnologyAnnual!$C$3:$C$2298,Results_Production!$B16)</f>
        <v>77.526104447529505</v>
      </c>
      <c r="AN16">
        <f>SUMIFS(ProductionByTechnologyAnnual!AO$3:AO$2298,ProductionByTechnologyAnnual!$B$3:$B$2298,Results_Production!$A16,ProductionByTechnologyAnnual!$C$3:$C$2298,Results_Production!$B16)</f>
        <v>82.792448332162493</v>
      </c>
      <c r="AO16">
        <f>SUMIFS(ProductionByTechnologyAnnual!AP$3:AP$2298,ProductionByTechnologyAnnual!$B$3:$B$2298,Results_Production!$A16,ProductionByTechnologyAnnual!$C$3:$C$2298,Results_Production!$B16)</f>
        <v>88.225658069456401</v>
      </c>
      <c r="AP16">
        <f>SUMIFS(ProductionByTechnologyAnnual!AQ$3:AQ$2298,ProductionByTechnologyAnnual!$B$3:$B$2298,Results_Production!$A16,ProductionByTechnologyAnnual!$C$3:$C$2298,Results_Production!$B16)</f>
        <v>99.518166008768105</v>
      </c>
      <c r="AQ16">
        <f>SUMIFS(ProductionByTechnologyAnnual!AR$3:AR$2298,ProductionByTechnologyAnnual!$B$3:$B$2298,Results_Production!$A16,ProductionByTechnologyAnnual!$C$3:$C$2298,Results_Production!$B16)</f>
        <v>120.209725445861</v>
      </c>
      <c r="AR16">
        <f>SUMIFS(ProductionByTechnologyAnnual!AS$3:AS$2298,ProductionByTechnologyAnnual!$B$3:$B$2298,Results_Production!$A16,ProductionByTechnologyAnnual!$C$3:$C$2298,Results_Production!$B16)</f>
        <v>151.43791459961</v>
      </c>
      <c r="AS16">
        <f>SUMIFS(ProductionByTechnologyAnnual!AT$3:AT$2298,ProductionByTechnologyAnnual!$B$3:$B$2298,Results_Production!$A16,ProductionByTechnologyAnnual!$C$3:$C$2298,Results_Production!$B16)</f>
        <v>156.33852868537099</v>
      </c>
      <c r="AT16">
        <f>SUMIFS(ProductionByTechnologyAnnual!AU$3:AU$2298,ProductionByTechnologyAnnual!$B$3:$B$2298,Results_Production!$A16,ProductionByTechnologyAnnual!$C$3:$C$2298,Results_Production!$B16)</f>
        <v>186.77507378129999</v>
      </c>
      <c r="AU16">
        <f>SUMIFS(ProductionByTechnologyAnnual!AV$3:AV$2298,ProductionByTechnologyAnnual!$B$3:$B$2298,Results_Production!$A16,ProductionByTechnologyAnnual!$C$3:$C$2298,Results_Production!$B16)</f>
        <v>217.49376754760499</v>
      </c>
      <c r="AV16">
        <f>SUMIFS(ProductionByTechnologyAnnual!AW$3:AW$2298,ProductionByTechnologyAnnual!$B$3:$B$2298,Results_Production!$A16,ProductionByTechnologyAnnual!$C$3:$C$2298,Results_Production!$B16)</f>
        <v>253.39746837274899</v>
      </c>
      <c r="AW16">
        <f>SUMIFS(ProductionByTechnologyAnnual!AX$3:AX$2298,ProductionByTechnologyAnnual!$B$3:$B$2298,Results_Production!$A16,ProductionByTechnologyAnnual!$C$3:$C$2298,Results_Production!$B16)</f>
        <v>291.86487195769001</v>
      </c>
      <c r="AX16">
        <f>SUMIFS(ProductionByTechnologyAnnual!AY$3:AY$2298,ProductionByTechnologyAnnual!$B$3:$B$2298,Results_Production!$A16,ProductionByTechnologyAnnual!$C$3:$C$2298,Results_Production!$B16)</f>
        <v>309.13261027066301</v>
      </c>
      <c r="AY16">
        <f>SUMIFS(ProductionByTechnologyAnnual!AZ$3:AZ$2298,ProductionByTechnologyAnnual!$B$3:$B$2298,Results_Production!$A16,ProductionByTechnologyAnnual!$C$3:$C$2298,Results_Production!$B16)</f>
        <v>340.81993212992899</v>
      </c>
      <c r="AZ16">
        <f>SUMIFS(ProductionByTechnologyAnnual!BA$3:BA$2298,ProductionByTechnologyAnnual!$B$3:$B$2298,Results_Production!$A16,ProductionByTechnologyAnnual!$C$3:$C$2298,Results_Production!$B16)</f>
        <v>375.70009806470199</v>
      </c>
      <c r="BA16">
        <f>SUMIFS(ProductionByTechnologyAnnual!BB$3:BB$2298,ProductionByTechnologyAnnual!$B$3:$B$2298,Results_Production!$A16,ProductionByTechnologyAnnual!$C$3:$C$2298,Results_Production!$B16)</f>
        <v>410.00007666064897</v>
      </c>
      <c r="BB16">
        <f>SUMIFS(ProductionByTechnologyAnnual!BC$3:BC$2298,ProductionByTechnologyAnnual!$B$3:$B$2298,Results_Production!$A16,ProductionByTechnologyAnnual!$C$3:$C$2298,Results_Production!$B16)</f>
        <v>442.18799120577</v>
      </c>
      <c r="BC16">
        <f>SUMIFS(ProductionByTechnologyAnnual!BD$3:BD$2298,ProductionByTechnologyAnnual!$B$3:$B$2298,Results_Production!$A16,ProductionByTechnologyAnnual!$C$3:$C$2298,Results_Production!$B16)</f>
        <v>443.04690289730598</v>
      </c>
      <c r="BD16">
        <f>SUMIFS(ProductionByTechnologyAnnual!BE$3:BE$2298,ProductionByTechnologyAnnual!$B$3:$B$2298,Results_Production!$A16,ProductionByTechnologyAnnual!$C$3:$C$2298,Results_Production!$B16)</f>
        <v>473.64199156761401</v>
      </c>
      <c r="BE16">
        <f>SUMIFS(ProductionByTechnologyAnnual!BF$3:BF$2298,ProductionByTechnologyAnnual!$B$3:$B$2298,Results_Production!$A16,ProductionByTechnologyAnnual!$C$3:$C$2298,Results_Production!$B16)</f>
        <v>526.06563975793995</v>
      </c>
      <c r="BF16">
        <f>SUMIFS(ProductionByTechnologyAnnual!BG$3:BG$2298,ProductionByTechnologyAnnual!$B$3:$B$2298,Results_Production!$A16,ProductionByTechnologyAnnual!$C$3:$C$2298,Results_Production!$B16)</f>
        <v>586.535002197783</v>
      </c>
    </row>
    <row r="17" spans="1:58" x14ac:dyDescent="0.25">
      <c r="A17" t="s">
        <v>45</v>
      </c>
      <c r="B17" t="s">
        <v>100</v>
      </c>
      <c r="C17">
        <f>SUMIFS(ProductionByTechnologyAnnual!D$3:D$2298,ProductionByTechnologyAnnual!$B$3:$B$2298,Results_Production!$A17,ProductionByTechnologyAnnual!$C$3:$C$2298,Results_Production!$B17)</f>
        <v>0</v>
      </c>
      <c r="D17">
        <f>SUMIFS(ProductionByTechnologyAnnual!E$3:E$2298,ProductionByTechnologyAnnual!$B$3:$B$2298,Results_Production!$A17,ProductionByTechnologyAnnual!$C$3:$C$2298,Results_Production!$B17)</f>
        <v>0</v>
      </c>
      <c r="E17">
        <f>SUMIFS(ProductionByTechnologyAnnual!F$3:F$2298,ProductionByTechnologyAnnual!$B$3:$B$2298,Results_Production!$A17,ProductionByTechnologyAnnual!$C$3:$C$2298,Results_Production!$B17)</f>
        <v>0</v>
      </c>
      <c r="F17">
        <f>SUMIFS(ProductionByTechnologyAnnual!G$3:G$2298,ProductionByTechnologyAnnual!$B$3:$B$2298,Results_Production!$A17,ProductionByTechnologyAnnual!$C$3:$C$2298,Results_Production!$B17)</f>
        <v>0</v>
      </c>
      <c r="G17">
        <f>SUMIFS(ProductionByTechnologyAnnual!H$3:H$2298,ProductionByTechnologyAnnual!$B$3:$B$2298,Results_Production!$A17,ProductionByTechnologyAnnual!$C$3:$C$2298,Results_Production!$B17)</f>
        <v>0.01</v>
      </c>
      <c r="H17">
        <f>SUMIFS(ProductionByTechnologyAnnual!I$3:I$2298,ProductionByTechnologyAnnual!$B$3:$B$2298,Results_Production!$A17,ProductionByTechnologyAnnual!$C$3:$C$2298,Results_Production!$B17)</f>
        <v>0.01</v>
      </c>
      <c r="I17">
        <f>SUMIFS(ProductionByTechnologyAnnual!J$3:J$2298,ProductionByTechnologyAnnual!$B$3:$B$2298,Results_Production!$A17,ProductionByTechnologyAnnual!$C$3:$C$2298,Results_Production!$B17)</f>
        <v>0.02</v>
      </c>
      <c r="J17">
        <f>SUMIFS(ProductionByTechnologyAnnual!K$3:K$2298,ProductionByTechnologyAnnual!$B$3:$B$2298,Results_Production!$A17,ProductionByTechnologyAnnual!$C$3:$C$2298,Results_Production!$B17)</f>
        <v>0.03</v>
      </c>
      <c r="K17">
        <f>SUMIFS(ProductionByTechnologyAnnual!L$3:L$2298,ProductionByTechnologyAnnual!$B$3:$B$2298,Results_Production!$A17,ProductionByTechnologyAnnual!$C$3:$C$2298,Results_Production!$B17)</f>
        <v>0.03</v>
      </c>
      <c r="L17">
        <f>SUMIFS(ProductionByTechnologyAnnual!M$3:M$2298,ProductionByTechnologyAnnual!$B$3:$B$2298,Results_Production!$A17,ProductionByTechnologyAnnual!$C$3:$C$2298,Results_Production!$B17)</f>
        <v>0.04</v>
      </c>
      <c r="M17">
        <f>SUMIFS(ProductionByTechnologyAnnual!N$3:N$2298,ProductionByTechnologyAnnual!$B$3:$B$2298,Results_Production!$A17,ProductionByTechnologyAnnual!$C$3:$C$2298,Results_Production!$B17)</f>
        <v>0.05</v>
      </c>
      <c r="N17">
        <f>SUMIFS(ProductionByTechnologyAnnual!O$3:O$2298,ProductionByTechnologyAnnual!$B$3:$B$2298,Results_Production!$A17,ProductionByTechnologyAnnual!$C$3:$C$2298,Results_Production!$B17)</f>
        <v>7.0000000000000007E-2</v>
      </c>
      <c r="O17">
        <f>SUMIFS(ProductionByTechnologyAnnual!P$3:P$2298,ProductionByTechnologyAnnual!$B$3:$B$2298,Results_Production!$A17,ProductionByTechnologyAnnual!$C$3:$C$2298,Results_Production!$B17)</f>
        <v>0.1</v>
      </c>
      <c r="P17">
        <f>SUMIFS(ProductionByTechnologyAnnual!Q$3:Q$2298,ProductionByTechnologyAnnual!$B$3:$B$2298,Results_Production!$A17,ProductionByTechnologyAnnual!$C$3:$C$2298,Results_Production!$B17)</f>
        <v>0.12</v>
      </c>
      <c r="Q17">
        <f>SUMIFS(ProductionByTechnologyAnnual!R$3:R$2298,ProductionByTechnologyAnnual!$B$3:$B$2298,Results_Production!$A17,ProductionByTechnologyAnnual!$C$3:$C$2298,Results_Production!$B17)</f>
        <v>0.15</v>
      </c>
      <c r="R17">
        <f>SUMIFS(ProductionByTechnologyAnnual!S$3:S$2298,ProductionByTechnologyAnnual!$B$3:$B$2298,Results_Production!$A17,ProductionByTechnologyAnnual!$C$3:$C$2298,Results_Production!$B17)</f>
        <v>0.17</v>
      </c>
      <c r="S17">
        <f>SUMIFS(ProductionByTechnologyAnnual!T$3:T$2298,ProductionByTechnologyAnnual!$B$3:$B$2298,Results_Production!$A17,ProductionByTechnologyAnnual!$C$3:$C$2298,Results_Production!$B17)</f>
        <v>0.22</v>
      </c>
      <c r="T17">
        <f>SUMIFS(ProductionByTechnologyAnnual!U$3:U$2298,ProductionByTechnologyAnnual!$B$3:$B$2298,Results_Production!$A17,ProductionByTechnologyAnnual!$C$3:$C$2298,Results_Production!$B17)</f>
        <v>0.28000000000000003</v>
      </c>
      <c r="U17">
        <f>SUMIFS(ProductionByTechnologyAnnual!V$3:V$2298,ProductionByTechnologyAnnual!$B$3:$B$2298,Results_Production!$A17,ProductionByTechnologyAnnual!$C$3:$C$2298,Results_Production!$B17)</f>
        <v>0.33</v>
      </c>
      <c r="V17">
        <f>SUMIFS(ProductionByTechnologyAnnual!W$3:W$2298,ProductionByTechnologyAnnual!$B$3:$B$2298,Results_Production!$A17,ProductionByTechnologyAnnual!$C$3:$C$2298,Results_Production!$B17)</f>
        <v>0.39</v>
      </c>
      <c r="W17">
        <f>SUMIFS(ProductionByTechnologyAnnual!X$3:X$2298,ProductionByTechnologyAnnual!$B$3:$B$2298,Results_Production!$A17,ProductionByTechnologyAnnual!$C$3:$C$2298,Results_Production!$B17)</f>
        <v>0.44</v>
      </c>
      <c r="X17">
        <f>SUMIFS(ProductionByTechnologyAnnual!Y$3:Y$2298,ProductionByTechnologyAnnual!$B$3:$B$2298,Results_Production!$A17,ProductionByTechnologyAnnual!$C$3:$C$2298,Results_Production!$B17)</f>
        <v>0.5</v>
      </c>
      <c r="Y17">
        <f>SUMIFS(ProductionByTechnologyAnnual!Z$3:Z$2298,ProductionByTechnologyAnnual!$B$3:$B$2298,Results_Production!$A17,ProductionByTechnologyAnnual!$C$3:$C$2298,Results_Production!$B17)</f>
        <v>0.55000000000000004</v>
      </c>
      <c r="Z17">
        <f>SUMIFS(ProductionByTechnologyAnnual!AA$3:AA$2298,ProductionByTechnologyAnnual!$B$3:$B$2298,Results_Production!$A17,ProductionByTechnologyAnnual!$C$3:$C$2298,Results_Production!$B17)</f>
        <v>0.61</v>
      </c>
      <c r="AA17">
        <f>SUMIFS(ProductionByTechnologyAnnual!AB$3:AB$2298,ProductionByTechnologyAnnual!$B$3:$B$2298,Results_Production!$A17,ProductionByTechnologyAnnual!$C$3:$C$2298,Results_Production!$B17)</f>
        <v>0.66</v>
      </c>
      <c r="AB17">
        <f>SUMIFS(ProductionByTechnologyAnnual!AC$3:AC$2298,ProductionByTechnologyAnnual!$B$3:$B$2298,Results_Production!$A17,ProductionByTechnologyAnnual!$C$3:$C$2298,Results_Production!$B17)</f>
        <v>0.71</v>
      </c>
      <c r="AC17">
        <f>SUMIFS(ProductionByTechnologyAnnual!AD$3:AD$2298,ProductionByTechnologyAnnual!$B$3:$B$2298,Results_Production!$A17,ProductionByTechnologyAnnual!$C$3:$C$2298,Results_Production!$B17)</f>
        <v>0.74</v>
      </c>
      <c r="AD17">
        <f>SUMIFS(ProductionByTechnologyAnnual!AE$3:AE$2298,ProductionByTechnologyAnnual!$B$3:$B$2298,Results_Production!$A17,ProductionByTechnologyAnnual!$C$3:$C$2298,Results_Production!$B17)</f>
        <v>0.76</v>
      </c>
      <c r="AE17">
        <f>SUMIFS(ProductionByTechnologyAnnual!AF$3:AF$2298,ProductionByTechnologyAnnual!$B$3:$B$2298,Results_Production!$A17,ProductionByTechnologyAnnual!$C$3:$C$2298,Results_Production!$B17)</f>
        <v>0.78</v>
      </c>
      <c r="AF17">
        <f>SUMIFS(ProductionByTechnologyAnnual!AG$3:AG$2298,ProductionByTechnologyAnnual!$B$3:$B$2298,Results_Production!$A17,ProductionByTechnologyAnnual!$C$3:$C$2298,Results_Production!$B17)</f>
        <v>0.81</v>
      </c>
      <c r="AG17">
        <f>SUMIFS(ProductionByTechnologyAnnual!AH$3:AH$2298,ProductionByTechnologyAnnual!$B$3:$B$2298,Results_Production!$A17,ProductionByTechnologyAnnual!$C$3:$C$2298,Results_Production!$B17)</f>
        <v>0.83</v>
      </c>
      <c r="AH17">
        <f>SUMIFS(ProductionByTechnologyAnnual!AI$3:AI$2298,ProductionByTechnologyAnnual!$B$3:$B$2298,Results_Production!$A17,ProductionByTechnologyAnnual!$C$3:$C$2298,Results_Production!$B17)</f>
        <v>0.85</v>
      </c>
      <c r="AI17">
        <f>SUMIFS(ProductionByTechnologyAnnual!AJ$3:AJ$2298,ProductionByTechnologyAnnual!$B$3:$B$2298,Results_Production!$A17,ProductionByTechnologyAnnual!$C$3:$C$2298,Results_Production!$B17)</f>
        <v>0.87</v>
      </c>
      <c r="AJ17">
        <f>SUMIFS(ProductionByTechnologyAnnual!AK$3:AK$2298,ProductionByTechnologyAnnual!$B$3:$B$2298,Results_Production!$A17,ProductionByTechnologyAnnual!$C$3:$C$2298,Results_Production!$B17)</f>
        <v>0.9</v>
      </c>
      <c r="AK17">
        <f>SUMIFS(ProductionByTechnologyAnnual!AL$3:AL$2298,ProductionByTechnologyAnnual!$B$3:$B$2298,Results_Production!$A17,ProductionByTechnologyAnnual!$C$3:$C$2298,Results_Production!$B17)</f>
        <v>0.92</v>
      </c>
      <c r="AL17">
        <f>SUMIFS(ProductionByTechnologyAnnual!AM$3:AM$2298,ProductionByTechnologyAnnual!$B$3:$B$2298,Results_Production!$A17,ProductionByTechnologyAnnual!$C$3:$C$2298,Results_Production!$B17)</f>
        <v>0.94</v>
      </c>
      <c r="AM17">
        <f>SUMIFS(ProductionByTechnologyAnnual!AN$3:AN$2298,ProductionByTechnologyAnnual!$B$3:$B$2298,Results_Production!$A17,ProductionByTechnologyAnnual!$C$3:$C$2298,Results_Production!$B17)</f>
        <v>0.94</v>
      </c>
      <c r="AN17">
        <f>SUMIFS(ProductionByTechnologyAnnual!AO$3:AO$2298,ProductionByTechnologyAnnual!$B$3:$B$2298,Results_Production!$A17,ProductionByTechnologyAnnual!$C$3:$C$2298,Results_Production!$B17)</f>
        <v>0.94</v>
      </c>
      <c r="AO17">
        <f>SUMIFS(ProductionByTechnologyAnnual!AP$3:AP$2298,ProductionByTechnologyAnnual!$B$3:$B$2298,Results_Production!$A17,ProductionByTechnologyAnnual!$C$3:$C$2298,Results_Production!$B17)</f>
        <v>0.94</v>
      </c>
      <c r="AP17">
        <f>SUMIFS(ProductionByTechnologyAnnual!AQ$3:AQ$2298,ProductionByTechnologyAnnual!$B$3:$B$2298,Results_Production!$A17,ProductionByTechnologyAnnual!$C$3:$C$2298,Results_Production!$B17)</f>
        <v>0.94</v>
      </c>
      <c r="AQ17">
        <f>SUMIFS(ProductionByTechnologyAnnual!AR$3:AR$2298,ProductionByTechnologyAnnual!$B$3:$B$2298,Results_Production!$A17,ProductionByTechnologyAnnual!$C$3:$C$2298,Results_Production!$B17)</f>
        <v>0.95</v>
      </c>
      <c r="AR17">
        <f>SUMIFS(ProductionByTechnologyAnnual!AS$3:AS$2298,ProductionByTechnologyAnnual!$B$3:$B$2298,Results_Production!$A17,ProductionByTechnologyAnnual!$C$3:$C$2298,Results_Production!$B17)</f>
        <v>0.95</v>
      </c>
      <c r="AS17">
        <f>SUMIFS(ProductionByTechnologyAnnual!AT$3:AT$2298,ProductionByTechnologyAnnual!$B$3:$B$2298,Results_Production!$A17,ProductionByTechnologyAnnual!$C$3:$C$2298,Results_Production!$B17)</f>
        <v>0.95</v>
      </c>
      <c r="AT17">
        <f>SUMIFS(ProductionByTechnologyAnnual!AU$3:AU$2298,ProductionByTechnologyAnnual!$B$3:$B$2298,Results_Production!$A17,ProductionByTechnologyAnnual!$C$3:$C$2298,Results_Production!$B17)</f>
        <v>0.95</v>
      </c>
      <c r="AU17">
        <f>SUMIFS(ProductionByTechnologyAnnual!AV$3:AV$2298,ProductionByTechnologyAnnual!$B$3:$B$2298,Results_Production!$A17,ProductionByTechnologyAnnual!$C$3:$C$2298,Results_Production!$B17)</f>
        <v>0.95</v>
      </c>
      <c r="AV17">
        <f>SUMIFS(ProductionByTechnologyAnnual!AW$3:AW$2298,ProductionByTechnologyAnnual!$B$3:$B$2298,Results_Production!$A17,ProductionByTechnologyAnnual!$C$3:$C$2298,Results_Production!$B17)</f>
        <v>0.95</v>
      </c>
      <c r="AW17">
        <f>SUMIFS(ProductionByTechnologyAnnual!AX$3:AX$2298,ProductionByTechnologyAnnual!$B$3:$B$2298,Results_Production!$A17,ProductionByTechnologyAnnual!$C$3:$C$2298,Results_Production!$B17)</f>
        <v>0.87</v>
      </c>
      <c r="AX17">
        <f>SUMIFS(ProductionByTechnologyAnnual!AY$3:AY$2298,ProductionByTechnologyAnnual!$B$3:$B$2298,Results_Production!$A17,ProductionByTechnologyAnnual!$C$3:$C$2298,Results_Production!$B17)</f>
        <v>0.8</v>
      </c>
      <c r="AY17">
        <f>SUMIFS(ProductionByTechnologyAnnual!AZ$3:AZ$2298,ProductionByTechnologyAnnual!$B$3:$B$2298,Results_Production!$A17,ProductionByTechnologyAnnual!$C$3:$C$2298,Results_Production!$B17)</f>
        <v>0.72</v>
      </c>
      <c r="AZ17">
        <f>SUMIFS(ProductionByTechnologyAnnual!BA$3:BA$2298,ProductionByTechnologyAnnual!$B$3:$B$2298,Results_Production!$A17,ProductionByTechnologyAnnual!$C$3:$C$2298,Results_Production!$B17)</f>
        <v>0.65</v>
      </c>
      <c r="BA17">
        <f>SUMIFS(ProductionByTechnologyAnnual!BB$3:BB$2298,ProductionByTechnologyAnnual!$B$3:$B$2298,Results_Production!$A17,ProductionByTechnologyAnnual!$C$3:$C$2298,Results_Production!$B17)</f>
        <v>0.57999999999999996</v>
      </c>
      <c r="BB17">
        <f>SUMIFS(ProductionByTechnologyAnnual!BC$3:BC$2298,ProductionByTechnologyAnnual!$B$3:$B$2298,Results_Production!$A17,ProductionByTechnologyAnnual!$C$3:$C$2298,Results_Production!$B17)</f>
        <v>0.5</v>
      </c>
      <c r="BC17">
        <f>SUMIFS(ProductionByTechnologyAnnual!BD$3:BD$2298,ProductionByTechnologyAnnual!$B$3:$B$2298,Results_Production!$A17,ProductionByTechnologyAnnual!$C$3:$C$2298,Results_Production!$B17)</f>
        <v>0.43</v>
      </c>
      <c r="BD17">
        <f>SUMIFS(ProductionByTechnologyAnnual!BE$3:BE$2298,ProductionByTechnologyAnnual!$B$3:$B$2298,Results_Production!$A17,ProductionByTechnologyAnnual!$C$3:$C$2298,Results_Production!$B17)</f>
        <v>0.35</v>
      </c>
      <c r="BE17">
        <f>SUMIFS(ProductionByTechnologyAnnual!BF$3:BF$2298,ProductionByTechnologyAnnual!$B$3:$B$2298,Results_Production!$A17,ProductionByTechnologyAnnual!$C$3:$C$2298,Results_Production!$B17)</f>
        <v>0.28000000000000003</v>
      </c>
      <c r="BF17">
        <f>SUMIFS(ProductionByTechnologyAnnual!BG$3:BG$2298,ProductionByTechnologyAnnual!$B$3:$B$2298,Results_Production!$A17,ProductionByTechnologyAnnual!$C$3:$C$2298,Results_Production!$B17)</f>
        <v>0.21</v>
      </c>
    </row>
    <row r="18" spans="1:58" x14ac:dyDescent="0.25">
      <c r="A18" t="s">
        <v>46</v>
      </c>
      <c r="B18" t="s">
        <v>98</v>
      </c>
      <c r="C18">
        <f>SUMIFS(ProductionByTechnologyAnnual!D$3:D$2298,ProductionByTechnologyAnnual!$B$3:$B$2298,Results_Production!$A18,ProductionByTechnologyAnnual!$C$3:$C$2298,Results_Production!$B18)</f>
        <v>2.2529318422529299E-2</v>
      </c>
      <c r="D18">
        <f>SUMIFS(ProductionByTechnologyAnnual!E$3:E$2298,ProductionByTechnologyAnnual!$B$3:$B$2298,Results_Production!$A18,ProductionByTechnologyAnnual!$C$3:$C$2298,Results_Production!$B18)</f>
        <v>7.1961998471961997E-2</v>
      </c>
      <c r="E18">
        <f>SUMIFS(ProductionByTechnologyAnnual!F$3:F$2298,ProductionByTechnologyAnnual!$B$3:$B$2298,Results_Production!$A18,ProductionByTechnologyAnnual!$C$3:$C$2298,Results_Production!$B18)</f>
        <v>7.1961998471961997E-2</v>
      </c>
      <c r="F18">
        <f>SUMIFS(ProductionByTechnologyAnnual!G$3:G$2298,ProductionByTechnologyAnnual!$B$3:$B$2298,Results_Production!$A18,ProductionByTechnologyAnnual!$C$3:$C$2298,Results_Production!$B18)</f>
        <v>7.1961998471961997E-2</v>
      </c>
      <c r="G18">
        <f>SUMIFS(ProductionByTechnologyAnnual!H$3:H$2298,ProductionByTechnologyAnnual!$B$3:$B$2298,Results_Production!$A18,ProductionByTechnologyAnnual!$C$3:$C$2298,Results_Production!$B18)</f>
        <v>7.1961998471961997E-2</v>
      </c>
      <c r="H18">
        <f>SUMIFS(ProductionByTechnologyAnnual!I$3:I$2298,ProductionByTechnologyAnnual!$B$3:$B$2298,Results_Production!$A18,ProductionByTechnologyAnnual!$C$3:$C$2298,Results_Production!$B18)</f>
        <v>7.1961998471961997E-2</v>
      </c>
      <c r="I18">
        <f>SUMIFS(ProductionByTechnologyAnnual!J$3:J$2298,ProductionByTechnologyAnnual!$B$3:$B$2298,Results_Production!$A18,ProductionByTechnologyAnnual!$C$3:$C$2298,Results_Production!$B18)</f>
        <v>7.1961998471961997E-2</v>
      </c>
      <c r="J18">
        <f>SUMIFS(ProductionByTechnologyAnnual!K$3:K$2298,ProductionByTechnologyAnnual!$B$3:$B$2298,Results_Production!$A18,ProductionByTechnologyAnnual!$C$3:$C$2298,Results_Production!$B18)</f>
        <v>7.1961998471961997E-2</v>
      </c>
      <c r="K18">
        <f>SUMIFS(ProductionByTechnologyAnnual!L$3:L$2298,ProductionByTechnologyAnnual!$B$3:$B$2298,Results_Production!$A18,ProductionByTechnologyAnnual!$C$3:$C$2298,Results_Production!$B18)</f>
        <v>7.1961998471961997E-2</v>
      </c>
      <c r="L18">
        <f>SUMIFS(ProductionByTechnologyAnnual!M$3:M$2298,ProductionByTechnologyAnnual!$B$3:$B$2298,Results_Production!$A18,ProductionByTechnologyAnnual!$C$3:$C$2298,Results_Production!$B18)</f>
        <v>7.1961998471961997E-2</v>
      </c>
      <c r="M18">
        <f>SUMIFS(ProductionByTechnologyAnnual!N$3:N$2298,ProductionByTechnologyAnnual!$B$3:$B$2298,Results_Production!$A18,ProductionByTechnologyAnnual!$C$3:$C$2298,Results_Production!$B18)</f>
        <v>7.1961998471961997E-2</v>
      </c>
      <c r="N18">
        <f>SUMIFS(ProductionByTechnologyAnnual!O$3:O$2298,ProductionByTechnologyAnnual!$B$3:$B$2298,Results_Production!$A18,ProductionByTechnologyAnnual!$C$3:$C$2298,Results_Production!$B18)</f>
        <v>7.1961998471961997E-2</v>
      </c>
      <c r="O18">
        <f>SUMIFS(ProductionByTechnologyAnnual!P$3:P$2298,ProductionByTechnologyAnnual!$B$3:$B$2298,Results_Production!$A18,ProductionByTechnologyAnnual!$C$3:$C$2298,Results_Production!$B18)</f>
        <v>7.1961998471961997E-2</v>
      </c>
      <c r="P18">
        <f>SUMIFS(ProductionByTechnologyAnnual!Q$3:Q$2298,ProductionByTechnologyAnnual!$B$3:$B$2298,Results_Production!$A18,ProductionByTechnologyAnnual!$C$3:$C$2298,Results_Production!$B18)</f>
        <v>7.1961998471961997E-2</v>
      </c>
      <c r="Q18">
        <f>SUMIFS(ProductionByTechnologyAnnual!R$3:R$2298,ProductionByTechnologyAnnual!$B$3:$B$2298,Results_Production!$A18,ProductionByTechnologyAnnual!$C$3:$C$2298,Results_Production!$B18)</f>
        <v>7.1961998471961997E-2</v>
      </c>
      <c r="R18">
        <f>SUMIFS(ProductionByTechnologyAnnual!S$3:S$2298,ProductionByTechnologyAnnual!$B$3:$B$2298,Results_Production!$A18,ProductionByTechnologyAnnual!$C$3:$C$2298,Results_Production!$B18)</f>
        <v>7.1961998471961997E-2</v>
      </c>
      <c r="S18">
        <f>SUMIFS(ProductionByTechnologyAnnual!T$3:T$2298,ProductionByTechnologyAnnual!$B$3:$B$2298,Results_Production!$A18,ProductionByTechnologyAnnual!$C$3:$C$2298,Results_Production!$B18)</f>
        <v>7.1961998471961997E-2</v>
      </c>
      <c r="T18">
        <f>SUMIFS(ProductionByTechnologyAnnual!U$3:U$2298,ProductionByTechnologyAnnual!$B$3:$B$2298,Results_Production!$A18,ProductionByTechnologyAnnual!$C$3:$C$2298,Results_Production!$B18)</f>
        <v>7.1961998471961997E-2</v>
      </c>
      <c r="U18">
        <f>SUMIFS(ProductionByTechnologyAnnual!V$3:V$2298,ProductionByTechnologyAnnual!$B$3:$B$2298,Results_Production!$A18,ProductionByTechnologyAnnual!$C$3:$C$2298,Results_Production!$B18)</f>
        <v>7.1961998471961997E-2</v>
      </c>
      <c r="V18">
        <f>SUMIFS(ProductionByTechnologyAnnual!W$3:W$2298,ProductionByTechnologyAnnual!$B$3:$B$2298,Results_Production!$A18,ProductionByTechnologyAnnual!$C$3:$C$2298,Results_Production!$B18)</f>
        <v>7.1961998471961997E-2</v>
      </c>
      <c r="W18">
        <f>SUMIFS(ProductionByTechnologyAnnual!X$3:X$2298,ProductionByTechnologyAnnual!$B$3:$B$2298,Results_Production!$A18,ProductionByTechnologyAnnual!$C$3:$C$2298,Results_Production!$B18)</f>
        <v>7.1961998471961997E-2</v>
      </c>
      <c r="X18">
        <f>SUMIFS(ProductionByTechnologyAnnual!Y$3:Y$2298,ProductionByTechnologyAnnual!$B$3:$B$2298,Results_Production!$A18,ProductionByTechnologyAnnual!$C$3:$C$2298,Results_Production!$B18)</f>
        <v>7.1961998471961997E-2</v>
      </c>
      <c r="Y18">
        <f>SUMIFS(ProductionByTechnologyAnnual!Z$3:Z$2298,ProductionByTechnologyAnnual!$B$3:$B$2298,Results_Production!$A18,ProductionByTechnologyAnnual!$C$3:$C$2298,Results_Production!$B18)</f>
        <v>7.1961998471961997E-2</v>
      </c>
      <c r="Z18">
        <f>SUMIFS(ProductionByTechnologyAnnual!AA$3:AA$2298,ProductionByTechnologyAnnual!$B$3:$B$2298,Results_Production!$A18,ProductionByTechnologyAnnual!$C$3:$C$2298,Results_Production!$B18)</f>
        <v>7.1961998471961997E-2</v>
      </c>
      <c r="AA18">
        <f>SUMIFS(ProductionByTechnologyAnnual!AB$3:AB$2298,ProductionByTechnologyAnnual!$B$3:$B$2298,Results_Production!$A18,ProductionByTechnologyAnnual!$C$3:$C$2298,Results_Production!$B18)</f>
        <v>7.1961998471961997E-2</v>
      </c>
      <c r="AB18">
        <f>SUMIFS(ProductionByTechnologyAnnual!AC$3:AC$2298,ProductionByTechnologyAnnual!$B$3:$B$2298,Results_Production!$A18,ProductionByTechnologyAnnual!$C$3:$C$2298,Results_Production!$B18)</f>
        <v>7.1961998471961997E-2</v>
      </c>
      <c r="AC18">
        <f>SUMIFS(ProductionByTechnologyAnnual!AD$3:AD$2298,ProductionByTechnologyAnnual!$B$3:$B$2298,Results_Production!$A18,ProductionByTechnologyAnnual!$C$3:$C$2298,Results_Production!$B18)</f>
        <v>7.1961998471961997E-2</v>
      </c>
      <c r="AD18">
        <f>SUMIFS(ProductionByTechnologyAnnual!AE$3:AE$2298,ProductionByTechnologyAnnual!$B$3:$B$2298,Results_Production!$A18,ProductionByTechnologyAnnual!$C$3:$C$2298,Results_Production!$B18)</f>
        <v>7.1961998471961997E-2</v>
      </c>
      <c r="AE18">
        <f>SUMIFS(ProductionByTechnologyAnnual!AF$3:AF$2298,ProductionByTechnologyAnnual!$B$3:$B$2298,Results_Production!$A18,ProductionByTechnologyAnnual!$C$3:$C$2298,Results_Production!$B18)</f>
        <v>7.1961998471961997E-2</v>
      </c>
      <c r="AF18">
        <f>SUMIFS(ProductionByTechnologyAnnual!AG$3:AG$2298,ProductionByTechnologyAnnual!$B$3:$B$2298,Results_Production!$A18,ProductionByTechnologyAnnual!$C$3:$C$2298,Results_Production!$B18)</f>
        <v>7.1961998471961997E-2</v>
      </c>
      <c r="AG18">
        <f>SUMIFS(ProductionByTechnologyAnnual!AH$3:AH$2298,ProductionByTechnologyAnnual!$B$3:$B$2298,Results_Production!$A18,ProductionByTechnologyAnnual!$C$3:$C$2298,Results_Production!$B18)</f>
        <v>7.1961998471961997E-2</v>
      </c>
      <c r="AH18">
        <f>SUMIFS(ProductionByTechnologyAnnual!AI$3:AI$2298,ProductionByTechnologyAnnual!$B$3:$B$2298,Results_Production!$A18,ProductionByTechnologyAnnual!$C$3:$C$2298,Results_Production!$B18)</f>
        <v>7.1961998471961997E-2</v>
      </c>
      <c r="AI18">
        <f>SUMIFS(ProductionByTechnologyAnnual!AJ$3:AJ$2298,ProductionByTechnologyAnnual!$B$3:$B$2298,Results_Production!$A18,ProductionByTechnologyAnnual!$C$3:$C$2298,Results_Production!$B18)</f>
        <v>7.1961998471961997E-2</v>
      </c>
      <c r="AJ18">
        <f>SUMIFS(ProductionByTechnologyAnnual!AK$3:AK$2298,ProductionByTechnologyAnnual!$B$3:$B$2298,Results_Production!$A18,ProductionByTechnologyAnnual!$C$3:$C$2298,Results_Production!$B18)</f>
        <v>7.1961998471961997E-2</v>
      </c>
      <c r="AK18">
        <f>SUMIFS(ProductionByTechnologyAnnual!AL$3:AL$2298,ProductionByTechnologyAnnual!$B$3:$B$2298,Results_Production!$A18,ProductionByTechnologyAnnual!$C$3:$C$2298,Results_Production!$B18)</f>
        <v>7.1961998471961997E-2</v>
      </c>
      <c r="AL18">
        <f>SUMIFS(ProductionByTechnologyAnnual!AM$3:AM$2298,ProductionByTechnologyAnnual!$B$3:$B$2298,Results_Production!$A18,ProductionByTechnologyAnnual!$C$3:$C$2298,Results_Production!$B18)</f>
        <v>7.1961998471961997E-2</v>
      </c>
      <c r="AM18">
        <f>SUMIFS(ProductionByTechnologyAnnual!AN$3:AN$2298,ProductionByTechnologyAnnual!$B$3:$B$2298,Results_Production!$A18,ProductionByTechnologyAnnual!$C$3:$C$2298,Results_Production!$B18)</f>
        <v>7.1961998471961997E-2</v>
      </c>
      <c r="AN18">
        <f>SUMIFS(ProductionByTechnologyAnnual!AO$3:AO$2298,ProductionByTechnologyAnnual!$B$3:$B$2298,Results_Production!$A18,ProductionByTechnologyAnnual!$C$3:$C$2298,Results_Production!$B18)</f>
        <v>7.1961998471961997E-2</v>
      </c>
      <c r="AO18">
        <f>SUMIFS(ProductionByTechnologyAnnual!AP$3:AP$2298,ProductionByTechnologyAnnual!$B$3:$B$2298,Results_Production!$A18,ProductionByTechnologyAnnual!$C$3:$C$2298,Results_Production!$B18)</f>
        <v>7.1961998471961997E-2</v>
      </c>
      <c r="AP18">
        <f>SUMIFS(ProductionByTechnologyAnnual!AQ$3:AQ$2298,ProductionByTechnologyAnnual!$B$3:$B$2298,Results_Production!$A18,ProductionByTechnologyAnnual!$C$3:$C$2298,Results_Production!$B18)</f>
        <v>7.1961998471961997E-2</v>
      </c>
      <c r="AQ18">
        <f>SUMIFS(ProductionByTechnologyAnnual!AR$3:AR$2298,ProductionByTechnologyAnnual!$B$3:$B$2298,Results_Production!$A18,ProductionByTechnologyAnnual!$C$3:$C$2298,Results_Production!$B18)</f>
        <v>7.1961998471961997E-2</v>
      </c>
      <c r="AR18">
        <f>SUMIFS(ProductionByTechnologyAnnual!AS$3:AS$2298,ProductionByTechnologyAnnual!$B$3:$B$2298,Results_Production!$A18,ProductionByTechnologyAnnual!$C$3:$C$2298,Results_Production!$B18)</f>
        <v>7.1961998471961997E-2</v>
      </c>
      <c r="AS18">
        <f>SUMIFS(ProductionByTechnologyAnnual!AT$3:AT$2298,ProductionByTechnologyAnnual!$B$3:$B$2298,Results_Production!$A18,ProductionByTechnologyAnnual!$C$3:$C$2298,Results_Production!$B18)</f>
        <v>7.1961998471961997E-2</v>
      </c>
      <c r="AT18">
        <f>SUMIFS(ProductionByTechnologyAnnual!AU$3:AU$2298,ProductionByTechnologyAnnual!$B$3:$B$2298,Results_Production!$A18,ProductionByTechnologyAnnual!$C$3:$C$2298,Results_Production!$B18)</f>
        <v>7.1961998471961997E-2</v>
      </c>
      <c r="AU18">
        <f>SUMIFS(ProductionByTechnologyAnnual!AV$3:AV$2298,ProductionByTechnologyAnnual!$B$3:$B$2298,Results_Production!$A18,ProductionByTechnologyAnnual!$C$3:$C$2298,Results_Production!$B18)</f>
        <v>7.1961998471961997E-2</v>
      </c>
      <c r="AV18">
        <f>SUMIFS(ProductionByTechnologyAnnual!AW$3:AW$2298,ProductionByTechnologyAnnual!$B$3:$B$2298,Results_Production!$A18,ProductionByTechnologyAnnual!$C$3:$C$2298,Results_Production!$B18)</f>
        <v>7.1961998471961997E-2</v>
      </c>
      <c r="AW18">
        <f>SUMIFS(ProductionByTechnologyAnnual!AX$3:AX$2298,ProductionByTechnologyAnnual!$B$3:$B$2298,Results_Production!$A18,ProductionByTechnologyAnnual!$C$3:$C$2298,Results_Production!$B18)</f>
        <v>7.1961998471961997E-2</v>
      </c>
      <c r="AX18">
        <f>SUMIFS(ProductionByTechnologyAnnual!AY$3:AY$2298,ProductionByTechnologyAnnual!$B$3:$B$2298,Results_Production!$A18,ProductionByTechnologyAnnual!$C$3:$C$2298,Results_Production!$B18)</f>
        <v>7.1961998471961997E-2</v>
      </c>
      <c r="AY18">
        <f>SUMIFS(ProductionByTechnologyAnnual!AZ$3:AZ$2298,ProductionByTechnologyAnnual!$B$3:$B$2298,Results_Production!$A18,ProductionByTechnologyAnnual!$C$3:$C$2298,Results_Production!$B18)</f>
        <v>7.1961998471961997E-2</v>
      </c>
      <c r="AZ18">
        <f>SUMIFS(ProductionByTechnologyAnnual!BA$3:BA$2298,ProductionByTechnologyAnnual!$B$3:$B$2298,Results_Production!$A18,ProductionByTechnologyAnnual!$C$3:$C$2298,Results_Production!$B18)</f>
        <v>7.1961998471961997E-2</v>
      </c>
      <c r="BA18">
        <f>SUMIFS(ProductionByTechnologyAnnual!BB$3:BB$2298,ProductionByTechnologyAnnual!$B$3:$B$2298,Results_Production!$A18,ProductionByTechnologyAnnual!$C$3:$C$2298,Results_Production!$B18)</f>
        <v>7.1961998471961997E-2</v>
      </c>
      <c r="BB18">
        <f>SUMIFS(ProductionByTechnologyAnnual!BC$3:BC$2298,ProductionByTechnologyAnnual!$B$3:$B$2298,Results_Production!$A18,ProductionByTechnologyAnnual!$C$3:$C$2298,Results_Production!$B18)</f>
        <v>7.4898000074897997</v>
      </c>
      <c r="BC18">
        <f>SUMIFS(ProductionByTechnologyAnnual!BD$3:BD$2298,ProductionByTechnologyAnnual!$B$3:$B$2298,Results_Production!$A18,ProductionByTechnologyAnnual!$C$3:$C$2298,Results_Production!$B18)</f>
        <v>7.4898000074897997</v>
      </c>
      <c r="BD18">
        <f>SUMIFS(ProductionByTechnologyAnnual!BE$3:BE$2298,ProductionByTechnologyAnnual!$B$3:$B$2298,Results_Production!$A18,ProductionByTechnologyAnnual!$C$3:$C$2298,Results_Production!$B18)</f>
        <v>7.4898000074897997</v>
      </c>
      <c r="BE18">
        <f>SUMIFS(ProductionByTechnologyAnnual!BF$3:BF$2298,ProductionByTechnologyAnnual!$B$3:$B$2298,Results_Production!$A18,ProductionByTechnologyAnnual!$C$3:$C$2298,Results_Production!$B18)</f>
        <v>7.4898000074897997</v>
      </c>
      <c r="BF18">
        <f>SUMIFS(ProductionByTechnologyAnnual!BG$3:BG$2298,ProductionByTechnologyAnnual!$B$3:$B$2298,Results_Production!$A18,ProductionByTechnologyAnnual!$C$3:$C$2298,Results_Production!$B18)</f>
        <v>7.4898000074897997</v>
      </c>
    </row>
    <row r="19" spans="1:58" x14ac:dyDescent="0.25">
      <c r="A19" t="s">
        <v>47</v>
      </c>
      <c r="B19" t="s">
        <v>98</v>
      </c>
      <c r="C19">
        <f>SUMIFS(ProductionByTechnologyAnnual!D$3:D$2298,ProductionByTechnologyAnnual!$B$3:$B$2298,Results_Production!$A19,ProductionByTechnologyAnnual!$C$3:$C$2298,Results_Production!$B19)</f>
        <v>2.72808475472808</v>
      </c>
      <c r="D19">
        <f>SUMIFS(ProductionByTechnologyAnnual!E$3:E$2298,ProductionByTechnologyAnnual!$B$3:$B$2298,Results_Production!$A19,ProductionByTechnologyAnnual!$C$3:$C$2298,Results_Production!$B19)</f>
        <v>2.72808475472808</v>
      </c>
      <c r="E19">
        <f>SUMIFS(ProductionByTechnologyAnnual!F$3:F$2298,ProductionByTechnologyAnnual!$B$3:$B$2298,Results_Production!$A19,ProductionByTechnologyAnnual!$C$3:$C$2298,Results_Production!$B19)</f>
        <v>2.72808475472808</v>
      </c>
      <c r="F19">
        <f>SUMIFS(ProductionByTechnologyAnnual!G$3:G$2298,ProductionByTechnologyAnnual!$B$3:$B$2298,Results_Production!$A19,ProductionByTechnologyAnnual!$C$3:$C$2298,Results_Production!$B19)</f>
        <v>2.72808475472808</v>
      </c>
      <c r="G19">
        <f>SUMIFS(ProductionByTechnologyAnnual!H$3:H$2298,ProductionByTechnologyAnnual!$B$3:$B$2298,Results_Production!$A19,ProductionByTechnologyAnnual!$C$3:$C$2298,Results_Production!$B19)</f>
        <v>2.72808475472808</v>
      </c>
      <c r="H19">
        <f>SUMIFS(ProductionByTechnologyAnnual!I$3:I$2298,ProductionByTechnologyAnnual!$B$3:$B$2298,Results_Production!$A19,ProductionByTechnologyAnnual!$C$3:$C$2298,Results_Production!$B19)</f>
        <v>2.72808475472808</v>
      </c>
      <c r="I19">
        <f>SUMIFS(ProductionByTechnologyAnnual!J$3:J$2298,ProductionByTechnologyAnnual!$B$3:$B$2298,Results_Production!$A19,ProductionByTechnologyAnnual!$C$3:$C$2298,Results_Production!$B19)</f>
        <v>2.72808475472808</v>
      </c>
      <c r="J19">
        <f>SUMIFS(ProductionByTechnologyAnnual!K$3:K$2298,ProductionByTechnologyAnnual!$B$3:$B$2298,Results_Production!$A19,ProductionByTechnologyAnnual!$C$3:$C$2298,Results_Production!$B19)</f>
        <v>2.72808475472808</v>
      </c>
      <c r="K19">
        <f>SUMIFS(ProductionByTechnologyAnnual!L$3:L$2298,ProductionByTechnologyAnnual!$B$3:$B$2298,Results_Production!$A19,ProductionByTechnologyAnnual!$C$3:$C$2298,Results_Production!$B19)</f>
        <v>34.471890501828</v>
      </c>
      <c r="L19">
        <f>SUMIFS(ProductionByTechnologyAnnual!M$3:M$2298,ProductionByTechnologyAnnual!$B$3:$B$2298,Results_Production!$A19,ProductionByTechnologyAnnual!$C$3:$C$2298,Results_Production!$B19)</f>
        <v>34.471890501828</v>
      </c>
      <c r="M19">
        <f>SUMIFS(ProductionByTechnologyAnnual!N$3:N$2298,ProductionByTechnologyAnnual!$B$3:$B$2298,Results_Production!$A19,ProductionByTechnologyAnnual!$C$3:$C$2298,Results_Production!$B19)</f>
        <v>42.604849427690503</v>
      </c>
      <c r="N19">
        <f>SUMIFS(ProductionByTechnologyAnnual!O$3:O$2298,ProductionByTechnologyAnnual!$B$3:$B$2298,Results_Production!$A19,ProductionByTechnologyAnnual!$C$3:$C$2298,Results_Production!$B19)</f>
        <v>74.898000074897993</v>
      </c>
      <c r="O19">
        <f>SUMIFS(ProductionByTechnologyAnnual!P$3:P$2298,ProductionByTechnologyAnnual!$B$3:$B$2298,Results_Production!$A19,ProductionByTechnologyAnnual!$C$3:$C$2298,Results_Production!$B19)</f>
        <v>74.898000074897993</v>
      </c>
      <c r="P19">
        <f>SUMIFS(ProductionByTechnologyAnnual!Q$3:Q$2298,ProductionByTechnologyAnnual!$B$3:$B$2298,Results_Production!$A19,ProductionByTechnologyAnnual!$C$3:$C$2298,Results_Production!$B19)</f>
        <v>74.898000074897993</v>
      </c>
      <c r="Q19">
        <f>SUMIFS(ProductionByTechnologyAnnual!R$3:R$2298,ProductionByTechnologyAnnual!$B$3:$B$2298,Results_Production!$A19,ProductionByTechnologyAnnual!$C$3:$C$2298,Results_Production!$B19)</f>
        <v>74.898000074897993</v>
      </c>
      <c r="R19">
        <f>SUMIFS(ProductionByTechnologyAnnual!S$3:S$2298,ProductionByTechnologyAnnual!$B$3:$B$2298,Results_Production!$A19,ProductionByTechnologyAnnual!$C$3:$C$2298,Results_Production!$B19)</f>
        <v>74.898000074897993</v>
      </c>
      <c r="S19">
        <f>SUMIFS(ProductionByTechnologyAnnual!T$3:T$2298,ProductionByTechnologyAnnual!$B$3:$B$2298,Results_Production!$A19,ProductionByTechnologyAnnual!$C$3:$C$2298,Results_Production!$B19)</f>
        <v>74.898000074898107</v>
      </c>
      <c r="T19">
        <f>SUMIFS(ProductionByTechnologyAnnual!U$3:U$2298,ProductionByTechnologyAnnual!$B$3:$B$2298,Results_Production!$A19,ProductionByTechnologyAnnual!$C$3:$C$2298,Results_Production!$B19)</f>
        <v>74.898000074897993</v>
      </c>
      <c r="U19">
        <f>SUMIFS(ProductionByTechnologyAnnual!V$3:V$2298,ProductionByTechnologyAnnual!$B$3:$B$2298,Results_Production!$A19,ProductionByTechnologyAnnual!$C$3:$C$2298,Results_Production!$B19)</f>
        <v>74.898000074897993</v>
      </c>
      <c r="V19">
        <f>SUMIFS(ProductionByTechnologyAnnual!W$3:W$2298,ProductionByTechnologyAnnual!$B$3:$B$2298,Results_Production!$A19,ProductionByTechnologyAnnual!$C$3:$C$2298,Results_Production!$B19)</f>
        <v>74.898000074897993</v>
      </c>
      <c r="W19">
        <f>SUMIFS(ProductionByTechnologyAnnual!X$3:X$2298,ProductionByTechnologyAnnual!$B$3:$B$2298,Results_Production!$A19,ProductionByTechnologyAnnual!$C$3:$C$2298,Results_Production!$B19)</f>
        <v>74.898000074897993</v>
      </c>
      <c r="X19">
        <f>SUMIFS(ProductionByTechnologyAnnual!Y$3:Y$2298,ProductionByTechnologyAnnual!$B$3:$B$2298,Results_Production!$A19,ProductionByTechnologyAnnual!$C$3:$C$2298,Results_Production!$B19)</f>
        <v>74.898000074897993</v>
      </c>
      <c r="Y19">
        <f>SUMIFS(ProductionByTechnologyAnnual!Z$3:Z$2298,ProductionByTechnologyAnnual!$B$3:$B$2298,Results_Production!$A19,ProductionByTechnologyAnnual!$C$3:$C$2298,Results_Production!$B19)</f>
        <v>74.898000074897993</v>
      </c>
      <c r="Z19">
        <f>SUMIFS(ProductionByTechnologyAnnual!AA$3:AA$2298,ProductionByTechnologyAnnual!$B$3:$B$2298,Results_Production!$A19,ProductionByTechnologyAnnual!$C$3:$C$2298,Results_Production!$B19)</f>
        <v>74.898000074897993</v>
      </c>
      <c r="AA19">
        <f>SUMIFS(ProductionByTechnologyAnnual!AB$3:AB$2298,ProductionByTechnologyAnnual!$B$3:$B$2298,Results_Production!$A19,ProductionByTechnologyAnnual!$C$3:$C$2298,Results_Production!$B19)</f>
        <v>74.898000074897993</v>
      </c>
      <c r="AB19">
        <f>SUMIFS(ProductionByTechnologyAnnual!AC$3:AC$2298,ProductionByTechnologyAnnual!$B$3:$B$2298,Results_Production!$A19,ProductionByTechnologyAnnual!$C$3:$C$2298,Results_Production!$B19)</f>
        <v>74.898000074897993</v>
      </c>
      <c r="AC19">
        <f>SUMIFS(ProductionByTechnologyAnnual!AD$3:AD$2298,ProductionByTechnologyAnnual!$B$3:$B$2298,Results_Production!$A19,ProductionByTechnologyAnnual!$C$3:$C$2298,Results_Production!$B19)</f>
        <v>74.898000074897993</v>
      </c>
      <c r="AD19">
        <f>SUMIFS(ProductionByTechnologyAnnual!AE$3:AE$2298,ProductionByTechnologyAnnual!$B$3:$B$2298,Results_Production!$A19,ProductionByTechnologyAnnual!$C$3:$C$2298,Results_Production!$B19)</f>
        <v>74.898000074897993</v>
      </c>
      <c r="AE19">
        <f>SUMIFS(ProductionByTechnologyAnnual!AF$3:AF$2298,ProductionByTechnologyAnnual!$B$3:$B$2298,Results_Production!$A19,ProductionByTechnologyAnnual!$C$3:$C$2298,Results_Production!$B19)</f>
        <v>74.898000074897993</v>
      </c>
      <c r="AF19">
        <f>SUMIFS(ProductionByTechnologyAnnual!AG$3:AG$2298,ProductionByTechnologyAnnual!$B$3:$B$2298,Results_Production!$A19,ProductionByTechnologyAnnual!$C$3:$C$2298,Results_Production!$B19)</f>
        <v>74.898000074897993</v>
      </c>
      <c r="AG19">
        <f>SUMIFS(ProductionByTechnologyAnnual!AH$3:AH$2298,ProductionByTechnologyAnnual!$B$3:$B$2298,Results_Production!$A19,ProductionByTechnologyAnnual!$C$3:$C$2298,Results_Production!$B19)</f>
        <v>74.898000074897993</v>
      </c>
      <c r="AH19">
        <f>SUMIFS(ProductionByTechnologyAnnual!AI$3:AI$2298,ProductionByTechnologyAnnual!$B$3:$B$2298,Results_Production!$A19,ProductionByTechnologyAnnual!$C$3:$C$2298,Results_Production!$B19)</f>
        <v>74.898000074897993</v>
      </c>
      <c r="AI19">
        <f>SUMIFS(ProductionByTechnologyAnnual!AJ$3:AJ$2298,ProductionByTechnologyAnnual!$B$3:$B$2298,Results_Production!$A19,ProductionByTechnologyAnnual!$C$3:$C$2298,Results_Production!$B19)</f>
        <v>74.898000074897993</v>
      </c>
      <c r="AJ19">
        <f>SUMIFS(ProductionByTechnologyAnnual!AK$3:AK$2298,ProductionByTechnologyAnnual!$B$3:$B$2298,Results_Production!$A19,ProductionByTechnologyAnnual!$C$3:$C$2298,Results_Production!$B19)</f>
        <v>74.898000074897993</v>
      </c>
      <c r="AK19">
        <f>SUMIFS(ProductionByTechnologyAnnual!AL$3:AL$2298,ProductionByTechnologyAnnual!$B$3:$B$2298,Results_Production!$A19,ProductionByTechnologyAnnual!$C$3:$C$2298,Results_Production!$B19)</f>
        <v>74.898000074897993</v>
      </c>
      <c r="AL19">
        <f>SUMIFS(ProductionByTechnologyAnnual!AM$3:AM$2298,ProductionByTechnologyAnnual!$B$3:$B$2298,Results_Production!$A19,ProductionByTechnologyAnnual!$C$3:$C$2298,Results_Production!$B19)</f>
        <v>74.898000074897993</v>
      </c>
      <c r="AM19">
        <f>SUMIFS(ProductionByTechnologyAnnual!AN$3:AN$2298,ProductionByTechnologyAnnual!$B$3:$B$2298,Results_Production!$A19,ProductionByTechnologyAnnual!$C$3:$C$2298,Results_Production!$B19)</f>
        <v>74.898000074897993</v>
      </c>
      <c r="AN19">
        <f>SUMIFS(ProductionByTechnologyAnnual!AO$3:AO$2298,ProductionByTechnologyAnnual!$B$3:$B$2298,Results_Production!$A19,ProductionByTechnologyAnnual!$C$3:$C$2298,Results_Production!$B19)</f>
        <v>74.898000074897993</v>
      </c>
      <c r="AO19">
        <f>SUMIFS(ProductionByTechnologyAnnual!AP$3:AP$2298,ProductionByTechnologyAnnual!$B$3:$B$2298,Results_Production!$A19,ProductionByTechnologyAnnual!$C$3:$C$2298,Results_Production!$B19)</f>
        <v>74.898000074897993</v>
      </c>
      <c r="AP19">
        <f>SUMIFS(ProductionByTechnologyAnnual!AQ$3:AQ$2298,ProductionByTechnologyAnnual!$B$3:$B$2298,Results_Production!$A19,ProductionByTechnologyAnnual!$C$3:$C$2298,Results_Production!$B19)</f>
        <v>74.898000074897993</v>
      </c>
      <c r="AQ19">
        <f>SUMIFS(ProductionByTechnologyAnnual!AR$3:AR$2298,ProductionByTechnologyAnnual!$B$3:$B$2298,Results_Production!$A19,ProductionByTechnologyAnnual!$C$3:$C$2298,Results_Production!$B19)</f>
        <v>74.898000074897993</v>
      </c>
      <c r="AR19">
        <f>SUMIFS(ProductionByTechnologyAnnual!AS$3:AS$2298,ProductionByTechnologyAnnual!$B$3:$B$2298,Results_Production!$A19,ProductionByTechnologyAnnual!$C$3:$C$2298,Results_Production!$B19)</f>
        <v>74.898000074897993</v>
      </c>
      <c r="AS19">
        <f>SUMIFS(ProductionByTechnologyAnnual!AT$3:AT$2298,ProductionByTechnologyAnnual!$B$3:$B$2298,Results_Production!$A19,ProductionByTechnologyAnnual!$C$3:$C$2298,Results_Production!$B19)</f>
        <v>74.898000074897993</v>
      </c>
      <c r="AT19">
        <f>SUMIFS(ProductionByTechnologyAnnual!AU$3:AU$2298,ProductionByTechnologyAnnual!$B$3:$B$2298,Results_Production!$A19,ProductionByTechnologyAnnual!$C$3:$C$2298,Results_Production!$B19)</f>
        <v>74.898000074897993</v>
      </c>
      <c r="AU19">
        <f>SUMIFS(ProductionByTechnologyAnnual!AV$3:AV$2298,ProductionByTechnologyAnnual!$B$3:$B$2298,Results_Production!$A19,ProductionByTechnologyAnnual!$C$3:$C$2298,Results_Production!$B19)</f>
        <v>74.898000074897993</v>
      </c>
      <c r="AV19">
        <f>SUMIFS(ProductionByTechnologyAnnual!AW$3:AW$2298,ProductionByTechnologyAnnual!$B$3:$B$2298,Results_Production!$A19,ProductionByTechnologyAnnual!$C$3:$C$2298,Results_Production!$B19)</f>
        <v>74.898000074897993</v>
      </c>
      <c r="AW19">
        <f>SUMIFS(ProductionByTechnologyAnnual!AX$3:AX$2298,ProductionByTechnologyAnnual!$B$3:$B$2298,Results_Production!$A19,ProductionByTechnologyAnnual!$C$3:$C$2298,Results_Production!$B19)</f>
        <v>74.898000074897993</v>
      </c>
      <c r="AX19">
        <f>SUMIFS(ProductionByTechnologyAnnual!AY$3:AY$2298,ProductionByTechnologyAnnual!$B$3:$B$2298,Results_Production!$A19,ProductionByTechnologyAnnual!$C$3:$C$2298,Results_Production!$B19)</f>
        <v>74.898000074897993</v>
      </c>
      <c r="AY19">
        <f>SUMIFS(ProductionByTechnologyAnnual!AZ$3:AZ$2298,ProductionByTechnologyAnnual!$B$3:$B$2298,Results_Production!$A19,ProductionByTechnologyAnnual!$C$3:$C$2298,Results_Production!$B19)</f>
        <v>74.898000074897993</v>
      </c>
      <c r="AZ19">
        <f>SUMIFS(ProductionByTechnologyAnnual!BA$3:BA$2298,ProductionByTechnologyAnnual!$B$3:$B$2298,Results_Production!$A19,ProductionByTechnologyAnnual!$C$3:$C$2298,Results_Production!$B19)</f>
        <v>74.898000074897993</v>
      </c>
      <c r="BA19">
        <f>SUMIFS(ProductionByTechnologyAnnual!BB$3:BB$2298,ProductionByTechnologyAnnual!$B$3:$B$2298,Results_Production!$A19,ProductionByTechnologyAnnual!$C$3:$C$2298,Results_Production!$B19)</f>
        <v>74.898000074897993</v>
      </c>
      <c r="BB19">
        <f>SUMIFS(ProductionByTechnologyAnnual!BC$3:BC$2298,ProductionByTechnologyAnnual!$B$3:$B$2298,Results_Production!$A19,ProductionByTechnologyAnnual!$C$3:$C$2298,Results_Production!$B19)</f>
        <v>74.898000074897993</v>
      </c>
      <c r="BC19">
        <f>SUMIFS(ProductionByTechnologyAnnual!BD$3:BD$2298,ProductionByTechnologyAnnual!$B$3:$B$2298,Results_Production!$A19,ProductionByTechnologyAnnual!$C$3:$C$2298,Results_Production!$B19)</f>
        <v>74.898000074897993</v>
      </c>
      <c r="BD19">
        <f>SUMIFS(ProductionByTechnologyAnnual!BE$3:BE$2298,ProductionByTechnologyAnnual!$B$3:$B$2298,Results_Production!$A19,ProductionByTechnologyAnnual!$C$3:$C$2298,Results_Production!$B19)</f>
        <v>74.898000074897993</v>
      </c>
      <c r="BE19">
        <f>SUMIFS(ProductionByTechnologyAnnual!BF$3:BF$2298,ProductionByTechnologyAnnual!$B$3:$B$2298,Results_Production!$A19,ProductionByTechnologyAnnual!$C$3:$C$2298,Results_Production!$B19)</f>
        <v>74.898000074897993</v>
      </c>
      <c r="BF19">
        <f>SUMIFS(ProductionByTechnologyAnnual!BG$3:BG$2298,ProductionByTechnologyAnnual!$B$3:$B$2298,Results_Production!$A19,ProductionByTechnologyAnnual!$C$3:$C$2298,Results_Production!$B19)</f>
        <v>74.898000074897993</v>
      </c>
    </row>
    <row r="20" spans="1:58" x14ac:dyDescent="0.25">
      <c r="A20" t="s">
        <v>48</v>
      </c>
      <c r="B20" t="s">
        <v>98</v>
      </c>
      <c r="C20">
        <f>SUMIFS(ProductionByTechnologyAnnual!D$3:D$2298,ProductionByTechnologyAnnual!$B$3:$B$2298,Results_Production!$A20,ProductionByTechnologyAnnual!$C$3:$C$2298,Results_Production!$B20)</f>
        <v>32.652532112652501</v>
      </c>
      <c r="D20">
        <f>SUMIFS(ProductionByTechnologyAnnual!E$3:E$2298,ProductionByTechnologyAnnual!$B$3:$B$2298,Results_Production!$A20,ProductionByTechnologyAnnual!$C$3:$C$2298,Results_Production!$B20)</f>
        <v>32.652532112652501</v>
      </c>
      <c r="E20">
        <f>SUMIFS(ProductionByTechnologyAnnual!F$3:F$2298,ProductionByTechnologyAnnual!$B$3:$B$2298,Results_Production!$A20,ProductionByTechnologyAnnual!$C$3:$C$2298,Results_Production!$B20)</f>
        <v>44.386790770651203</v>
      </c>
      <c r="F20">
        <f>SUMIFS(ProductionByTechnologyAnnual!G$3:G$2298,ProductionByTechnologyAnnual!$B$3:$B$2298,Results_Production!$A20,ProductionByTechnologyAnnual!$C$3:$C$2298,Results_Production!$B20)</f>
        <v>59.9492835158457</v>
      </c>
      <c r="G20">
        <f>SUMIFS(ProductionByTechnologyAnnual!H$3:H$2298,ProductionByTechnologyAnnual!$B$3:$B$2298,Results_Production!$A20,ProductionByTechnologyAnnual!$C$3:$C$2298,Results_Production!$B20)</f>
        <v>60.664384140664403</v>
      </c>
      <c r="H20">
        <f>SUMIFS(ProductionByTechnologyAnnual!I$3:I$2298,ProductionByTechnologyAnnual!$B$3:$B$2298,Results_Production!$A20,ProductionByTechnologyAnnual!$C$3:$C$2298,Results_Production!$B20)</f>
        <v>64.470700504470699</v>
      </c>
      <c r="I20">
        <f>SUMIFS(ProductionByTechnologyAnnual!J$3:J$2298,ProductionByTechnologyAnnual!$B$3:$B$2298,Results_Production!$A20,ProductionByTechnologyAnnual!$C$3:$C$2298,Results_Production!$B20)</f>
        <v>91.883368531883406</v>
      </c>
      <c r="J20">
        <f>SUMIFS(ProductionByTechnologyAnnual!K$3:K$2298,ProductionByTechnologyAnnual!$B$3:$B$2298,Results_Production!$A20,ProductionByTechnologyAnnual!$C$3:$C$2298,Results_Production!$B20)</f>
        <v>108.06133654806101</v>
      </c>
      <c r="K20">
        <f>SUMIFS(ProductionByTechnologyAnnual!L$3:L$2298,ProductionByTechnologyAnnual!$B$3:$B$2298,Results_Production!$A20,ProductionByTechnologyAnnual!$C$3:$C$2298,Results_Production!$B20)</f>
        <v>144.087274584087</v>
      </c>
      <c r="L20">
        <f>SUMIFS(ProductionByTechnologyAnnual!M$3:M$2298,ProductionByTechnologyAnnual!$B$3:$B$2298,Results_Production!$A20,ProductionByTechnologyAnnual!$C$3:$C$2298,Results_Production!$B20)</f>
        <v>175.918924615919</v>
      </c>
      <c r="M20">
        <f>SUMIFS(ProductionByTechnologyAnnual!N$3:N$2298,ProductionByTechnologyAnnual!$B$3:$B$2298,Results_Production!$A20,ProductionByTechnologyAnnual!$C$3:$C$2298,Results_Production!$B20)</f>
        <v>236.08891335755499</v>
      </c>
      <c r="N20">
        <f>SUMIFS(ProductionByTechnologyAnnual!O$3:O$2298,ProductionByTechnologyAnnual!$B$3:$B$2298,Results_Production!$A20,ProductionByTechnologyAnnual!$C$3:$C$2298,Results_Production!$B20)</f>
        <v>236.08891335755499</v>
      </c>
      <c r="O20">
        <f>SUMIFS(ProductionByTechnologyAnnual!P$3:P$2298,ProductionByTechnologyAnnual!$B$3:$B$2298,Results_Production!$A20,ProductionByTechnologyAnnual!$C$3:$C$2298,Results_Production!$B20)</f>
        <v>277.18676828541498</v>
      </c>
      <c r="P20">
        <f>SUMIFS(ProductionByTechnologyAnnual!Q$3:Q$2298,ProductionByTechnologyAnnual!$B$3:$B$2298,Results_Production!$A20,ProductionByTechnologyAnnual!$C$3:$C$2298,Results_Production!$B20)</f>
        <v>322.40350287361503</v>
      </c>
      <c r="Q20">
        <f>SUMIFS(ProductionByTechnologyAnnual!R$3:R$2298,ProductionByTechnologyAnnual!$B$3:$B$2298,Results_Production!$A20,ProductionByTechnologyAnnual!$C$3:$C$2298,Results_Production!$B20)</f>
        <v>376.19868027989202</v>
      </c>
      <c r="R20">
        <f>SUMIFS(ProductionByTechnologyAnnual!S$3:S$2298,ProductionByTechnologyAnnual!$B$3:$B$2298,Results_Production!$A20,ProductionByTechnologyAnnual!$C$3:$C$2298,Results_Production!$B20)</f>
        <v>441.48972298779302</v>
      </c>
      <c r="S20">
        <f>SUMIFS(ProductionByTechnologyAnnual!T$3:T$2298,ProductionByTechnologyAnnual!$B$3:$B$2298,Results_Production!$A20,ProductionByTechnologyAnnual!$C$3:$C$2298,Results_Production!$B20)</f>
        <v>480.70359325038902</v>
      </c>
      <c r="T20">
        <f>SUMIFS(ProductionByTechnologyAnnual!U$3:U$2298,ProductionByTechnologyAnnual!$B$3:$B$2298,Results_Production!$A20,ProductionByTechnologyAnnual!$C$3:$C$2298,Results_Production!$B20)</f>
        <v>509.25748981620302</v>
      </c>
      <c r="U20">
        <f>SUMIFS(ProductionByTechnologyAnnual!V$3:V$2298,ProductionByTechnologyAnnual!$B$3:$B$2298,Results_Production!$A20,ProductionByTechnologyAnnual!$C$3:$C$2298,Results_Production!$B20)</f>
        <v>544.57856252986403</v>
      </c>
      <c r="V20">
        <f>SUMIFS(ProductionByTechnologyAnnual!W$3:W$2298,ProductionByTechnologyAnnual!$B$3:$B$2298,Results_Production!$A20,ProductionByTechnologyAnnual!$C$3:$C$2298,Results_Production!$B20)</f>
        <v>580.62741523435295</v>
      </c>
      <c r="W20">
        <f>SUMIFS(ProductionByTechnologyAnnual!X$3:X$2298,ProductionByTechnologyAnnual!$B$3:$B$2298,Results_Production!$A20,ProductionByTechnologyAnnual!$C$3:$C$2298,Results_Production!$B20)</f>
        <v>584.204400584204</v>
      </c>
      <c r="X20">
        <f>SUMIFS(ProductionByTechnologyAnnual!Y$3:Y$2298,ProductionByTechnologyAnnual!$B$3:$B$2298,Results_Production!$A20,ProductionByTechnologyAnnual!$C$3:$C$2298,Results_Production!$B20)</f>
        <v>584.204400584204</v>
      </c>
      <c r="Y20">
        <f>SUMIFS(ProductionByTechnologyAnnual!Z$3:Z$2298,ProductionByTechnologyAnnual!$B$3:$B$2298,Results_Production!$A20,ProductionByTechnologyAnnual!$C$3:$C$2298,Results_Production!$B20)</f>
        <v>584.20440058420502</v>
      </c>
      <c r="Z20">
        <f>SUMIFS(ProductionByTechnologyAnnual!AA$3:AA$2298,ProductionByTechnologyAnnual!$B$3:$B$2298,Results_Production!$A20,ProductionByTechnologyAnnual!$C$3:$C$2298,Results_Production!$B20)</f>
        <v>584.204400584204</v>
      </c>
      <c r="AA20">
        <f>SUMIFS(ProductionByTechnologyAnnual!AB$3:AB$2298,ProductionByTechnologyAnnual!$B$3:$B$2298,Results_Production!$A20,ProductionByTechnologyAnnual!$C$3:$C$2298,Results_Production!$B20)</f>
        <v>584.204400584204</v>
      </c>
      <c r="AB20">
        <f>SUMIFS(ProductionByTechnologyAnnual!AC$3:AC$2298,ProductionByTechnologyAnnual!$B$3:$B$2298,Results_Production!$A20,ProductionByTechnologyAnnual!$C$3:$C$2298,Results_Production!$B20)</f>
        <v>584.20440058420502</v>
      </c>
      <c r="AC20">
        <f>SUMIFS(ProductionByTechnologyAnnual!AD$3:AD$2298,ProductionByTechnologyAnnual!$B$3:$B$2298,Results_Production!$A20,ProductionByTechnologyAnnual!$C$3:$C$2298,Results_Production!$B20)</f>
        <v>584.20440058420502</v>
      </c>
      <c r="AD20">
        <f>SUMIFS(ProductionByTechnologyAnnual!AE$3:AE$2298,ProductionByTechnologyAnnual!$B$3:$B$2298,Results_Production!$A20,ProductionByTechnologyAnnual!$C$3:$C$2298,Results_Production!$B20)</f>
        <v>584.204400584204</v>
      </c>
      <c r="AE20">
        <f>SUMIFS(ProductionByTechnologyAnnual!AF$3:AF$2298,ProductionByTechnologyAnnual!$B$3:$B$2298,Results_Production!$A20,ProductionByTechnologyAnnual!$C$3:$C$2298,Results_Production!$B20)</f>
        <v>584.20440058420502</v>
      </c>
      <c r="AF20">
        <f>SUMIFS(ProductionByTechnologyAnnual!AG$3:AG$2298,ProductionByTechnologyAnnual!$B$3:$B$2298,Results_Production!$A20,ProductionByTechnologyAnnual!$C$3:$C$2298,Results_Production!$B20)</f>
        <v>584.20440058420502</v>
      </c>
      <c r="AG20">
        <f>SUMIFS(ProductionByTechnologyAnnual!AH$3:AH$2298,ProductionByTechnologyAnnual!$B$3:$B$2298,Results_Production!$A20,ProductionByTechnologyAnnual!$C$3:$C$2298,Results_Production!$B20)</f>
        <v>584.204400584204</v>
      </c>
      <c r="AH20">
        <f>SUMIFS(ProductionByTechnologyAnnual!AI$3:AI$2298,ProductionByTechnologyAnnual!$B$3:$B$2298,Results_Production!$A20,ProductionByTechnologyAnnual!$C$3:$C$2298,Results_Production!$B20)</f>
        <v>584.204400584204</v>
      </c>
      <c r="AI20">
        <f>SUMIFS(ProductionByTechnologyAnnual!AJ$3:AJ$2298,ProductionByTechnologyAnnual!$B$3:$B$2298,Results_Production!$A20,ProductionByTechnologyAnnual!$C$3:$C$2298,Results_Production!$B20)</f>
        <v>584.204400584204</v>
      </c>
      <c r="AJ20">
        <f>SUMIFS(ProductionByTechnologyAnnual!AK$3:AK$2298,ProductionByTechnologyAnnual!$B$3:$B$2298,Results_Production!$A20,ProductionByTechnologyAnnual!$C$3:$C$2298,Results_Production!$B20)</f>
        <v>584.20440058420502</v>
      </c>
      <c r="AK20">
        <f>SUMIFS(ProductionByTechnologyAnnual!AL$3:AL$2298,ProductionByTechnologyAnnual!$B$3:$B$2298,Results_Production!$A20,ProductionByTechnologyAnnual!$C$3:$C$2298,Results_Production!$B20)</f>
        <v>584.20440058420502</v>
      </c>
      <c r="AL20">
        <f>SUMIFS(ProductionByTechnologyAnnual!AM$3:AM$2298,ProductionByTechnologyAnnual!$B$3:$B$2298,Results_Production!$A20,ProductionByTechnologyAnnual!$C$3:$C$2298,Results_Production!$B20)</f>
        <v>584.204400584204</v>
      </c>
      <c r="AM20">
        <f>SUMIFS(ProductionByTechnologyAnnual!AN$3:AN$2298,ProductionByTechnologyAnnual!$B$3:$B$2298,Results_Production!$A20,ProductionByTechnologyAnnual!$C$3:$C$2298,Results_Production!$B20)</f>
        <v>584.20440058420502</v>
      </c>
      <c r="AN20">
        <f>SUMIFS(ProductionByTechnologyAnnual!AO$3:AO$2298,ProductionByTechnologyAnnual!$B$3:$B$2298,Results_Production!$A20,ProductionByTechnologyAnnual!$C$3:$C$2298,Results_Production!$B20)</f>
        <v>584.204400584204</v>
      </c>
      <c r="AO20">
        <f>SUMIFS(ProductionByTechnologyAnnual!AP$3:AP$2298,ProductionByTechnologyAnnual!$B$3:$B$2298,Results_Production!$A20,ProductionByTechnologyAnnual!$C$3:$C$2298,Results_Production!$B20)</f>
        <v>584.20440058420502</v>
      </c>
      <c r="AP20">
        <f>SUMIFS(ProductionByTechnologyAnnual!AQ$3:AQ$2298,ProductionByTechnologyAnnual!$B$3:$B$2298,Results_Production!$A20,ProductionByTechnologyAnnual!$C$3:$C$2298,Results_Production!$B20)</f>
        <v>584.204400584204</v>
      </c>
      <c r="AQ20">
        <f>SUMIFS(ProductionByTechnologyAnnual!AR$3:AR$2298,ProductionByTechnologyAnnual!$B$3:$B$2298,Results_Production!$A20,ProductionByTechnologyAnnual!$C$3:$C$2298,Results_Production!$B20)</f>
        <v>584.204400584204</v>
      </c>
      <c r="AR20">
        <f>SUMIFS(ProductionByTechnologyAnnual!AS$3:AS$2298,ProductionByTechnologyAnnual!$B$3:$B$2298,Results_Production!$A20,ProductionByTechnologyAnnual!$C$3:$C$2298,Results_Production!$B20)</f>
        <v>584.20440058420502</v>
      </c>
      <c r="AS20">
        <f>SUMIFS(ProductionByTechnologyAnnual!AT$3:AT$2298,ProductionByTechnologyAnnual!$B$3:$B$2298,Results_Production!$A20,ProductionByTechnologyAnnual!$C$3:$C$2298,Results_Production!$B20)</f>
        <v>584.204400584204</v>
      </c>
      <c r="AT20">
        <f>SUMIFS(ProductionByTechnologyAnnual!AU$3:AU$2298,ProductionByTechnologyAnnual!$B$3:$B$2298,Results_Production!$A20,ProductionByTechnologyAnnual!$C$3:$C$2298,Results_Production!$B20)</f>
        <v>584.204400584204</v>
      </c>
      <c r="AU20">
        <f>SUMIFS(ProductionByTechnologyAnnual!AV$3:AV$2298,ProductionByTechnologyAnnual!$B$3:$B$2298,Results_Production!$A20,ProductionByTechnologyAnnual!$C$3:$C$2298,Results_Production!$B20)</f>
        <v>584.20440058420502</v>
      </c>
      <c r="AV20">
        <f>SUMIFS(ProductionByTechnologyAnnual!AW$3:AW$2298,ProductionByTechnologyAnnual!$B$3:$B$2298,Results_Production!$A20,ProductionByTechnologyAnnual!$C$3:$C$2298,Results_Production!$B20)</f>
        <v>584.204400584204</v>
      </c>
      <c r="AW20">
        <f>SUMIFS(ProductionByTechnologyAnnual!AX$3:AX$2298,ProductionByTechnologyAnnual!$B$3:$B$2298,Results_Production!$A20,ProductionByTechnologyAnnual!$C$3:$C$2298,Results_Production!$B20)</f>
        <v>584.204400584204</v>
      </c>
      <c r="AX20">
        <f>SUMIFS(ProductionByTechnologyAnnual!AY$3:AY$2298,ProductionByTechnologyAnnual!$B$3:$B$2298,Results_Production!$A20,ProductionByTechnologyAnnual!$C$3:$C$2298,Results_Production!$B20)</f>
        <v>584.20440058420502</v>
      </c>
      <c r="AY20">
        <f>SUMIFS(ProductionByTechnologyAnnual!AZ$3:AZ$2298,ProductionByTechnologyAnnual!$B$3:$B$2298,Results_Production!$A20,ProductionByTechnologyAnnual!$C$3:$C$2298,Results_Production!$B20)</f>
        <v>584.204400584204</v>
      </c>
      <c r="AZ20">
        <f>SUMIFS(ProductionByTechnologyAnnual!BA$3:BA$2298,ProductionByTechnologyAnnual!$B$3:$B$2298,Results_Production!$A20,ProductionByTechnologyAnnual!$C$3:$C$2298,Results_Production!$B20)</f>
        <v>584.204400584204</v>
      </c>
      <c r="BA20">
        <f>SUMIFS(ProductionByTechnologyAnnual!BB$3:BB$2298,ProductionByTechnologyAnnual!$B$3:$B$2298,Results_Production!$A20,ProductionByTechnologyAnnual!$C$3:$C$2298,Results_Production!$B20)</f>
        <v>584.204400584204</v>
      </c>
      <c r="BB20">
        <f>SUMIFS(ProductionByTechnologyAnnual!BC$3:BC$2298,ProductionByTechnologyAnnual!$B$3:$B$2298,Results_Production!$A20,ProductionByTechnologyAnnual!$C$3:$C$2298,Results_Production!$B20)</f>
        <v>584.204400584204</v>
      </c>
      <c r="BC20">
        <f>SUMIFS(ProductionByTechnologyAnnual!BD$3:BD$2298,ProductionByTechnologyAnnual!$B$3:$B$2298,Results_Production!$A20,ProductionByTechnologyAnnual!$C$3:$C$2298,Results_Production!$B20)</f>
        <v>584.204400584204</v>
      </c>
      <c r="BD20">
        <f>SUMIFS(ProductionByTechnologyAnnual!BE$3:BE$2298,ProductionByTechnologyAnnual!$B$3:$B$2298,Results_Production!$A20,ProductionByTechnologyAnnual!$C$3:$C$2298,Results_Production!$B20)</f>
        <v>584.204400584204</v>
      </c>
      <c r="BE20">
        <f>SUMIFS(ProductionByTechnologyAnnual!BF$3:BF$2298,ProductionByTechnologyAnnual!$B$3:$B$2298,Results_Production!$A20,ProductionByTechnologyAnnual!$C$3:$C$2298,Results_Production!$B20)</f>
        <v>584.20440058420502</v>
      </c>
      <c r="BF20">
        <f>SUMIFS(ProductionByTechnologyAnnual!BG$3:BG$2298,ProductionByTechnologyAnnual!$B$3:$B$2298,Results_Production!$A20,ProductionByTechnologyAnnual!$C$3:$C$2298,Results_Production!$B20)</f>
        <v>584.204400584204</v>
      </c>
    </row>
    <row r="21" spans="1:58" x14ac:dyDescent="0.25">
      <c r="A21" t="s">
        <v>51</v>
      </c>
      <c r="B21" t="s">
        <v>102</v>
      </c>
      <c r="C21">
        <f>SUMIFS(ProductionByTechnologyAnnual!D$3:D$2298,ProductionByTechnologyAnnual!$B$3:$B$2298,Results_Production!$A21,ProductionByTechnologyAnnual!$C$3:$C$2298,Results_Production!$B21)</f>
        <v>0.81126174778570803</v>
      </c>
      <c r="D21">
        <f>SUMIFS(ProductionByTechnologyAnnual!E$3:E$2298,ProductionByTechnologyAnnual!$B$3:$B$2298,Results_Production!$A21,ProductionByTechnologyAnnual!$C$3:$C$2298,Results_Production!$B21)</f>
        <v>1.2525578120182601</v>
      </c>
      <c r="E21">
        <f>SUMIFS(ProductionByTechnologyAnnual!F$3:F$2298,ProductionByTechnologyAnnual!$B$3:$B$2298,Results_Production!$A21,ProductionByTechnologyAnnual!$C$3:$C$2298,Results_Production!$B21)</f>
        <v>0</v>
      </c>
      <c r="F21">
        <f>SUMIFS(ProductionByTechnologyAnnual!G$3:G$2298,ProductionByTechnologyAnnual!$B$3:$B$2298,Results_Production!$A21,ProductionByTechnologyAnnual!$C$3:$C$2298,Results_Production!$B21)</f>
        <v>0.34134417654730698</v>
      </c>
      <c r="G21">
        <f>SUMIFS(ProductionByTechnologyAnnual!H$3:H$2298,ProductionByTechnologyAnnual!$B$3:$B$2298,Results_Production!$A21,ProductionByTechnologyAnnual!$C$3:$C$2298,Results_Production!$B21)</f>
        <v>4.3127610161785501</v>
      </c>
      <c r="H21">
        <f>SUMIFS(ProductionByTechnologyAnnual!I$3:I$2298,ProductionByTechnologyAnnual!$B$3:$B$2298,Results_Production!$A21,ProductionByTechnologyAnnual!$C$3:$C$2298,Results_Production!$B21)</f>
        <v>0.32245271911481999</v>
      </c>
      <c r="I21">
        <f>SUMIFS(ProductionByTechnologyAnnual!J$3:J$2298,ProductionByTechnologyAnnual!$B$3:$B$2298,Results_Production!$A21,ProductionByTechnologyAnnual!$C$3:$C$2298,Results_Production!$B21)</f>
        <v>0</v>
      </c>
      <c r="J21">
        <f>SUMIFS(ProductionByTechnologyAnnual!K$3:K$2298,ProductionByTechnologyAnnual!$B$3:$B$2298,Results_Production!$A21,ProductionByTechnologyAnnual!$C$3:$C$2298,Results_Production!$B21)</f>
        <v>0.237386814035282</v>
      </c>
      <c r="K21">
        <f>SUMIFS(ProductionByTechnologyAnnual!L$3:L$2298,ProductionByTechnologyAnnual!$B$3:$B$2298,Results_Production!$A21,ProductionByTechnologyAnnual!$C$3:$C$2298,Results_Production!$B21)</f>
        <v>0</v>
      </c>
      <c r="L21">
        <f>SUMIFS(ProductionByTechnologyAnnual!M$3:M$2298,ProductionByTechnologyAnnual!$B$3:$B$2298,Results_Production!$A21,ProductionByTechnologyAnnual!$C$3:$C$2298,Results_Production!$B21)</f>
        <v>0</v>
      </c>
      <c r="M21">
        <f>SUMIFS(ProductionByTechnologyAnnual!N$3:N$2298,ProductionByTechnologyAnnual!$B$3:$B$2298,Results_Production!$A21,ProductionByTechnologyAnnual!$C$3:$C$2298,Results_Production!$B21)</f>
        <v>0</v>
      </c>
      <c r="N21">
        <f>SUMIFS(ProductionByTechnologyAnnual!O$3:O$2298,ProductionByTechnologyAnnual!$B$3:$B$2298,Results_Production!$A21,ProductionByTechnologyAnnual!$C$3:$C$2298,Results_Production!$B21)</f>
        <v>0</v>
      </c>
      <c r="O21">
        <f>SUMIFS(ProductionByTechnologyAnnual!P$3:P$2298,ProductionByTechnologyAnnual!$B$3:$B$2298,Results_Production!$A21,ProductionByTechnologyAnnual!$C$3:$C$2298,Results_Production!$B21)</f>
        <v>0</v>
      </c>
      <c r="P21">
        <f>SUMIFS(ProductionByTechnologyAnnual!Q$3:Q$2298,ProductionByTechnologyAnnual!$B$3:$B$2298,Results_Production!$A21,ProductionByTechnologyAnnual!$C$3:$C$2298,Results_Production!$B21)</f>
        <v>0</v>
      </c>
      <c r="Q21">
        <f>SUMIFS(ProductionByTechnologyAnnual!R$3:R$2298,ProductionByTechnologyAnnual!$B$3:$B$2298,Results_Production!$A21,ProductionByTechnologyAnnual!$C$3:$C$2298,Results_Production!$B21)</f>
        <v>0</v>
      </c>
      <c r="R21">
        <f>SUMIFS(ProductionByTechnologyAnnual!S$3:S$2298,ProductionByTechnologyAnnual!$B$3:$B$2298,Results_Production!$A21,ProductionByTechnologyAnnual!$C$3:$C$2298,Results_Production!$B21)</f>
        <v>0</v>
      </c>
      <c r="S21">
        <f>SUMIFS(ProductionByTechnologyAnnual!T$3:T$2298,ProductionByTechnologyAnnual!$B$3:$B$2298,Results_Production!$A21,ProductionByTechnologyAnnual!$C$3:$C$2298,Results_Production!$B21)</f>
        <v>0</v>
      </c>
      <c r="T21">
        <f>SUMIFS(ProductionByTechnologyAnnual!U$3:U$2298,ProductionByTechnologyAnnual!$B$3:$B$2298,Results_Production!$A21,ProductionByTechnologyAnnual!$C$3:$C$2298,Results_Production!$B21)</f>
        <v>0</v>
      </c>
      <c r="U21">
        <f>SUMIFS(ProductionByTechnologyAnnual!V$3:V$2298,ProductionByTechnologyAnnual!$B$3:$B$2298,Results_Production!$A21,ProductionByTechnologyAnnual!$C$3:$C$2298,Results_Production!$B21)</f>
        <v>0</v>
      </c>
      <c r="V21">
        <f>SUMIFS(ProductionByTechnologyAnnual!W$3:W$2298,ProductionByTechnologyAnnual!$B$3:$B$2298,Results_Production!$A21,ProductionByTechnologyAnnual!$C$3:$C$2298,Results_Production!$B21)</f>
        <v>0</v>
      </c>
      <c r="W21">
        <f>SUMIFS(ProductionByTechnologyAnnual!X$3:X$2298,ProductionByTechnologyAnnual!$B$3:$B$2298,Results_Production!$A21,ProductionByTechnologyAnnual!$C$3:$C$2298,Results_Production!$B21)</f>
        <v>0</v>
      </c>
      <c r="X21">
        <f>SUMIFS(ProductionByTechnologyAnnual!Y$3:Y$2298,ProductionByTechnologyAnnual!$B$3:$B$2298,Results_Production!$A21,ProductionByTechnologyAnnual!$C$3:$C$2298,Results_Production!$B21)</f>
        <v>0</v>
      </c>
      <c r="Y21">
        <f>SUMIFS(ProductionByTechnologyAnnual!Z$3:Z$2298,ProductionByTechnologyAnnual!$B$3:$B$2298,Results_Production!$A21,ProductionByTechnologyAnnual!$C$3:$C$2298,Results_Production!$B21)</f>
        <v>0</v>
      </c>
      <c r="Z21">
        <f>SUMIFS(ProductionByTechnologyAnnual!AA$3:AA$2298,ProductionByTechnologyAnnual!$B$3:$B$2298,Results_Production!$A21,ProductionByTechnologyAnnual!$C$3:$C$2298,Results_Production!$B21)</f>
        <v>0</v>
      </c>
      <c r="AA21">
        <f>SUMIFS(ProductionByTechnologyAnnual!AB$3:AB$2298,ProductionByTechnologyAnnual!$B$3:$B$2298,Results_Production!$A21,ProductionByTechnologyAnnual!$C$3:$C$2298,Results_Production!$B21)</f>
        <v>0</v>
      </c>
      <c r="AB21">
        <f>SUMIFS(ProductionByTechnologyAnnual!AC$3:AC$2298,ProductionByTechnologyAnnual!$B$3:$B$2298,Results_Production!$A21,ProductionByTechnologyAnnual!$C$3:$C$2298,Results_Production!$B21)</f>
        <v>0</v>
      </c>
      <c r="AC21">
        <f>SUMIFS(ProductionByTechnologyAnnual!AD$3:AD$2298,ProductionByTechnologyAnnual!$B$3:$B$2298,Results_Production!$A21,ProductionByTechnologyAnnual!$C$3:$C$2298,Results_Production!$B21)</f>
        <v>0</v>
      </c>
      <c r="AD21">
        <f>SUMIFS(ProductionByTechnologyAnnual!AE$3:AE$2298,ProductionByTechnologyAnnual!$B$3:$B$2298,Results_Production!$A21,ProductionByTechnologyAnnual!$C$3:$C$2298,Results_Production!$B21)</f>
        <v>0</v>
      </c>
      <c r="AE21">
        <f>SUMIFS(ProductionByTechnologyAnnual!AF$3:AF$2298,ProductionByTechnologyAnnual!$B$3:$B$2298,Results_Production!$A21,ProductionByTechnologyAnnual!$C$3:$C$2298,Results_Production!$B21)</f>
        <v>0</v>
      </c>
      <c r="AF21">
        <f>SUMIFS(ProductionByTechnologyAnnual!AG$3:AG$2298,ProductionByTechnologyAnnual!$B$3:$B$2298,Results_Production!$A21,ProductionByTechnologyAnnual!$C$3:$C$2298,Results_Production!$B21)</f>
        <v>0</v>
      </c>
      <c r="AG21">
        <f>SUMIFS(ProductionByTechnologyAnnual!AH$3:AH$2298,ProductionByTechnologyAnnual!$B$3:$B$2298,Results_Production!$A21,ProductionByTechnologyAnnual!$C$3:$C$2298,Results_Production!$B21)</f>
        <v>0</v>
      </c>
      <c r="AH21">
        <f>SUMIFS(ProductionByTechnologyAnnual!AI$3:AI$2298,ProductionByTechnologyAnnual!$B$3:$B$2298,Results_Production!$A21,ProductionByTechnologyAnnual!$C$3:$C$2298,Results_Production!$B21)</f>
        <v>0</v>
      </c>
      <c r="AI21">
        <f>SUMIFS(ProductionByTechnologyAnnual!AJ$3:AJ$2298,ProductionByTechnologyAnnual!$B$3:$B$2298,Results_Production!$A21,ProductionByTechnologyAnnual!$C$3:$C$2298,Results_Production!$B21)</f>
        <v>0</v>
      </c>
      <c r="AJ21">
        <f>SUMIFS(ProductionByTechnologyAnnual!AK$3:AK$2298,ProductionByTechnologyAnnual!$B$3:$B$2298,Results_Production!$A21,ProductionByTechnologyAnnual!$C$3:$C$2298,Results_Production!$B21)</f>
        <v>0</v>
      </c>
      <c r="AK21">
        <f>SUMIFS(ProductionByTechnologyAnnual!AL$3:AL$2298,ProductionByTechnologyAnnual!$B$3:$B$2298,Results_Production!$A21,ProductionByTechnologyAnnual!$C$3:$C$2298,Results_Production!$B21)</f>
        <v>0</v>
      </c>
      <c r="AL21">
        <f>SUMIFS(ProductionByTechnologyAnnual!AM$3:AM$2298,ProductionByTechnologyAnnual!$B$3:$B$2298,Results_Production!$A21,ProductionByTechnologyAnnual!$C$3:$C$2298,Results_Production!$B21)</f>
        <v>0</v>
      </c>
      <c r="AM21">
        <f>SUMIFS(ProductionByTechnologyAnnual!AN$3:AN$2298,ProductionByTechnologyAnnual!$B$3:$B$2298,Results_Production!$A21,ProductionByTechnologyAnnual!$C$3:$C$2298,Results_Production!$B21)</f>
        <v>0</v>
      </c>
      <c r="AN21">
        <f>SUMIFS(ProductionByTechnologyAnnual!AO$3:AO$2298,ProductionByTechnologyAnnual!$B$3:$B$2298,Results_Production!$A21,ProductionByTechnologyAnnual!$C$3:$C$2298,Results_Production!$B21)</f>
        <v>0</v>
      </c>
      <c r="AO21">
        <f>SUMIFS(ProductionByTechnologyAnnual!AP$3:AP$2298,ProductionByTechnologyAnnual!$B$3:$B$2298,Results_Production!$A21,ProductionByTechnologyAnnual!$C$3:$C$2298,Results_Production!$B21)</f>
        <v>0</v>
      </c>
      <c r="AP21">
        <f>SUMIFS(ProductionByTechnologyAnnual!AQ$3:AQ$2298,ProductionByTechnologyAnnual!$B$3:$B$2298,Results_Production!$A21,ProductionByTechnologyAnnual!$C$3:$C$2298,Results_Production!$B21)</f>
        <v>0</v>
      </c>
      <c r="AQ21">
        <f>SUMIFS(ProductionByTechnologyAnnual!AR$3:AR$2298,ProductionByTechnologyAnnual!$B$3:$B$2298,Results_Production!$A21,ProductionByTechnologyAnnual!$C$3:$C$2298,Results_Production!$B21)</f>
        <v>0</v>
      </c>
      <c r="AR21">
        <f>SUMIFS(ProductionByTechnologyAnnual!AS$3:AS$2298,ProductionByTechnologyAnnual!$B$3:$B$2298,Results_Production!$A21,ProductionByTechnologyAnnual!$C$3:$C$2298,Results_Production!$B21)</f>
        <v>0</v>
      </c>
      <c r="AS21">
        <f>SUMIFS(ProductionByTechnologyAnnual!AT$3:AT$2298,ProductionByTechnologyAnnual!$B$3:$B$2298,Results_Production!$A21,ProductionByTechnologyAnnual!$C$3:$C$2298,Results_Production!$B21)</f>
        <v>0</v>
      </c>
      <c r="AT21">
        <f>SUMIFS(ProductionByTechnologyAnnual!AU$3:AU$2298,ProductionByTechnologyAnnual!$B$3:$B$2298,Results_Production!$A21,ProductionByTechnologyAnnual!$C$3:$C$2298,Results_Production!$B21)</f>
        <v>0</v>
      </c>
      <c r="AU21">
        <f>SUMIFS(ProductionByTechnologyAnnual!AV$3:AV$2298,ProductionByTechnologyAnnual!$B$3:$B$2298,Results_Production!$A21,ProductionByTechnologyAnnual!$C$3:$C$2298,Results_Production!$B21)</f>
        <v>0</v>
      </c>
      <c r="AV21">
        <f>SUMIFS(ProductionByTechnologyAnnual!AW$3:AW$2298,ProductionByTechnologyAnnual!$B$3:$B$2298,Results_Production!$A21,ProductionByTechnologyAnnual!$C$3:$C$2298,Results_Production!$B21)</f>
        <v>0</v>
      </c>
      <c r="AW21">
        <f>SUMIFS(ProductionByTechnologyAnnual!AX$3:AX$2298,ProductionByTechnologyAnnual!$B$3:$B$2298,Results_Production!$A21,ProductionByTechnologyAnnual!$C$3:$C$2298,Results_Production!$B21)</f>
        <v>0</v>
      </c>
      <c r="AX21">
        <f>SUMIFS(ProductionByTechnologyAnnual!AY$3:AY$2298,ProductionByTechnologyAnnual!$B$3:$B$2298,Results_Production!$A21,ProductionByTechnologyAnnual!$C$3:$C$2298,Results_Production!$B21)</f>
        <v>0</v>
      </c>
      <c r="AY21">
        <f>SUMIFS(ProductionByTechnologyAnnual!AZ$3:AZ$2298,ProductionByTechnologyAnnual!$B$3:$B$2298,Results_Production!$A21,ProductionByTechnologyAnnual!$C$3:$C$2298,Results_Production!$B21)</f>
        <v>0</v>
      </c>
      <c r="AZ21">
        <f>SUMIFS(ProductionByTechnologyAnnual!BA$3:BA$2298,ProductionByTechnologyAnnual!$B$3:$B$2298,Results_Production!$A21,ProductionByTechnologyAnnual!$C$3:$C$2298,Results_Production!$B21)</f>
        <v>0</v>
      </c>
      <c r="BA21">
        <f>SUMIFS(ProductionByTechnologyAnnual!BB$3:BB$2298,ProductionByTechnologyAnnual!$B$3:$B$2298,Results_Production!$A21,ProductionByTechnologyAnnual!$C$3:$C$2298,Results_Production!$B21)</f>
        <v>0</v>
      </c>
      <c r="BB21">
        <f>SUMIFS(ProductionByTechnologyAnnual!BC$3:BC$2298,ProductionByTechnologyAnnual!$B$3:$B$2298,Results_Production!$A21,ProductionByTechnologyAnnual!$C$3:$C$2298,Results_Production!$B21)</f>
        <v>0</v>
      </c>
      <c r="BC21">
        <f>SUMIFS(ProductionByTechnologyAnnual!BD$3:BD$2298,ProductionByTechnologyAnnual!$B$3:$B$2298,Results_Production!$A21,ProductionByTechnologyAnnual!$C$3:$C$2298,Results_Production!$B21)</f>
        <v>0</v>
      </c>
      <c r="BD21">
        <f>SUMIFS(ProductionByTechnologyAnnual!BE$3:BE$2298,ProductionByTechnologyAnnual!$B$3:$B$2298,Results_Production!$A21,ProductionByTechnologyAnnual!$C$3:$C$2298,Results_Production!$B21)</f>
        <v>0</v>
      </c>
      <c r="BE21">
        <f>SUMIFS(ProductionByTechnologyAnnual!BF$3:BF$2298,ProductionByTechnologyAnnual!$B$3:$B$2298,Results_Production!$A21,ProductionByTechnologyAnnual!$C$3:$C$2298,Results_Production!$B21)</f>
        <v>1.9368319919503301</v>
      </c>
      <c r="BF21">
        <f>SUMIFS(ProductionByTechnologyAnnual!BG$3:BG$2298,ProductionByTechnologyAnnual!$B$3:$B$2298,Results_Production!$A21,ProductionByTechnologyAnnual!$C$3:$C$2298,Results_Production!$B21)</f>
        <v>2.01786041598882</v>
      </c>
    </row>
    <row r="22" spans="1:58" x14ac:dyDescent="0.25">
      <c r="A22" t="s">
        <v>52</v>
      </c>
      <c r="B22" t="s">
        <v>98</v>
      </c>
      <c r="C22">
        <f>SUMIFS(ProductionByTechnologyAnnual!D$3:D$2298,ProductionByTechnologyAnnual!$B$3:$B$2298,Results_Production!$A22,ProductionByTechnologyAnnual!$C$3:$C$2298,Results_Production!$B22)</f>
        <v>0</v>
      </c>
      <c r="D22">
        <f>SUMIFS(ProductionByTechnologyAnnual!E$3:E$2298,ProductionByTechnologyAnnual!$B$3:$B$2298,Results_Production!$A22,ProductionByTechnologyAnnual!$C$3:$C$2298,Results_Production!$B22)</f>
        <v>0</v>
      </c>
      <c r="E22">
        <f>SUMIFS(ProductionByTechnologyAnnual!F$3:F$2298,ProductionByTechnologyAnnual!$B$3:$B$2298,Results_Production!$A22,ProductionByTechnologyAnnual!$C$3:$C$2298,Results_Production!$B22)</f>
        <v>0</v>
      </c>
      <c r="F22">
        <f>SUMIFS(ProductionByTechnologyAnnual!G$3:G$2298,ProductionByTechnologyAnnual!$B$3:$B$2298,Results_Production!$A22,ProductionByTechnologyAnnual!$C$3:$C$2298,Results_Production!$B22)</f>
        <v>0</v>
      </c>
      <c r="G22">
        <f>SUMIFS(ProductionByTechnologyAnnual!H$3:H$2298,ProductionByTechnologyAnnual!$B$3:$B$2298,Results_Production!$A22,ProductionByTechnologyAnnual!$C$3:$C$2298,Results_Production!$B22)</f>
        <v>0</v>
      </c>
      <c r="H22">
        <f>SUMIFS(ProductionByTechnologyAnnual!I$3:I$2298,ProductionByTechnologyAnnual!$B$3:$B$2298,Results_Production!$A22,ProductionByTechnologyAnnual!$C$3:$C$2298,Results_Production!$B22)</f>
        <v>0</v>
      </c>
      <c r="I22">
        <f>SUMIFS(ProductionByTechnologyAnnual!J$3:J$2298,ProductionByTechnologyAnnual!$B$3:$B$2298,Results_Production!$A22,ProductionByTechnologyAnnual!$C$3:$C$2298,Results_Production!$B22)</f>
        <v>0</v>
      </c>
      <c r="J22">
        <f>SUMIFS(ProductionByTechnologyAnnual!K$3:K$2298,ProductionByTechnologyAnnual!$B$3:$B$2298,Results_Production!$A22,ProductionByTechnologyAnnual!$C$3:$C$2298,Results_Production!$B22)</f>
        <v>0</v>
      </c>
      <c r="K22">
        <f>SUMIFS(ProductionByTechnologyAnnual!L$3:L$2298,ProductionByTechnologyAnnual!$B$3:$B$2298,Results_Production!$A22,ProductionByTechnologyAnnual!$C$3:$C$2298,Results_Production!$B22)</f>
        <v>0</v>
      </c>
      <c r="L22">
        <f>SUMIFS(ProductionByTechnologyAnnual!M$3:M$2298,ProductionByTechnologyAnnual!$B$3:$B$2298,Results_Production!$A22,ProductionByTechnologyAnnual!$C$3:$C$2298,Results_Production!$B22)</f>
        <v>0</v>
      </c>
      <c r="M22">
        <f>SUMIFS(ProductionByTechnologyAnnual!N$3:N$2298,ProductionByTechnologyAnnual!$B$3:$B$2298,Results_Production!$A22,ProductionByTechnologyAnnual!$C$3:$C$2298,Results_Production!$B22)</f>
        <v>0</v>
      </c>
      <c r="N22">
        <f>SUMIFS(ProductionByTechnologyAnnual!O$3:O$2298,ProductionByTechnologyAnnual!$B$3:$B$2298,Results_Production!$A22,ProductionByTechnologyAnnual!$C$3:$C$2298,Results_Production!$B22)</f>
        <v>0</v>
      </c>
      <c r="O22">
        <f>SUMIFS(ProductionByTechnologyAnnual!P$3:P$2298,ProductionByTechnologyAnnual!$B$3:$B$2298,Results_Production!$A22,ProductionByTechnologyAnnual!$C$3:$C$2298,Results_Production!$B22)</f>
        <v>0</v>
      </c>
      <c r="P22">
        <f>SUMIFS(ProductionByTechnologyAnnual!Q$3:Q$2298,ProductionByTechnologyAnnual!$B$3:$B$2298,Results_Production!$A22,ProductionByTechnologyAnnual!$C$3:$C$2298,Results_Production!$B22)</f>
        <v>0</v>
      </c>
      <c r="Q22">
        <f>SUMIFS(ProductionByTechnologyAnnual!R$3:R$2298,ProductionByTechnologyAnnual!$B$3:$B$2298,Results_Production!$A22,ProductionByTechnologyAnnual!$C$3:$C$2298,Results_Production!$B22)</f>
        <v>0</v>
      </c>
      <c r="R22">
        <f>SUMIFS(ProductionByTechnologyAnnual!S$3:S$2298,ProductionByTechnologyAnnual!$B$3:$B$2298,Results_Production!$A22,ProductionByTechnologyAnnual!$C$3:$C$2298,Results_Production!$B22)</f>
        <v>0</v>
      </c>
      <c r="S22">
        <f>SUMIFS(ProductionByTechnologyAnnual!T$3:T$2298,ProductionByTechnologyAnnual!$B$3:$B$2298,Results_Production!$A22,ProductionByTechnologyAnnual!$C$3:$C$2298,Results_Production!$B22)</f>
        <v>0</v>
      </c>
      <c r="T22">
        <f>SUMIFS(ProductionByTechnologyAnnual!U$3:U$2298,ProductionByTechnologyAnnual!$B$3:$B$2298,Results_Production!$A22,ProductionByTechnologyAnnual!$C$3:$C$2298,Results_Production!$B22)</f>
        <v>0</v>
      </c>
      <c r="U22">
        <f>SUMIFS(ProductionByTechnologyAnnual!V$3:V$2298,ProductionByTechnologyAnnual!$B$3:$B$2298,Results_Production!$A22,ProductionByTechnologyAnnual!$C$3:$C$2298,Results_Production!$B22)</f>
        <v>0</v>
      </c>
      <c r="V22">
        <f>SUMIFS(ProductionByTechnologyAnnual!W$3:W$2298,ProductionByTechnologyAnnual!$B$3:$B$2298,Results_Production!$A22,ProductionByTechnologyAnnual!$C$3:$C$2298,Results_Production!$B22)</f>
        <v>0</v>
      </c>
      <c r="W22">
        <f>SUMIFS(ProductionByTechnologyAnnual!X$3:X$2298,ProductionByTechnologyAnnual!$B$3:$B$2298,Results_Production!$A22,ProductionByTechnologyAnnual!$C$3:$C$2298,Results_Production!$B22)</f>
        <v>0</v>
      </c>
      <c r="X22">
        <f>SUMIFS(ProductionByTechnologyAnnual!Y$3:Y$2298,ProductionByTechnologyAnnual!$B$3:$B$2298,Results_Production!$A22,ProductionByTechnologyAnnual!$C$3:$C$2298,Results_Production!$B22)</f>
        <v>0</v>
      </c>
      <c r="Y22">
        <f>SUMIFS(ProductionByTechnologyAnnual!Z$3:Z$2298,ProductionByTechnologyAnnual!$B$3:$B$2298,Results_Production!$A22,ProductionByTechnologyAnnual!$C$3:$C$2298,Results_Production!$B22)</f>
        <v>0</v>
      </c>
      <c r="Z22">
        <f>SUMIFS(ProductionByTechnologyAnnual!AA$3:AA$2298,ProductionByTechnologyAnnual!$B$3:$B$2298,Results_Production!$A22,ProductionByTechnologyAnnual!$C$3:$C$2298,Results_Production!$B22)</f>
        <v>0</v>
      </c>
      <c r="AA22">
        <f>SUMIFS(ProductionByTechnologyAnnual!AB$3:AB$2298,ProductionByTechnologyAnnual!$B$3:$B$2298,Results_Production!$A22,ProductionByTechnologyAnnual!$C$3:$C$2298,Results_Production!$B22)</f>
        <v>0</v>
      </c>
      <c r="AB22">
        <f>SUMIFS(ProductionByTechnologyAnnual!AC$3:AC$2298,ProductionByTechnologyAnnual!$B$3:$B$2298,Results_Production!$A22,ProductionByTechnologyAnnual!$C$3:$C$2298,Results_Production!$B22)</f>
        <v>0</v>
      </c>
      <c r="AC22">
        <f>SUMIFS(ProductionByTechnologyAnnual!AD$3:AD$2298,ProductionByTechnologyAnnual!$B$3:$B$2298,Results_Production!$A22,ProductionByTechnologyAnnual!$C$3:$C$2298,Results_Production!$B22)</f>
        <v>0</v>
      </c>
      <c r="AD22">
        <f>SUMIFS(ProductionByTechnologyAnnual!AE$3:AE$2298,ProductionByTechnologyAnnual!$B$3:$B$2298,Results_Production!$A22,ProductionByTechnologyAnnual!$C$3:$C$2298,Results_Production!$B22)</f>
        <v>0</v>
      </c>
      <c r="AE22">
        <f>SUMIFS(ProductionByTechnologyAnnual!AF$3:AF$2298,ProductionByTechnologyAnnual!$B$3:$B$2298,Results_Production!$A22,ProductionByTechnologyAnnual!$C$3:$C$2298,Results_Production!$B22)</f>
        <v>0</v>
      </c>
      <c r="AF22">
        <f>SUMIFS(ProductionByTechnologyAnnual!AG$3:AG$2298,ProductionByTechnologyAnnual!$B$3:$B$2298,Results_Production!$A22,ProductionByTechnologyAnnual!$C$3:$C$2298,Results_Production!$B22)</f>
        <v>0</v>
      </c>
      <c r="AG22">
        <f>SUMIFS(ProductionByTechnologyAnnual!AH$3:AH$2298,ProductionByTechnologyAnnual!$B$3:$B$2298,Results_Production!$A22,ProductionByTechnologyAnnual!$C$3:$C$2298,Results_Production!$B22)</f>
        <v>0</v>
      </c>
      <c r="AH22">
        <f>SUMIFS(ProductionByTechnologyAnnual!AI$3:AI$2298,ProductionByTechnologyAnnual!$B$3:$B$2298,Results_Production!$A22,ProductionByTechnologyAnnual!$C$3:$C$2298,Results_Production!$B22)</f>
        <v>0</v>
      </c>
      <c r="AI22">
        <f>SUMIFS(ProductionByTechnologyAnnual!AJ$3:AJ$2298,ProductionByTechnologyAnnual!$B$3:$B$2298,Results_Production!$A22,ProductionByTechnologyAnnual!$C$3:$C$2298,Results_Production!$B22)</f>
        <v>0</v>
      </c>
      <c r="AJ22">
        <f>SUMIFS(ProductionByTechnologyAnnual!AK$3:AK$2298,ProductionByTechnologyAnnual!$B$3:$B$2298,Results_Production!$A22,ProductionByTechnologyAnnual!$C$3:$C$2298,Results_Production!$B22)</f>
        <v>0</v>
      </c>
      <c r="AK22">
        <f>SUMIFS(ProductionByTechnologyAnnual!AL$3:AL$2298,ProductionByTechnologyAnnual!$B$3:$B$2298,Results_Production!$A22,ProductionByTechnologyAnnual!$C$3:$C$2298,Results_Production!$B22)</f>
        <v>0</v>
      </c>
      <c r="AL22">
        <f>SUMIFS(ProductionByTechnologyAnnual!AM$3:AM$2298,ProductionByTechnologyAnnual!$B$3:$B$2298,Results_Production!$A22,ProductionByTechnologyAnnual!$C$3:$C$2298,Results_Production!$B22)</f>
        <v>0</v>
      </c>
      <c r="AM22">
        <f>SUMIFS(ProductionByTechnologyAnnual!AN$3:AN$2298,ProductionByTechnologyAnnual!$B$3:$B$2298,Results_Production!$A22,ProductionByTechnologyAnnual!$C$3:$C$2298,Results_Production!$B22)</f>
        <v>0</v>
      </c>
      <c r="AN22">
        <f>SUMIFS(ProductionByTechnologyAnnual!AO$3:AO$2298,ProductionByTechnologyAnnual!$B$3:$B$2298,Results_Production!$A22,ProductionByTechnologyAnnual!$C$3:$C$2298,Results_Production!$B22)</f>
        <v>0</v>
      </c>
      <c r="AO22">
        <f>SUMIFS(ProductionByTechnologyAnnual!AP$3:AP$2298,ProductionByTechnologyAnnual!$B$3:$B$2298,Results_Production!$A22,ProductionByTechnologyAnnual!$C$3:$C$2298,Results_Production!$B22)</f>
        <v>0</v>
      </c>
      <c r="AP22">
        <f>SUMIFS(ProductionByTechnologyAnnual!AQ$3:AQ$2298,ProductionByTechnologyAnnual!$B$3:$B$2298,Results_Production!$A22,ProductionByTechnologyAnnual!$C$3:$C$2298,Results_Production!$B22)</f>
        <v>0</v>
      </c>
      <c r="AQ22">
        <f>SUMIFS(ProductionByTechnologyAnnual!AR$3:AR$2298,ProductionByTechnologyAnnual!$B$3:$B$2298,Results_Production!$A22,ProductionByTechnologyAnnual!$C$3:$C$2298,Results_Production!$B22)</f>
        <v>0</v>
      </c>
      <c r="AR22">
        <f>SUMIFS(ProductionByTechnologyAnnual!AS$3:AS$2298,ProductionByTechnologyAnnual!$B$3:$B$2298,Results_Production!$A22,ProductionByTechnologyAnnual!$C$3:$C$2298,Results_Production!$B22)</f>
        <v>0</v>
      </c>
      <c r="AS22">
        <f>SUMIFS(ProductionByTechnologyAnnual!AT$3:AT$2298,ProductionByTechnologyAnnual!$B$3:$B$2298,Results_Production!$A22,ProductionByTechnologyAnnual!$C$3:$C$2298,Results_Production!$B22)</f>
        <v>0</v>
      </c>
      <c r="AT22">
        <f>SUMIFS(ProductionByTechnologyAnnual!AU$3:AU$2298,ProductionByTechnologyAnnual!$B$3:$B$2298,Results_Production!$A22,ProductionByTechnologyAnnual!$C$3:$C$2298,Results_Production!$B22)</f>
        <v>0</v>
      </c>
      <c r="AU22">
        <f>SUMIFS(ProductionByTechnologyAnnual!AV$3:AV$2298,ProductionByTechnologyAnnual!$B$3:$B$2298,Results_Production!$A22,ProductionByTechnologyAnnual!$C$3:$C$2298,Results_Production!$B22)</f>
        <v>0</v>
      </c>
      <c r="AV22">
        <f>SUMIFS(ProductionByTechnologyAnnual!AW$3:AW$2298,ProductionByTechnologyAnnual!$B$3:$B$2298,Results_Production!$A22,ProductionByTechnologyAnnual!$C$3:$C$2298,Results_Production!$B22)</f>
        <v>0</v>
      </c>
      <c r="AW22">
        <f>SUMIFS(ProductionByTechnologyAnnual!AX$3:AX$2298,ProductionByTechnologyAnnual!$B$3:$B$2298,Results_Production!$A22,ProductionByTechnologyAnnual!$C$3:$C$2298,Results_Production!$B22)</f>
        <v>0.91922289093502696</v>
      </c>
      <c r="AX22">
        <f>SUMIFS(ProductionByTechnologyAnnual!AY$3:AY$2298,ProductionByTechnologyAnnual!$B$3:$B$2298,Results_Production!$A22,ProductionByTechnologyAnnual!$C$3:$C$2298,Results_Production!$B22)</f>
        <v>0</v>
      </c>
      <c r="AY22">
        <f>SUMIFS(ProductionByTechnologyAnnual!AZ$3:AZ$2298,ProductionByTechnologyAnnual!$B$3:$B$2298,Results_Production!$A22,ProductionByTechnologyAnnual!$C$3:$C$2298,Results_Production!$B22)</f>
        <v>0.62199470285016001</v>
      </c>
      <c r="AZ22">
        <f>SUMIFS(ProductionByTechnologyAnnual!BA$3:BA$2298,ProductionByTechnologyAnnual!$B$3:$B$2298,Results_Production!$A22,ProductionByTechnologyAnnual!$C$3:$C$2298,Results_Production!$B22)</f>
        <v>5.8121231759877201</v>
      </c>
      <c r="BA22">
        <f>SUMIFS(ProductionByTechnologyAnnual!BB$3:BB$2298,ProductionByTechnologyAnnual!$B$3:$B$2298,Results_Production!$A22,ProductionByTechnologyAnnual!$C$3:$C$2298,Results_Production!$B22)</f>
        <v>13.275873603719001</v>
      </c>
      <c r="BB22">
        <f>SUMIFS(ProductionByTechnologyAnnual!BC$3:BC$2298,ProductionByTechnologyAnnual!$B$3:$B$2298,Results_Production!$A22,ProductionByTechnologyAnnual!$C$3:$C$2298,Results_Production!$B22)</f>
        <v>17.37807467863</v>
      </c>
      <c r="BC22">
        <f>SUMIFS(ProductionByTechnologyAnnual!BD$3:BD$2298,ProductionByTechnologyAnnual!$B$3:$B$2298,Results_Production!$A22,ProductionByTechnologyAnnual!$C$3:$C$2298,Results_Production!$B22)</f>
        <v>19.932306821374901</v>
      </c>
      <c r="BD22">
        <f>SUMIFS(ProductionByTechnologyAnnual!BE$3:BE$2298,ProductionByTechnologyAnnual!$B$3:$B$2298,Results_Production!$A22,ProductionByTechnologyAnnual!$C$3:$C$2298,Results_Production!$B22)</f>
        <v>31.355133815353799</v>
      </c>
      <c r="BE22">
        <f>SUMIFS(ProductionByTechnologyAnnual!BF$3:BF$2298,ProductionByTechnologyAnnual!$B$3:$B$2298,Results_Production!$A22,ProductionByTechnologyAnnual!$C$3:$C$2298,Results_Production!$B22)</f>
        <v>41.260689224196497</v>
      </c>
      <c r="BF22">
        <f>SUMIFS(ProductionByTechnologyAnnual!BG$3:BG$2298,ProductionByTechnologyAnnual!$B$3:$B$2298,Results_Production!$A22,ProductionByTechnologyAnnual!$C$3:$C$2298,Results_Production!$B22)</f>
        <v>52.8990360258938</v>
      </c>
    </row>
    <row r="23" spans="1:58" x14ac:dyDescent="0.25">
      <c r="A23" t="s">
        <v>53</v>
      </c>
      <c r="B23" t="s">
        <v>98</v>
      </c>
      <c r="C23">
        <f>SUMIFS(ProductionByTechnologyAnnual!D$3:D$2298,ProductionByTechnologyAnnual!$B$3:$B$2298,Results_Production!$A23,ProductionByTechnologyAnnual!$C$3:$C$2298,Results_Production!$B23)</f>
        <v>1.9126506679198501</v>
      </c>
      <c r="D23">
        <f>SUMIFS(ProductionByTechnologyAnnual!E$3:E$2298,ProductionByTechnologyAnnual!$B$3:$B$2298,Results_Production!$A23,ProductionByTechnologyAnnual!$C$3:$C$2298,Results_Production!$B23)</f>
        <v>2.56451626519162</v>
      </c>
      <c r="E23">
        <f>SUMIFS(ProductionByTechnologyAnnual!F$3:F$2298,ProductionByTechnologyAnnual!$B$3:$B$2298,Results_Production!$A23,ProductionByTechnologyAnnual!$C$3:$C$2298,Results_Production!$B23)</f>
        <v>0</v>
      </c>
      <c r="F23">
        <f>SUMIFS(ProductionByTechnologyAnnual!G$3:G$2298,ProductionByTechnologyAnnual!$B$3:$B$2298,Results_Production!$A23,ProductionByTechnologyAnnual!$C$3:$C$2298,Results_Production!$B23)</f>
        <v>1.0979596390892601</v>
      </c>
      <c r="G23">
        <f>SUMIFS(ProductionByTechnologyAnnual!H$3:H$2298,ProductionByTechnologyAnnual!$B$3:$B$2298,Results_Production!$A23,ProductionByTechnologyAnnual!$C$3:$C$2298,Results_Production!$B23)</f>
        <v>3.15087949926476</v>
      </c>
      <c r="H23">
        <f>SUMIFS(ProductionByTechnologyAnnual!I$3:I$2298,ProductionByTechnologyAnnual!$B$3:$B$2298,Results_Production!$A23,ProductionByTechnologyAnnual!$C$3:$C$2298,Results_Production!$B23)</f>
        <v>1.4237191313999999</v>
      </c>
      <c r="I23">
        <f>SUMIFS(ProductionByTechnologyAnnual!J$3:J$2298,ProductionByTechnologyAnnual!$B$3:$B$2298,Results_Production!$A23,ProductionByTechnologyAnnual!$C$3:$C$2298,Results_Production!$B23)</f>
        <v>0</v>
      </c>
      <c r="J23">
        <f>SUMIFS(ProductionByTechnologyAnnual!K$3:K$2298,ProductionByTechnologyAnnual!$B$3:$B$2298,Results_Production!$A23,ProductionByTechnologyAnnual!$C$3:$C$2298,Results_Production!$B23)</f>
        <v>0</v>
      </c>
      <c r="K23">
        <f>SUMIFS(ProductionByTechnologyAnnual!L$3:L$2298,ProductionByTechnologyAnnual!$B$3:$B$2298,Results_Production!$A23,ProductionByTechnologyAnnual!$C$3:$C$2298,Results_Production!$B23)</f>
        <v>0</v>
      </c>
      <c r="L23">
        <f>SUMIFS(ProductionByTechnologyAnnual!M$3:M$2298,ProductionByTechnologyAnnual!$B$3:$B$2298,Results_Production!$A23,ProductionByTechnologyAnnual!$C$3:$C$2298,Results_Production!$B23)</f>
        <v>0</v>
      </c>
      <c r="M23">
        <f>SUMIFS(ProductionByTechnologyAnnual!N$3:N$2298,ProductionByTechnologyAnnual!$B$3:$B$2298,Results_Production!$A23,ProductionByTechnologyAnnual!$C$3:$C$2298,Results_Production!$B23)</f>
        <v>0</v>
      </c>
      <c r="N23">
        <f>SUMIFS(ProductionByTechnologyAnnual!O$3:O$2298,ProductionByTechnologyAnnual!$B$3:$B$2298,Results_Production!$A23,ProductionByTechnologyAnnual!$C$3:$C$2298,Results_Production!$B23)</f>
        <v>0</v>
      </c>
      <c r="O23">
        <f>SUMIFS(ProductionByTechnologyAnnual!P$3:P$2298,ProductionByTechnologyAnnual!$B$3:$B$2298,Results_Production!$A23,ProductionByTechnologyAnnual!$C$3:$C$2298,Results_Production!$B23)</f>
        <v>0</v>
      </c>
      <c r="P23">
        <f>SUMIFS(ProductionByTechnologyAnnual!Q$3:Q$2298,ProductionByTechnologyAnnual!$B$3:$B$2298,Results_Production!$A23,ProductionByTechnologyAnnual!$C$3:$C$2298,Results_Production!$B23)</f>
        <v>0</v>
      </c>
      <c r="Q23">
        <f>SUMIFS(ProductionByTechnologyAnnual!R$3:R$2298,ProductionByTechnologyAnnual!$B$3:$B$2298,Results_Production!$A23,ProductionByTechnologyAnnual!$C$3:$C$2298,Results_Production!$B23)</f>
        <v>0</v>
      </c>
      <c r="R23">
        <f>SUMIFS(ProductionByTechnologyAnnual!S$3:S$2298,ProductionByTechnologyAnnual!$B$3:$B$2298,Results_Production!$A23,ProductionByTechnologyAnnual!$C$3:$C$2298,Results_Production!$B23)</f>
        <v>0</v>
      </c>
      <c r="S23">
        <f>SUMIFS(ProductionByTechnologyAnnual!T$3:T$2298,ProductionByTechnologyAnnual!$B$3:$B$2298,Results_Production!$A23,ProductionByTechnologyAnnual!$C$3:$C$2298,Results_Production!$B23)</f>
        <v>0</v>
      </c>
      <c r="T23">
        <f>SUMIFS(ProductionByTechnologyAnnual!U$3:U$2298,ProductionByTechnologyAnnual!$B$3:$B$2298,Results_Production!$A23,ProductionByTechnologyAnnual!$C$3:$C$2298,Results_Production!$B23)</f>
        <v>0</v>
      </c>
      <c r="U23">
        <f>SUMIFS(ProductionByTechnologyAnnual!V$3:V$2298,ProductionByTechnologyAnnual!$B$3:$B$2298,Results_Production!$A23,ProductionByTechnologyAnnual!$C$3:$C$2298,Results_Production!$B23)</f>
        <v>0</v>
      </c>
      <c r="V23">
        <f>SUMIFS(ProductionByTechnologyAnnual!W$3:W$2298,ProductionByTechnologyAnnual!$B$3:$B$2298,Results_Production!$A23,ProductionByTechnologyAnnual!$C$3:$C$2298,Results_Production!$B23)</f>
        <v>0</v>
      </c>
      <c r="W23">
        <f>SUMIFS(ProductionByTechnologyAnnual!X$3:X$2298,ProductionByTechnologyAnnual!$B$3:$B$2298,Results_Production!$A23,ProductionByTechnologyAnnual!$C$3:$C$2298,Results_Production!$B23)</f>
        <v>0</v>
      </c>
      <c r="X23">
        <f>SUMIFS(ProductionByTechnologyAnnual!Y$3:Y$2298,ProductionByTechnologyAnnual!$B$3:$B$2298,Results_Production!$A23,ProductionByTechnologyAnnual!$C$3:$C$2298,Results_Production!$B23)</f>
        <v>0</v>
      </c>
      <c r="Y23">
        <f>SUMIFS(ProductionByTechnologyAnnual!Z$3:Z$2298,ProductionByTechnologyAnnual!$B$3:$B$2298,Results_Production!$A23,ProductionByTechnologyAnnual!$C$3:$C$2298,Results_Production!$B23)</f>
        <v>0</v>
      </c>
      <c r="Z23">
        <f>SUMIFS(ProductionByTechnologyAnnual!AA$3:AA$2298,ProductionByTechnologyAnnual!$B$3:$B$2298,Results_Production!$A23,ProductionByTechnologyAnnual!$C$3:$C$2298,Results_Production!$B23)</f>
        <v>3.5885523332803197E-2</v>
      </c>
      <c r="AA23">
        <f>SUMIFS(ProductionByTechnologyAnnual!AB$3:AB$2298,ProductionByTechnologyAnnual!$B$3:$B$2298,Results_Production!$A23,ProductionByTechnologyAnnual!$C$3:$C$2298,Results_Production!$B23)</f>
        <v>1.7942761666401599E-2</v>
      </c>
      <c r="AB23">
        <f>SUMIFS(ProductionByTechnologyAnnual!AC$3:AC$2298,ProductionByTechnologyAnnual!$B$3:$B$2298,Results_Production!$A23,ProductionByTechnologyAnnual!$C$3:$C$2298,Results_Production!$B23)</f>
        <v>0</v>
      </c>
      <c r="AC23">
        <f>SUMIFS(ProductionByTechnologyAnnual!AD$3:AD$2298,ProductionByTechnologyAnnual!$B$3:$B$2298,Results_Production!$A23,ProductionByTechnologyAnnual!$C$3:$C$2298,Results_Production!$B23)</f>
        <v>0</v>
      </c>
      <c r="AD23">
        <f>SUMIFS(ProductionByTechnologyAnnual!AE$3:AE$2298,ProductionByTechnologyAnnual!$B$3:$B$2298,Results_Production!$A23,ProductionByTechnologyAnnual!$C$3:$C$2298,Results_Production!$B23)</f>
        <v>0</v>
      </c>
      <c r="AE23">
        <f>SUMIFS(ProductionByTechnologyAnnual!AF$3:AF$2298,ProductionByTechnologyAnnual!$B$3:$B$2298,Results_Production!$A23,ProductionByTechnologyAnnual!$C$3:$C$2298,Results_Production!$B23)</f>
        <v>0</v>
      </c>
      <c r="AF23">
        <f>SUMIFS(ProductionByTechnologyAnnual!AG$3:AG$2298,ProductionByTechnologyAnnual!$B$3:$B$2298,Results_Production!$A23,ProductionByTechnologyAnnual!$C$3:$C$2298,Results_Production!$B23)</f>
        <v>0</v>
      </c>
      <c r="AG23">
        <f>SUMIFS(ProductionByTechnologyAnnual!AH$3:AH$2298,ProductionByTechnologyAnnual!$B$3:$B$2298,Results_Production!$A23,ProductionByTechnologyAnnual!$C$3:$C$2298,Results_Production!$B23)</f>
        <v>0</v>
      </c>
      <c r="AH23">
        <f>SUMIFS(ProductionByTechnologyAnnual!AI$3:AI$2298,ProductionByTechnologyAnnual!$B$3:$B$2298,Results_Production!$A23,ProductionByTechnologyAnnual!$C$3:$C$2298,Results_Production!$B23)</f>
        <v>0</v>
      </c>
      <c r="AI23">
        <f>SUMIFS(ProductionByTechnologyAnnual!AJ$3:AJ$2298,ProductionByTechnologyAnnual!$B$3:$B$2298,Results_Production!$A23,ProductionByTechnologyAnnual!$C$3:$C$2298,Results_Production!$B23)</f>
        <v>0</v>
      </c>
      <c r="AJ23">
        <f>SUMIFS(ProductionByTechnologyAnnual!AK$3:AK$2298,ProductionByTechnologyAnnual!$B$3:$B$2298,Results_Production!$A23,ProductionByTechnologyAnnual!$C$3:$C$2298,Results_Production!$B23)</f>
        <v>0</v>
      </c>
      <c r="AK23">
        <f>SUMIFS(ProductionByTechnologyAnnual!AL$3:AL$2298,ProductionByTechnologyAnnual!$B$3:$B$2298,Results_Production!$A23,ProductionByTechnologyAnnual!$C$3:$C$2298,Results_Production!$B23)</f>
        <v>0</v>
      </c>
      <c r="AL23">
        <f>SUMIFS(ProductionByTechnologyAnnual!AM$3:AM$2298,ProductionByTechnologyAnnual!$B$3:$B$2298,Results_Production!$A23,ProductionByTechnologyAnnual!$C$3:$C$2298,Results_Production!$B23)</f>
        <v>0</v>
      </c>
      <c r="AM23">
        <f>SUMIFS(ProductionByTechnologyAnnual!AN$3:AN$2298,ProductionByTechnologyAnnual!$B$3:$B$2298,Results_Production!$A23,ProductionByTechnologyAnnual!$C$3:$C$2298,Results_Production!$B23)</f>
        <v>0</v>
      </c>
      <c r="AN23">
        <f>SUMIFS(ProductionByTechnologyAnnual!AO$3:AO$2298,ProductionByTechnologyAnnual!$B$3:$B$2298,Results_Production!$A23,ProductionByTechnologyAnnual!$C$3:$C$2298,Results_Production!$B23)</f>
        <v>0</v>
      </c>
      <c r="AO23">
        <f>SUMIFS(ProductionByTechnologyAnnual!AP$3:AP$2298,ProductionByTechnologyAnnual!$B$3:$B$2298,Results_Production!$A23,ProductionByTechnologyAnnual!$C$3:$C$2298,Results_Production!$B23)</f>
        <v>0</v>
      </c>
      <c r="AP23">
        <f>SUMIFS(ProductionByTechnologyAnnual!AQ$3:AQ$2298,ProductionByTechnologyAnnual!$B$3:$B$2298,Results_Production!$A23,ProductionByTechnologyAnnual!$C$3:$C$2298,Results_Production!$B23)</f>
        <v>0</v>
      </c>
      <c r="AQ23">
        <f>SUMIFS(ProductionByTechnologyAnnual!AR$3:AR$2298,ProductionByTechnologyAnnual!$B$3:$B$2298,Results_Production!$A23,ProductionByTechnologyAnnual!$C$3:$C$2298,Results_Production!$B23)</f>
        <v>0</v>
      </c>
      <c r="AR23">
        <f>SUMIFS(ProductionByTechnologyAnnual!AS$3:AS$2298,ProductionByTechnologyAnnual!$B$3:$B$2298,Results_Production!$A23,ProductionByTechnologyAnnual!$C$3:$C$2298,Results_Production!$B23)</f>
        <v>0</v>
      </c>
      <c r="AS23">
        <f>SUMIFS(ProductionByTechnologyAnnual!AT$3:AT$2298,ProductionByTechnologyAnnual!$B$3:$B$2298,Results_Production!$A23,ProductionByTechnologyAnnual!$C$3:$C$2298,Results_Production!$B23)</f>
        <v>0</v>
      </c>
      <c r="AT23">
        <f>SUMIFS(ProductionByTechnologyAnnual!AU$3:AU$2298,ProductionByTechnologyAnnual!$B$3:$B$2298,Results_Production!$A23,ProductionByTechnologyAnnual!$C$3:$C$2298,Results_Production!$B23)</f>
        <v>0</v>
      </c>
      <c r="AU23">
        <f>SUMIFS(ProductionByTechnologyAnnual!AV$3:AV$2298,ProductionByTechnologyAnnual!$B$3:$B$2298,Results_Production!$A23,ProductionByTechnologyAnnual!$C$3:$C$2298,Results_Production!$B23)</f>
        <v>0</v>
      </c>
      <c r="AV23">
        <f>SUMIFS(ProductionByTechnologyAnnual!AW$3:AW$2298,ProductionByTechnologyAnnual!$B$3:$B$2298,Results_Production!$A23,ProductionByTechnologyAnnual!$C$3:$C$2298,Results_Production!$B23)</f>
        <v>0</v>
      </c>
      <c r="AW23">
        <f>SUMIFS(ProductionByTechnologyAnnual!AX$3:AX$2298,ProductionByTechnologyAnnual!$B$3:$B$2298,Results_Production!$A23,ProductionByTechnologyAnnual!$C$3:$C$2298,Results_Production!$B23)</f>
        <v>0</v>
      </c>
      <c r="AX23">
        <f>SUMIFS(ProductionByTechnologyAnnual!AY$3:AY$2298,ProductionByTechnologyAnnual!$B$3:$B$2298,Results_Production!$A23,ProductionByTechnologyAnnual!$C$3:$C$2298,Results_Production!$B23)</f>
        <v>0</v>
      </c>
      <c r="AY23">
        <f>SUMIFS(ProductionByTechnologyAnnual!AZ$3:AZ$2298,ProductionByTechnologyAnnual!$B$3:$B$2298,Results_Production!$A23,ProductionByTechnologyAnnual!$C$3:$C$2298,Results_Production!$B23)</f>
        <v>0</v>
      </c>
      <c r="AZ23">
        <f>SUMIFS(ProductionByTechnologyAnnual!BA$3:BA$2298,ProductionByTechnologyAnnual!$B$3:$B$2298,Results_Production!$A23,ProductionByTechnologyAnnual!$C$3:$C$2298,Results_Production!$B23)</f>
        <v>0</v>
      </c>
      <c r="BA23">
        <f>SUMIFS(ProductionByTechnologyAnnual!BB$3:BB$2298,ProductionByTechnologyAnnual!$B$3:$B$2298,Results_Production!$A23,ProductionByTechnologyAnnual!$C$3:$C$2298,Results_Production!$B23)</f>
        <v>0</v>
      </c>
      <c r="BB23">
        <f>SUMIFS(ProductionByTechnologyAnnual!BC$3:BC$2298,ProductionByTechnologyAnnual!$B$3:$B$2298,Results_Production!$A23,ProductionByTechnologyAnnual!$C$3:$C$2298,Results_Production!$B23)</f>
        <v>0</v>
      </c>
      <c r="BC23">
        <f>SUMIFS(ProductionByTechnologyAnnual!BD$3:BD$2298,ProductionByTechnologyAnnual!$B$3:$B$2298,Results_Production!$A23,ProductionByTechnologyAnnual!$C$3:$C$2298,Results_Production!$B23)</f>
        <v>0</v>
      </c>
      <c r="BD23">
        <f>SUMIFS(ProductionByTechnologyAnnual!BE$3:BE$2298,ProductionByTechnologyAnnual!$B$3:$B$2298,Results_Production!$A23,ProductionByTechnologyAnnual!$C$3:$C$2298,Results_Production!$B23)</f>
        <v>0</v>
      </c>
      <c r="BE23">
        <f>SUMIFS(ProductionByTechnologyAnnual!BF$3:BF$2298,ProductionByTechnologyAnnual!$B$3:$B$2298,Results_Production!$A23,ProductionByTechnologyAnnual!$C$3:$C$2298,Results_Production!$B23)</f>
        <v>0</v>
      </c>
      <c r="BF23">
        <f>SUMIFS(ProductionByTechnologyAnnual!BG$3:BG$2298,ProductionByTechnologyAnnual!$B$3:$B$2298,Results_Production!$A23,ProductionByTechnologyAnnual!$C$3:$C$2298,Results_Production!$B23)</f>
        <v>0</v>
      </c>
    </row>
    <row r="24" spans="1:58" x14ac:dyDescent="0.25">
      <c r="A24" t="s">
        <v>57</v>
      </c>
      <c r="B24" t="s">
        <v>98</v>
      </c>
      <c r="C24">
        <f>SUMIFS(ProductionByTechnologyAnnual!D$3:D$2298,ProductionByTechnologyAnnual!$B$3:$B$2298,Results_Production!$A24,ProductionByTechnologyAnnual!$C$3:$C$2298,Results_Production!$B24)</f>
        <v>0</v>
      </c>
      <c r="D24">
        <f>SUMIFS(ProductionByTechnologyAnnual!E$3:E$2298,ProductionByTechnologyAnnual!$B$3:$B$2298,Results_Production!$A24,ProductionByTechnologyAnnual!$C$3:$C$2298,Results_Production!$B24)</f>
        <v>0</v>
      </c>
      <c r="E24">
        <f>SUMIFS(ProductionByTechnologyAnnual!F$3:F$2298,ProductionByTechnologyAnnual!$B$3:$B$2298,Results_Production!$A24,ProductionByTechnologyAnnual!$C$3:$C$2298,Results_Production!$B24)</f>
        <v>0</v>
      </c>
      <c r="F24">
        <f>SUMIFS(ProductionByTechnologyAnnual!G$3:G$2298,ProductionByTechnologyAnnual!$B$3:$B$2298,Results_Production!$A24,ProductionByTechnologyAnnual!$C$3:$C$2298,Results_Production!$B24)</f>
        <v>0</v>
      </c>
      <c r="G24">
        <f>SUMIFS(ProductionByTechnologyAnnual!H$3:H$2298,ProductionByTechnologyAnnual!$B$3:$B$2298,Results_Production!$A24,ProductionByTechnologyAnnual!$C$3:$C$2298,Results_Production!$B24)</f>
        <v>0</v>
      </c>
      <c r="H24">
        <f>SUMIFS(ProductionByTechnologyAnnual!I$3:I$2298,ProductionByTechnologyAnnual!$B$3:$B$2298,Results_Production!$A24,ProductionByTechnologyAnnual!$C$3:$C$2298,Results_Production!$B24)</f>
        <v>1.98419278056573</v>
      </c>
      <c r="I24">
        <f>SUMIFS(ProductionByTechnologyAnnual!J$3:J$2298,ProductionByTechnologyAnnual!$B$3:$B$2298,Results_Production!$A24,ProductionByTechnologyAnnual!$C$3:$C$2298,Results_Production!$B24)</f>
        <v>1.86112450680601</v>
      </c>
      <c r="J24">
        <f>SUMIFS(ProductionByTechnologyAnnual!K$3:K$2298,ProductionByTechnologyAnnual!$B$3:$B$2298,Results_Production!$A24,ProductionByTechnologyAnnual!$C$3:$C$2298,Results_Production!$B24)</f>
        <v>1.98419278056573</v>
      </c>
      <c r="K24">
        <f>SUMIFS(ProductionByTechnologyAnnual!L$3:L$2298,ProductionByTechnologyAnnual!$B$3:$B$2298,Results_Production!$A24,ProductionByTechnologyAnnual!$C$3:$C$2298,Results_Production!$B24)</f>
        <v>0</v>
      </c>
      <c r="L24">
        <f>SUMIFS(ProductionByTechnologyAnnual!M$3:M$2298,ProductionByTechnologyAnnual!$B$3:$B$2298,Results_Production!$A24,ProductionByTechnologyAnnual!$C$3:$C$2298,Results_Production!$B24)</f>
        <v>0</v>
      </c>
      <c r="M24">
        <f>SUMIFS(ProductionByTechnologyAnnual!N$3:N$2298,ProductionByTechnologyAnnual!$B$3:$B$2298,Results_Production!$A24,ProductionByTechnologyAnnual!$C$3:$C$2298,Results_Production!$B24)</f>
        <v>0</v>
      </c>
      <c r="N24">
        <f>SUMIFS(ProductionByTechnologyAnnual!O$3:O$2298,ProductionByTechnologyAnnual!$B$3:$B$2298,Results_Production!$A24,ProductionByTechnologyAnnual!$C$3:$C$2298,Results_Production!$B24)</f>
        <v>0</v>
      </c>
      <c r="O24">
        <f>SUMIFS(ProductionByTechnologyAnnual!P$3:P$2298,ProductionByTechnologyAnnual!$B$3:$B$2298,Results_Production!$A24,ProductionByTechnologyAnnual!$C$3:$C$2298,Results_Production!$B24)</f>
        <v>0</v>
      </c>
      <c r="P24">
        <f>SUMIFS(ProductionByTechnologyAnnual!Q$3:Q$2298,ProductionByTechnologyAnnual!$B$3:$B$2298,Results_Production!$A24,ProductionByTechnologyAnnual!$C$3:$C$2298,Results_Production!$B24)</f>
        <v>0</v>
      </c>
      <c r="Q24">
        <f>SUMIFS(ProductionByTechnologyAnnual!R$3:R$2298,ProductionByTechnologyAnnual!$B$3:$B$2298,Results_Production!$A24,ProductionByTechnologyAnnual!$C$3:$C$2298,Results_Production!$B24)</f>
        <v>0</v>
      </c>
      <c r="R24">
        <f>SUMIFS(ProductionByTechnologyAnnual!S$3:S$2298,ProductionByTechnologyAnnual!$B$3:$B$2298,Results_Production!$A24,ProductionByTechnologyAnnual!$C$3:$C$2298,Results_Production!$B24)</f>
        <v>0</v>
      </c>
      <c r="S24">
        <f>SUMIFS(ProductionByTechnologyAnnual!T$3:T$2298,ProductionByTechnologyAnnual!$B$3:$B$2298,Results_Production!$A24,ProductionByTechnologyAnnual!$C$3:$C$2298,Results_Production!$B24)</f>
        <v>0.82674699107563998</v>
      </c>
      <c r="T24">
        <f>SUMIFS(ProductionByTechnologyAnnual!U$3:U$2298,ProductionByTechnologyAnnual!$B$3:$B$2298,Results_Production!$A24,ProductionByTechnologyAnnual!$C$3:$C$2298,Results_Production!$B24)</f>
        <v>0.82674699107563998</v>
      </c>
      <c r="U24">
        <f>SUMIFS(ProductionByTechnologyAnnual!V$3:V$2298,ProductionByTechnologyAnnual!$B$3:$B$2298,Results_Production!$A24,ProductionByTechnologyAnnual!$C$3:$C$2298,Results_Production!$B24)</f>
        <v>0.82674699107563998</v>
      </c>
      <c r="V24">
        <f>SUMIFS(ProductionByTechnologyAnnual!W$3:W$2298,ProductionByTechnologyAnnual!$B$3:$B$2298,Results_Production!$A24,ProductionByTechnologyAnnual!$C$3:$C$2298,Results_Production!$B24)</f>
        <v>0.82674699107563998</v>
      </c>
      <c r="W24">
        <f>SUMIFS(ProductionByTechnologyAnnual!X$3:X$2298,ProductionByTechnologyAnnual!$B$3:$B$2298,Results_Production!$A24,ProductionByTechnologyAnnual!$C$3:$C$2298,Results_Production!$B24)</f>
        <v>0.82674699107563998</v>
      </c>
      <c r="X24">
        <f>SUMIFS(ProductionByTechnologyAnnual!Y$3:Y$2298,ProductionByTechnologyAnnual!$B$3:$B$2298,Results_Production!$A24,ProductionByTechnologyAnnual!$C$3:$C$2298,Results_Production!$B24)</f>
        <v>0.82674699107563998</v>
      </c>
      <c r="Y24">
        <f>SUMIFS(ProductionByTechnologyAnnual!Z$3:Z$2298,ProductionByTechnologyAnnual!$B$3:$B$2298,Results_Production!$A24,ProductionByTechnologyAnnual!$C$3:$C$2298,Results_Production!$B24)</f>
        <v>0.82674699107563998</v>
      </c>
      <c r="Z24">
        <f>SUMIFS(ProductionByTechnologyAnnual!AA$3:AA$2298,ProductionByTechnologyAnnual!$B$3:$B$2298,Results_Production!$A24,ProductionByTechnologyAnnual!$C$3:$C$2298,Results_Production!$B24)</f>
        <v>0.82674699107563698</v>
      </c>
      <c r="AA24">
        <f>SUMIFS(ProductionByTechnologyAnnual!AB$3:AB$2298,ProductionByTechnologyAnnual!$B$3:$B$2298,Results_Production!$A24,ProductionByTechnologyAnnual!$C$3:$C$2298,Results_Production!$B24)</f>
        <v>0.82674699107563998</v>
      </c>
      <c r="AB24">
        <f>SUMIFS(ProductionByTechnologyAnnual!AC$3:AC$2298,ProductionByTechnologyAnnual!$B$3:$B$2298,Results_Production!$A24,ProductionByTechnologyAnnual!$C$3:$C$2298,Results_Production!$B24)</f>
        <v>0.61836144799878501</v>
      </c>
      <c r="AC24">
        <f>SUMIFS(ProductionByTechnologyAnnual!AD$3:AD$2298,ProductionByTechnologyAnnual!$B$3:$B$2298,Results_Production!$A24,ProductionByTechnologyAnnual!$C$3:$C$2298,Results_Production!$B24)</f>
        <v>0.41224096459763698</v>
      </c>
      <c r="AD24">
        <f>SUMIFS(ProductionByTechnologyAnnual!AE$3:AE$2298,ProductionByTechnologyAnnual!$B$3:$B$2298,Results_Production!$A24,ProductionByTechnologyAnnual!$C$3:$C$2298,Results_Production!$B24)</f>
        <v>0.224872949779892</v>
      </c>
      <c r="AE24">
        <f>SUMIFS(ProductionByTechnologyAnnual!AF$3:AF$2298,ProductionByTechnologyAnnual!$B$3:$B$2298,Results_Production!$A24,ProductionByTechnologyAnnual!$C$3:$C$2298,Results_Production!$B24)</f>
        <v>0.62289156955485803</v>
      </c>
      <c r="AF24">
        <f>SUMIFS(ProductionByTechnologyAnnual!AG$3:AG$2298,ProductionByTechnologyAnnual!$B$3:$B$2298,Results_Production!$A24,ProductionByTechnologyAnnual!$C$3:$C$2298,Results_Production!$B24)</f>
        <v>0.41677108615371</v>
      </c>
      <c r="AG24">
        <f>SUMIFS(ProductionByTechnologyAnnual!AH$3:AH$2298,ProductionByTechnologyAnnual!$B$3:$B$2298,Results_Production!$A24,ProductionByTechnologyAnnual!$C$3:$C$2298,Results_Production!$B24)</f>
        <v>0.41677108615371</v>
      </c>
      <c r="AH24">
        <f>SUMIFS(ProductionByTechnologyAnnual!AI$3:AI$2298,ProductionByTechnologyAnnual!$B$3:$B$2298,Results_Production!$A24,ProductionByTechnologyAnnual!$C$3:$C$2298,Results_Production!$B24)</f>
        <v>0</v>
      </c>
      <c r="AI24">
        <f>SUMIFS(ProductionByTechnologyAnnual!AJ$3:AJ$2298,ProductionByTechnologyAnnual!$B$3:$B$2298,Results_Production!$A24,ProductionByTechnologyAnnual!$C$3:$C$2298,Results_Production!$B24)</f>
        <v>0</v>
      </c>
      <c r="AJ24">
        <f>SUMIFS(ProductionByTechnologyAnnual!AK$3:AK$2298,ProductionByTechnologyAnnual!$B$3:$B$2298,Results_Production!$A24,ProductionByTechnologyAnnual!$C$3:$C$2298,Results_Production!$B24)</f>
        <v>0</v>
      </c>
      <c r="AK24">
        <f>SUMIFS(ProductionByTechnologyAnnual!AL$3:AL$2298,ProductionByTechnologyAnnual!$B$3:$B$2298,Results_Production!$A24,ProductionByTechnologyAnnual!$C$3:$C$2298,Results_Production!$B24)</f>
        <v>0</v>
      </c>
      <c r="AL24">
        <f>SUMIFS(ProductionByTechnologyAnnual!AM$3:AM$2298,ProductionByTechnologyAnnual!$B$3:$B$2298,Results_Production!$A24,ProductionByTechnologyAnnual!$C$3:$C$2298,Results_Production!$B24)</f>
        <v>0</v>
      </c>
      <c r="AM24">
        <f>SUMIFS(ProductionByTechnologyAnnual!AN$3:AN$2298,ProductionByTechnologyAnnual!$B$3:$B$2298,Results_Production!$A24,ProductionByTechnologyAnnual!$C$3:$C$2298,Results_Production!$B24)</f>
        <v>0</v>
      </c>
      <c r="AN24">
        <f>SUMIFS(ProductionByTechnologyAnnual!AO$3:AO$2298,ProductionByTechnologyAnnual!$B$3:$B$2298,Results_Production!$A24,ProductionByTechnologyAnnual!$C$3:$C$2298,Results_Production!$B24)</f>
        <v>0</v>
      </c>
      <c r="AO24">
        <f>SUMIFS(ProductionByTechnologyAnnual!AP$3:AP$2298,ProductionByTechnologyAnnual!$B$3:$B$2298,Results_Production!$A24,ProductionByTechnologyAnnual!$C$3:$C$2298,Results_Production!$B24)</f>
        <v>0</v>
      </c>
      <c r="AP24">
        <f>SUMIFS(ProductionByTechnologyAnnual!AQ$3:AQ$2298,ProductionByTechnologyAnnual!$B$3:$B$2298,Results_Production!$A24,ProductionByTechnologyAnnual!$C$3:$C$2298,Results_Production!$B24)</f>
        <v>0</v>
      </c>
      <c r="AQ24">
        <f>SUMIFS(ProductionByTechnologyAnnual!AR$3:AR$2298,ProductionByTechnologyAnnual!$B$3:$B$2298,Results_Production!$A24,ProductionByTechnologyAnnual!$C$3:$C$2298,Results_Production!$B24)</f>
        <v>0</v>
      </c>
      <c r="AR24">
        <f>SUMIFS(ProductionByTechnologyAnnual!AS$3:AS$2298,ProductionByTechnologyAnnual!$B$3:$B$2298,Results_Production!$A24,ProductionByTechnologyAnnual!$C$3:$C$2298,Results_Production!$B24)</f>
        <v>0</v>
      </c>
      <c r="AS24">
        <f>SUMIFS(ProductionByTechnologyAnnual!AT$3:AT$2298,ProductionByTechnologyAnnual!$B$3:$B$2298,Results_Production!$A24,ProductionByTechnologyAnnual!$C$3:$C$2298,Results_Production!$B24)</f>
        <v>0</v>
      </c>
      <c r="AT24">
        <f>SUMIFS(ProductionByTechnologyAnnual!AU$3:AU$2298,ProductionByTechnologyAnnual!$B$3:$B$2298,Results_Production!$A24,ProductionByTechnologyAnnual!$C$3:$C$2298,Results_Production!$B24)</f>
        <v>0</v>
      </c>
      <c r="AU24">
        <f>SUMIFS(ProductionByTechnologyAnnual!AV$3:AV$2298,ProductionByTechnologyAnnual!$B$3:$B$2298,Results_Production!$A24,ProductionByTechnologyAnnual!$C$3:$C$2298,Results_Production!$B24)</f>
        <v>0</v>
      </c>
      <c r="AV24">
        <f>SUMIFS(ProductionByTechnologyAnnual!AW$3:AW$2298,ProductionByTechnologyAnnual!$B$3:$B$2298,Results_Production!$A24,ProductionByTechnologyAnnual!$C$3:$C$2298,Results_Production!$B24)</f>
        <v>0</v>
      </c>
      <c r="AW24">
        <f>SUMIFS(ProductionByTechnologyAnnual!AX$3:AX$2298,ProductionByTechnologyAnnual!$B$3:$B$2298,Results_Production!$A24,ProductionByTechnologyAnnual!$C$3:$C$2298,Results_Production!$B24)</f>
        <v>0</v>
      </c>
      <c r="AX24">
        <f>SUMIFS(ProductionByTechnologyAnnual!AY$3:AY$2298,ProductionByTechnologyAnnual!$B$3:$B$2298,Results_Production!$A24,ProductionByTechnologyAnnual!$C$3:$C$2298,Results_Production!$B24)</f>
        <v>0</v>
      </c>
      <c r="AY24">
        <f>SUMIFS(ProductionByTechnologyAnnual!AZ$3:AZ$2298,ProductionByTechnologyAnnual!$B$3:$B$2298,Results_Production!$A24,ProductionByTechnologyAnnual!$C$3:$C$2298,Results_Production!$B24)</f>
        <v>0</v>
      </c>
      <c r="AZ24">
        <f>SUMIFS(ProductionByTechnologyAnnual!BA$3:BA$2298,ProductionByTechnologyAnnual!$B$3:$B$2298,Results_Production!$A24,ProductionByTechnologyAnnual!$C$3:$C$2298,Results_Production!$B24)</f>
        <v>0</v>
      </c>
      <c r="BA24">
        <f>SUMIFS(ProductionByTechnologyAnnual!BB$3:BB$2298,ProductionByTechnologyAnnual!$B$3:$B$2298,Results_Production!$A24,ProductionByTechnologyAnnual!$C$3:$C$2298,Results_Production!$B24)</f>
        <v>0</v>
      </c>
      <c r="BB24">
        <f>SUMIFS(ProductionByTechnologyAnnual!BC$3:BC$2298,ProductionByTechnologyAnnual!$B$3:$B$2298,Results_Production!$A24,ProductionByTechnologyAnnual!$C$3:$C$2298,Results_Production!$B24)</f>
        <v>0</v>
      </c>
      <c r="BC24">
        <f>SUMIFS(ProductionByTechnologyAnnual!BD$3:BD$2298,ProductionByTechnologyAnnual!$B$3:$B$2298,Results_Production!$A24,ProductionByTechnologyAnnual!$C$3:$C$2298,Results_Production!$B24)</f>
        <v>0</v>
      </c>
      <c r="BD24">
        <f>SUMIFS(ProductionByTechnologyAnnual!BE$3:BE$2298,ProductionByTechnologyAnnual!$B$3:$B$2298,Results_Production!$A24,ProductionByTechnologyAnnual!$C$3:$C$2298,Results_Production!$B24)</f>
        <v>0</v>
      </c>
      <c r="BE24">
        <f>SUMIFS(ProductionByTechnologyAnnual!BF$3:BF$2298,ProductionByTechnologyAnnual!$B$3:$B$2298,Results_Production!$A24,ProductionByTechnologyAnnual!$C$3:$C$2298,Results_Production!$B24)</f>
        <v>0</v>
      </c>
      <c r="BF24">
        <f>SUMIFS(ProductionByTechnologyAnnual!BG$3:BG$2298,ProductionByTechnologyAnnual!$B$3:$B$2298,Results_Production!$A24,ProductionByTechnologyAnnual!$C$3:$C$2298,Results_Production!$B24)</f>
        <v>0</v>
      </c>
    </row>
    <row r="25" spans="1:58" x14ac:dyDescent="0.25">
      <c r="A25" t="s">
        <v>59</v>
      </c>
      <c r="B25" t="s">
        <v>98</v>
      </c>
      <c r="C25">
        <f>SUMIFS(ProductionByTechnologyAnnual!D$3:D$2298,ProductionByTechnologyAnnual!$B$3:$B$2298,Results_Production!$A25,ProductionByTechnologyAnnual!$C$3:$C$2298,Results_Production!$B25)</f>
        <v>0</v>
      </c>
      <c r="D25">
        <f>SUMIFS(ProductionByTechnologyAnnual!E$3:E$2298,ProductionByTechnologyAnnual!$B$3:$B$2298,Results_Production!$A25,ProductionByTechnologyAnnual!$C$3:$C$2298,Results_Production!$B25)</f>
        <v>0</v>
      </c>
      <c r="E25">
        <f>SUMIFS(ProductionByTechnologyAnnual!F$3:F$2298,ProductionByTechnologyAnnual!$B$3:$B$2298,Results_Production!$A25,ProductionByTechnologyAnnual!$C$3:$C$2298,Results_Production!$B25)</f>
        <v>0</v>
      </c>
      <c r="F25">
        <f>SUMIFS(ProductionByTechnologyAnnual!G$3:G$2298,ProductionByTechnologyAnnual!$B$3:$B$2298,Results_Production!$A25,ProductionByTechnologyAnnual!$C$3:$C$2298,Results_Production!$B25)</f>
        <v>0</v>
      </c>
      <c r="G25">
        <f>SUMIFS(ProductionByTechnologyAnnual!H$3:H$2298,ProductionByTechnologyAnnual!$B$3:$B$2298,Results_Production!$A25,ProductionByTechnologyAnnual!$C$3:$C$2298,Results_Production!$B25)</f>
        <v>0</v>
      </c>
      <c r="H25">
        <f>SUMIFS(ProductionByTechnologyAnnual!I$3:I$2298,ProductionByTechnologyAnnual!$B$3:$B$2298,Results_Production!$A25,ProductionByTechnologyAnnual!$C$3:$C$2298,Results_Production!$B25)</f>
        <v>13.3397280133397</v>
      </c>
      <c r="I25">
        <f>SUMIFS(ProductionByTechnologyAnnual!J$3:J$2298,ProductionByTechnologyAnnual!$B$3:$B$2298,Results_Production!$A25,ProductionByTechnologyAnnual!$C$3:$C$2298,Results_Production!$B25)</f>
        <v>11.584335108906901</v>
      </c>
      <c r="J25">
        <f>SUMIFS(ProductionByTechnologyAnnual!K$3:K$2298,ProductionByTechnologyAnnual!$B$3:$B$2298,Results_Production!$A25,ProductionByTechnologyAnnual!$C$3:$C$2298,Results_Production!$B25)</f>
        <v>13.3397280133397</v>
      </c>
      <c r="K25">
        <f>SUMIFS(ProductionByTechnologyAnnual!L$3:L$2298,ProductionByTechnologyAnnual!$B$3:$B$2298,Results_Production!$A25,ProductionByTechnologyAnnual!$C$3:$C$2298,Results_Production!$B25)</f>
        <v>1.1839778921218</v>
      </c>
      <c r="L25">
        <f>SUMIFS(ProductionByTechnologyAnnual!M$3:M$2298,ProductionByTechnologyAnnual!$B$3:$B$2298,Results_Production!$A25,ProductionByTechnologyAnnual!$C$3:$C$2298,Results_Production!$B25)</f>
        <v>0</v>
      </c>
      <c r="M25">
        <f>SUMIFS(ProductionByTechnologyAnnual!N$3:N$2298,ProductionByTechnologyAnnual!$B$3:$B$2298,Results_Production!$A25,ProductionByTechnologyAnnual!$C$3:$C$2298,Results_Production!$B25)</f>
        <v>0</v>
      </c>
      <c r="N25">
        <f>SUMIFS(ProductionByTechnologyAnnual!O$3:O$2298,ProductionByTechnologyAnnual!$B$3:$B$2298,Results_Production!$A25,ProductionByTechnologyAnnual!$C$3:$C$2298,Results_Production!$B25)</f>
        <v>0</v>
      </c>
      <c r="O25">
        <f>SUMIFS(ProductionByTechnologyAnnual!P$3:P$2298,ProductionByTechnologyAnnual!$B$3:$B$2298,Results_Production!$A25,ProductionByTechnologyAnnual!$C$3:$C$2298,Results_Production!$B25)</f>
        <v>0</v>
      </c>
      <c r="P25">
        <f>SUMIFS(ProductionByTechnologyAnnual!Q$3:Q$2298,ProductionByTechnologyAnnual!$B$3:$B$2298,Results_Production!$A25,ProductionByTechnologyAnnual!$C$3:$C$2298,Results_Production!$B25)</f>
        <v>0</v>
      </c>
      <c r="Q25">
        <f>SUMIFS(ProductionByTechnologyAnnual!R$3:R$2298,ProductionByTechnologyAnnual!$B$3:$B$2298,Results_Production!$A25,ProductionByTechnologyAnnual!$C$3:$C$2298,Results_Production!$B25)</f>
        <v>0</v>
      </c>
      <c r="R25">
        <f>SUMIFS(ProductionByTechnologyAnnual!S$3:S$2298,ProductionByTechnologyAnnual!$B$3:$B$2298,Results_Production!$A25,ProductionByTechnologyAnnual!$C$3:$C$2298,Results_Production!$B25)</f>
        <v>0</v>
      </c>
      <c r="S25">
        <f>SUMIFS(ProductionByTechnologyAnnual!T$3:T$2298,ProductionByTechnologyAnnual!$B$3:$B$2298,Results_Production!$A25,ProductionByTechnologyAnnual!$C$3:$C$2298,Results_Production!$B25)</f>
        <v>2.8592781755550201</v>
      </c>
      <c r="T25">
        <f>SUMIFS(ProductionByTechnologyAnnual!U$3:U$2298,ProductionByTechnologyAnnual!$B$3:$B$2298,Results_Production!$A25,ProductionByTechnologyAnnual!$C$3:$C$2298,Results_Production!$B25)</f>
        <v>5.5582200000000004</v>
      </c>
      <c r="U25">
        <f>SUMIFS(ProductionByTechnologyAnnual!V$3:V$2298,ProductionByTechnologyAnnual!$B$3:$B$2298,Results_Production!$A25,ProductionByTechnologyAnnual!$C$3:$C$2298,Results_Production!$B25)</f>
        <v>5.5582200000000004</v>
      </c>
      <c r="V25">
        <f>SUMIFS(ProductionByTechnologyAnnual!W$3:W$2298,ProductionByTechnologyAnnual!$B$3:$B$2298,Results_Production!$A25,ProductionByTechnologyAnnual!$C$3:$C$2298,Results_Production!$B25)</f>
        <v>4.9145687828889804</v>
      </c>
      <c r="W25">
        <f>SUMIFS(ProductionByTechnologyAnnual!X$3:X$2298,ProductionByTechnologyAnnual!$B$3:$B$2298,Results_Production!$A25,ProductionByTechnologyAnnual!$C$3:$C$2298,Results_Production!$B25)</f>
        <v>16.882021274500499</v>
      </c>
      <c r="X25">
        <f>SUMIFS(ProductionByTechnologyAnnual!Y$3:Y$2298,ProductionByTechnologyAnnual!$B$3:$B$2298,Results_Production!$A25,ProductionByTechnologyAnnual!$C$3:$C$2298,Results_Production!$B25)</f>
        <v>30.007764375801202</v>
      </c>
      <c r="Y25">
        <f>SUMIFS(ProductionByTechnologyAnnual!Z$3:Z$2298,ProductionByTechnologyAnnual!$B$3:$B$2298,Results_Production!$A25,ProductionByTechnologyAnnual!$C$3:$C$2298,Results_Production!$B25)</f>
        <v>36.756831863113199</v>
      </c>
      <c r="Z25">
        <f>SUMIFS(ProductionByTechnologyAnnual!AA$3:AA$2298,ProductionByTechnologyAnnual!$B$3:$B$2298,Results_Production!$A25,ProductionByTechnologyAnnual!$C$3:$C$2298,Results_Production!$B25)</f>
        <v>40.226446233118402</v>
      </c>
      <c r="AA25">
        <f>SUMIFS(ProductionByTechnologyAnnual!AB$3:AB$2298,ProductionByTechnologyAnnual!$B$3:$B$2298,Results_Production!$A25,ProductionByTechnologyAnnual!$C$3:$C$2298,Results_Production!$B25)</f>
        <v>38.947517689735001</v>
      </c>
      <c r="AB25">
        <f>SUMIFS(ProductionByTechnologyAnnual!AC$3:AC$2298,ProductionByTechnologyAnnual!$B$3:$B$2298,Results_Production!$A25,ProductionByTechnologyAnnual!$C$3:$C$2298,Results_Production!$B25)</f>
        <v>37.9551168568889</v>
      </c>
      <c r="AC25">
        <f>SUMIFS(ProductionByTechnologyAnnual!AD$3:AD$2298,ProductionByTechnologyAnnual!$B$3:$B$2298,Results_Production!$A25,ProductionByTechnologyAnnual!$C$3:$C$2298,Results_Production!$B25)</f>
        <v>36.483337569013699</v>
      </c>
      <c r="AD25">
        <f>SUMIFS(ProductionByTechnologyAnnual!AE$3:AE$2298,ProductionByTechnologyAnnual!$B$3:$B$2298,Results_Production!$A25,ProductionByTechnologyAnnual!$C$3:$C$2298,Results_Production!$B25)</f>
        <v>28.2312897763629</v>
      </c>
      <c r="AE25">
        <f>SUMIFS(ProductionByTechnologyAnnual!AF$3:AF$2298,ProductionByTechnologyAnnual!$B$3:$B$2298,Results_Production!$A25,ProductionByTechnologyAnnual!$C$3:$C$2298,Results_Production!$B25)</f>
        <v>14.302801258715199</v>
      </c>
      <c r="AF25">
        <f>SUMIFS(ProductionByTechnologyAnnual!AG$3:AG$2298,ProductionByTechnologyAnnual!$B$3:$B$2298,Results_Production!$A25,ProductionByTechnologyAnnual!$C$3:$C$2298,Results_Production!$B25)</f>
        <v>6.8888200575994203</v>
      </c>
      <c r="AG25">
        <f>SUMIFS(ProductionByTechnologyAnnual!AH$3:AH$2298,ProductionByTechnologyAnnual!$B$3:$B$2298,Results_Production!$A25,ProductionByTechnologyAnnual!$C$3:$C$2298,Results_Production!$B25)</f>
        <v>6.6778534860249001</v>
      </c>
      <c r="AH25">
        <f>SUMIFS(ProductionByTechnologyAnnual!AI$3:AI$2298,ProductionByTechnologyAnnual!$B$3:$B$2298,Results_Production!$A25,ProductionByTechnologyAnnual!$C$3:$C$2298,Results_Production!$B25)</f>
        <v>6.0121063883900501</v>
      </c>
      <c r="AI25">
        <f>SUMIFS(ProductionByTechnologyAnnual!AJ$3:AJ$2298,ProductionByTechnologyAnnual!$B$3:$B$2298,Results_Production!$A25,ProductionByTechnologyAnnual!$C$3:$C$2298,Results_Production!$B25)</f>
        <v>4.9712234535564601</v>
      </c>
      <c r="AJ25">
        <f>SUMIFS(ProductionByTechnologyAnnual!AK$3:AK$2298,ProductionByTechnologyAnnual!$B$3:$B$2298,Results_Production!$A25,ProductionByTechnologyAnnual!$C$3:$C$2298,Results_Production!$B25)</f>
        <v>2.4444202477870598</v>
      </c>
      <c r="AK25">
        <f>SUMIFS(ProductionByTechnologyAnnual!AL$3:AL$2298,ProductionByTechnologyAnnual!$B$3:$B$2298,Results_Production!$A25,ProductionByTechnologyAnnual!$C$3:$C$2298,Results_Production!$B25)</f>
        <v>2.1481715770910901</v>
      </c>
      <c r="AL25">
        <f>SUMIFS(ProductionByTechnologyAnnual!AM$3:AM$2298,ProductionByTechnologyAnnual!$B$3:$B$2298,Results_Production!$A25,ProductionByTechnologyAnnual!$C$3:$C$2298,Results_Production!$B25)</f>
        <v>1.55027371983152</v>
      </c>
      <c r="AM25">
        <f>SUMIFS(ProductionByTechnologyAnnual!AN$3:AN$2298,ProductionByTechnologyAnnual!$B$3:$B$2298,Results_Production!$A25,ProductionByTechnologyAnnual!$C$3:$C$2298,Results_Production!$B25)</f>
        <v>0.77987173506684704</v>
      </c>
      <c r="AN25">
        <f>SUMIFS(ProductionByTechnologyAnnual!AO$3:AO$2298,ProductionByTechnologyAnnual!$B$3:$B$2298,Results_Production!$A25,ProductionByTechnologyAnnual!$C$3:$C$2298,Results_Production!$B25)</f>
        <v>0.39147946211847501</v>
      </c>
      <c r="AO25">
        <f>SUMIFS(ProductionByTechnologyAnnual!AP$3:AP$2298,ProductionByTechnologyAnnual!$B$3:$B$2298,Results_Production!$A25,ProductionByTechnologyAnnual!$C$3:$C$2298,Results_Production!$B25)</f>
        <v>0</v>
      </c>
      <c r="AP25">
        <f>SUMIFS(ProductionByTechnologyAnnual!AQ$3:AQ$2298,ProductionByTechnologyAnnual!$B$3:$B$2298,Results_Production!$A25,ProductionByTechnologyAnnual!$C$3:$C$2298,Results_Production!$B25)</f>
        <v>0</v>
      </c>
      <c r="AQ25">
        <f>SUMIFS(ProductionByTechnologyAnnual!AR$3:AR$2298,ProductionByTechnologyAnnual!$B$3:$B$2298,Results_Production!$A25,ProductionByTechnologyAnnual!$C$3:$C$2298,Results_Production!$B25)</f>
        <v>0</v>
      </c>
      <c r="AR25">
        <f>SUMIFS(ProductionByTechnologyAnnual!AS$3:AS$2298,ProductionByTechnologyAnnual!$B$3:$B$2298,Results_Production!$A25,ProductionByTechnologyAnnual!$C$3:$C$2298,Results_Production!$B25)</f>
        <v>0</v>
      </c>
      <c r="AS25">
        <f>SUMIFS(ProductionByTechnologyAnnual!AT$3:AT$2298,ProductionByTechnologyAnnual!$B$3:$B$2298,Results_Production!$A25,ProductionByTechnologyAnnual!$C$3:$C$2298,Results_Production!$B25)</f>
        <v>0</v>
      </c>
      <c r="AT25">
        <f>SUMIFS(ProductionByTechnologyAnnual!AU$3:AU$2298,ProductionByTechnologyAnnual!$B$3:$B$2298,Results_Production!$A25,ProductionByTechnologyAnnual!$C$3:$C$2298,Results_Production!$B25)</f>
        <v>0</v>
      </c>
      <c r="AU25">
        <f>SUMIFS(ProductionByTechnologyAnnual!AV$3:AV$2298,ProductionByTechnologyAnnual!$B$3:$B$2298,Results_Production!$A25,ProductionByTechnologyAnnual!$C$3:$C$2298,Results_Production!$B25)</f>
        <v>0</v>
      </c>
      <c r="AV25">
        <f>SUMIFS(ProductionByTechnologyAnnual!AW$3:AW$2298,ProductionByTechnologyAnnual!$B$3:$B$2298,Results_Production!$A25,ProductionByTechnologyAnnual!$C$3:$C$2298,Results_Production!$B25)</f>
        <v>0</v>
      </c>
      <c r="AW25">
        <f>SUMIFS(ProductionByTechnologyAnnual!AX$3:AX$2298,ProductionByTechnologyAnnual!$B$3:$B$2298,Results_Production!$A25,ProductionByTechnologyAnnual!$C$3:$C$2298,Results_Production!$B25)</f>
        <v>0</v>
      </c>
      <c r="AX25">
        <f>SUMIFS(ProductionByTechnologyAnnual!AY$3:AY$2298,ProductionByTechnologyAnnual!$B$3:$B$2298,Results_Production!$A25,ProductionByTechnologyAnnual!$C$3:$C$2298,Results_Production!$B25)</f>
        <v>0</v>
      </c>
      <c r="AY25">
        <f>SUMIFS(ProductionByTechnologyAnnual!AZ$3:AZ$2298,ProductionByTechnologyAnnual!$B$3:$B$2298,Results_Production!$A25,ProductionByTechnologyAnnual!$C$3:$C$2298,Results_Production!$B25)</f>
        <v>0</v>
      </c>
      <c r="AZ25">
        <f>SUMIFS(ProductionByTechnologyAnnual!BA$3:BA$2298,ProductionByTechnologyAnnual!$B$3:$B$2298,Results_Production!$A25,ProductionByTechnologyAnnual!$C$3:$C$2298,Results_Production!$B25)</f>
        <v>0</v>
      </c>
      <c r="BA25">
        <f>SUMIFS(ProductionByTechnologyAnnual!BB$3:BB$2298,ProductionByTechnologyAnnual!$B$3:$B$2298,Results_Production!$A25,ProductionByTechnologyAnnual!$C$3:$C$2298,Results_Production!$B25)</f>
        <v>0</v>
      </c>
      <c r="BB25">
        <f>SUMIFS(ProductionByTechnologyAnnual!BC$3:BC$2298,ProductionByTechnologyAnnual!$B$3:$B$2298,Results_Production!$A25,ProductionByTechnologyAnnual!$C$3:$C$2298,Results_Production!$B25)</f>
        <v>0</v>
      </c>
      <c r="BC25">
        <f>SUMIFS(ProductionByTechnologyAnnual!BD$3:BD$2298,ProductionByTechnologyAnnual!$B$3:$B$2298,Results_Production!$A25,ProductionByTechnologyAnnual!$C$3:$C$2298,Results_Production!$B25)</f>
        <v>0</v>
      </c>
      <c r="BD25">
        <f>SUMIFS(ProductionByTechnologyAnnual!BE$3:BE$2298,ProductionByTechnologyAnnual!$B$3:$B$2298,Results_Production!$A25,ProductionByTechnologyAnnual!$C$3:$C$2298,Results_Production!$B25)</f>
        <v>0</v>
      </c>
      <c r="BE25">
        <f>SUMIFS(ProductionByTechnologyAnnual!BF$3:BF$2298,ProductionByTechnologyAnnual!$B$3:$B$2298,Results_Production!$A25,ProductionByTechnologyAnnual!$C$3:$C$2298,Results_Production!$B25)</f>
        <v>0</v>
      </c>
      <c r="BF25">
        <f>SUMIFS(ProductionByTechnologyAnnual!BG$3:BG$2298,ProductionByTechnologyAnnual!$B$3:$B$2298,Results_Production!$A25,ProductionByTechnologyAnnual!$C$3:$C$2298,Results_Production!$B25)</f>
        <v>0</v>
      </c>
    </row>
    <row r="26" spans="1:58" x14ac:dyDescent="0.25">
      <c r="A26" t="s">
        <v>60</v>
      </c>
      <c r="B26" t="s">
        <v>98</v>
      </c>
      <c r="C26">
        <f>SUMIFS(ProductionByTechnologyAnnual!D$3:D$2298,ProductionByTechnologyAnnual!$B$3:$B$2298,Results_Production!$A26,ProductionByTechnologyAnnual!$C$3:$C$2298,Results_Production!$B26)</f>
        <v>0</v>
      </c>
      <c r="D26">
        <f>SUMIFS(ProductionByTechnologyAnnual!E$3:E$2298,ProductionByTechnologyAnnual!$B$3:$B$2298,Results_Production!$A26,ProductionByTechnologyAnnual!$C$3:$C$2298,Results_Production!$B26)</f>
        <v>0</v>
      </c>
      <c r="E26">
        <f>SUMIFS(ProductionByTechnologyAnnual!F$3:F$2298,ProductionByTechnologyAnnual!$B$3:$B$2298,Results_Production!$A26,ProductionByTechnologyAnnual!$C$3:$C$2298,Results_Production!$B26)</f>
        <v>0</v>
      </c>
      <c r="F26">
        <f>SUMIFS(ProductionByTechnologyAnnual!G$3:G$2298,ProductionByTechnologyAnnual!$B$3:$B$2298,Results_Production!$A26,ProductionByTechnologyAnnual!$C$3:$C$2298,Results_Production!$B26)</f>
        <v>0</v>
      </c>
      <c r="G26">
        <f>SUMIFS(ProductionByTechnologyAnnual!H$3:H$2298,ProductionByTechnologyAnnual!$B$3:$B$2298,Results_Production!$A26,ProductionByTechnologyAnnual!$C$3:$C$2298,Results_Production!$B26)</f>
        <v>0</v>
      </c>
      <c r="H26">
        <f>SUMIFS(ProductionByTechnologyAnnual!I$3:I$2298,ProductionByTechnologyAnnual!$B$3:$B$2298,Results_Production!$A26,ProductionByTechnologyAnnual!$C$3:$C$2298,Results_Production!$B26)</f>
        <v>0</v>
      </c>
      <c r="I26">
        <f>SUMIFS(ProductionByTechnologyAnnual!J$3:J$2298,ProductionByTechnologyAnnual!$B$3:$B$2298,Results_Production!$A26,ProductionByTechnologyAnnual!$C$3:$C$2298,Results_Production!$B26)</f>
        <v>0</v>
      </c>
      <c r="J26">
        <f>SUMIFS(ProductionByTechnologyAnnual!K$3:K$2298,ProductionByTechnologyAnnual!$B$3:$B$2298,Results_Production!$A26,ProductionByTechnologyAnnual!$C$3:$C$2298,Results_Production!$B26)</f>
        <v>0</v>
      </c>
      <c r="K26">
        <f>SUMIFS(ProductionByTechnologyAnnual!L$3:L$2298,ProductionByTechnologyAnnual!$B$3:$B$2298,Results_Production!$A26,ProductionByTechnologyAnnual!$C$3:$C$2298,Results_Production!$B26)</f>
        <v>0</v>
      </c>
      <c r="L26">
        <f>SUMIFS(ProductionByTechnologyAnnual!M$3:M$2298,ProductionByTechnologyAnnual!$B$3:$B$2298,Results_Production!$A26,ProductionByTechnologyAnnual!$C$3:$C$2298,Results_Production!$B26)</f>
        <v>0</v>
      </c>
      <c r="M26">
        <f>SUMIFS(ProductionByTechnologyAnnual!N$3:N$2298,ProductionByTechnologyAnnual!$B$3:$B$2298,Results_Production!$A26,ProductionByTechnologyAnnual!$C$3:$C$2298,Results_Production!$B26)</f>
        <v>0</v>
      </c>
      <c r="N26">
        <f>SUMIFS(ProductionByTechnologyAnnual!O$3:O$2298,ProductionByTechnologyAnnual!$B$3:$B$2298,Results_Production!$A26,ProductionByTechnologyAnnual!$C$3:$C$2298,Results_Production!$B26)</f>
        <v>0</v>
      </c>
      <c r="O26">
        <f>SUMIFS(ProductionByTechnologyAnnual!P$3:P$2298,ProductionByTechnologyAnnual!$B$3:$B$2298,Results_Production!$A26,ProductionByTechnologyAnnual!$C$3:$C$2298,Results_Production!$B26)</f>
        <v>0</v>
      </c>
      <c r="P26">
        <f>SUMIFS(ProductionByTechnologyAnnual!Q$3:Q$2298,ProductionByTechnologyAnnual!$B$3:$B$2298,Results_Production!$A26,ProductionByTechnologyAnnual!$C$3:$C$2298,Results_Production!$B26)</f>
        <v>0</v>
      </c>
      <c r="Q26">
        <f>SUMIFS(ProductionByTechnologyAnnual!R$3:R$2298,ProductionByTechnologyAnnual!$B$3:$B$2298,Results_Production!$A26,ProductionByTechnologyAnnual!$C$3:$C$2298,Results_Production!$B26)</f>
        <v>0</v>
      </c>
      <c r="R26">
        <f>SUMIFS(ProductionByTechnologyAnnual!S$3:S$2298,ProductionByTechnologyAnnual!$B$3:$B$2298,Results_Production!$A26,ProductionByTechnologyAnnual!$C$3:$C$2298,Results_Production!$B26)</f>
        <v>0</v>
      </c>
      <c r="S26">
        <f>SUMIFS(ProductionByTechnologyAnnual!T$3:T$2298,ProductionByTechnologyAnnual!$B$3:$B$2298,Results_Production!$A26,ProductionByTechnologyAnnual!$C$3:$C$2298,Results_Production!$B26)</f>
        <v>0</v>
      </c>
      <c r="T26">
        <f>SUMIFS(ProductionByTechnologyAnnual!U$3:U$2298,ProductionByTechnologyAnnual!$B$3:$B$2298,Results_Production!$A26,ProductionByTechnologyAnnual!$C$3:$C$2298,Results_Production!$B26)</f>
        <v>0</v>
      </c>
      <c r="U26">
        <f>SUMIFS(ProductionByTechnologyAnnual!V$3:V$2298,ProductionByTechnologyAnnual!$B$3:$B$2298,Results_Production!$A26,ProductionByTechnologyAnnual!$C$3:$C$2298,Results_Production!$B26)</f>
        <v>0</v>
      </c>
      <c r="V26">
        <f>SUMIFS(ProductionByTechnologyAnnual!W$3:W$2298,ProductionByTechnologyAnnual!$B$3:$B$2298,Results_Production!$A26,ProductionByTechnologyAnnual!$C$3:$C$2298,Results_Production!$B26)</f>
        <v>0</v>
      </c>
      <c r="W26">
        <f>SUMIFS(ProductionByTechnologyAnnual!X$3:X$2298,ProductionByTechnologyAnnual!$B$3:$B$2298,Results_Production!$A26,ProductionByTechnologyAnnual!$C$3:$C$2298,Results_Production!$B26)</f>
        <v>0</v>
      </c>
      <c r="X26">
        <f>SUMIFS(ProductionByTechnologyAnnual!Y$3:Y$2298,ProductionByTechnologyAnnual!$B$3:$B$2298,Results_Production!$A26,ProductionByTechnologyAnnual!$C$3:$C$2298,Results_Production!$B26)</f>
        <v>2.0406504536684702</v>
      </c>
      <c r="Y26">
        <f>SUMIFS(ProductionByTechnologyAnnual!Z$3:Z$2298,ProductionByTechnologyAnnual!$B$3:$B$2298,Results_Production!$A26,ProductionByTechnologyAnnual!$C$3:$C$2298,Results_Production!$B26)</f>
        <v>21.6200550100668</v>
      </c>
      <c r="Z26">
        <f>SUMIFS(ProductionByTechnologyAnnual!AA$3:AA$2298,ProductionByTechnologyAnnual!$B$3:$B$2298,Results_Production!$A26,ProductionByTechnologyAnnual!$C$3:$C$2298,Results_Production!$B26)</f>
        <v>47.4905371303579</v>
      </c>
      <c r="AA26">
        <f>SUMIFS(ProductionByTechnologyAnnual!AB$3:AB$2298,ProductionByTechnologyAnnual!$B$3:$B$2298,Results_Production!$A26,ProductionByTechnologyAnnual!$C$3:$C$2298,Results_Production!$B26)</f>
        <v>58.808190663568404</v>
      </c>
      <c r="AB26">
        <f>SUMIFS(ProductionByTechnologyAnnual!AC$3:AC$2298,ProductionByTechnologyAnnual!$B$3:$B$2298,Results_Production!$A26,ProductionByTechnologyAnnual!$C$3:$C$2298,Results_Production!$B26)</f>
        <v>67.014000067013995</v>
      </c>
      <c r="AC26">
        <f>SUMIFS(ProductionByTechnologyAnnual!AD$3:AD$2298,ProductionByTechnologyAnnual!$B$3:$B$2298,Results_Production!$A26,ProductionByTechnologyAnnual!$C$3:$C$2298,Results_Production!$B26)</f>
        <v>67.014000067013995</v>
      </c>
      <c r="AD26">
        <f>SUMIFS(ProductionByTechnologyAnnual!AE$3:AE$2298,ProductionByTechnologyAnnual!$B$3:$B$2298,Results_Production!$A26,ProductionByTechnologyAnnual!$C$3:$C$2298,Results_Production!$B26)</f>
        <v>87.798022169642294</v>
      </c>
      <c r="AE26">
        <f>SUMIFS(ProductionByTechnologyAnnual!AF$3:AF$2298,ProductionByTechnologyAnnual!$B$3:$B$2298,Results_Production!$A26,ProductionByTechnologyAnnual!$C$3:$C$2298,Results_Production!$B26)</f>
        <v>93.819600093819602</v>
      </c>
      <c r="AF26">
        <f>SUMIFS(ProductionByTechnologyAnnual!AG$3:AG$2298,ProductionByTechnologyAnnual!$B$3:$B$2298,Results_Production!$A26,ProductionByTechnologyAnnual!$C$3:$C$2298,Results_Production!$B26)</f>
        <v>93.819600093819602</v>
      </c>
      <c r="AG26">
        <f>SUMIFS(ProductionByTechnologyAnnual!AH$3:AH$2298,ProductionByTechnologyAnnual!$B$3:$B$2298,Results_Production!$A26,ProductionByTechnologyAnnual!$C$3:$C$2298,Results_Production!$B26)</f>
        <v>93.819600093819602</v>
      </c>
      <c r="AH26">
        <f>SUMIFS(ProductionByTechnologyAnnual!AI$3:AI$2298,ProductionByTechnologyAnnual!$B$3:$B$2298,Results_Production!$A26,ProductionByTechnologyAnnual!$C$3:$C$2298,Results_Production!$B26)</f>
        <v>93.819600093819602</v>
      </c>
      <c r="AI26">
        <f>SUMIFS(ProductionByTechnologyAnnual!AJ$3:AJ$2298,ProductionByTechnologyAnnual!$B$3:$B$2298,Results_Production!$A26,ProductionByTechnologyAnnual!$C$3:$C$2298,Results_Production!$B26)</f>
        <v>93.819600093819602</v>
      </c>
      <c r="AJ26">
        <f>SUMIFS(ProductionByTechnologyAnnual!AK$3:AK$2298,ProductionByTechnologyAnnual!$B$3:$B$2298,Results_Production!$A26,ProductionByTechnologyAnnual!$C$3:$C$2298,Results_Production!$B26)</f>
        <v>93.819600093819602</v>
      </c>
      <c r="AK26">
        <f>SUMIFS(ProductionByTechnologyAnnual!AL$3:AL$2298,ProductionByTechnologyAnnual!$B$3:$B$2298,Results_Production!$A26,ProductionByTechnologyAnnual!$C$3:$C$2298,Results_Production!$B26)</f>
        <v>93.819600093819602</v>
      </c>
      <c r="AL26">
        <f>SUMIFS(ProductionByTechnologyAnnual!AM$3:AM$2298,ProductionByTechnologyAnnual!$B$3:$B$2298,Results_Production!$A26,ProductionByTechnologyAnnual!$C$3:$C$2298,Results_Production!$B26)</f>
        <v>93.819600093819602</v>
      </c>
      <c r="AM26">
        <f>SUMIFS(ProductionByTechnologyAnnual!AN$3:AN$2298,ProductionByTechnologyAnnual!$B$3:$B$2298,Results_Production!$A26,ProductionByTechnologyAnnual!$C$3:$C$2298,Results_Production!$B26)</f>
        <v>100.020277593995</v>
      </c>
      <c r="AN26">
        <f>SUMIFS(ProductionByTechnologyAnnual!AO$3:AO$2298,ProductionByTechnologyAnnual!$B$3:$B$2298,Results_Production!$A26,ProductionByTechnologyAnnual!$C$3:$C$2298,Results_Production!$B26)</f>
        <v>118.867904167836</v>
      </c>
      <c r="AO26">
        <f>SUMIFS(ProductionByTechnologyAnnual!AP$3:AP$2298,ProductionByTechnologyAnnual!$B$3:$B$2298,Results_Production!$A26,ProductionByTechnologyAnnual!$C$3:$C$2298,Results_Production!$B26)</f>
        <v>138.89625977611001</v>
      </c>
      <c r="AP26">
        <f>SUMIFS(ProductionByTechnologyAnnual!AQ$3:AQ$2298,ProductionByTechnologyAnnual!$B$3:$B$2298,Results_Production!$A26,ProductionByTechnologyAnnual!$C$3:$C$2298,Results_Production!$B26)</f>
        <v>147.430800147431</v>
      </c>
      <c r="AQ26">
        <f>SUMIFS(ProductionByTechnologyAnnual!AR$3:AR$2298,ProductionByTechnologyAnnual!$B$3:$B$2298,Results_Production!$A26,ProductionByTechnologyAnnual!$C$3:$C$2298,Results_Production!$B26)</f>
        <v>147.430800147431</v>
      </c>
      <c r="AR26">
        <f>SUMIFS(ProductionByTechnologyAnnual!AS$3:AS$2298,ProductionByTechnologyAnnual!$B$3:$B$2298,Results_Production!$A26,ProductionByTechnologyAnnual!$C$3:$C$2298,Results_Production!$B26)</f>
        <v>147.430800147431</v>
      </c>
      <c r="AS26">
        <f>SUMIFS(ProductionByTechnologyAnnual!AT$3:AT$2298,ProductionByTechnologyAnnual!$B$3:$B$2298,Results_Production!$A26,ProductionByTechnologyAnnual!$C$3:$C$2298,Results_Production!$B26)</f>
        <v>174.236400174236</v>
      </c>
      <c r="AT26">
        <f>SUMIFS(ProductionByTechnologyAnnual!AU$3:AU$2298,ProductionByTechnologyAnnual!$B$3:$B$2298,Results_Production!$A26,ProductionByTechnologyAnnual!$C$3:$C$2298,Results_Production!$B26)</f>
        <v>174.236400174236</v>
      </c>
      <c r="AU26">
        <f>SUMIFS(ProductionByTechnologyAnnual!AV$3:AV$2298,ProductionByTechnologyAnnual!$B$3:$B$2298,Results_Production!$A26,ProductionByTechnologyAnnual!$C$3:$C$2298,Results_Production!$B26)</f>
        <v>174.236400174236</v>
      </c>
      <c r="AV26">
        <f>SUMIFS(ProductionByTechnologyAnnual!AW$3:AW$2298,ProductionByTechnologyAnnual!$B$3:$B$2298,Results_Production!$A26,ProductionByTechnologyAnnual!$C$3:$C$2298,Results_Production!$B26)</f>
        <v>174.236400174236</v>
      </c>
      <c r="AW26">
        <f>SUMIFS(ProductionByTechnologyAnnual!AX$3:AX$2298,ProductionByTechnologyAnnual!$B$3:$B$2298,Results_Production!$A26,ProductionByTechnologyAnnual!$C$3:$C$2298,Results_Production!$B26)</f>
        <v>174.236400174236</v>
      </c>
      <c r="AX26">
        <f>SUMIFS(ProductionByTechnologyAnnual!AY$3:AY$2298,ProductionByTechnologyAnnual!$B$3:$B$2298,Results_Production!$A26,ProductionByTechnologyAnnual!$C$3:$C$2298,Results_Production!$B26)</f>
        <v>194.865395658046</v>
      </c>
      <c r="AY26">
        <f>SUMIFS(ProductionByTechnologyAnnual!AZ$3:AZ$2298,ProductionByTechnologyAnnual!$B$3:$B$2298,Results_Production!$A26,ProductionByTechnologyAnnual!$C$3:$C$2298,Results_Production!$B26)</f>
        <v>201.04200020104199</v>
      </c>
      <c r="AZ26">
        <f>SUMIFS(ProductionByTechnologyAnnual!BA$3:BA$2298,ProductionByTechnologyAnnual!$B$3:$B$2298,Results_Production!$A26,ProductionByTechnologyAnnual!$C$3:$C$2298,Results_Production!$B26)</f>
        <v>201.04200020104199</v>
      </c>
      <c r="BA26">
        <f>SUMIFS(ProductionByTechnologyAnnual!BB$3:BB$2298,ProductionByTechnologyAnnual!$B$3:$B$2298,Results_Production!$A26,ProductionByTechnologyAnnual!$C$3:$C$2298,Results_Production!$B26)</f>
        <v>201.04200020104199</v>
      </c>
      <c r="BB26">
        <f>SUMIFS(ProductionByTechnologyAnnual!BC$3:BC$2298,ProductionByTechnologyAnnual!$B$3:$B$2298,Results_Production!$A26,ProductionByTechnologyAnnual!$C$3:$C$2298,Results_Production!$B26)</f>
        <v>201.04200020104199</v>
      </c>
      <c r="BC26">
        <f>SUMIFS(ProductionByTechnologyAnnual!BD$3:BD$2298,ProductionByTechnologyAnnual!$B$3:$B$2298,Results_Production!$A26,ProductionByTechnologyAnnual!$C$3:$C$2298,Results_Production!$B26)</f>
        <v>220.46637813862199</v>
      </c>
      <c r="BD26">
        <f>SUMIFS(ProductionByTechnologyAnnual!BE$3:BE$2298,ProductionByTechnologyAnnual!$B$3:$B$2298,Results_Production!$A26,ProductionByTechnologyAnnual!$C$3:$C$2298,Results_Production!$B26)</f>
        <v>227.84760022784801</v>
      </c>
      <c r="BE26">
        <f>SUMIFS(ProductionByTechnologyAnnual!BF$3:BF$2298,ProductionByTechnologyAnnual!$B$3:$B$2298,Results_Production!$A26,ProductionByTechnologyAnnual!$C$3:$C$2298,Results_Production!$B26)</f>
        <v>227.84760022784801</v>
      </c>
      <c r="BF26">
        <f>SUMIFS(ProductionByTechnologyAnnual!BG$3:BG$2298,ProductionByTechnologyAnnual!$B$3:$B$2298,Results_Production!$A26,ProductionByTechnologyAnnual!$C$3:$C$2298,Results_Production!$B26)</f>
        <v>227.84760022784801</v>
      </c>
    </row>
    <row r="27" spans="1:58" x14ac:dyDescent="0.25">
      <c r="A27" t="s">
        <v>61</v>
      </c>
      <c r="B27" t="s">
        <v>98</v>
      </c>
      <c r="C27">
        <f>SUMIFS(ProductionByTechnologyAnnual!D$3:D$2298,ProductionByTechnologyAnnual!$B$3:$B$2298,Results_Production!$A27,ProductionByTechnologyAnnual!$C$3:$C$2298,Results_Production!$B27)</f>
        <v>0</v>
      </c>
      <c r="D27">
        <f>SUMIFS(ProductionByTechnologyAnnual!E$3:E$2298,ProductionByTechnologyAnnual!$B$3:$B$2298,Results_Production!$A27,ProductionByTechnologyAnnual!$C$3:$C$2298,Results_Production!$B27)</f>
        <v>0</v>
      </c>
      <c r="E27">
        <f>SUMIFS(ProductionByTechnologyAnnual!F$3:F$2298,ProductionByTechnologyAnnual!$B$3:$B$2298,Results_Production!$A27,ProductionByTechnologyAnnual!$C$3:$C$2298,Results_Production!$B27)</f>
        <v>0</v>
      </c>
      <c r="F27">
        <f>SUMIFS(ProductionByTechnologyAnnual!G$3:G$2298,ProductionByTechnologyAnnual!$B$3:$B$2298,Results_Production!$A27,ProductionByTechnologyAnnual!$C$3:$C$2298,Results_Production!$B27)</f>
        <v>0</v>
      </c>
      <c r="G27">
        <f>SUMIFS(ProductionByTechnologyAnnual!H$3:H$2298,ProductionByTechnologyAnnual!$B$3:$B$2298,Results_Production!$A27,ProductionByTechnologyAnnual!$C$3:$C$2298,Results_Production!$B27)</f>
        <v>0</v>
      </c>
      <c r="H27">
        <f>SUMIFS(ProductionByTechnologyAnnual!I$3:I$2298,ProductionByTechnologyAnnual!$B$3:$B$2298,Results_Production!$A27,ProductionByTechnologyAnnual!$C$3:$C$2298,Results_Production!$B27)</f>
        <v>0</v>
      </c>
      <c r="I27">
        <f>SUMIFS(ProductionByTechnologyAnnual!J$3:J$2298,ProductionByTechnologyAnnual!$B$3:$B$2298,Results_Production!$A27,ProductionByTechnologyAnnual!$C$3:$C$2298,Results_Production!$B27)</f>
        <v>0</v>
      </c>
      <c r="J27">
        <f>SUMIFS(ProductionByTechnologyAnnual!K$3:K$2298,ProductionByTechnologyAnnual!$B$3:$B$2298,Results_Production!$A27,ProductionByTechnologyAnnual!$C$3:$C$2298,Results_Production!$B27)</f>
        <v>0</v>
      </c>
      <c r="K27">
        <f>SUMIFS(ProductionByTechnologyAnnual!L$3:L$2298,ProductionByTechnologyAnnual!$B$3:$B$2298,Results_Production!$A27,ProductionByTechnologyAnnual!$C$3:$C$2298,Results_Production!$B27)</f>
        <v>0</v>
      </c>
      <c r="L27">
        <f>SUMIFS(ProductionByTechnologyAnnual!M$3:M$2298,ProductionByTechnologyAnnual!$B$3:$B$2298,Results_Production!$A27,ProductionByTechnologyAnnual!$C$3:$C$2298,Results_Production!$B27)</f>
        <v>0</v>
      </c>
      <c r="M27">
        <f>SUMIFS(ProductionByTechnologyAnnual!N$3:N$2298,ProductionByTechnologyAnnual!$B$3:$B$2298,Results_Production!$A27,ProductionByTechnologyAnnual!$C$3:$C$2298,Results_Production!$B27)</f>
        <v>0</v>
      </c>
      <c r="N27">
        <f>SUMIFS(ProductionByTechnologyAnnual!O$3:O$2298,ProductionByTechnologyAnnual!$B$3:$B$2298,Results_Production!$A27,ProductionByTechnologyAnnual!$C$3:$C$2298,Results_Production!$B27)</f>
        <v>0</v>
      </c>
      <c r="O27">
        <f>SUMIFS(ProductionByTechnologyAnnual!P$3:P$2298,ProductionByTechnologyAnnual!$B$3:$B$2298,Results_Production!$A27,ProductionByTechnologyAnnual!$C$3:$C$2298,Results_Production!$B27)</f>
        <v>0</v>
      </c>
      <c r="P27">
        <f>SUMIFS(ProductionByTechnologyAnnual!Q$3:Q$2298,ProductionByTechnologyAnnual!$B$3:$B$2298,Results_Production!$A27,ProductionByTechnologyAnnual!$C$3:$C$2298,Results_Production!$B27)</f>
        <v>0</v>
      </c>
      <c r="Q27">
        <f>SUMIFS(ProductionByTechnologyAnnual!R$3:R$2298,ProductionByTechnologyAnnual!$B$3:$B$2298,Results_Production!$A27,ProductionByTechnologyAnnual!$C$3:$C$2298,Results_Production!$B27)</f>
        <v>0</v>
      </c>
      <c r="R27">
        <f>SUMIFS(ProductionByTechnologyAnnual!S$3:S$2298,ProductionByTechnologyAnnual!$B$3:$B$2298,Results_Production!$A27,ProductionByTechnologyAnnual!$C$3:$C$2298,Results_Production!$B27)</f>
        <v>0</v>
      </c>
      <c r="S27">
        <f>SUMIFS(ProductionByTechnologyAnnual!T$3:T$2298,ProductionByTechnologyAnnual!$B$3:$B$2298,Results_Production!$A27,ProductionByTechnologyAnnual!$C$3:$C$2298,Results_Production!$B27)</f>
        <v>0</v>
      </c>
      <c r="T27">
        <f>SUMIFS(ProductionByTechnologyAnnual!U$3:U$2298,ProductionByTechnologyAnnual!$B$3:$B$2298,Results_Production!$A27,ProductionByTechnologyAnnual!$C$3:$C$2298,Results_Production!$B27)</f>
        <v>0</v>
      </c>
      <c r="U27">
        <f>SUMIFS(ProductionByTechnologyAnnual!V$3:V$2298,ProductionByTechnologyAnnual!$B$3:$B$2298,Results_Production!$A27,ProductionByTechnologyAnnual!$C$3:$C$2298,Results_Production!$B27)</f>
        <v>0</v>
      </c>
      <c r="V27">
        <f>SUMIFS(ProductionByTechnologyAnnual!W$3:W$2298,ProductionByTechnologyAnnual!$B$3:$B$2298,Results_Production!$A27,ProductionByTechnologyAnnual!$C$3:$C$2298,Results_Production!$B27)</f>
        <v>0</v>
      </c>
      <c r="W27">
        <f>SUMIFS(ProductionByTechnologyAnnual!X$3:X$2298,ProductionByTechnologyAnnual!$B$3:$B$2298,Results_Production!$A27,ProductionByTechnologyAnnual!$C$3:$C$2298,Results_Production!$B27)</f>
        <v>0</v>
      </c>
      <c r="X27">
        <f>SUMIFS(ProductionByTechnologyAnnual!Y$3:Y$2298,ProductionByTechnologyAnnual!$B$3:$B$2298,Results_Production!$A27,ProductionByTechnologyAnnual!$C$3:$C$2298,Results_Production!$B27)</f>
        <v>0</v>
      </c>
      <c r="Y27">
        <f>SUMIFS(ProductionByTechnologyAnnual!Z$3:Z$2298,ProductionByTechnologyAnnual!$B$3:$B$2298,Results_Production!$A27,ProductionByTechnologyAnnual!$C$3:$C$2298,Results_Production!$B27)</f>
        <v>0</v>
      </c>
      <c r="Z27">
        <f>SUMIFS(ProductionByTechnologyAnnual!AA$3:AA$2298,ProductionByTechnologyAnnual!$B$3:$B$2298,Results_Production!$A27,ProductionByTechnologyAnnual!$C$3:$C$2298,Results_Production!$B27)</f>
        <v>0</v>
      </c>
      <c r="AA27">
        <f>SUMIFS(ProductionByTechnologyAnnual!AB$3:AB$2298,ProductionByTechnologyAnnual!$B$3:$B$2298,Results_Production!$A27,ProductionByTechnologyAnnual!$C$3:$C$2298,Results_Production!$B27)</f>
        <v>0</v>
      </c>
      <c r="AB27">
        <f>SUMIFS(ProductionByTechnologyAnnual!AC$3:AC$2298,ProductionByTechnologyAnnual!$B$3:$B$2298,Results_Production!$A27,ProductionByTechnologyAnnual!$C$3:$C$2298,Results_Production!$B27)</f>
        <v>0</v>
      </c>
      <c r="AC27">
        <f>SUMIFS(ProductionByTechnologyAnnual!AD$3:AD$2298,ProductionByTechnologyAnnual!$B$3:$B$2298,Results_Production!$A27,ProductionByTechnologyAnnual!$C$3:$C$2298,Results_Production!$B27)</f>
        <v>0</v>
      </c>
      <c r="AD27">
        <f>SUMIFS(ProductionByTechnologyAnnual!AE$3:AE$2298,ProductionByTechnologyAnnual!$B$3:$B$2298,Results_Production!$A27,ProductionByTechnologyAnnual!$C$3:$C$2298,Results_Production!$B27)</f>
        <v>0</v>
      </c>
      <c r="AE27">
        <f>SUMIFS(ProductionByTechnologyAnnual!AF$3:AF$2298,ProductionByTechnologyAnnual!$B$3:$B$2298,Results_Production!$A27,ProductionByTechnologyAnnual!$C$3:$C$2298,Results_Production!$B27)</f>
        <v>0.492971783806958</v>
      </c>
      <c r="AF27">
        <f>SUMIFS(ProductionByTechnologyAnnual!AG$3:AG$2298,ProductionByTechnologyAnnual!$B$3:$B$2298,Results_Production!$A27,ProductionByTechnologyAnnual!$C$3:$C$2298,Results_Production!$B27)</f>
        <v>13.934275277490499</v>
      </c>
      <c r="AG27">
        <f>SUMIFS(ProductionByTechnologyAnnual!AH$3:AH$2298,ProductionByTechnologyAnnual!$B$3:$B$2298,Results_Production!$A27,ProductionByTechnologyAnnual!$C$3:$C$2298,Results_Production!$B27)</f>
        <v>32.958421292666699</v>
      </c>
      <c r="AH27">
        <f>SUMIFS(ProductionByTechnologyAnnual!AI$3:AI$2298,ProductionByTechnologyAnnual!$B$3:$B$2298,Results_Production!$A27,ProductionByTechnologyAnnual!$C$3:$C$2298,Results_Production!$B27)</f>
        <v>51.9825673078428</v>
      </c>
      <c r="AI27">
        <f>SUMIFS(ProductionByTechnologyAnnual!AJ$3:AJ$2298,ProductionByTechnologyAnnual!$B$3:$B$2298,Results_Production!$A27,ProductionByTechnologyAnnual!$C$3:$C$2298,Results_Production!$B27)</f>
        <v>71.006713323019</v>
      </c>
      <c r="AJ27">
        <f>SUMIFS(ProductionByTechnologyAnnual!AK$3:AK$2298,ProductionByTechnologyAnnual!$B$3:$B$2298,Results_Production!$A27,ProductionByTechnologyAnnual!$C$3:$C$2298,Results_Production!$B27)</f>
        <v>90.0308593381951</v>
      </c>
      <c r="AK27">
        <f>SUMIFS(ProductionByTechnologyAnnual!AL$3:AL$2298,ProductionByTechnologyAnnual!$B$3:$B$2298,Results_Production!$A27,ProductionByTechnologyAnnual!$C$3:$C$2298,Results_Production!$B27)</f>
        <v>109.055005353371</v>
      </c>
      <c r="AL27">
        <f>SUMIFS(ProductionByTechnologyAnnual!AM$3:AM$2298,ProductionByTechnologyAnnual!$B$3:$B$2298,Results_Production!$A27,ProductionByTechnologyAnnual!$C$3:$C$2298,Results_Production!$B27)</f>
        <v>128.079151368547</v>
      </c>
      <c r="AM27">
        <f>SUMIFS(ProductionByTechnologyAnnual!AN$3:AN$2298,ProductionByTechnologyAnnual!$B$3:$B$2298,Results_Production!$A27,ProductionByTechnologyAnnual!$C$3:$C$2298,Results_Production!$B27)</f>
        <v>147.103297383724</v>
      </c>
      <c r="AN27">
        <f>SUMIFS(ProductionByTechnologyAnnual!AO$3:AO$2298,ProductionByTechnologyAnnual!$B$3:$B$2298,Results_Production!$A27,ProductionByTechnologyAnnual!$C$3:$C$2298,Results_Production!$B27)</f>
        <v>166.1274433989</v>
      </c>
      <c r="AO27">
        <f>SUMIFS(ProductionByTechnologyAnnual!AP$3:AP$2298,ProductionByTechnologyAnnual!$B$3:$B$2298,Results_Production!$A27,ProductionByTechnologyAnnual!$C$3:$C$2298,Results_Production!$B27)</f>
        <v>185.151589414076</v>
      </c>
      <c r="AP27">
        <f>SUMIFS(ProductionByTechnologyAnnual!AQ$3:AQ$2298,ProductionByTechnologyAnnual!$B$3:$B$2298,Results_Production!$A27,ProductionByTechnologyAnnual!$C$3:$C$2298,Results_Production!$B27)</f>
        <v>204.175735429252</v>
      </c>
      <c r="AQ27">
        <f>SUMIFS(ProductionByTechnologyAnnual!AR$3:AR$2298,ProductionByTechnologyAnnual!$B$3:$B$2298,Results_Production!$A27,ProductionByTechnologyAnnual!$C$3:$C$2298,Results_Production!$B27)</f>
        <v>223.199881444428</v>
      </c>
      <c r="AR27">
        <f>SUMIFS(ProductionByTechnologyAnnual!AS$3:AS$2298,ProductionByTechnologyAnnual!$B$3:$B$2298,Results_Production!$A27,ProductionByTechnologyAnnual!$C$3:$C$2298,Results_Production!$B27)</f>
        <v>242.224027459604</v>
      </c>
      <c r="AS27">
        <f>SUMIFS(ProductionByTechnologyAnnual!AT$3:AT$2298,ProductionByTechnologyAnnual!$B$3:$B$2298,Results_Production!$A27,ProductionByTechnologyAnnual!$C$3:$C$2298,Results_Production!$B27)</f>
        <v>261.24817347478103</v>
      </c>
      <c r="AT27">
        <f>SUMIFS(ProductionByTechnologyAnnual!AU$3:AU$2298,ProductionByTechnologyAnnual!$B$3:$B$2298,Results_Production!$A27,ProductionByTechnologyAnnual!$C$3:$C$2298,Results_Production!$B27)</f>
        <v>280.272319489957</v>
      </c>
      <c r="AU27">
        <f>SUMIFS(ProductionByTechnologyAnnual!AV$3:AV$2298,ProductionByTechnologyAnnual!$B$3:$B$2298,Results_Production!$A27,ProductionByTechnologyAnnual!$C$3:$C$2298,Results_Production!$B27)</f>
        <v>299.29646550513303</v>
      </c>
      <c r="AV27">
        <f>SUMIFS(ProductionByTechnologyAnnual!AW$3:AW$2298,ProductionByTechnologyAnnual!$B$3:$B$2298,Results_Production!$A27,ProductionByTechnologyAnnual!$C$3:$C$2298,Results_Production!$B27)</f>
        <v>318.320611520309</v>
      </c>
      <c r="AW27">
        <f>SUMIFS(ProductionByTechnologyAnnual!AX$3:AX$2298,ProductionByTechnologyAnnual!$B$3:$B$2298,Results_Production!$A27,ProductionByTechnologyAnnual!$C$3:$C$2298,Results_Production!$B27)</f>
        <v>337.34475753548497</v>
      </c>
      <c r="AX27">
        <f>SUMIFS(ProductionByTechnologyAnnual!AY$3:AY$2298,ProductionByTechnologyAnnual!$B$3:$B$2298,Results_Production!$A27,ProductionByTechnologyAnnual!$C$3:$C$2298,Results_Production!$B27)</f>
        <v>356.368903550661</v>
      </c>
      <c r="AY27">
        <f>SUMIFS(ProductionByTechnologyAnnual!AZ$3:AZ$2298,ProductionByTechnologyAnnual!$B$3:$B$2298,Results_Production!$A27,ProductionByTechnologyAnnual!$C$3:$C$2298,Results_Production!$B27)</f>
        <v>375.39304956583698</v>
      </c>
      <c r="AZ27">
        <f>SUMIFS(ProductionByTechnologyAnnual!BA$3:BA$2298,ProductionByTechnologyAnnual!$B$3:$B$2298,Results_Production!$A27,ProductionByTechnologyAnnual!$C$3:$C$2298,Results_Production!$B27)</f>
        <v>394.41719558101403</v>
      </c>
      <c r="BA27">
        <f>SUMIFS(ProductionByTechnologyAnnual!BB$3:BB$2298,ProductionByTechnologyAnnual!$B$3:$B$2298,Results_Production!$A27,ProductionByTechnologyAnnual!$C$3:$C$2298,Results_Production!$B27)</f>
        <v>413.44134159619</v>
      </c>
      <c r="BB27">
        <f>SUMIFS(ProductionByTechnologyAnnual!BC$3:BC$2298,ProductionByTechnologyAnnual!$B$3:$B$2298,Results_Production!$A27,ProductionByTechnologyAnnual!$C$3:$C$2298,Results_Production!$B27)</f>
        <v>432.46548761136597</v>
      </c>
      <c r="BC27">
        <f>SUMIFS(ProductionByTechnologyAnnual!BD$3:BD$2298,ProductionByTechnologyAnnual!$B$3:$B$2298,Results_Production!$A27,ProductionByTechnologyAnnual!$C$3:$C$2298,Results_Production!$B27)</f>
        <v>451.489633626542</v>
      </c>
      <c r="BD27">
        <f>SUMIFS(ProductionByTechnologyAnnual!BE$3:BE$2298,ProductionByTechnologyAnnual!$B$3:$B$2298,Results_Production!$A27,ProductionByTechnologyAnnual!$C$3:$C$2298,Results_Production!$B27)</f>
        <v>470.020807857911</v>
      </c>
      <c r="BE27">
        <f>SUMIFS(ProductionByTechnologyAnnual!BF$3:BF$2298,ProductionByTechnologyAnnual!$B$3:$B$2298,Results_Production!$A27,ProductionByTechnologyAnnual!$C$3:$C$2298,Results_Production!$B27)</f>
        <v>475.60365037940397</v>
      </c>
      <c r="BF27">
        <f>SUMIFS(ProductionByTechnologyAnnual!BG$3:BG$2298,ProductionByTechnologyAnnual!$B$3:$B$2298,Results_Production!$A27,ProductionByTechnologyAnnual!$C$3:$C$2298,Results_Production!$B27)</f>
        <v>475.60365037940397</v>
      </c>
    </row>
    <row r="28" spans="1:58" x14ac:dyDescent="0.25">
      <c r="A28" t="s">
        <v>62</v>
      </c>
      <c r="B28" t="s">
        <v>98</v>
      </c>
      <c r="C28">
        <f>SUMIFS(ProductionByTechnologyAnnual!D$3:D$2298,ProductionByTechnologyAnnual!$B$3:$B$2298,Results_Production!$A28,ProductionByTechnologyAnnual!$C$3:$C$2298,Results_Production!$B28)</f>
        <v>0</v>
      </c>
      <c r="D28">
        <f>SUMIFS(ProductionByTechnologyAnnual!E$3:E$2298,ProductionByTechnologyAnnual!$B$3:$B$2298,Results_Production!$A28,ProductionByTechnologyAnnual!$C$3:$C$2298,Results_Production!$B28)</f>
        <v>0</v>
      </c>
      <c r="E28">
        <f>SUMIFS(ProductionByTechnologyAnnual!F$3:F$2298,ProductionByTechnologyAnnual!$B$3:$B$2298,Results_Production!$A28,ProductionByTechnologyAnnual!$C$3:$C$2298,Results_Production!$B28)</f>
        <v>0</v>
      </c>
      <c r="F28">
        <f>SUMIFS(ProductionByTechnologyAnnual!G$3:G$2298,ProductionByTechnologyAnnual!$B$3:$B$2298,Results_Production!$A28,ProductionByTechnologyAnnual!$C$3:$C$2298,Results_Production!$B28)</f>
        <v>0</v>
      </c>
      <c r="G28">
        <f>SUMIFS(ProductionByTechnologyAnnual!H$3:H$2298,ProductionByTechnologyAnnual!$B$3:$B$2298,Results_Production!$A28,ProductionByTechnologyAnnual!$C$3:$C$2298,Results_Production!$B28)</f>
        <v>0</v>
      </c>
      <c r="H28">
        <f>SUMIFS(ProductionByTechnologyAnnual!I$3:I$2298,ProductionByTechnologyAnnual!$B$3:$B$2298,Results_Production!$A28,ProductionByTechnologyAnnual!$C$3:$C$2298,Results_Production!$B28)</f>
        <v>0</v>
      </c>
      <c r="I28">
        <f>SUMIFS(ProductionByTechnologyAnnual!J$3:J$2298,ProductionByTechnologyAnnual!$B$3:$B$2298,Results_Production!$A28,ProductionByTechnologyAnnual!$C$3:$C$2298,Results_Production!$B28)</f>
        <v>0</v>
      </c>
      <c r="J28">
        <f>SUMIFS(ProductionByTechnologyAnnual!K$3:K$2298,ProductionByTechnologyAnnual!$B$3:$B$2298,Results_Production!$A28,ProductionByTechnologyAnnual!$C$3:$C$2298,Results_Production!$B28)</f>
        <v>0</v>
      </c>
      <c r="K28">
        <f>SUMIFS(ProductionByTechnologyAnnual!L$3:L$2298,ProductionByTechnologyAnnual!$B$3:$B$2298,Results_Production!$A28,ProductionByTechnologyAnnual!$C$3:$C$2298,Results_Production!$B28)</f>
        <v>0</v>
      </c>
      <c r="L28">
        <f>SUMIFS(ProductionByTechnologyAnnual!M$3:M$2298,ProductionByTechnologyAnnual!$B$3:$B$2298,Results_Production!$A28,ProductionByTechnologyAnnual!$C$3:$C$2298,Results_Production!$B28)</f>
        <v>0</v>
      </c>
      <c r="M28">
        <f>SUMIFS(ProductionByTechnologyAnnual!N$3:N$2298,ProductionByTechnologyAnnual!$B$3:$B$2298,Results_Production!$A28,ProductionByTechnologyAnnual!$C$3:$C$2298,Results_Production!$B28)</f>
        <v>0</v>
      </c>
      <c r="N28">
        <f>SUMIFS(ProductionByTechnologyAnnual!O$3:O$2298,ProductionByTechnologyAnnual!$B$3:$B$2298,Results_Production!$A28,ProductionByTechnologyAnnual!$C$3:$C$2298,Results_Production!$B28)</f>
        <v>0</v>
      </c>
      <c r="O28">
        <f>SUMIFS(ProductionByTechnologyAnnual!P$3:P$2298,ProductionByTechnologyAnnual!$B$3:$B$2298,Results_Production!$A28,ProductionByTechnologyAnnual!$C$3:$C$2298,Results_Production!$B28)</f>
        <v>0</v>
      </c>
      <c r="P28">
        <f>SUMIFS(ProductionByTechnologyAnnual!Q$3:Q$2298,ProductionByTechnologyAnnual!$B$3:$B$2298,Results_Production!$A28,ProductionByTechnologyAnnual!$C$3:$C$2298,Results_Production!$B28)</f>
        <v>0</v>
      </c>
      <c r="Q28">
        <f>SUMIFS(ProductionByTechnologyAnnual!R$3:R$2298,ProductionByTechnologyAnnual!$B$3:$B$2298,Results_Production!$A28,ProductionByTechnologyAnnual!$C$3:$C$2298,Results_Production!$B28)</f>
        <v>0</v>
      </c>
      <c r="R28">
        <f>SUMIFS(ProductionByTechnologyAnnual!S$3:S$2298,ProductionByTechnologyAnnual!$B$3:$B$2298,Results_Production!$A28,ProductionByTechnologyAnnual!$C$3:$C$2298,Results_Production!$B28)</f>
        <v>0</v>
      </c>
      <c r="S28">
        <f>SUMIFS(ProductionByTechnologyAnnual!T$3:T$2298,ProductionByTechnologyAnnual!$B$3:$B$2298,Results_Production!$A28,ProductionByTechnologyAnnual!$C$3:$C$2298,Results_Production!$B28)</f>
        <v>0</v>
      </c>
      <c r="T28">
        <f>SUMIFS(ProductionByTechnologyAnnual!U$3:U$2298,ProductionByTechnologyAnnual!$B$3:$B$2298,Results_Production!$A28,ProductionByTechnologyAnnual!$C$3:$C$2298,Results_Production!$B28)</f>
        <v>0</v>
      </c>
      <c r="U28">
        <f>SUMIFS(ProductionByTechnologyAnnual!V$3:V$2298,ProductionByTechnologyAnnual!$B$3:$B$2298,Results_Production!$A28,ProductionByTechnologyAnnual!$C$3:$C$2298,Results_Production!$B28)</f>
        <v>0</v>
      </c>
      <c r="V28">
        <f>SUMIFS(ProductionByTechnologyAnnual!W$3:W$2298,ProductionByTechnologyAnnual!$B$3:$B$2298,Results_Production!$A28,ProductionByTechnologyAnnual!$C$3:$C$2298,Results_Production!$B28)</f>
        <v>0</v>
      </c>
      <c r="W28">
        <f>SUMIFS(ProductionByTechnologyAnnual!X$3:X$2298,ProductionByTechnologyAnnual!$B$3:$B$2298,Results_Production!$A28,ProductionByTechnologyAnnual!$C$3:$C$2298,Results_Production!$B28)</f>
        <v>0</v>
      </c>
      <c r="X28">
        <f>SUMIFS(ProductionByTechnologyAnnual!Y$3:Y$2298,ProductionByTechnologyAnnual!$B$3:$B$2298,Results_Production!$A28,ProductionByTechnologyAnnual!$C$3:$C$2298,Results_Production!$B28)</f>
        <v>0</v>
      </c>
      <c r="Y28">
        <f>SUMIFS(ProductionByTechnologyAnnual!Z$3:Z$2298,ProductionByTechnologyAnnual!$B$3:$B$2298,Results_Production!$A28,ProductionByTechnologyAnnual!$C$3:$C$2298,Results_Production!$B28)</f>
        <v>0</v>
      </c>
      <c r="Z28">
        <f>SUMIFS(ProductionByTechnologyAnnual!AA$3:AA$2298,ProductionByTechnologyAnnual!$B$3:$B$2298,Results_Production!$A28,ProductionByTechnologyAnnual!$C$3:$C$2298,Results_Production!$B28)</f>
        <v>0</v>
      </c>
      <c r="AA28">
        <f>SUMIFS(ProductionByTechnologyAnnual!AB$3:AB$2298,ProductionByTechnologyAnnual!$B$3:$B$2298,Results_Production!$A28,ProductionByTechnologyAnnual!$C$3:$C$2298,Results_Production!$B28)</f>
        <v>0</v>
      </c>
      <c r="AB28">
        <f>SUMIFS(ProductionByTechnologyAnnual!AC$3:AC$2298,ProductionByTechnologyAnnual!$B$3:$B$2298,Results_Production!$A28,ProductionByTechnologyAnnual!$C$3:$C$2298,Results_Production!$B28)</f>
        <v>0</v>
      </c>
      <c r="AC28">
        <f>SUMIFS(ProductionByTechnologyAnnual!AD$3:AD$2298,ProductionByTechnologyAnnual!$B$3:$B$2298,Results_Production!$A28,ProductionByTechnologyAnnual!$C$3:$C$2298,Results_Production!$B28)</f>
        <v>22.747805702300798</v>
      </c>
      <c r="AD28">
        <f>SUMIFS(ProductionByTechnologyAnnual!AE$3:AE$2298,ProductionByTechnologyAnnual!$B$3:$B$2298,Results_Production!$A28,ProductionByTechnologyAnnual!$C$3:$C$2298,Results_Production!$B28)</f>
        <v>22.747805702300798</v>
      </c>
      <c r="AE28">
        <f>SUMIFS(ProductionByTechnologyAnnual!AF$3:AF$2298,ProductionByTechnologyAnnual!$B$3:$B$2298,Results_Production!$A28,ProductionByTechnologyAnnual!$C$3:$C$2298,Results_Production!$B28)</f>
        <v>46.798001719842098</v>
      </c>
      <c r="AF28">
        <f>SUMIFS(ProductionByTechnologyAnnual!AG$3:AG$2298,ProductionByTechnologyAnnual!$B$3:$B$2298,Results_Production!$A28,ProductionByTechnologyAnnual!$C$3:$C$2298,Results_Production!$B28)</f>
        <v>70.848197737383501</v>
      </c>
      <c r="AG28">
        <f>SUMIFS(ProductionByTechnologyAnnual!AH$3:AH$2298,ProductionByTechnologyAnnual!$B$3:$B$2298,Results_Production!$A28,ProductionByTechnologyAnnual!$C$3:$C$2298,Results_Production!$B28)</f>
        <v>94.898393754924797</v>
      </c>
      <c r="AH28">
        <f>SUMIFS(ProductionByTechnologyAnnual!AI$3:AI$2298,ProductionByTechnologyAnnual!$B$3:$B$2298,Results_Production!$A28,ProductionByTechnologyAnnual!$C$3:$C$2298,Results_Production!$B28)</f>
        <v>118.94858977246599</v>
      </c>
      <c r="AI28">
        <f>SUMIFS(ProductionByTechnologyAnnual!AJ$3:AJ$2298,ProductionByTechnologyAnnual!$B$3:$B$2298,Results_Production!$A28,ProductionByTechnologyAnnual!$C$3:$C$2298,Results_Production!$B28)</f>
        <v>142.99878579000799</v>
      </c>
      <c r="AJ28">
        <f>SUMIFS(ProductionByTechnologyAnnual!AK$3:AK$2298,ProductionByTechnologyAnnual!$B$3:$B$2298,Results_Production!$A28,ProductionByTechnologyAnnual!$C$3:$C$2298,Results_Production!$B28)</f>
        <v>167.04898180754901</v>
      </c>
      <c r="AK28">
        <f>SUMIFS(ProductionByTechnologyAnnual!AL$3:AL$2298,ProductionByTechnologyAnnual!$B$3:$B$2298,Results_Production!$A28,ProductionByTechnologyAnnual!$C$3:$C$2298,Results_Production!$B28)</f>
        <v>191.09917782509001</v>
      </c>
      <c r="AL28">
        <f>SUMIFS(ProductionByTechnologyAnnual!AM$3:AM$2298,ProductionByTechnologyAnnual!$B$3:$B$2298,Results_Production!$A28,ProductionByTechnologyAnnual!$C$3:$C$2298,Results_Production!$B28)</f>
        <v>215.149373842632</v>
      </c>
      <c r="AM28">
        <f>SUMIFS(ProductionByTechnologyAnnual!AN$3:AN$2298,ProductionByTechnologyAnnual!$B$3:$B$2298,Results_Production!$A28,ProductionByTechnologyAnnual!$C$3:$C$2298,Results_Production!$B28)</f>
        <v>239.199569860173</v>
      </c>
      <c r="AN28">
        <f>SUMIFS(ProductionByTechnologyAnnual!AO$3:AO$2298,ProductionByTechnologyAnnual!$B$3:$B$2298,Results_Production!$A28,ProductionByTechnologyAnnual!$C$3:$C$2298,Results_Production!$B28)</f>
        <v>263.24976587771403</v>
      </c>
      <c r="AO28">
        <f>SUMIFS(ProductionByTechnologyAnnual!AP$3:AP$2298,ProductionByTechnologyAnnual!$B$3:$B$2298,Results_Production!$A28,ProductionByTechnologyAnnual!$C$3:$C$2298,Results_Production!$B28)</f>
        <v>287.29996189525599</v>
      </c>
      <c r="AP28">
        <f>SUMIFS(ProductionByTechnologyAnnual!AQ$3:AQ$2298,ProductionByTechnologyAnnual!$B$3:$B$2298,Results_Production!$A28,ProductionByTechnologyAnnual!$C$3:$C$2298,Results_Production!$B28)</f>
        <v>311.35015791279699</v>
      </c>
      <c r="AQ28">
        <f>SUMIFS(ProductionByTechnologyAnnual!AR$3:AR$2298,ProductionByTechnologyAnnual!$B$3:$B$2298,Results_Production!$A28,ProductionByTechnologyAnnual!$C$3:$C$2298,Results_Production!$B28)</f>
        <v>335.40035393033799</v>
      </c>
      <c r="AR28">
        <f>SUMIFS(ProductionByTechnologyAnnual!AS$3:AS$2298,ProductionByTechnologyAnnual!$B$3:$B$2298,Results_Production!$A28,ProductionByTechnologyAnnual!$C$3:$C$2298,Results_Production!$B28)</f>
        <v>359.45054994788001</v>
      </c>
      <c r="AS28">
        <f>SUMIFS(ProductionByTechnologyAnnual!AT$3:AT$2298,ProductionByTechnologyAnnual!$B$3:$B$2298,Results_Production!$A28,ProductionByTechnologyAnnual!$C$3:$C$2298,Results_Production!$B28)</f>
        <v>383.500745965421</v>
      </c>
      <c r="AT28">
        <f>SUMIFS(ProductionByTechnologyAnnual!AU$3:AU$2298,ProductionByTechnologyAnnual!$B$3:$B$2298,Results_Production!$A28,ProductionByTechnologyAnnual!$C$3:$C$2298,Results_Production!$B28)</f>
        <v>407.55094198296302</v>
      </c>
      <c r="AU28">
        <f>SUMIFS(ProductionByTechnologyAnnual!AV$3:AV$2298,ProductionByTechnologyAnnual!$B$3:$B$2298,Results_Production!$A28,ProductionByTechnologyAnnual!$C$3:$C$2298,Results_Production!$B28)</f>
        <v>431.60113800050402</v>
      </c>
      <c r="AV28">
        <f>SUMIFS(ProductionByTechnologyAnnual!AW$3:AW$2298,ProductionByTechnologyAnnual!$B$3:$B$2298,Results_Production!$A28,ProductionByTechnologyAnnual!$C$3:$C$2298,Results_Production!$B28)</f>
        <v>455.65133401804502</v>
      </c>
      <c r="AW28">
        <f>SUMIFS(ProductionByTechnologyAnnual!AX$3:AX$2298,ProductionByTechnologyAnnual!$B$3:$B$2298,Results_Production!$A28,ProductionByTechnologyAnnual!$C$3:$C$2298,Results_Production!$B28)</f>
        <v>479.70153003558698</v>
      </c>
      <c r="AX28">
        <f>SUMIFS(ProductionByTechnologyAnnual!AY$3:AY$2298,ProductionByTechnologyAnnual!$B$3:$B$2298,Results_Production!$A28,ProductionByTechnologyAnnual!$C$3:$C$2298,Results_Production!$B28)</f>
        <v>503.75172605312798</v>
      </c>
      <c r="AY28">
        <f>SUMIFS(ProductionByTechnologyAnnual!AZ$3:AZ$2298,ProductionByTechnologyAnnual!$B$3:$B$2298,Results_Production!$A28,ProductionByTechnologyAnnual!$C$3:$C$2298,Results_Production!$B28)</f>
        <v>527.80192207066898</v>
      </c>
      <c r="AZ28">
        <f>SUMIFS(ProductionByTechnologyAnnual!BA$3:BA$2298,ProductionByTechnologyAnnual!$B$3:$B$2298,Results_Production!$A28,ProductionByTechnologyAnnual!$C$3:$C$2298,Results_Production!$B28)</f>
        <v>551.852118088211</v>
      </c>
      <c r="BA28">
        <f>SUMIFS(ProductionByTechnologyAnnual!BB$3:BB$2298,ProductionByTechnologyAnnual!$B$3:$B$2298,Results_Production!$A28,ProductionByTechnologyAnnual!$C$3:$C$2298,Results_Production!$B28)</f>
        <v>575.902314105752</v>
      </c>
      <c r="BB28">
        <f>SUMIFS(ProductionByTechnologyAnnual!BC$3:BC$2298,ProductionByTechnologyAnnual!$B$3:$B$2298,Results_Production!$A28,ProductionByTechnologyAnnual!$C$3:$C$2298,Results_Production!$B28)</f>
        <v>577.20470442099304</v>
      </c>
      <c r="BC28">
        <f>SUMIFS(ProductionByTechnologyAnnual!BD$3:BD$2298,ProductionByTechnologyAnnual!$B$3:$B$2298,Results_Production!$A28,ProductionByTechnologyAnnual!$C$3:$C$2298,Results_Production!$B28)</f>
        <v>601.25490043853404</v>
      </c>
      <c r="BD28">
        <f>SUMIFS(ProductionByTechnologyAnnual!BE$3:BE$2298,ProductionByTechnologyAnnual!$B$3:$B$2298,Results_Production!$A28,ProductionByTechnologyAnnual!$C$3:$C$2298,Results_Production!$B28)</f>
        <v>601.25490043853404</v>
      </c>
      <c r="BE28">
        <f>SUMIFS(ProductionByTechnologyAnnual!BF$3:BF$2298,ProductionByTechnologyAnnual!$B$3:$B$2298,Results_Production!$A28,ProductionByTechnologyAnnual!$C$3:$C$2298,Results_Production!$B28)</f>
        <v>601.25490043853404</v>
      </c>
      <c r="BF28">
        <f>SUMIFS(ProductionByTechnologyAnnual!BG$3:BG$2298,ProductionByTechnologyAnnual!$B$3:$B$2298,Results_Production!$A28,ProductionByTechnologyAnnual!$C$3:$C$2298,Results_Production!$B28)</f>
        <v>601.25490043853404</v>
      </c>
    </row>
    <row r="29" spans="1:58" x14ac:dyDescent="0.25">
      <c r="A29" t="s">
        <v>64</v>
      </c>
      <c r="B29" t="s">
        <v>98</v>
      </c>
      <c r="C29">
        <f>SUMIFS(ProductionByTechnologyAnnual!D$3:D$2298,ProductionByTechnologyAnnual!$B$3:$B$2298,Results_Production!$A29,ProductionByTechnologyAnnual!$C$3:$C$2298,Results_Production!$B29)</f>
        <v>5.8400166274901799E-2</v>
      </c>
      <c r="D29">
        <f>SUMIFS(ProductionByTechnologyAnnual!E$3:E$2298,ProductionByTechnologyAnnual!$B$3:$B$2298,Results_Production!$A29,ProductionByTechnologyAnnual!$C$3:$C$2298,Results_Production!$B29)</f>
        <v>5.8400166274901799E-2</v>
      </c>
      <c r="E29">
        <f>SUMIFS(ProductionByTechnologyAnnual!F$3:F$2298,ProductionByTechnologyAnnual!$B$3:$B$2298,Results_Production!$A29,ProductionByTechnologyAnnual!$C$3:$C$2298,Results_Production!$B29)</f>
        <v>0</v>
      </c>
      <c r="F29">
        <f>SUMIFS(ProductionByTechnologyAnnual!G$3:G$2298,ProductionByTechnologyAnnual!$B$3:$B$2298,Results_Production!$A29,ProductionByTechnologyAnnual!$C$3:$C$2298,Results_Production!$B29)</f>
        <v>2.7307095831966999E-2</v>
      </c>
      <c r="G29">
        <f>SUMIFS(ProductionByTechnologyAnnual!H$3:H$2298,ProductionByTechnologyAnnual!$B$3:$B$2298,Results_Production!$A29,ProductionByTechnologyAnnual!$C$3:$C$2298,Results_Production!$B29)</f>
        <v>5.8400166274901799E-2</v>
      </c>
      <c r="H29">
        <f>SUMIFS(ProductionByTechnologyAnnual!I$3:I$2298,ProductionByTechnologyAnnual!$B$3:$B$2298,Results_Production!$A29,ProductionByTechnologyAnnual!$C$3:$C$2298,Results_Production!$B29)</f>
        <v>2.2869275592947398</v>
      </c>
      <c r="I29">
        <f>SUMIFS(ProductionByTechnologyAnnual!J$3:J$2298,ProductionByTechnologyAnnual!$B$3:$B$2298,Results_Production!$A29,ProductionByTechnologyAnnual!$C$3:$C$2298,Results_Production!$B29)</f>
        <v>2.2840075509809998</v>
      </c>
      <c r="J29">
        <f>SUMIFS(ProductionByTechnologyAnnual!K$3:K$2298,ProductionByTechnologyAnnual!$B$3:$B$2298,Results_Production!$A29,ProductionByTechnologyAnnual!$C$3:$C$2298,Results_Production!$B29)</f>
        <v>2.2810875426672501</v>
      </c>
      <c r="K29">
        <f>SUMIFS(ProductionByTechnologyAnnual!L$3:L$2298,ProductionByTechnologyAnnual!$B$3:$B$2298,Results_Production!$A29,ProductionByTechnologyAnnual!$C$3:$C$2298,Results_Production!$B29)</f>
        <v>2.2781675343535102</v>
      </c>
      <c r="L29">
        <f>SUMIFS(ProductionByTechnologyAnnual!M$3:M$2298,ProductionByTechnologyAnnual!$B$3:$B$2298,Results_Production!$A29,ProductionByTechnologyAnnual!$C$3:$C$2298,Results_Production!$B29)</f>
        <v>2.27524752603976</v>
      </c>
      <c r="M29">
        <f>SUMIFS(ProductionByTechnologyAnnual!N$3:N$2298,ProductionByTechnologyAnnual!$B$3:$B$2298,Results_Production!$A29,ProductionByTechnologyAnnual!$C$3:$C$2298,Results_Production!$B29)</f>
        <v>2.27232751772602</v>
      </c>
      <c r="N29">
        <f>SUMIFS(ProductionByTechnologyAnnual!O$3:O$2298,ProductionByTechnologyAnnual!$B$3:$B$2298,Results_Production!$A29,ProductionByTechnologyAnnual!$C$3:$C$2298,Results_Production!$B29)</f>
        <v>2.2694075094122699</v>
      </c>
      <c r="O29">
        <f>SUMIFS(ProductionByTechnologyAnnual!P$3:P$2298,ProductionByTechnologyAnnual!$B$3:$B$2298,Results_Production!$A29,ProductionByTechnologyAnnual!$C$3:$C$2298,Results_Production!$B29)</f>
        <v>5.4542695030036397</v>
      </c>
      <c r="P29">
        <f>SUMIFS(ProductionByTechnologyAnnual!Q$3:Q$2298,ProductionByTechnologyAnnual!$B$3:$B$2298,Results_Production!$A29,ProductionByTechnologyAnnual!$C$3:$C$2298,Results_Production!$B29)</f>
        <v>8.6391314965950201</v>
      </c>
      <c r="Q29">
        <f>SUMIFS(ProductionByTechnologyAnnual!R$3:R$2298,ProductionByTechnologyAnnual!$B$3:$B$2298,Results_Production!$A29,ProductionByTechnologyAnnual!$C$3:$C$2298,Results_Production!$B29)</f>
        <v>11.8239934901864</v>
      </c>
      <c r="R29">
        <f>SUMIFS(ProductionByTechnologyAnnual!S$3:S$2298,ProductionByTechnologyAnnual!$B$3:$B$2298,Results_Production!$A29,ProductionByTechnologyAnnual!$C$3:$C$2298,Results_Production!$B29)</f>
        <v>15.008855483777801</v>
      </c>
      <c r="S29">
        <f>SUMIFS(ProductionByTechnologyAnnual!T$3:T$2298,ProductionByTechnologyAnnual!$B$3:$B$2298,Results_Production!$A29,ProductionByTechnologyAnnual!$C$3:$C$2298,Results_Production!$B29)</f>
        <v>24.569281481179399</v>
      </c>
      <c r="T29">
        <f>SUMIFS(ProductionByTechnologyAnnual!U$3:U$2298,ProductionByTechnologyAnnual!$B$3:$B$2298,Results_Production!$A29,ProductionByTechnologyAnnual!$C$3:$C$2298,Results_Production!$B29)</f>
        <v>34.129707478580997</v>
      </c>
      <c r="U29">
        <f>SUMIFS(ProductionByTechnologyAnnual!V$3:V$2298,ProductionByTechnologyAnnual!$B$3:$B$2298,Results_Production!$A29,ProductionByTechnologyAnnual!$C$3:$C$2298,Results_Production!$B29)</f>
        <v>43.690133475982599</v>
      </c>
      <c r="V29">
        <f>SUMIFS(ProductionByTechnologyAnnual!W$3:W$2298,ProductionByTechnologyAnnual!$B$3:$B$2298,Results_Production!$A29,ProductionByTechnologyAnnual!$C$3:$C$2298,Results_Production!$B29)</f>
        <v>53.2505594733842</v>
      </c>
      <c r="W29">
        <f>SUMIFS(ProductionByTechnologyAnnual!X$3:X$2298,ProductionByTechnologyAnnual!$B$3:$B$2298,Results_Production!$A29,ProductionByTechnologyAnnual!$C$3:$C$2298,Results_Production!$B29)</f>
        <v>62.810985470785901</v>
      </c>
      <c r="X29">
        <f>SUMIFS(ProductionByTechnologyAnnual!Y$3:Y$2298,ProductionByTechnologyAnnual!$B$3:$B$2298,Results_Production!$A29,ProductionByTechnologyAnnual!$C$3:$C$2298,Results_Production!$B29)</f>
        <v>72.371411468187503</v>
      </c>
      <c r="Y29">
        <f>SUMIFS(ProductionByTechnologyAnnual!Z$3:Z$2298,ProductionByTechnologyAnnual!$B$3:$B$2298,Results_Production!$A29,ProductionByTechnologyAnnual!$C$3:$C$2298,Results_Production!$B29)</f>
        <v>81.931837465589098</v>
      </c>
      <c r="Z29">
        <f>SUMIFS(ProductionByTechnologyAnnual!AA$3:AA$2298,ProductionByTechnologyAnnual!$B$3:$B$2298,Results_Production!$A29,ProductionByTechnologyAnnual!$C$3:$C$2298,Results_Production!$B29)</f>
        <v>91.492263462990707</v>
      </c>
      <c r="AA29">
        <f>SUMIFS(ProductionByTechnologyAnnual!AB$3:AB$2298,ProductionByTechnologyAnnual!$B$3:$B$2298,Results_Production!$A29,ProductionByTechnologyAnnual!$C$3:$C$2298,Results_Production!$B29)</f>
        <v>101.052689460392</v>
      </c>
      <c r="AB29">
        <f>SUMIFS(ProductionByTechnologyAnnual!AC$3:AC$2298,ProductionByTechnologyAnnual!$B$3:$B$2298,Results_Production!$A29,ProductionByTechnologyAnnual!$C$3:$C$2298,Results_Production!$B29)</f>
        <v>110.616035466108</v>
      </c>
      <c r="AC29">
        <f>SUMIFS(ProductionByTechnologyAnnual!AD$3:AD$2298,ProductionByTechnologyAnnual!$B$3:$B$2298,Results_Production!$A29,ProductionByTechnologyAnnual!$C$3:$C$2298,Results_Production!$B29)</f>
        <v>120.17938147182301</v>
      </c>
      <c r="AD29">
        <f>SUMIFS(ProductionByTechnologyAnnual!AE$3:AE$2298,ProductionByTechnologyAnnual!$B$3:$B$2298,Results_Production!$A29,ProductionByTechnologyAnnual!$C$3:$C$2298,Results_Production!$B29)</f>
        <v>129.74272747753801</v>
      </c>
      <c r="AE29">
        <f>SUMIFS(ProductionByTechnologyAnnual!AF$3:AF$2298,ProductionByTechnologyAnnual!$B$3:$B$2298,Results_Production!$A29,ProductionByTechnologyAnnual!$C$3:$C$2298,Results_Production!$B29)</f>
        <v>139.30607348325401</v>
      </c>
      <c r="AF29">
        <f>SUMIFS(ProductionByTechnologyAnnual!AG$3:AG$2298,ProductionByTechnologyAnnual!$B$3:$B$2298,Results_Production!$A29,ProductionByTechnologyAnnual!$C$3:$C$2298,Results_Production!$B29)</f>
        <v>148.86941948896899</v>
      </c>
      <c r="AG29">
        <f>SUMIFS(ProductionByTechnologyAnnual!AH$3:AH$2298,ProductionByTechnologyAnnual!$B$3:$B$2298,Results_Production!$A29,ProductionByTechnologyAnnual!$C$3:$C$2298,Results_Production!$B29)</f>
        <v>156.20131809335101</v>
      </c>
      <c r="AH29">
        <f>SUMIFS(ProductionByTechnologyAnnual!AI$3:AI$2298,ProductionByTechnologyAnnual!$B$3:$B$2298,Results_Production!$A29,ProductionByTechnologyAnnual!$C$3:$C$2298,Results_Production!$B29)</f>
        <v>165.76466409906601</v>
      </c>
      <c r="AI29">
        <f>SUMIFS(ProductionByTechnologyAnnual!AJ$3:AJ$2298,ProductionByTechnologyAnnual!$B$3:$B$2298,Results_Production!$A29,ProductionByTechnologyAnnual!$C$3:$C$2298,Results_Production!$B29)</f>
        <v>175.32801010478201</v>
      </c>
      <c r="AJ29">
        <f>SUMIFS(ProductionByTechnologyAnnual!AK$3:AK$2298,ProductionByTechnologyAnnual!$B$3:$B$2298,Results_Production!$A29,ProductionByTechnologyAnnual!$C$3:$C$2298,Results_Production!$B29)</f>
        <v>184.89135611049699</v>
      </c>
      <c r="AK29">
        <f>SUMIFS(ProductionByTechnologyAnnual!AL$3:AL$2298,ProductionByTechnologyAnnual!$B$3:$B$2298,Results_Production!$A29,ProductionByTechnologyAnnual!$C$3:$C$2298,Results_Production!$B29)</f>
        <v>194.45470211621199</v>
      </c>
      <c r="AL29">
        <f>SUMIFS(ProductionByTechnologyAnnual!AM$3:AM$2298,ProductionByTechnologyAnnual!$B$3:$B$2298,Results_Production!$A29,ProductionByTechnologyAnnual!$C$3:$C$2298,Results_Production!$B29)</f>
        <v>204.01804812192799</v>
      </c>
      <c r="AM29">
        <f>SUMIFS(ProductionByTechnologyAnnual!AN$3:AN$2298,ProductionByTechnologyAnnual!$B$3:$B$2298,Results_Production!$A29,ProductionByTechnologyAnnual!$C$3:$C$2298,Results_Production!$B29)</f>
        <v>213.58139412764299</v>
      </c>
      <c r="AN29">
        <f>SUMIFS(ProductionByTechnologyAnnual!AO$3:AO$2298,ProductionByTechnologyAnnual!$B$3:$B$2298,Results_Production!$A29,ProductionByTechnologyAnnual!$C$3:$C$2298,Results_Production!$B29)</f>
        <v>219.95695813145301</v>
      </c>
      <c r="AO29">
        <f>SUMIFS(ProductionByTechnologyAnnual!AP$3:AP$2298,ProductionByTechnologyAnnual!$B$3:$B$2298,Results_Production!$A29,ProductionByTechnologyAnnual!$C$3:$C$2298,Results_Production!$B29)</f>
        <v>226.33252213526401</v>
      </c>
      <c r="AP29">
        <f>SUMIFS(ProductionByTechnologyAnnual!AQ$3:AQ$2298,ProductionByTechnologyAnnual!$B$3:$B$2298,Results_Production!$A29,ProductionByTechnologyAnnual!$C$3:$C$2298,Results_Production!$B29)</f>
        <v>232.708086139074</v>
      </c>
      <c r="AQ29">
        <f>SUMIFS(ProductionByTechnologyAnnual!AR$3:AR$2298,ProductionByTechnologyAnnual!$B$3:$B$2298,Results_Production!$A29,ProductionByTechnologyAnnual!$C$3:$C$2298,Results_Production!$B29)</f>
        <v>239.08365014288401</v>
      </c>
      <c r="AR29">
        <f>SUMIFS(ProductionByTechnologyAnnual!AS$3:AS$2298,ProductionByTechnologyAnnual!$B$3:$B$2298,Results_Production!$A29,ProductionByTechnologyAnnual!$C$3:$C$2298,Results_Production!$B29)</f>
        <v>239.08365014288401</v>
      </c>
      <c r="AS29">
        <f>SUMIFS(ProductionByTechnologyAnnual!AT$3:AT$2298,ProductionByTechnologyAnnual!$B$3:$B$2298,Results_Production!$A29,ProductionByTechnologyAnnual!$C$3:$C$2298,Results_Production!$B29)</f>
        <v>239.08365014288401</v>
      </c>
      <c r="AT29">
        <f>SUMIFS(ProductionByTechnologyAnnual!AU$3:AU$2298,ProductionByTechnologyAnnual!$B$3:$B$2298,Results_Production!$A29,ProductionByTechnologyAnnual!$C$3:$C$2298,Results_Production!$B29)</f>
        <v>239.08365014288401</v>
      </c>
      <c r="AU29">
        <f>SUMIFS(ProductionByTechnologyAnnual!AV$3:AV$2298,ProductionByTechnologyAnnual!$B$3:$B$2298,Results_Production!$A29,ProductionByTechnologyAnnual!$C$3:$C$2298,Results_Production!$B29)</f>
        <v>239.08365014288401</v>
      </c>
      <c r="AV29">
        <f>SUMIFS(ProductionByTechnologyAnnual!AW$3:AW$2298,ProductionByTechnologyAnnual!$B$3:$B$2298,Results_Production!$A29,ProductionByTechnologyAnnual!$C$3:$C$2298,Results_Production!$B29)</f>
        <v>239.08365014288401</v>
      </c>
      <c r="AW29">
        <f>SUMIFS(ProductionByTechnologyAnnual!AX$3:AX$2298,ProductionByTechnologyAnnual!$B$3:$B$2298,Results_Production!$A29,ProductionByTechnologyAnnual!$C$3:$C$2298,Results_Production!$B29)</f>
        <v>239.08365014288401</v>
      </c>
      <c r="AX29">
        <f>SUMIFS(ProductionByTechnologyAnnual!AY$3:AY$2298,ProductionByTechnologyAnnual!$B$3:$B$2298,Results_Production!$A29,ProductionByTechnologyAnnual!$C$3:$C$2298,Results_Production!$B29)</f>
        <v>239.08365014288401</v>
      </c>
      <c r="AY29">
        <f>SUMIFS(ProductionByTechnologyAnnual!AZ$3:AZ$2298,ProductionByTechnologyAnnual!$B$3:$B$2298,Results_Production!$A29,ProductionByTechnologyAnnual!$C$3:$C$2298,Results_Production!$B29)</f>
        <v>239.08365014288401</v>
      </c>
      <c r="AZ29">
        <f>SUMIFS(ProductionByTechnologyAnnual!BA$3:BA$2298,ProductionByTechnologyAnnual!$B$3:$B$2298,Results_Production!$A29,ProductionByTechnologyAnnual!$C$3:$C$2298,Results_Production!$B29)</f>
        <v>239.08365014288401</v>
      </c>
      <c r="BA29">
        <f>SUMIFS(ProductionByTechnologyAnnual!BB$3:BB$2298,ProductionByTechnologyAnnual!$B$3:$B$2298,Results_Production!$A29,ProductionByTechnologyAnnual!$C$3:$C$2298,Results_Production!$B29)</f>
        <v>239.08365014288401</v>
      </c>
      <c r="BB29">
        <f>SUMIFS(ProductionByTechnologyAnnual!BC$3:BC$2298,ProductionByTechnologyAnnual!$B$3:$B$2298,Results_Production!$A29,ProductionByTechnologyAnnual!$C$3:$C$2298,Results_Production!$B29)</f>
        <v>239.08365014288401</v>
      </c>
      <c r="BC29">
        <f>SUMIFS(ProductionByTechnologyAnnual!BD$3:BD$2298,ProductionByTechnologyAnnual!$B$3:$B$2298,Results_Production!$A29,ProductionByTechnologyAnnual!$C$3:$C$2298,Results_Production!$B29)</f>
        <v>239.08365014288401</v>
      </c>
      <c r="BD29">
        <f>SUMIFS(ProductionByTechnologyAnnual!BE$3:BE$2298,ProductionByTechnologyAnnual!$B$3:$B$2298,Results_Production!$A29,ProductionByTechnologyAnnual!$C$3:$C$2298,Results_Production!$B29)</f>
        <v>239.08365014288401</v>
      </c>
      <c r="BE29">
        <f>SUMIFS(ProductionByTechnologyAnnual!BF$3:BF$2298,ProductionByTechnologyAnnual!$B$3:$B$2298,Results_Production!$A29,ProductionByTechnologyAnnual!$C$3:$C$2298,Results_Production!$B29)</f>
        <v>239.08365014288401</v>
      </c>
      <c r="BF29">
        <f>SUMIFS(ProductionByTechnologyAnnual!BG$3:BG$2298,ProductionByTechnologyAnnual!$B$3:$B$2298,Results_Production!$A29,ProductionByTechnologyAnnual!$C$3:$C$2298,Results_Production!$B29)</f>
        <v>239.08365014288401</v>
      </c>
    </row>
    <row r="30" spans="1:58" x14ac:dyDescent="0.25">
      <c r="A30" t="s">
        <v>65</v>
      </c>
      <c r="B30" t="s">
        <v>102</v>
      </c>
      <c r="C30">
        <f>SUMIFS(ProductionByTechnologyAnnual!D$3:D$2298,ProductionByTechnologyAnnual!$B$3:$B$2298,Results_Production!$A30,ProductionByTechnologyAnnual!$C$3:$C$2298,Results_Production!$B30)</f>
        <v>6.3755640038102397E-3</v>
      </c>
      <c r="D30">
        <f>SUMIFS(ProductionByTechnologyAnnual!E$3:E$2298,ProductionByTechnologyAnnual!$B$3:$B$2298,Results_Production!$A30,ProductionByTechnologyAnnual!$C$3:$C$2298,Results_Production!$B30)</f>
        <v>1.9126692011430701E-2</v>
      </c>
      <c r="E30">
        <f>SUMIFS(ProductionByTechnologyAnnual!F$3:F$2298,ProductionByTechnologyAnnual!$B$3:$B$2298,Results_Production!$A30,ProductionByTechnologyAnnual!$C$3:$C$2298,Results_Production!$B30)</f>
        <v>2.7423360015897602E-3</v>
      </c>
      <c r="F30">
        <f>SUMIFS(ProductionByTechnologyAnnual!G$3:G$2298,ProductionByTechnologyAnnual!$B$3:$B$2298,Results_Production!$A30,ProductionByTechnologyAnnual!$C$3:$C$2298,Results_Production!$B30)</f>
        <v>1.19244959964922E-2</v>
      </c>
      <c r="G30">
        <f>SUMIFS(ProductionByTechnologyAnnual!H$3:H$2298,ProductionByTechnologyAnnual!$B$3:$B$2298,Results_Production!$A30,ProductionByTechnologyAnnual!$C$3:$C$2298,Results_Production!$B30)</f>
        <v>2.5502256015241E-2</v>
      </c>
      <c r="H30">
        <f>SUMIFS(ProductionByTechnologyAnnual!I$3:I$2298,ProductionByTechnologyAnnual!$B$3:$B$2298,Results_Production!$A30,ProductionByTechnologyAnnual!$C$3:$C$2298,Results_Production!$B30)</f>
        <v>1.6193932569678</v>
      </c>
      <c r="I30">
        <f>SUMIFS(ProductionByTechnologyAnnual!J$3:J$2298,ProductionByTechnologyAnnual!$B$3:$B$2298,Results_Production!$A30,ProductionByTechnologyAnnual!$C$3:$C$2298,Results_Production!$B30)</f>
        <v>1.6193932569678</v>
      </c>
      <c r="J30">
        <f>SUMIFS(ProductionByTechnologyAnnual!K$3:K$2298,ProductionByTechnologyAnnual!$B$3:$B$2298,Results_Production!$A30,ProductionByTechnologyAnnual!$C$3:$C$2298,Results_Production!$B30)</f>
        <v>1.6193932569678</v>
      </c>
      <c r="K30">
        <f>SUMIFS(ProductionByTechnologyAnnual!L$3:L$2298,ProductionByTechnologyAnnual!$B$3:$B$2298,Results_Production!$A30,ProductionByTechnologyAnnual!$C$3:$C$2298,Results_Production!$B30)</f>
        <v>1.6193932569678</v>
      </c>
      <c r="L30">
        <f>SUMIFS(ProductionByTechnologyAnnual!M$3:M$2298,ProductionByTechnologyAnnual!$B$3:$B$2298,Results_Production!$A30,ProductionByTechnologyAnnual!$C$3:$C$2298,Results_Production!$B30)</f>
        <v>1.6193932569678</v>
      </c>
      <c r="M30">
        <f>SUMIFS(ProductionByTechnologyAnnual!N$3:N$2298,ProductionByTechnologyAnnual!$B$3:$B$2298,Results_Production!$A30,ProductionByTechnologyAnnual!$C$3:$C$2298,Results_Production!$B30)</f>
        <v>3.21328425792036</v>
      </c>
      <c r="N30">
        <f>SUMIFS(ProductionByTechnologyAnnual!O$3:O$2298,ProductionByTechnologyAnnual!$B$3:$B$2298,Results_Production!$A30,ProductionByTechnologyAnnual!$C$3:$C$2298,Results_Production!$B30)</f>
        <v>4.8071752588729204</v>
      </c>
      <c r="O30">
        <f>SUMIFS(ProductionByTechnologyAnnual!P$3:P$2298,ProductionByTechnologyAnnual!$B$3:$B$2298,Results_Production!$A30,ProductionByTechnologyAnnual!$C$3:$C$2298,Results_Production!$B30)</f>
        <v>6.4010662598254804</v>
      </c>
      <c r="P30">
        <f>SUMIFS(ProductionByTechnologyAnnual!Q$3:Q$2298,ProductionByTechnologyAnnual!$B$3:$B$2298,Results_Production!$A30,ProductionByTechnologyAnnual!$C$3:$C$2298,Results_Production!$B30)</f>
        <v>7.9949572607780404</v>
      </c>
      <c r="Q30">
        <f>SUMIFS(ProductionByTechnologyAnnual!R$3:R$2298,ProductionByTechnologyAnnual!$B$3:$B$2298,Results_Production!$A30,ProductionByTechnologyAnnual!$C$3:$C$2298,Results_Production!$B30)</f>
        <v>9.5888482617306003</v>
      </c>
      <c r="R30">
        <f>SUMIFS(ProductionByTechnologyAnnual!S$3:S$2298,ProductionByTechnologyAnnual!$B$3:$B$2298,Results_Production!$A30,ProductionByTechnologyAnnual!$C$3:$C$2298,Results_Production!$B30)</f>
        <v>11.182739262683199</v>
      </c>
      <c r="S30">
        <f>SUMIFS(ProductionByTechnologyAnnual!T$3:T$2298,ProductionByTechnologyAnnual!$B$3:$B$2298,Results_Production!$A30,ProductionByTechnologyAnnual!$C$3:$C$2298,Results_Production!$B30)</f>
        <v>14.3705212645883</v>
      </c>
      <c r="T30">
        <f>SUMIFS(ProductionByTechnologyAnnual!U$3:U$2298,ProductionByTechnologyAnnual!$B$3:$B$2298,Results_Production!$A30,ProductionByTechnologyAnnual!$C$3:$C$2298,Results_Production!$B30)</f>
        <v>17.5583032664934</v>
      </c>
      <c r="U30">
        <f>SUMIFS(ProductionByTechnologyAnnual!V$3:V$2298,ProductionByTechnologyAnnual!$B$3:$B$2298,Results_Production!$A30,ProductionByTechnologyAnnual!$C$3:$C$2298,Results_Production!$B30)</f>
        <v>20.746085268398499</v>
      </c>
      <c r="V30">
        <f>SUMIFS(ProductionByTechnologyAnnual!W$3:W$2298,ProductionByTechnologyAnnual!$B$3:$B$2298,Results_Production!$A30,ProductionByTechnologyAnnual!$C$3:$C$2298,Results_Production!$B30)</f>
        <v>23.933867270303601</v>
      </c>
      <c r="W30">
        <f>SUMIFS(ProductionByTechnologyAnnual!X$3:X$2298,ProductionByTechnologyAnnual!$B$3:$B$2298,Results_Production!$A30,ProductionByTechnologyAnnual!$C$3:$C$2298,Results_Production!$B30)</f>
        <v>27.115273708204999</v>
      </c>
      <c r="X30">
        <f>SUMIFS(ProductionByTechnologyAnnual!Y$3:Y$2298,ProductionByTechnologyAnnual!$B$3:$B$2298,Results_Production!$A30,ProductionByTechnologyAnnual!$C$3:$C$2298,Results_Production!$B30)</f>
        <v>30.290304582102401</v>
      </c>
      <c r="Y30">
        <f>SUMIFS(ProductionByTechnologyAnnual!Z$3:Z$2298,ProductionByTechnologyAnnual!$B$3:$B$2298,Results_Production!$A30,ProductionByTechnologyAnnual!$C$3:$C$2298,Results_Production!$B30)</f>
        <v>33.471711020003802</v>
      </c>
      <c r="Z30">
        <f>SUMIFS(ProductionByTechnologyAnnual!AA$3:AA$2298,ProductionByTechnologyAnnual!$B$3:$B$2298,Results_Production!$A30,ProductionByTechnologyAnnual!$C$3:$C$2298,Results_Production!$B30)</f>
        <v>36.659493021908901</v>
      </c>
      <c r="AA30">
        <f>SUMIFS(ProductionByTechnologyAnnual!AB$3:AB$2298,ProductionByTechnologyAnnual!$B$3:$B$2298,Results_Production!$A30,ProductionByTechnologyAnnual!$C$3:$C$2298,Results_Production!$B30)</f>
        <v>39.847275023813999</v>
      </c>
      <c r="AB30">
        <f>SUMIFS(ProductionByTechnologyAnnual!AC$3:AC$2298,ProductionByTechnologyAnnual!$B$3:$B$2298,Results_Production!$A30,ProductionByTechnologyAnnual!$C$3:$C$2298,Results_Production!$B30)</f>
        <v>41.441166024766602</v>
      </c>
      <c r="AC30">
        <f>SUMIFS(ProductionByTechnologyAnnual!AD$3:AD$2298,ProductionByTechnologyAnnual!$B$3:$B$2298,Results_Production!$A30,ProductionByTechnologyAnnual!$C$3:$C$2298,Results_Production!$B30)</f>
        <v>44.628948026671701</v>
      </c>
      <c r="AD30">
        <f>SUMIFS(ProductionByTechnologyAnnual!AE$3:AE$2298,ProductionByTechnologyAnnual!$B$3:$B$2298,Results_Production!$A30,ProductionByTechnologyAnnual!$C$3:$C$2298,Results_Production!$B30)</f>
        <v>47.816730028576799</v>
      </c>
      <c r="AE30">
        <f>SUMIFS(ProductionByTechnologyAnnual!AF$3:AF$2298,ProductionByTechnologyAnnual!$B$3:$B$2298,Results_Production!$A30,ProductionByTechnologyAnnual!$C$3:$C$2298,Results_Production!$B30)</f>
        <v>51.004512030481898</v>
      </c>
      <c r="AF30">
        <f>SUMIFS(ProductionByTechnologyAnnual!AG$3:AG$2298,ProductionByTechnologyAnnual!$B$3:$B$2298,Results_Production!$A30,ProductionByTechnologyAnnual!$C$3:$C$2298,Results_Production!$B30)</f>
        <v>54.192294032386997</v>
      </c>
      <c r="AG30">
        <f>SUMIFS(ProductionByTechnologyAnnual!AH$3:AH$2298,ProductionByTechnologyAnnual!$B$3:$B$2298,Results_Production!$A30,ProductionByTechnologyAnnual!$C$3:$C$2298,Results_Production!$B30)</f>
        <v>55.786185033339599</v>
      </c>
      <c r="AH30">
        <f>SUMIFS(ProductionByTechnologyAnnual!AI$3:AI$2298,ProductionByTechnologyAnnual!$B$3:$B$2298,Results_Production!$A30,ProductionByTechnologyAnnual!$C$3:$C$2298,Results_Production!$B30)</f>
        <v>57.380076034292202</v>
      </c>
      <c r="AI30">
        <f>SUMIFS(ProductionByTechnologyAnnual!AJ$3:AJ$2298,ProductionByTechnologyAnnual!$B$3:$B$2298,Results_Production!$A30,ProductionByTechnologyAnnual!$C$3:$C$2298,Results_Production!$B30)</f>
        <v>58.973967035244698</v>
      </c>
      <c r="AJ30">
        <f>SUMIFS(ProductionByTechnologyAnnual!AK$3:AK$2298,ProductionByTechnologyAnnual!$B$3:$B$2298,Results_Production!$A30,ProductionByTechnologyAnnual!$C$3:$C$2298,Results_Production!$B30)</f>
        <v>60.5678580361973</v>
      </c>
      <c r="AK30">
        <f>SUMIFS(ProductionByTechnologyAnnual!AL$3:AL$2298,ProductionByTechnologyAnnual!$B$3:$B$2298,Results_Production!$A30,ProductionByTechnologyAnnual!$C$3:$C$2298,Results_Production!$B30)</f>
        <v>62.161749037149796</v>
      </c>
      <c r="AL30">
        <f>SUMIFS(ProductionByTechnologyAnnual!AM$3:AM$2298,ProductionByTechnologyAnnual!$B$3:$B$2298,Results_Production!$A30,ProductionByTechnologyAnnual!$C$3:$C$2298,Results_Production!$B30)</f>
        <v>63.755640038102399</v>
      </c>
      <c r="AM30">
        <f>SUMIFS(ProductionByTechnologyAnnual!AN$3:AN$2298,ProductionByTechnologyAnnual!$B$3:$B$2298,Results_Production!$A30,ProductionByTechnologyAnnual!$C$3:$C$2298,Results_Production!$B30)</f>
        <v>63.755640038102399</v>
      </c>
      <c r="AN30">
        <f>SUMIFS(ProductionByTechnologyAnnual!AO$3:AO$2298,ProductionByTechnologyAnnual!$B$3:$B$2298,Results_Production!$A30,ProductionByTechnologyAnnual!$C$3:$C$2298,Results_Production!$B30)</f>
        <v>63.755640038102399</v>
      </c>
      <c r="AO30">
        <f>SUMIFS(ProductionByTechnologyAnnual!AP$3:AP$2298,ProductionByTechnologyAnnual!$B$3:$B$2298,Results_Production!$A30,ProductionByTechnologyAnnual!$C$3:$C$2298,Results_Production!$B30)</f>
        <v>63.755640038102399</v>
      </c>
      <c r="AP30">
        <f>SUMIFS(ProductionByTechnologyAnnual!AQ$3:AQ$2298,ProductionByTechnologyAnnual!$B$3:$B$2298,Results_Production!$A30,ProductionByTechnologyAnnual!$C$3:$C$2298,Results_Production!$B30)</f>
        <v>63.755640038102399</v>
      </c>
      <c r="AQ30">
        <f>SUMIFS(ProductionByTechnologyAnnual!AR$3:AR$2298,ProductionByTechnologyAnnual!$B$3:$B$2298,Results_Production!$A30,ProductionByTechnologyAnnual!$C$3:$C$2298,Results_Production!$B30)</f>
        <v>63.755640038102399</v>
      </c>
      <c r="AR30">
        <f>SUMIFS(ProductionByTechnologyAnnual!AS$3:AS$2298,ProductionByTechnologyAnnual!$B$3:$B$2298,Results_Production!$A30,ProductionByTechnologyAnnual!$C$3:$C$2298,Results_Production!$B30)</f>
        <v>63.755640038102399</v>
      </c>
      <c r="AS30">
        <f>SUMIFS(ProductionByTechnologyAnnual!AT$3:AT$2298,ProductionByTechnologyAnnual!$B$3:$B$2298,Results_Production!$A30,ProductionByTechnologyAnnual!$C$3:$C$2298,Results_Production!$B30)</f>
        <v>63.755640038102399</v>
      </c>
      <c r="AT30">
        <f>SUMIFS(ProductionByTechnologyAnnual!AU$3:AU$2298,ProductionByTechnologyAnnual!$B$3:$B$2298,Results_Production!$A30,ProductionByTechnologyAnnual!$C$3:$C$2298,Results_Production!$B30)</f>
        <v>63.755640038102399</v>
      </c>
      <c r="AU30">
        <f>SUMIFS(ProductionByTechnologyAnnual!AV$3:AV$2298,ProductionByTechnologyAnnual!$B$3:$B$2298,Results_Production!$A30,ProductionByTechnologyAnnual!$C$3:$C$2298,Results_Production!$B30)</f>
        <v>63.755640038102399</v>
      </c>
      <c r="AV30">
        <f>SUMIFS(ProductionByTechnologyAnnual!AW$3:AW$2298,ProductionByTechnologyAnnual!$B$3:$B$2298,Results_Production!$A30,ProductionByTechnologyAnnual!$C$3:$C$2298,Results_Production!$B30)</f>
        <v>63.755640038102399</v>
      </c>
      <c r="AW30">
        <f>SUMIFS(ProductionByTechnologyAnnual!AX$3:AX$2298,ProductionByTechnologyAnnual!$B$3:$B$2298,Results_Production!$A30,ProductionByTechnologyAnnual!$C$3:$C$2298,Results_Production!$B30)</f>
        <v>63.755640038102399</v>
      </c>
      <c r="AX30">
        <f>SUMIFS(ProductionByTechnologyAnnual!AY$3:AY$2298,ProductionByTechnologyAnnual!$B$3:$B$2298,Results_Production!$A30,ProductionByTechnologyAnnual!$C$3:$C$2298,Results_Production!$B30)</f>
        <v>63.755640038102399</v>
      </c>
      <c r="AY30">
        <f>SUMIFS(ProductionByTechnologyAnnual!AZ$3:AZ$2298,ProductionByTechnologyAnnual!$B$3:$B$2298,Results_Production!$A30,ProductionByTechnologyAnnual!$C$3:$C$2298,Results_Production!$B30)</f>
        <v>63.755640038102399</v>
      </c>
      <c r="AZ30">
        <f>SUMIFS(ProductionByTechnologyAnnual!BA$3:BA$2298,ProductionByTechnologyAnnual!$B$3:$B$2298,Results_Production!$A30,ProductionByTechnologyAnnual!$C$3:$C$2298,Results_Production!$B30)</f>
        <v>63.755640038102399</v>
      </c>
      <c r="BA30">
        <f>SUMIFS(ProductionByTechnologyAnnual!BB$3:BB$2298,ProductionByTechnologyAnnual!$B$3:$B$2298,Results_Production!$A30,ProductionByTechnologyAnnual!$C$3:$C$2298,Results_Production!$B30)</f>
        <v>63.755640038102399</v>
      </c>
      <c r="BB30">
        <f>SUMIFS(ProductionByTechnologyAnnual!BC$3:BC$2298,ProductionByTechnologyAnnual!$B$3:$B$2298,Results_Production!$A30,ProductionByTechnologyAnnual!$C$3:$C$2298,Results_Production!$B30)</f>
        <v>63.755640038102399</v>
      </c>
      <c r="BC30">
        <f>SUMIFS(ProductionByTechnologyAnnual!BD$3:BD$2298,ProductionByTechnologyAnnual!$B$3:$B$2298,Results_Production!$A30,ProductionByTechnologyAnnual!$C$3:$C$2298,Results_Production!$B30)</f>
        <v>63.755640038102399</v>
      </c>
      <c r="BD30">
        <f>SUMIFS(ProductionByTechnologyAnnual!BE$3:BE$2298,ProductionByTechnologyAnnual!$B$3:$B$2298,Results_Production!$A30,ProductionByTechnologyAnnual!$C$3:$C$2298,Results_Production!$B30)</f>
        <v>63.755640038102399</v>
      </c>
      <c r="BE30">
        <f>SUMIFS(ProductionByTechnologyAnnual!BF$3:BF$2298,ProductionByTechnologyAnnual!$B$3:$B$2298,Results_Production!$A30,ProductionByTechnologyAnnual!$C$3:$C$2298,Results_Production!$B30)</f>
        <v>63.755640038102399</v>
      </c>
      <c r="BF30">
        <f>SUMIFS(ProductionByTechnologyAnnual!BG$3:BG$2298,ProductionByTechnologyAnnual!$B$3:$B$2298,Results_Production!$A30,ProductionByTechnologyAnnual!$C$3:$C$2298,Results_Production!$B30)</f>
        <v>63.755640038102399</v>
      </c>
    </row>
    <row r="31" spans="1:58" x14ac:dyDescent="0.25">
      <c r="A31" t="s">
        <v>66</v>
      </c>
      <c r="B31" t="s">
        <v>102</v>
      </c>
      <c r="C31">
        <f>SUMIFS(ProductionByTechnologyAnnual!D$3:D$2298,ProductionByTechnologyAnnual!$B$3:$B$2298,Results_Production!$A31,ProductionByTechnologyAnnual!$C$3:$C$2298,Results_Production!$B31)</f>
        <v>0</v>
      </c>
      <c r="D31">
        <f>SUMIFS(ProductionByTechnologyAnnual!E$3:E$2298,ProductionByTechnologyAnnual!$B$3:$B$2298,Results_Production!$A31,ProductionByTechnologyAnnual!$C$3:$C$2298,Results_Production!$B31)</f>
        <v>0</v>
      </c>
      <c r="E31">
        <f>SUMIFS(ProductionByTechnologyAnnual!F$3:F$2298,ProductionByTechnologyAnnual!$B$3:$B$2298,Results_Production!$A31,ProductionByTechnologyAnnual!$C$3:$C$2298,Results_Production!$B31)</f>
        <v>0</v>
      </c>
      <c r="F31">
        <f>SUMIFS(ProductionByTechnologyAnnual!G$3:G$2298,ProductionByTechnologyAnnual!$B$3:$B$2298,Results_Production!$A31,ProductionByTechnologyAnnual!$C$3:$C$2298,Results_Production!$B31)</f>
        <v>0</v>
      </c>
      <c r="G31">
        <f>SUMIFS(ProductionByTechnologyAnnual!H$3:H$2298,ProductionByTechnologyAnnual!$B$3:$B$2298,Results_Production!$A31,ProductionByTechnologyAnnual!$C$3:$C$2298,Results_Production!$B31)</f>
        <v>0</v>
      </c>
      <c r="H31">
        <f>SUMIFS(ProductionByTechnologyAnnual!I$3:I$2298,ProductionByTechnologyAnnual!$B$3:$B$2298,Results_Production!$A31,ProductionByTechnologyAnnual!$C$3:$C$2298,Results_Production!$B31)</f>
        <v>0</v>
      </c>
      <c r="I31">
        <f>SUMIFS(ProductionByTechnologyAnnual!J$3:J$2298,ProductionByTechnologyAnnual!$B$3:$B$2298,Results_Production!$A31,ProductionByTechnologyAnnual!$C$3:$C$2298,Results_Production!$B31)</f>
        <v>0</v>
      </c>
      <c r="J31">
        <f>SUMIFS(ProductionByTechnologyAnnual!K$3:K$2298,ProductionByTechnologyAnnual!$B$3:$B$2298,Results_Production!$A31,ProductionByTechnologyAnnual!$C$3:$C$2298,Results_Production!$B31)</f>
        <v>0</v>
      </c>
      <c r="K31">
        <f>SUMIFS(ProductionByTechnologyAnnual!L$3:L$2298,ProductionByTechnologyAnnual!$B$3:$B$2298,Results_Production!$A31,ProductionByTechnologyAnnual!$C$3:$C$2298,Results_Production!$B31)</f>
        <v>0</v>
      </c>
      <c r="L31">
        <f>SUMIFS(ProductionByTechnologyAnnual!M$3:M$2298,ProductionByTechnologyAnnual!$B$3:$B$2298,Results_Production!$A31,ProductionByTechnologyAnnual!$C$3:$C$2298,Results_Production!$B31)</f>
        <v>0</v>
      </c>
      <c r="M31">
        <f>SUMIFS(ProductionByTechnologyAnnual!N$3:N$2298,ProductionByTechnologyAnnual!$B$3:$B$2298,Results_Production!$A31,ProductionByTechnologyAnnual!$C$3:$C$2298,Results_Production!$B31)</f>
        <v>0</v>
      </c>
      <c r="N31">
        <f>SUMIFS(ProductionByTechnologyAnnual!O$3:O$2298,ProductionByTechnologyAnnual!$B$3:$B$2298,Results_Production!$A31,ProductionByTechnologyAnnual!$C$3:$C$2298,Results_Production!$B31)</f>
        <v>2.3822910017409602</v>
      </c>
      <c r="O31">
        <f>SUMIFS(ProductionByTechnologyAnnual!P$3:P$2298,ProductionByTechnologyAnnual!$B$3:$B$2298,Results_Production!$A31,ProductionByTechnologyAnnual!$C$3:$C$2298,Results_Production!$B31)</f>
        <v>4.7645820034819204</v>
      </c>
      <c r="P31">
        <f>SUMIFS(ProductionByTechnologyAnnual!Q$3:Q$2298,ProductionByTechnologyAnnual!$B$3:$B$2298,Results_Production!$A31,ProductionByTechnologyAnnual!$C$3:$C$2298,Results_Production!$B31)</f>
        <v>7.1468730052228802</v>
      </c>
      <c r="Q31">
        <f>SUMIFS(ProductionByTechnologyAnnual!R$3:R$2298,ProductionByTechnologyAnnual!$B$3:$B$2298,Results_Production!$A31,ProductionByTechnologyAnnual!$C$3:$C$2298,Results_Production!$B31)</f>
        <v>9.5291640069638408</v>
      </c>
      <c r="R31">
        <f>SUMIFS(ProductionByTechnologyAnnual!S$3:S$2298,ProductionByTechnologyAnnual!$B$3:$B$2298,Results_Production!$A31,ProductionByTechnologyAnnual!$C$3:$C$2298,Results_Production!$B31)</f>
        <v>11.911455008704801</v>
      </c>
      <c r="S31">
        <f>SUMIFS(ProductionByTechnologyAnnual!T$3:T$2298,ProductionByTechnologyAnnual!$B$3:$B$2298,Results_Production!$A31,ProductionByTechnologyAnnual!$C$3:$C$2298,Results_Production!$B31)</f>
        <v>16.676037012186701</v>
      </c>
      <c r="T31">
        <f>SUMIFS(ProductionByTechnologyAnnual!U$3:U$2298,ProductionByTechnologyAnnual!$B$3:$B$2298,Results_Production!$A31,ProductionByTechnologyAnnual!$C$3:$C$2298,Results_Production!$B31)</f>
        <v>21.440619015668599</v>
      </c>
      <c r="U31">
        <f>SUMIFS(ProductionByTechnologyAnnual!V$3:V$2298,ProductionByTechnologyAnnual!$B$3:$B$2298,Results_Production!$A31,ProductionByTechnologyAnnual!$C$3:$C$2298,Results_Production!$B31)</f>
        <v>26.2052010191506</v>
      </c>
      <c r="V31">
        <f>SUMIFS(ProductionByTechnologyAnnual!W$3:W$2298,ProductionByTechnologyAnnual!$B$3:$B$2298,Results_Production!$A31,ProductionByTechnologyAnnual!$C$3:$C$2298,Results_Production!$B31)</f>
        <v>30.969783022632502</v>
      </c>
      <c r="W31">
        <f>SUMIFS(ProductionByTechnologyAnnual!X$3:X$2298,ProductionByTechnologyAnnual!$B$3:$B$2298,Results_Production!$A31,ProductionByTechnologyAnnual!$C$3:$C$2298,Results_Production!$B31)</f>
        <v>35.734365026114403</v>
      </c>
      <c r="X31">
        <f>SUMIFS(ProductionByTechnologyAnnual!Y$3:Y$2298,ProductionByTechnologyAnnual!$B$3:$B$2298,Results_Production!$A31,ProductionByTechnologyAnnual!$C$3:$C$2298,Results_Production!$B31)</f>
        <v>40.498947029596302</v>
      </c>
      <c r="Y31">
        <f>SUMIFS(ProductionByTechnologyAnnual!Z$3:Z$2298,ProductionByTechnologyAnnual!$B$3:$B$2298,Results_Production!$A31,ProductionByTechnologyAnnual!$C$3:$C$2298,Results_Production!$B31)</f>
        <v>45.2635290330782</v>
      </c>
      <c r="Z31">
        <f>SUMIFS(ProductionByTechnologyAnnual!AA$3:AA$2298,ProductionByTechnologyAnnual!$B$3:$B$2298,Results_Production!$A31,ProductionByTechnologyAnnual!$C$3:$C$2298,Results_Production!$B31)</f>
        <v>50.028111036560198</v>
      </c>
      <c r="AA31">
        <f>SUMIFS(ProductionByTechnologyAnnual!AB$3:AB$2298,ProductionByTechnologyAnnual!$B$3:$B$2298,Results_Production!$A31,ProductionByTechnologyAnnual!$C$3:$C$2298,Results_Production!$B31)</f>
        <v>54.792693040042103</v>
      </c>
      <c r="AB31">
        <f>SUMIFS(ProductionByTechnologyAnnual!AC$3:AC$2298,ProductionByTechnologyAnnual!$B$3:$B$2298,Results_Production!$A31,ProductionByTechnologyAnnual!$C$3:$C$2298,Results_Production!$B31)</f>
        <v>59.557275043524001</v>
      </c>
      <c r="AC31">
        <f>SUMIFS(ProductionByTechnologyAnnual!AD$3:AD$2298,ProductionByTechnologyAnnual!$B$3:$B$2298,Results_Production!$A31,ProductionByTechnologyAnnual!$C$3:$C$2298,Results_Production!$B31)</f>
        <v>64.321857047005906</v>
      </c>
      <c r="AD31">
        <f>SUMIFS(ProductionByTechnologyAnnual!AE$3:AE$2298,ProductionByTechnologyAnnual!$B$3:$B$2298,Results_Production!$A31,ProductionByTechnologyAnnual!$C$3:$C$2298,Results_Production!$B31)</f>
        <v>69.086439050487797</v>
      </c>
      <c r="AE31">
        <f>SUMIFS(ProductionByTechnologyAnnual!AF$3:AF$2298,ProductionByTechnologyAnnual!$B$3:$B$2298,Results_Production!$A31,ProductionByTechnologyAnnual!$C$3:$C$2298,Results_Production!$B31)</f>
        <v>73.851021053969802</v>
      </c>
      <c r="AF31">
        <f>SUMIFS(ProductionByTechnologyAnnual!AG$3:AG$2298,ProductionByTechnologyAnnual!$B$3:$B$2298,Results_Production!$A31,ProductionByTechnologyAnnual!$C$3:$C$2298,Results_Production!$B31)</f>
        <v>78.615603057451693</v>
      </c>
      <c r="AG31">
        <f>SUMIFS(ProductionByTechnologyAnnual!AH$3:AH$2298,ProductionByTechnologyAnnual!$B$3:$B$2298,Results_Production!$A31,ProductionByTechnologyAnnual!$C$3:$C$2298,Results_Production!$B31)</f>
        <v>83.380185060933599</v>
      </c>
      <c r="AH31">
        <f>SUMIFS(ProductionByTechnologyAnnual!AI$3:AI$2298,ProductionByTechnologyAnnual!$B$3:$B$2298,Results_Production!$A31,ProductionByTechnologyAnnual!$C$3:$C$2298,Results_Production!$B31)</f>
        <v>85.762476062674594</v>
      </c>
      <c r="AI31">
        <f>SUMIFS(ProductionByTechnologyAnnual!AJ$3:AJ$2298,ProductionByTechnologyAnnual!$B$3:$B$2298,Results_Production!$A31,ProductionByTechnologyAnnual!$C$3:$C$2298,Results_Production!$B31)</f>
        <v>88.144767064415504</v>
      </c>
      <c r="AJ31">
        <f>SUMIFS(ProductionByTechnologyAnnual!AK$3:AK$2298,ProductionByTechnologyAnnual!$B$3:$B$2298,Results_Production!$A31,ProductionByTechnologyAnnual!$C$3:$C$2298,Results_Production!$B31)</f>
        <v>90.527058066156499</v>
      </c>
      <c r="AK31">
        <f>SUMIFS(ProductionByTechnologyAnnual!AL$3:AL$2298,ProductionByTechnologyAnnual!$B$3:$B$2298,Results_Production!$A31,ProductionByTechnologyAnnual!$C$3:$C$2298,Results_Production!$B31)</f>
        <v>92.909349067897494</v>
      </c>
      <c r="AL31">
        <f>SUMIFS(ProductionByTechnologyAnnual!AM$3:AM$2298,ProductionByTechnologyAnnual!$B$3:$B$2298,Results_Production!$A31,ProductionByTechnologyAnnual!$C$3:$C$2298,Results_Production!$B31)</f>
        <v>95.291640069638404</v>
      </c>
      <c r="AM31">
        <f>SUMIFS(ProductionByTechnologyAnnual!AN$3:AN$2298,ProductionByTechnologyAnnual!$B$3:$B$2298,Results_Production!$A31,ProductionByTechnologyAnnual!$C$3:$C$2298,Results_Production!$B31)</f>
        <v>95.291640069638404</v>
      </c>
      <c r="AN31">
        <f>SUMIFS(ProductionByTechnologyAnnual!AO$3:AO$2298,ProductionByTechnologyAnnual!$B$3:$B$2298,Results_Production!$A31,ProductionByTechnologyAnnual!$C$3:$C$2298,Results_Production!$B31)</f>
        <v>95.291640069638404</v>
      </c>
      <c r="AO31">
        <f>SUMIFS(ProductionByTechnologyAnnual!AP$3:AP$2298,ProductionByTechnologyAnnual!$B$3:$B$2298,Results_Production!$A31,ProductionByTechnologyAnnual!$C$3:$C$2298,Results_Production!$B31)</f>
        <v>95.291640069638404</v>
      </c>
      <c r="AP31">
        <f>SUMIFS(ProductionByTechnologyAnnual!AQ$3:AQ$2298,ProductionByTechnologyAnnual!$B$3:$B$2298,Results_Production!$A31,ProductionByTechnologyAnnual!$C$3:$C$2298,Results_Production!$B31)</f>
        <v>95.291640069638404</v>
      </c>
      <c r="AQ31">
        <f>SUMIFS(ProductionByTechnologyAnnual!AR$3:AR$2298,ProductionByTechnologyAnnual!$B$3:$B$2298,Results_Production!$A31,ProductionByTechnologyAnnual!$C$3:$C$2298,Results_Production!$B31)</f>
        <v>95.291640069638404</v>
      </c>
      <c r="AR31">
        <f>SUMIFS(ProductionByTechnologyAnnual!AS$3:AS$2298,ProductionByTechnologyAnnual!$B$3:$B$2298,Results_Production!$A31,ProductionByTechnologyAnnual!$C$3:$C$2298,Results_Production!$B31)</f>
        <v>95.291640069638404</v>
      </c>
      <c r="AS31">
        <f>SUMIFS(ProductionByTechnologyAnnual!AT$3:AT$2298,ProductionByTechnologyAnnual!$B$3:$B$2298,Results_Production!$A31,ProductionByTechnologyAnnual!$C$3:$C$2298,Results_Production!$B31)</f>
        <v>95.291640069638404</v>
      </c>
      <c r="AT31">
        <f>SUMIFS(ProductionByTechnologyAnnual!AU$3:AU$2298,ProductionByTechnologyAnnual!$B$3:$B$2298,Results_Production!$A31,ProductionByTechnologyAnnual!$C$3:$C$2298,Results_Production!$B31)</f>
        <v>95.291640069638404</v>
      </c>
      <c r="AU31">
        <f>SUMIFS(ProductionByTechnologyAnnual!AV$3:AV$2298,ProductionByTechnologyAnnual!$B$3:$B$2298,Results_Production!$A31,ProductionByTechnologyAnnual!$C$3:$C$2298,Results_Production!$B31)</f>
        <v>95.291640069638404</v>
      </c>
      <c r="AV31">
        <f>SUMIFS(ProductionByTechnologyAnnual!AW$3:AW$2298,ProductionByTechnologyAnnual!$B$3:$B$2298,Results_Production!$A31,ProductionByTechnologyAnnual!$C$3:$C$2298,Results_Production!$B31)</f>
        <v>95.291640069638404</v>
      </c>
      <c r="AW31">
        <f>SUMIFS(ProductionByTechnologyAnnual!AX$3:AX$2298,ProductionByTechnologyAnnual!$B$3:$B$2298,Results_Production!$A31,ProductionByTechnologyAnnual!$C$3:$C$2298,Results_Production!$B31)</f>
        <v>95.291640069638404</v>
      </c>
      <c r="AX31">
        <f>SUMIFS(ProductionByTechnologyAnnual!AY$3:AY$2298,ProductionByTechnologyAnnual!$B$3:$B$2298,Results_Production!$A31,ProductionByTechnologyAnnual!$C$3:$C$2298,Results_Production!$B31)</f>
        <v>95.291640069638404</v>
      </c>
      <c r="AY31">
        <f>SUMIFS(ProductionByTechnologyAnnual!AZ$3:AZ$2298,ProductionByTechnologyAnnual!$B$3:$B$2298,Results_Production!$A31,ProductionByTechnologyAnnual!$C$3:$C$2298,Results_Production!$B31)</f>
        <v>95.291640069638404</v>
      </c>
      <c r="AZ31">
        <f>SUMIFS(ProductionByTechnologyAnnual!BA$3:BA$2298,ProductionByTechnologyAnnual!$B$3:$B$2298,Results_Production!$A31,ProductionByTechnologyAnnual!$C$3:$C$2298,Results_Production!$B31)</f>
        <v>95.291640069638404</v>
      </c>
      <c r="BA31">
        <f>SUMIFS(ProductionByTechnologyAnnual!BB$3:BB$2298,ProductionByTechnologyAnnual!$B$3:$B$2298,Results_Production!$A31,ProductionByTechnologyAnnual!$C$3:$C$2298,Results_Production!$B31)</f>
        <v>95.291640069638404</v>
      </c>
      <c r="BB31">
        <f>SUMIFS(ProductionByTechnologyAnnual!BC$3:BC$2298,ProductionByTechnologyAnnual!$B$3:$B$2298,Results_Production!$A31,ProductionByTechnologyAnnual!$C$3:$C$2298,Results_Production!$B31)</f>
        <v>95.291640069638404</v>
      </c>
      <c r="BC31">
        <f>SUMIFS(ProductionByTechnologyAnnual!BD$3:BD$2298,ProductionByTechnologyAnnual!$B$3:$B$2298,Results_Production!$A31,ProductionByTechnologyAnnual!$C$3:$C$2298,Results_Production!$B31)</f>
        <v>95.291640069638404</v>
      </c>
      <c r="BD31">
        <f>SUMIFS(ProductionByTechnologyAnnual!BE$3:BE$2298,ProductionByTechnologyAnnual!$B$3:$B$2298,Results_Production!$A31,ProductionByTechnologyAnnual!$C$3:$C$2298,Results_Production!$B31)</f>
        <v>95.291640069638404</v>
      </c>
      <c r="BE31">
        <f>SUMIFS(ProductionByTechnologyAnnual!BF$3:BF$2298,ProductionByTechnologyAnnual!$B$3:$B$2298,Results_Production!$A31,ProductionByTechnologyAnnual!$C$3:$C$2298,Results_Production!$B31)</f>
        <v>95.291640069638404</v>
      </c>
      <c r="BF31">
        <f>SUMIFS(ProductionByTechnologyAnnual!BG$3:BG$2298,ProductionByTechnologyAnnual!$B$3:$B$2298,Results_Production!$A31,ProductionByTechnologyAnnual!$C$3:$C$2298,Results_Production!$B31)</f>
        <v>95.291640069638404</v>
      </c>
    </row>
    <row r="32" spans="1:58" x14ac:dyDescent="0.25">
      <c r="A32" t="s">
        <v>68</v>
      </c>
      <c r="B32" t="s">
        <v>100</v>
      </c>
      <c r="C32">
        <f>SUMIFS(ProductionByTechnologyAnnual!D$3:D$2298,ProductionByTechnologyAnnual!$B$3:$B$2298,Results_Production!$A32,ProductionByTechnologyAnnual!$C$3:$C$2298,Results_Production!$B32)</f>
        <v>0</v>
      </c>
      <c r="D32">
        <f>SUMIFS(ProductionByTechnologyAnnual!E$3:E$2298,ProductionByTechnologyAnnual!$B$3:$B$2298,Results_Production!$A32,ProductionByTechnologyAnnual!$C$3:$C$2298,Results_Production!$B32)</f>
        <v>0</v>
      </c>
      <c r="E32">
        <f>SUMIFS(ProductionByTechnologyAnnual!F$3:F$2298,ProductionByTechnologyAnnual!$B$3:$B$2298,Results_Production!$A32,ProductionByTechnologyAnnual!$C$3:$C$2298,Results_Production!$B32)</f>
        <v>0</v>
      </c>
      <c r="F32">
        <f>SUMIFS(ProductionByTechnologyAnnual!G$3:G$2298,ProductionByTechnologyAnnual!$B$3:$B$2298,Results_Production!$A32,ProductionByTechnologyAnnual!$C$3:$C$2298,Results_Production!$B32)</f>
        <v>0</v>
      </c>
      <c r="G32">
        <f>SUMIFS(ProductionByTechnologyAnnual!H$3:H$2298,ProductionByTechnologyAnnual!$B$3:$B$2298,Results_Production!$A32,ProductionByTechnologyAnnual!$C$3:$C$2298,Results_Production!$B32)</f>
        <v>0.1</v>
      </c>
      <c r="H32">
        <f>SUMIFS(ProductionByTechnologyAnnual!I$3:I$2298,ProductionByTechnologyAnnual!$B$3:$B$2298,Results_Production!$A32,ProductionByTechnologyAnnual!$C$3:$C$2298,Results_Production!$B32)</f>
        <v>0.19</v>
      </c>
      <c r="I32">
        <f>SUMIFS(ProductionByTechnologyAnnual!J$3:J$2298,ProductionByTechnologyAnnual!$B$3:$B$2298,Results_Production!$A32,ProductionByTechnologyAnnual!$C$3:$C$2298,Results_Production!$B32)</f>
        <v>0.28999999999999998</v>
      </c>
      <c r="J32">
        <f>SUMIFS(ProductionByTechnologyAnnual!K$3:K$2298,ProductionByTechnologyAnnual!$B$3:$B$2298,Results_Production!$A32,ProductionByTechnologyAnnual!$C$3:$C$2298,Results_Production!$B32)</f>
        <v>0.39</v>
      </c>
      <c r="K32">
        <f>SUMIFS(ProductionByTechnologyAnnual!L$3:L$2298,ProductionByTechnologyAnnual!$B$3:$B$2298,Results_Production!$A32,ProductionByTechnologyAnnual!$C$3:$C$2298,Results_Production!$B32)</f>
        <v>0.48</v>
      </c>
      <c r="L32">
        <f>SUMIFS(ProductionByTechnologyAnnual!M$3:M$2298,ProductionByTechnologyAnnual!$B$3:$B$2298,Results_Production!$A32,ProductionByTechnologyAnnual!$C$3:$C$2298,Results_Production!$B32)</f>
        <v>0.57999999999999996</v>
      </c>
      <c r="M32">
        <f>SUMIFS(ProductionByTechnologyAnnual!N$3:N$2298,ProductionByTechnologyAnnual!$B$3:$B$2298,Results_Production!$A32,ProductionByTechnologyAnnual!$C$3:$C$2298,Results_Production!$B32)</f>
        <v>0.68</v>
      </c>
      <c r="N32">
        <f>SUMIFS(ProductionByTechnologyAnnual!O$3:O$2298,ProductionByTechnologyAnnual!$B$3:$B$2298,Results_Production!$A32,ProductionByTechnologyAnnual!$C$3:$C$2298,Results_Production!$B32)</f>
        <v>0.77</v>
      </c>
      <c r="O32">
        <f>SUMIFS(ProductionByTechnologyAnnual!P$3:P$2298,ProductionByTechnologyAnnual!$B$3:$B$2298,Results_Production!$A32,ProductionByTechnologyAnnual!$C$3:$C$2298,Results_Production!$B32)</f>
        <v>0.87</v>
      </c>
      <c r="P32">
        <f>SUMIFS(ProductionByTechnologyAnnual!Q$3:Q$2298,ProductionByTechnologyAnnual!$B$3:$B$2298,Results_Production!$A32,ProductionByTechnologyAnnual!$C$3:$C$2298,Results_Production!$B32)</f>
        <v>0.96</v>
      </c>
      <c r="Q32">
        <f>SUMIFS(ProductionByTechnologyAnnual!R$3:R$2298,ProductionByTechnologyAnnual!$B$3:$B$2298,Results_Production!$A32,ProductionByTechnologyAnnual!$C$3:$C$2298,Results_Production!$B32)</f>
        <v>1.06</v>
      </c>
      <c r="R32">
        <f>SUMIFS(ProductionByTechnologyAnnual!S$3:S$2298,ProductionByTechnologyAnnual!$B$3:$B$2298,Results_Production!$A32,ProductionByTechnologyAnnual!$C$3:$C$2298,Results_Production!$B32)</f>
        <v>1.1499999999999999</v>
      </c>
      <c r="S32">
        <f>SUMIFS(ProductionByTechnologyAnnual!T$3:T$2298,ProductionByTechnologyAnnual!$B$3:$B$2298,Results_Production!$A32,ProductionByTechnologyAnnual!$C$3:$C$2298,Results_Production!$B32)</f>
        <v>1.42</v>
      </c>
      <c r="T32">
        <f>SUMIFS(ProductionByTechnologyAnnual!U$3:U$2298,ProductionByTechnologyAnnual!$B$3:$B$2298,Results_Production!$A32,ProductionByTechnologyAnnual!$C$3:$C$2298,Results_Production!$B32)</f>
        <v>1.68</v>
      </c>
      <c r="U32">
        <f>SUMIFS(ProductionByTechnologyAnnual!V$3:V$2298,ProductionByTechnologyAnnual!$B$3:$B$2298,Results_Production!$A32,ProductionByTechnologyAnnual!$C$3:$C$2298,Results_Production!$B32)</f>
        <v>1.95</v>
      </c>
      <c r="V32">
        <f>SUMIFS(ProductionByTechnologyAnnual!W$3:W$2298,ProductionByTechnologyAnnual!$B$3:$B$2298,Results_Production!$A32,ProductionByTechnologyAnnual!$C$3:$C$2298,Results_Production!$B32)</f>
        <v>2.2200000000000002</v>
      </c>
      <c r="W32">
        <f>SUMIFS(ProductionByTechnologyAnnual!X$3:X$2298,ProductionByTechnologyAnnual!$B$3:$B$2298,Results_Production!$A32,ProductionByTechnologyAnnual!$C$3:$C$2298,Results_Production!$B32)</f>
        <v>2.48</v>
      </c>
      <c r="X32">
        <f>SUMIFS(ProductionByTechnologyAnnual!Y$3:Y$2298,ProductionByTechnologyAnnual!$B$3:$B$2298,Results_Production!$A32,ProductionByTechnologyAnnual!$C$3:$C$2298,Results_Production!$B32)</f>
        <v>2.75</v>
      </c>
      <c r="Y32">
        <f>SUMIFS(ProductionByTechnologyAnnual!Z$3:Z$2298,ProductionByTechnologyAnnual!$B$3:$B$2298,Results_Production!$A32,ProductionByTechnologyAnnual!$C$3:$C$2298,Results_Production!$B32)</f>
        <v>3.01</v>
      </c>
      <c r="Z32">
        <f>SUMIFS(ProductionByTechnologyAnnual!AA$3:AA$2298,ProductionByTechnologyAnnual!$B$3:$B$2298,Results_Production!$A32,ProductionByTechnologyAnnual!$C$3:$C$2298,Results_Production!$B32)</f>
        <v>3.28</v>
      </c>
      <c r="AA32">
        <f>SUMIFS(ProductionByTechnologyAnnual!AB$3:AB$2298,ProductionByTechnologyAnnual!$B$3:$B$2298,Results_Production!$A32,ProductionByTechnologyAnnual!$C$3:$C$2298,Results_Production!$B32)</f>
        <v>3.55</v>
      </c>
      <c r="AB32">
        <f>SUMIFS(ProductionByTechnologyAnnual!AC$3:AC$2298,ProductionByTechnologyAnnual!$B$3:$B$2298,Results_Production!$A32,ProductionByTechnologyAnnual!$C$3:$C$2298,Results_Production!$B32)</f>
        <v>3.81</v>
      </c>
      <c r="AC32">
        <f>SUMIFS(ProductionByTechnologyAnnual!AD$3:AD$2298,ProductionByTechnologyAnnual!$B$3:$B$2298,Results_Production!$A32,ProductionByTechnologyAnnual!$C$3:$C$2298,Results_Production!$B32)</f>
        <v>4.12</v>
      </c>
      <c r="AD32">
        <f>SUMIFS(ProductionByTechnologyAnnual!AE$3:AE$2298,ProductionByTechnologyAnnual!$B$3:$B$2298,Results_Production!$A32,ProductionByTechnologyAnnual!$C$3:$C$2298,Results_Production!$B32)</f>
        <v>4.43</v>
      </c>
      <c r="AE32">
        <f>SUMIFS(ProductionByTechnologyAnnual!AF$3:AF$2298,ProductionByTechnologyAnnual!$B$3:$B$2298,Results_Production!$A32,ProductionByTechnologyAnnual!$C$3:$C$2298,Results_Production!$B32)</f>
        <v>4.7300000000000004</v>
      </c>
      <c r="AF32">
        <f>SUMIFS(ProductionByTechnologyAnnual!AG$3:AG$2298,ProductionByTechnologyAnnual!$B$3:$B$2298,Results_Production!$A32,ProductionByTechnologyAnnual!$C$3:$C$2298,Results_Production!$B32)</f>
        <v>5.04</v>
      </c>
      <c r="AG32">
        <f>SUMIFS(ProductionByTechnologyAnnual!AH$3:AH$2298,ProductionByTechnologyAnnual!$B$3:$B$2298,Results_Production!$A32,ProductionByTechnologyAnnual!$C$3:$C$2298,Results_Production!$B32)</f>
        <v>5.35</v>
      </c>
      <c r="AH32">
        <f>SUMIFS(ProductionByTechnologyAnnual!AI$3:AI$2298,ProductionByTechnologyAnnual!$B$3:$B$2298,Results_Production!$A32,ProductionByTechnologyAnnual!$C$3:$C$2298,Results_Production!$B32)</f>
        <v>5.65</v>
      </c>
      <c r="AI32">
        <f>SUMIFS(ProductionByTechnologyAnnual!AJ$3:AJ$2298,ProductionByTechnologyAnnual!$B$3:$B$2298,Results_Production!$A32,ProductionByTechnologyAnnual!$C$3:$C$2298,Results_Production!$B32)</f>
        <v>5.96</v>
      </c>
      <c r="AJ32">
        <f>SUMIFS(ProductionByTechnologyAnnual!AK$3:AK$2298,ProductionByTechnologyAnnual!$B$3:$B$2298,Results_Production!$A32,ProductionByTechnologyAnnual!$C$3:$C$2298,Results_Production!$B32)</f>
        <v>6.27</v>
      </c>
      <c r="AK32">
        <f>SUMIFS(ProductionByTechnologyAnnual!AL$3:AL$2298,ProductionByTechnologyAnnual!$B$3:$B$2298,Results_Production!$A32,ProductionByTechnologyAnnual!$C$3:$C$2298,Results_Production!$B32)</f>
        <v>6.57</v>
      </c>
      <c r="AL32">
        <f>SUMIFS(ProductionByTechnologyAnnual!AM$3:AM$2298,ProductionByTechnologyAnnual!$B$3:$B$2298,Results_Production!$A32,ProductionByTechnologyAnnual!$C$3:$C$2298,Results_Production!$B32)</f>
        <v>6.88</v>
      </c>
      <c r="AM32">
        <f>SUMIFS(ProductionByTechnologyAnnual!AN$3:AN$2298,ProductionByTechnologyAnnual!$B$3:$B$2298,Results_Production!$A32,ProductionByTechnologyAnnual!$C$3:$C$2298,Results_Production!$B32)</f>
        <v>7.11</v>
      </c>
      <c r="AN32">
        <f>SUMIFS(ProductionByTechnologyAnnual!AO$3:AO$2298,ProductionByTechnologyAnnual!$B$3:$B$2298,Results_Production!$A32,ProductionByTechnologyAnnual!$C$3:$C$2298,Results_Production!$B32)</f>
        <v>7.34</v>
      </c>
      <c r="AO32">
        <f>SUMIFS(ProductionByTechnologyAnnual!AP$3:AP$2298,ProductionByTechnologyAnnual!$B$3:$B$2298,Results_Production!$A32,ProductionByTechnologyAnnual!$C$3:$C$2298,Results_Production!$B32)</f>
        <v>7.57</v>
      </c>
      <c r="AP32">
        <f>SUMIFS(ProductionByTechnologyAnnual!AQ$3:AQ$2298,ProductionByTechnologyAnnual!$B$3:$B$2298,Results_Production!$A32,ProductionByTechnologyAnnual!$C$3:$C$2298,Results_Production!$B32)</f>
        <v>7.8</v>
      </c>
      <c r="AQ32">
        <f>SUMIFS(ProductionByTechnologyAnnual!AR$3:AR$2298,ProductionByTechnologyAnnual!$B$3:$B$2298,Results_Production!$A32,ProductionByTechnologyAnnual!$C$3:$C$2298,Results_Production!$B32)</f>
        <v>8.0299999999999994</v>
      </c>
      <c r="AR32">
        <f>SUMIFS(ProductionByTechnologyAnnual!AS$3:AS$2298,ProductionByTechnologyAnnual!$B$3:$B$2298,Results_Production!$A32,ProductionByTechnologyAnnual!$C$3:$C$2298,Results_Production!$B32)</f>
        <v>8.25</v>
      </c>
      <c r="AS32">
        <f>SUMIFS(ProductionByTechnologyAnnual!AT$3:AT$2298,ProductionByTechnologyAnnual!$B$3:$B$2298,Results_Production!$A32,ProductionByTechnologyAnnual!$C$3:$C$2298,Results_Production!$B32)</f>
        <v>8.48</v>
      </c>
      <c r="AT32">
        <f>SUMIFS(ProductionByTechnologyAnnual!AU$3:AU$2298,ProductionByTechnologyAnnual!$B$3:$B$2298,Results_Production!$A32,ProductionByTechnologyAnnual!$C$3:$C$2298,Results_Production!$B32)</f>
        <v>8.7100000000000009</v>
      </c>
      <c r="AU32">
        <f>SUMIFS(ProductionByTechnologyAnnual!AV$3:AV$2298,ProductionByTechnologyAnnual!$B$3:$B$2298,Results_Production!$A32,ProductionByTechnologyAnnual!$C$3:$C$2298,Results_Production!$B32)</f>
        <v>8.94</v>
      </c>
      <c r="AV32">
        <f>SUMIFS(ProductionByTechnologyAnnual!AW$3:AW$2298,ProductionByTechnologyAnnual!$B$3:$B$2298,Results_Production!$A32,ProductionByTechnologyAnnual!$C$3:$C$2298,Results_Production!$B32)</f>
        <v>9.17</v>
      </c>
      <c r="AW32">
        <f>SUMIFS(ProductionByTechnologyAnnual!AX$3:AX$2298,ProductionByTechnologyAnnual!$B$3:$B$2298,Results_Production!$A32,ProductionByTechnologyAnnual!$C$3:$C$2298,Results_Production!$B32)</f>
        <v>9.6300000000000008</v>
      </c>
      <c r="AX32">
        <f>SUMIFS(ProductionByTechnologyAnnual!AY$3:AY$2298,ProductionByTechnologyAnnual!$B$3:$B$2298,Results_Production!$A32,ProductionByTechnologyAnnual!$C$3:$C$2298,Results_Production!$B32)</f>
        <v>10.08</v>
      </c>
      <c r="AY32">
        <f>SUMIFS(ProductionByTechnologyAnnual!AZ$3:AZ$2298,ProductionByTechnologyAnnual!$B$3:$B$2298,Results_Production!$A32,ProductionByTechnologyAnnual!$C$3:$C$2298,Results_Production!$B32)</f>
        <v>10.54</v>
      </c>
      <c r="AZ32">
        <f>SUMIFS(ProductionByTechnologyAnnual!BA$3:BA$2298,ProductionByTechnologyAnnual!$B$3:$B$2298,Results_Production!$A32,ProductionByTechnologyAnnual!$C$3:$C$2298,Results_Production!$B32)</f>
        <v>10.99</v>
      </c>
      <c r="BA32">
        <f>SUMIFS(ProductionByTechnologyAnnual!BB$3:BB$2298,ProductionByTechnologyAnnual!$B$3:$B$2298,Results_Production!$A32,ProductionByTechnologyAnnual!$C$3:$C$2298,Results_Production!$B32)</f>
        <v>11.45</v>
      </c>
      <c r="BB32">
        <f>SUMIFS(ProductionByTechnologyAnnual!BC$3:BC$2298,ProductionByTechnologyAnnual!$B$3:$B$2298,Results_Production!$A32,ProductionByTechnologyAnnual!$C$3:$C$2298,Results_Production!$B32)</f>
        <v>11.91</v>
      </c>
      <c r="BC32">
        <f>SUMIFS(ProductionByTechnologyAnnual!BD$3:BD$2298,ProductionByTechnologyAnnual!$B$3:$B$2298,Results_Production!$A32,ProductionByTechnologyAnnual!$C$3:$C$2298,Results_Production!$B32)</f>
        <v>12.36</v>
      </c>
      <c r="BD32">
        <f>SUMIFS(ProductionByTechnologyAnnual!BE$3:BE$2298,ProductionByTechnologyAnnual!$B$3:$B$2298,Results_Production!$A32,ProductionByTechnologyAnnual!$C$3:$C$2298,Results_Production!$B32)</f>
        <v>12.82</v>
      </c>
      <c r="BE32">
        <f>SUMIFS(ProductionByTechnologyAnnual!BF$3:BF$2298,ProductionByTechnologyAnnual!$B$3:$B$2298,Results_Production!$A32,ProductionByTechnologyAnnual!$C$3:$C$2298,Results_Production!$B32)</f>
        <v>13.27</v>
      </c>
      <c r="BF32">
        <f>SUMIFS(ProductionByTechnologyAnnual!BG$3:BG$2298,ProductionByTechnologyAnnual!$B$3:$B$2298,Results_Production!$A32,ProductionByTechnologyAnnual!$C$3:$C$2298,Results_Production!$B32)</f>
        <v>13.73</v>
      </c>
    </row>
    <row r="33" spans="1:58" x14ac:dyDescent="0.25">
      <c r="A33" t="s">
        <v>69</v>
      </c>
      <c r="B33" t="s">
        <v>103</v>
      </c>
      <c r="C33">
        <f>SUMIFS(ProductionByTechnologyAnnual!D$3:D$2298,ProductionByTechnologyAnnual!$B$3:$B$2298,Results_Production!$A33,ProductionByTechnologyAnnual!$C$3:$C$2298,Results_Production!$B33)</f>
        <v>0</v>
      </c>
      <c r="D33">
        <f>SUMIFS(ProductionByTechnologyAnnual!E$3:E$2298,ProductionByTechnologyAnnual!$B$3:$B$2298,Results_Production!$A33,ProductionByTechnologyAnnual!$C$3:$C$2298,Results_Production!$B33)</f>
        <v>0</v>
      </c>
      <c r="E33">
        <f>SUMIFS(ProductionByTechnologyAnnual!F$3:F$2298,ProductionByTechnologyAnnual!$B$3:$B$2298,Results_Production!$A33,ProductionByTechnologyAnnual!$C$3:$C$2298,Results_Production!$B33)</f>
        <v>0</v>
      </c>
      <c r="F33">
        <f>SUMIFS(ProductionByTechnologyAnnual!G$3:G$2298,ProductionByTechnologyAnnual!$B$3:$B$2298,Results_Production!$A33,ProductionByTechnologyAnnual!$C$3:$C$2298,Results_Production!$B33)</f>
        <v>0</v>
      </c>
      <c r="G33">
        <f>SUMIFS(ProductionByTechnologyAnnual!H$3:H$2298,ProductionByTechnologyAnnual!$B$3:$B$2298,Results_Production!$A33,ProductionByTechnologyAnnual!$C$3:$C$2298,Results_Production!$B33)</f>
        <v>0.03</v>
      </c>
      <c r="H33">
        <f>SUMIFS(ProductionByTechnologyAnnual!I$3:I$2298,ProductionByTechnologyAnnual!$B$3:$B$2298,Results_Production!$A33,ProductionByTechnologyAnnual!$C$3:$C$2298,Results_Production!$B33)</f>
        <v>0.06</v>
      </c>
      <c r="I33">
        <f>SUMIFS(ProductionByTechnologyAnnual!J$3:J$2298,ProductionByTechnologyAnnual!$B$3:$B$2298,Results_Production!$A33,ProductionByTechnologyAnnual!$C$3:$C$2298,Results_Production!$B33)</f>
        <v>0.08</v>
      </c>
      <c r="J33">
        <f>SUMIFS(ProductionByTechnologyAnnual!K$3:K$2298,ProductionByTechnologyAnnual!$B$3:$B$2298,Results_Production!$A33,ProductionByTechnologyAnnual!$C$3:$C$2298,Results_Production!$B33)</f>
        <v>0.11</v>
      </c>
      <c r="K33">
        <f>SUMIFS(ProductionByTechnologyAnnual!L$3:L$2298,ProductionByTechnologyAnnual!$B$3:$B$2298,Results_Production!$A33,ProductionByTechnologyAnnual!$C$3:$C$2298,Results_Production!$B33)</f>
        <v>0.14000000000000001</v>
      </c>
      <c r="L33">
        <f>SUMIFS(ProductionByTechnologyAnnual!M$3:M$2298,ProductionByTechnologyAnnual!$B$3:$B$2298,Results_Production!$A33,ProductionByTechnologyAnnual!$C$3:$C$2298,Results_Production!$B33)</f>
        <v>0.17</v>
      </c>
      <c r="M33">
        <f>SUMIFS(ProductionByTechnologyAnnual!N$3:N$2298,ProductionByTechnologyAnnual!$B$3:$B$2298,Results_Production!$A33,ProductionByTechnologyAnnual!$C$3:$C$2298,Results_Production!$B33)</f>
        <v>0.19</v>
      </c>
      <c r="N33">
        <f>SUMIFS(ProductionByTechnologyAnnual!O$3:O$2298,ProductionByTechnologyAnnual!$B$3:$B$2298,Results_Production!$A33,ProductionByTechnologyAnnual!$C$3:$C$2298,Results_Production!$B33)</f>
        <v>0.16</v>
      </c>
      <c r="O33">
        <f>SUMIFS(ProductionByTechnologyAnnual!P$3:P$2298,ProductionByTechnologyAnnual!$B$3:$B$2298,Results_Production!$A33,ProductionByTechnologyAnnual!$C$3:$C$2298,Results_Production!$B33)</f>
        <v>0.13</v>
      </c>
      <c r="P33">
        <f>SUMIFS(ProductionByTechnologyAnnual!Q$3:Q$2298,ProductionByTechnologyAnnual!$B$3:$B$2298,Results_Production!$A33,ProductionByTechnologyAnnual!$C$3:$C$2298,Results_Production!$B33)</f>
        <v>9.9999999999992595E-2</v>
      </c>
      <c r="Q33">
        <f>SUMIFS(ProductionByTechnologyAnnual!R$3:R$2298,ProductionByTechnologyAnnual!$B$3:$B$2298,Results_Production!$A33,ProductionByTechnologyAnnual!$C$3:$C$2298,Results_Production!$B33)</f>
        <v>7.0000000000000007E-2</v>
      </c>
      <c r="R33">
        <f>SUMIFS(ProductionByTechnologyAnnual!S$3:S$2298,ProductionByTechnologyAnnual!$B$3:$B$2298,Results_Production!$A33,ProductionByTechnologyAnnual!$C$3:$C$2298,Results_Production!$B33)</f>
        <v>0.04</v>
      </c>
      <c r="S33">
        <f>SUMIFS(ProductionByTechnologyAnnual!T$3:T$2298,ProductionByTechnologyAnnual!$B$3:$B$2298,Results_Production!$A33,ProductionByTechnologyAnnual!$C$3:$C$2298,Results_Production!$B33)</f>
        <v>0.03</v>
      </c>
      <c r="T33">
        <f>SUMIFS(ProductionByTechnologyAnnual!U$3:U$2298,ProductionByTechnologyAnnual!$B$3:$B$2298,Results_Production!$A33,ProductionByTechnologyAnnual!$C$3:$C$2298,Results_Production!$B33)</f>
        <v>0.03</v>
      </c>
      <c r="U33">
        <f>SUMIFS(ProductionByTechnologyAnnual!V$3:V$2298,ProductionByTechnologyAnnual!$B$3:$B$2298,Results_Production!$A33,ProductionByTechnologyAnnual!$C$3:$C$2298,Results_Production!$B33)</f>
        <v>0.03</v>
      </c>
      <c r="V33">
        <f>SUMIFS(ProductionByTechnologyAnnual!W$3:W$2298,ProductionByTechnologyAnnual!$B$3:$B$2298,Results_Production!$A33,ProductionByTechnologyAnnual!$C$3:$C$2298,Results_Production!$B33)</f>
        <v>0.02</v>
      </c>
      <c r="W33">
        <f>SUMIFS(ProductionByTechnologyAnnual!X$3:X$2298,ProductionByTechnologyAnnual!$B$3:$B$2298,Results_Production!$A33,ProductionByTechnologyAnnual!$C$3:$C$2298,Results_Production!$B33)</f>
        <v>0.02</v>
      </c>
      <c r="X33">
        <f>SUMIFS(ProductionByTechnologyAnnual!Y$3:Y$2298,ProductionByTechnologyAnnual!$B$3:$B$2298,Results_Production!$A33,ProductionByTechnologyAnnual!$C$3:$C$2298,Results_Production!$B33)</f>
        <v>0.01</v>
      </c>
      <c r="Y33">
        <f>SUMIFS(ProductionByTechnologyAnnual!Z$3:Z$2298,ProductionByTechnologyAnnual!$B$3:$B$2298,Results_Production!$A33,ProductionByTechnologyAnnual!$C$3:$C$2298,Results_Production!$B33)</f>
        <v>0.01</v>
      </c>
      <c r="Z33">
        <f>SUMIFS(ProductionByTechnologyAnnual!AA$3:AA$2298,ProductionByTechnologyAnnual!$B$3:$B$2298,Results_Production!$A33,ProductionByTechnologyAnnual!$C$3:$C$2298,Results_Production!$B33)</f>
        <v>0.01</v>
      </c>
      <c r="AA33">
        <f>SUMIFS(ProductionByTechnologyAnnual!AB$3:AB$2298,ProductionByTechnologyAnnual!$B$3:$B$2298,Results_Production!$A33,ProductionByTechnologyAnnual!$C$3:$C$2298,Results_Production!$B33)</f>
        <v>0</v>
      </c>
      <c r="AB33">
        <f>SUMIFS(ProductionByTechnologyAnnual!AC$3:AC$2298,ProductionByTechnologyAnnual!$B$3:$B$2298,Results_Production!$A33,ProductionByTechnologyAnnual!$C$3:$C$2298,Results_Production!$B33)</f>
        <v>0</v>
      </c>
      <c r="AC33">
        <f>SUMIFS(ProductionByTechnologyAnnual!AD$3:AD$2298,ProductionByTechnologyAnnual!$B$3:$B$2298,Results_Production!$A33,ProductionByTechnologyAnnual!$C$3:$C$2298,Results_Production!$B33)</f>
        <v>0</v>
      </c>
      <c r="AD33">
        <f>SUMIFS(ProductionByTechnologyAnnual!AE$3:AE$2298,ProductionByTechnologyAnnual!$B$3:$B$2298,Results_Production!$A33,ProductionByTechnologyAnnual!$C$3:$C$2298,Results_Production!$B33)</f>
        <v>0</v>
      </c>
      <c r="AE33">
        <f>SUMIFS(ProductionByTechnologyAnnual!AF$3:AF$2298,ProductionByTechnologyAnnual!$B$3:$B$2298,Results_Production!$A33,ProductionByTechnologyAnnual!$C$3:$C$2298,Results_Production!$B33)</f>
        <v>0</v>
      </c>
      <c r="AF33">
        <f>SUMIFS(ProductionByTechnologyAnnual!AG$3:AG$2298,ProductionByTechnologyAnnual!$B$3:$B$2298,Results_Production!$A33,ProductionByTechnologyAnnual!$C$3:$C$2298,Results_Production!$B33)</f>
        <v>0</v>
      </c>
      <c r="AG33">
        <f>SUMIFS(ProductionByTechnologyAnnual!AH$3:AH$2298,ProductionByTechnologyAnnual!$B$3:$B$2298,Results_Production!$A33,ProductionByTechnologyAnnual!$C$3:$C$2298,Results_Production!$B33)</f>
        <v>0</v>
      </c>
      <c r="AH33">
        <f>SUMIFS(ProductionByTechnologyAnnual!AI$3:AI$2298,ProductionByTechnologyAnnual!$B$3:$B$2298,Results_Production!$A33,ProductionByTechnologyAnnual!$C$3:$C$2298,Results_Production!$B33)</f>
        <v>0</v>
      </c>
      <c r="AI33">
        <f>SUMIFS(ProductionByTechnologyAnnual!AJ$3:AJ$2298,ProductionByTechnologyAnnual!$B$3:$B$2298,Results_Production!$A33,ProductionByTechnologyAnnual!$C$3:$C$2298,Results_Production!$B33)</f>
        <v>0</v>
      </c>
      <c r="AJ33">
        <f>SUMIFS(ProductionByTechnologyAnnual!AK$3:AK$2298,ProductionByTechnologyAnnual!$B$3:$B$2298,Results_Production!$A33,ProductionByTechnologyAnnual!$C$3:$C$2298,Results_Production!$B33)</f>
        <v>0</v>
      </c>
      <c r="AK33">
        <f>SUMIFS(ProductionByTechnologyAnnual!AL$3:AL$2298,ProductionByTechnologyAnnual!$B$3:$B$2298,Results_Production!$A33,ProductionByTechnologyAnnual!$C$3:$C$2298,Results_Production!$B33)</f>
        <v>0</v>
      </c>
      <c r="AL33">
        <f>SUMIFS(ProductionByTechnologyAnnual!AM$3:AM$2298,ProductionByTechnologyAnnual!$B$3:$B$2298,Results_Production!$A33,ProductionByTechnologyAnnual!$C$3:$C$2298,Results_Production!$B33)</f>
        <v>0</v>
      </c>
      <c r="AM33">
        <f>SUMIFS(ProductionByTechnologyAnnual!AN$3:AN$2298,ProductionByTechnologyAnnual!$B$3:$B$2298,Results_Production!$A33,ProductionByTechnologyAnnual!$C$3:$C$2298,Results_Production!$B33)</f>
        <v>0</v>
      </c>
      <c r="AN33">
        <f>SUMIFS(ProductionByTechnologyAnnual!AO$3:AO$2298,ProductionByTechnologyAnnual!$B$3:$B$2298,Results_Production!$A33,ProductionByTechnologyAnnual!$C$3:$C$2298,Results_Production!$B33)</f>
        <v>0</v>
      </c>
      <c r="AO33">
        <f>SUMIFS(ProductionByTechnologyAnnual!AP$3:AP$2298,ProductionByTechnologyAnnual!$B$3:$B$2298,Results_Production!$A33,ProductionByTechnologyAnnual!$C$3:$C$2298,Results_Production!$B33)</f>
        <v>0</v>
      </c>
      <c r="AP33">
        <f>SUMIFS(ProductionByTechnologyAnnual!AQ$3:AQ$2298,ProductionByTechnologyAnnual!$B$3:$B$2298,Results_Production!$A33,ProductionByTechnologyAnnual!$C$3:$C$2298,Results_Production!$B33)</f>
        <v>0</v>
      </c>
      <c r="AQ33">
        <f>SUMIFS(ProductionByTechnologyAnnual!AR$3:AR$2298,ProductionByTechnologyAnnual!$B$3:$B$2298,Results_Production!$A33,ProductionByTechnologyAnnual!$C$3:$C$2298,Results_Production!$B33)</f>
        <v>0</v>
      </c>
      <c r="AR33">
        <f>SUMIFS(ProductionByTechnologyAnnual!AS$3:AS$2298,ProductionByTechnologyAnnual!$B$3:$B$2298,Results_Production!$A33,ProductionByTechnologyAnnual!$C$3:$C$2298,Results_Production!$B33)</f>
        <v>0</v>
      </c>
      <c r="AS33">
        <f>SUMIFS(ProductionByTechnologyAnnual!AT$3:AT$2298,ProductionByTechnologyAnnual!$B$3:$B$2298,Results_Production!$A33,ProductionByTechnologyAnnual!$C$3:$C$2298,Results_Production!$B33)</f>
        <v>0</v>
      </c>
      <c r="AT33">
        <f>SUMIFS(ProductionByTechnologyAnnual!AU$3:AU$2298,ProductionByTechnologyAnnual!$B$3:$B$2298,Results_Production!$A33,ProductionByTechnologyAnnual!$C$3:$C$2298,Results_Production!$B33)</f>
        <v>0</v>
      </c>
      <c r="AU33">
        <f>SUMIFS(ProductionByTechnologyAnnual!AV$3:AV$2298,ProductionByTechnologyAnnual!$B$3:$B$2298,Results_Production!$A33,ProductionByTechnologyAnnual!$C$3:$C$2298,Results_Production!$B33)</f>
        <v>0</v>
      </c>
      <c r="AV33">
        <f>SUMIFS(ProductionByTechnologyAnnual!AW$3:AW$2298,ProductionByTechnologyAnnual!$B$3:$B$2298,Results_Production!$A33,ProductionByTechnologyAnnual!$C$3:$C$2298,Results_Production!$B33)</f>
        <v>0</v>
      </c>
      <c r="AW33">
        <f>SUMIFS(ProductionByTechnologyAnnual!AX$3:AX$2298,ProductionByTechnologyAnnual!$B$3:$B$2298,Results_Production!$A33,ProductionByTechnologyAnnual!$C$3:$C$2298,Results_Production!$B33)</f>
        <v>0</v>
      </c>
      <c r="AX33">
        <f>SUMIFS(ProductionByTechnologyAnnual!AY$3:AY$2298,ProductionByTechnologyAnnual!$B$3:$B$2298,Results_Production!$A33,ProductionByTechnologyAnnual!$C$3:$C$2298,Results_Production!$B33)</f>
        <v>0</v>
      </c>
      <c r="AY33">
        <f>SUMIFS(ProductionByTechnologyAnnual!AZ$3:AZ$2298,ProductionByTechnologyAnnual!$B$3:$B$2298,Results_Production!$A33,ProductionByTechnologyAnnual!$C$3:$C$2298,Results_Production!$B33)</f>
        <v>0</v>
      </c>
      <c r="AZ33">
        <f>SUMIFS(ProductionByTechnologyAnnual!BA$3:BA$2298,ProductionByTechnologyAnnual!$B$3:$B$2298,Results_Production!$A33,ProductionByTechnologyAnnual!$C$3:$C$2298,Results_Production!$B33)</f>
        <v>0</v>
      </c>
      <c r="BA33">
        <f>SUMIFS(ProductionByTechnologyAnnual!BB$3:BB$2298,ProductionByTechnologyAnnual!$B$3:$B$2298,Results_Production!$A33,ProductionByTechnologyAnnual!$C$3:$C$2298,Results_Production!$B33)</f>
        <v>0</v>
      </c>
      <c r="BB33">
        <f>SUMIFS(ProductionByTechnologyAnnual!BC$3:BC$2298,ProductionByTechnologyAnnual!$B$3:$B$2298,Results_Production!$A33,ProductionByTechnologyAnnual!$C$3:$C$2298,Results_Production!$B33)</f>
        <v>0</v>
      </c>
      <c r="BC33">
        <f>SUMIFS(ProductionByTechnologyAnnual!BD$3:BD$2298,ProductionByTechnologyAnnual!$B$3:$B$2298,Results_Production!$A33,ProductionByTechnologyAnnual!$C$3:$C$2298,Results_Production!$B33)</f>
        <v>0</v>
      </c>
      <c r="BD33">
        <f>SUMIFS(ProductionByTechnologyAnnual!BE$3:BE$2298,ProductionByTechnologyAnnual!$B$3:$B$2298,Results_Production!$A33,ProductionByTechnologyAnnual!$C$3:$C$2298,Results_Production!$B33)</f>
        <v>0</v>
      </c>
      <c r="BE33">
        <f>SUMIFS(ProductionByTechnologyAnnual!BF$3:BF$2298,ProductionByTechnologyAnnual!$B$3:$B$2298,Results_Production!$A33,ProductionByTechnologyAnnual!$C$3:$C$2298,Results_Production!$B33)</f>
        <v>0</v>
      </c>
      <c r="BF33">
        <f>SUMIFS(ProductionByTechnologyAnnual!BG$3:BG$2298,ProductionByTechnologyAnnual!$B$3:$B$2298,Results_Production!$A33,ProductionByTechnologyAnnual!$C$3:$C$2298,Results_Production!$B33)</f>
        <v>0</v>
      </c>
    </row>
    <row r="34" spans="1:58" x14ac:dyDescent="0.25">
      <c r="A34" t="s">
        <v>70</v>
      </c>
      <c r="B34" t="s">
        <v>103</v>
      </c>
      <c r="C34">
        <f>SUMIFS(ProductionByTechnologyAnnual!D$3:D$2298,ProductionByTechnologyAnnual!$B$3:$B$2298,Results_Production!$A34,ProductionByTechnologyAnnual!$C$3:$C$2298,Results_Production!$B34)</f>
        <v>0</v>
      </c>
      <c r="D34">
        <f>SUMIFS(ProductionByTechnologyAnnual!E$3:E$2298,ProductionByTechnologyAnnual!$B$3:$B$2298,Results_Production!$A34,ProductionByTechnologyAnnual!$C$3:$C$2298,Results_Production!$B34)</f>
        <v>0</v>
      </c>
      <c r="E34">
        <f>SUMIFS(ProductionByTechnologyAnnual!F$3:F$2298,ProductionByTechnologyAnnual!$B$3:$B$2298,Results_Production!$A34,ProductionByTechnologyAnnual!$C$3:$C$2298,Results_Production!$B34)</f>
        <v>0</v>
      </c>
      <c r="F34">
        <f>SUMIFS(ProductionByTechnologyAnnual!G$3:G$2298,ProductionByTechnologyAnnual!$B$3:$B$2298,Results_Production!$A34,ProductionByTechnologyAnnual!$C$3:$C$2298,Results_Production!$B34)</f>
        <v>0</v>
      </c>
      <c r="G34">
        <f>SUMIFS(ProductionByTechnologyAnnual!H$3:H$2298,ProductionByTechnologyAnnual!$B$3:$B$2298,Results_Production!$A34,ProductionByTechnologyAnnual!$C$3:$C$2298,Results_Production!$B34)</f>
        <v>0</v>
      </c>
      <c r="H34">
        <f>SUMIFS(ProductionByTechnologyAnnual!I$3:I$2298,ProductionByTechnologyAnnual!$B$3:$B$2298,Results_Production!$A34,ProductionByTechnologyAnnual!$C$3:$C$2298,Results_Production!$B34)</f>
        <v>0</v>
      </c>
      <c r="I34">
        <f>SUMIFS(ProductionByTechnologyAnnual!J$3:J$2298,ProductionByTechnologyAnnual!$B$3:$B$2298,Results_Production!$A34,ProductionByTechnologyAnnual!$C$3:$C$2298,Results_Production!$B34)</f>
        <v>0</v>
      </c>
      <c r="J34">
        <f>SUMIFS(ProductionByTechnologyAnnual!K$3:K$2298,ProductionByTechnologyAnnual!$B$3:$B$2298,Results_Production!$A34,ProductionByTechnologyAnnual!$C$3:$C$2298,Results_Production!$B34)</f>
        <v>0</v>
      </c>
      <c r="K34">
        <f>SUMIFS(ProductionByTechnologyAnnual!L$3:L$2298,ProductionByTechnologyAnnual!$B$3:$B$2298,Results_Production!$A34,ProductionByTechnologyAnnual!$C$3:$C$2298,Results_Production!$B34)</f>
        <v>0</v>
      </c>
      <c r="L34">
        <f>SUMIFS(ProductionByTechnologyAnnual!M$3:M$2298,ProductionByTechnologyAnnual!$B$3:$B$2298,Results_Production!$A34,ProductionByTechnologyAnnual!$C$3:$C$2298,Results_Production!$B34)</f>
        <v>0</v>
      </c>
      <c r="M34">
        <f>SUMIFS(ProductionByTechnologyAnnual!N$3:N$2298,ProductionByTechnologyAnnual!$B$3:$B$2298,Results_Production!$A34,ProductionByTechnologyAnnual!$C$3:$C$2298,Results_Production!$B34)</f>
        <v>0</v>
      </c>
      <c r="N34">
        <f>SUMIFS(ProductionByTechnologyAnnual!O$3:O$2298,ProductionByTechnologyAnnual!$B$3:$B$2298,Results_Production!$A34,ProductionByTechnologyAnnual!$C$3:$C$2298,Results_Production!$B34)</f>
        <v>0</v>
      </c>
      <c r="O34">
        <f>SUMIFS(ProductionByTechnologyAnnual!P$3:P$2298,ProductionByTechnologyAnnual!$B$3:$B$2298,Results_Production!$A34,ProductionByTechnologyAnnual!$C$3:$C$2298,Results_Production!$B34)</f>
        <v>0</v>
      </c>
      <c r="P34">
        <f>SUMIFS(ProductionByTechnologyAnnual!Q$3:Q$2298,ProductionByTechnologyAnnual!$B$3:$B$2298,Results_Production!$A34,ProductionByTechnologyAnnual!$C$3:$C$2298,Results_Production!$B34)</f>
        <v>0</v>
      </c>
      <c r="Q34">
        <f>SUMIFS(ProductionByTechnologyAnnual!R$3:R$2298,ProductionByTechnologyAnnual!$B$3:$B$2298,Results_Production!$A34,ProductionByTechnologyAnnual!$C$3:$C$2298,Results_Production!$B34)</f>
        <v>0</v>
      </c>
      <c r="R34">
        <f>SUMIFS(ProductionByTechnologyAnnual!S$3:S$2298,ProductionByTechnologyAnnual!$B$3:$B$2298,Results_Production!$A34,ProductionByTechnologyAnnual!$C$3:$C$2298,Results_Production!$B34)</f>
        <v>0</v>
      </c>
      <c r="S34">
        <f>SUMIFS(ProductionByTechnologyAnnual!T$3:T$2298,ProductionByTechnologyAnnual!$B$3:$B$2298,Results_Production!$A34,ProductionByTechnologyAnnual!$C$3:$C$2298,Results_Production!$B34)</f>
        <v>0</v>
      </c>
      <c r="T34">
        <f>SUMIFS(ProductionByTechnologyAnnual!U$3:U$2298,ProductionByTechnologyAnnual!$B$3:$B$2298,Results_Production!$A34,ProductionByTechnologyAnnual!$C$3:$C$2298,Results_Production!$B34)</f>
        <v>0</v>
      </c>
      <c r="U34">
        <f>SUMIFS(ProductionByTechnologyAnnual!V$3:V$2298,ProductionByTechnologyAnnual!$B$3:$B$2298,Results_Production!$A34,ProductionByTechnologyAnnual!$C$3:$C$2298,Results_Production!$B34)</f>
        <v>0</v>
      </c>
      <c r="V34">
        <f>SUMIFS(ProductionByTechnologyAnnual!W$3:W$2298,ProductionByTechnologyAnnual!$B$3:$B$2298,Results_Production!$A34,ProductionByTechnologyAnnual!$C$3:$C$2298,Results_Production!$B34)</f>
        <v>0</v>
      </c>
      <c r="W34">
        <f>SUMIFS(ProductionByTechnologyAnnual!X$3:X$2298,ProductionByTechnologyAnnual!$B$3:$B$2298,Results_Production!$A34,ProductionByTechnologyAnnual!$C$3:$C$2298,Results_Production!$B34)</f>
        <v>0</v>
      </c>
      <c r="X34">
        <f>SUMIFS(ProductionByTechnologyAnnual!Y$3:Y$2298,ProductionByTechnologyAnnual!$B$3:$B$2298,Results_Production!$A34,ProductionByTechnologyAnnual!$C$3:$C$2298,Results_Production!$B34)</f>
        <v>0</v>
      </c>
      <c r="Y34">
        <f>SUMIFS(ProductionByTechnologyAnnual!Z$3:Z$2298,ProductionByTechnologyAnnual!$B$3:$B$2298,Results_Production!$A34,ProductionByTechnologyAnnual!$C$3:$C$2298,Results_Production!$B34)</f>
        <v>0</v>
      </c>
      <c r="Z34">
        <f>SUMIFS(ProductionByTechnologyAnnual!AA$3:AA$2298,ProductionByTechnologyAnnual!$B$3:$B$2298,Results_Production!$A34,ProductionByTechnologyAnnual!$C$3:$C$2298,Results_Production!$B34)</f>
        <v>0</v>
      </c>
      <c r="AA34">
        <f>SUMIFS(ProductionByTechnologyAnnual!AB$3:AB$2298,ProductionByTechnologyAnnual!$B$3:$B$2298,Results_Production!$A34,ProductionByTechnologyAnnual!$C$3:$C$2298,Results_Production!$B34)</f>
        <v>0</v>
      </c>
      <c r="AB34">
        <f>SUMIFS(ProductionByTechnologyAnnual!AC$3:AC$2298,ProductionByTechnologyAnnual!$B$3:$B$2298,Results_Production!$A34,ProductionByTechnologyAnnual!$C$3:$C$2298,Results_Production!$B34)</f>
        <v>0</v>
      </c>
      <c r="AC34">
        <f>SUMIFS(ProductionByTechnologyAnnual!AD$3:AD$2298,ProductionByTechnologyAnnual!$B$3:$B$2298,Results_Production!$A34,ProductionByTechnologyAnnual!$C$3:$C$2298,Results_Production!$B34)</f>
        <v>0</v>
      </c>
      <c r="AD34">
        <f>SUMIFS(ProductionByTechnologyAnnual!AE$3:AE$2298,ProductionByTechnologyAnnual!$B$3:$B$2298,Results_Production!$A34,ProductionByTechnologyAnnual!$C$3:$C$2298,Results_Production!$B34)</f>
        <v>0</v>
      </c>
      <c r="AE34">
        <f>SUMIFS(ProductionByTechnologyAnnual!AF$3:AF$2298,ProductionByTechnologyAnnual!$B$3:$B$2298,Results_Production!$A34,ProductionByTechnologyAnnual!$C$3:$C$2298,Results_Production!$B34)</f>
        <v>0</v>
      </c>
      <c r="AF34">
        <f>SUMIFS(ProductionByTechnologyAnnual!AG$3:AG$2298,ProductionByTechnologyAnnual!$B$3:$B$2298,Results_Production!$A34,ProductionByTechnologyAnnual!$C$3:$C$2298,Results_Production!$B34)</f>
        <v>0</v>
      </c>
      <c r="AG34">
        <f>SUMIFS(ProductionByTechnologyAnnual!AH$3:AH$2298,ProductionByTechnologyAnnual!$B$3:$B$2298,Results_Production!$A34,ProductionByTechnologyAnnual!$C$3:$C$2298,Results_Production!$B34)</f>
        <v>0</v>
      </c>
      <c r="AH34">
        <f>SUMIFS(ProductionByTechnologyAnnual!AI$3:AI$2298,ProductionByTechnologyAnnual!$B$3:$B$2298,Results_Production!$A34,ProductionByTechnologyAnnual!$C$3:$C$2298,Results_Production!$B34)</f>
        <v>0</v>
      </c>
      <c r="AI34">
        <f>SUMIFS(ProductionByTechnologyAnnual!AJ$3:AJ$2298,ProductionByTechnologyAnnual!$B$3:$B$2298,Results_Production!$A34,ProductionByTechnologyAnnual!$C$3:$C$2298,Results_Production!$B34)</f>
        <v>0</v>
      </c>
      <c r="AJ34">
        <f>SUMIFS(ProductionByTechnologyAnnual!AK$3:AK$2298,ProductionByTechnologyAnnual!$B$3:$B$2298,Results_Production!$A34,ProductionByTechnologyAnnual!$C$3:$C$2298,Results_Production!$B34)</f>
        <v>0</v>
      </c>
      <c r="AK34">
        <f>SUMIFS(ProductionByTechnologyAnnual!AL$3:AL$2298,ProductionByTechnologyAnnual!$B$3:$B$2298,Results_Production!$A34,ProductionByTechnologyAnnual!$C$3:$C$2298,Results_Production!$B34)</f>
        <v>0</v>
      </c>
      <c r="AL34">
        <f>SUMIFS(ProductionByTechnologyAnnual!AM$3:AM$2298,ProductionByTechnologyAnnual!$B$3:$B$2298,Results_Production!$A34,ProductionByTechnologyAnnual!$C$3:$C$2298,Results_Production!$B34)</f>
        <v>0</v>
      </c>
      <c r="AM34">
        <f>SUMIFS(ProductionByTechnologyAnnual!AN$3:AN$2298,ProductionByTechnologyAnnual!$B$3:$B$2298,Results_Production!$A34,ProductionByTechnologyAnnual!$C$3:$C$2298,Results_Production!$B34)</f>
        <v>0</v>
      </c>
      <c r="AN34">
        <f>SUMIFS(ProductionByTechnologyAnnual!AO$3:AO$2298,ProductionByTechnologyAnnual!$B$3:$B$2298,Results_Production!$A34,ProductionByTechnologyAnnual!$C$3:$C$2298,Results_Production!$B34)</f>
        <v>0</v>
      </c>
      <c r="AO34">
        <f>SUMIFS(ProductionByTechnologyAnnual!AP$3:AP$2298,ProductionByTechnologyAnnual!$B$3:$B$2298,Results_Production!$A34,ProductionByTechnologyAnnual!$C$3:$C$2298,Results_Production!$B34)</f>
        <v>0</v>
      </c>
      <c r="AP34">
        <f>SUMIFS(ProductionByTechnologyAnnual!AQ$3:AQ$2298,ProductionByTechnologyAnnual!$B$3:$B$2298,Results_Production!$A34,ProductionByTechnologyAnnual!$C$3:$C$2298,Results_Production!$B34)</f>
        <v>0</v>
      </c>
      <c r="AQ34">
        <f>SUMIFS(ProductionByTechnologyAnnual!AR$3:AR$2298,ProductionByTechnologyAnnual!$B$3:$B$2298,Results_Production!$A34,ProductionByTechnologyAnnual!$C$3:$C$2298,Results_Production!$B34)</f>
        <v>0</v>
      </c>
      <c r="AR34">
        <f>SUMIFS(ProductionByTechnologyAnnual!AS$3:AS$2298,ProductionByTechnologyAnnual!$B$3:$B$2298,Results_Production!$A34,ProductionByTechnologyAnnual!$C$3:$C$2298,Results_Production!$B34)</f>
        <v>0</v>
      </c>
      <c r="AS34">
        <f>SUMIFS(ProductionByTechnologyAnnual!AT$3:AT$2298,ProductionByTechnologyAnnual!$B$3:$B$2298,Results_Production!$A34,ProductionByTechnologyAnnual!$C$3:$C$2298,Results_Production!$B34)</f>
        <v>0</v>
      </c>
      <c r="AT34">
        <f>SUMIFS(ProductionByTechnologyAnnual!AU$3:AU$2298,ProductionByTechnologyAnnual!$B$3:$B$2298,Results_Production!$A34,ProductionByTechnologyAnnual!$C$3:$C$2298,Results_Production!$B34)</f>
        <v>0</v>
      </c>
      <c r="AU34">
        <f>SUMIFS(ProductionByTechnologyAnnual!AV$3:AV$2298,ProductionByTechnologyAnnual!$B$3:$B$2298,Results_Production!$A34,ProductionByTechnologyAnnual!$C$3:$C$2298,Results_Production!$B34)</f>
        <v>0</v>
      </c>
      <c r="AV34">
        <f>SUMIFS(ProductionByTechnologyAnnual!AW$3:AW$2298,ProductionByTechnologyAnnual!$B$3:$B$2298,Results_Production!$A34,ProductionByTechnologyAnnual!$C$3:$C$2298,Results_Production!$B34)</f>
        <v>0</v>
      </c>
      <c r="AW34">
        <f>SUMIFS(ProductionByTechnologyAnnual!AX$3:AX$2298,ProductionByTechnologyAnnual!$B$3:$B$2298,Results_Production!$A34,ProductionByTechnologyAnnual!$C$3:$C$2298,Results_Production!$B34)</f>
        <v>0</v>
      </c>
      <c r="AX34">
        <f>SUMIFS(ProductionByTechnologyAnnual!AY$3:AY$2298,ProductionByTechnologyAnnual!$B$3:$B$2298,Results_Production!$A34,ProductionByTechnologyAnnual!$C$3:$C$2298,Results_Production!$B34)</f>
        <v>0</v>
      </c>
      <c r="AY34">
        <f>SUMIFS(ProductionByTechnologyAnnual!AZ$3:AZ$2298,ProductionByTechnologyAnnual!$B$3:$B$2298,Results_Production!$A34,ProductionByTechnologyAnnual!$C$3:$C$2298,Results_Production!$B34)</f>
        <v>0</v>
      </c>
      <c r="AZ34">
        <f>SUMIFS(ProductionByTechnologyAnnual!BA$3:BA$2298,ProductionByTechnologyAnnual!$B$3:$B$2298,Results_Production!$A34,ProductionByTechnologyAnnual!$C$3:$C$2298,Results_Production!$B34)</f>
        <v>0</v>
      </c>
      <c r="BA34">
        <f>SUMIFS(ProductionByTechnologyAnnual!BB$3:BB$2298,ProductionByTechnologyAnnual!$B$3:$B$2298,Results_Production!$A34,ProductionByTechnologyAnnual!$C$3:$C$2298,Results_Production!$B34)</f>
        <v>0</v>
      </c>
      <c r="BB34">
        <f>SUMIFS(ProductionByTechnologyAnnual!BC$3:BC$2298,ProductionByTechnologyAnnual!$B$3:$B$2298,Results_Production!$A34,ProductionByTechnologyAnnual!$C$3:$C$2298,Results_Production!$B34)</f>
        <v>0</v>
      </c>
      <c r="BC34">
        <f>SUMIFS(ProductionByTechnologyAnnual!BD$3:BD$2298,ProductionByTechnologyAnnual!$B$3:$B$2298,Results_Production!$A34,ProductionByTechnologyAnnual!$C$3:$C$2298,Results_Production!$B34)</f>
        <v>0</v>
      </c>
      <c r="BD34">
        <f>SUMIFS(ProductionByTechnologyAnnual!BE$3:BE$2298,ProductionByTechnologyAnnual!$B$3:$B$2298,Results_Production!$A34,ProductionByTechnologyAnnual!$C$3:$C$2298,Results_Production!$B34)</f>
        <v>0</v>
      </c>
      <c r="BE34">
        <f>SUMIFS(ProductionByTechnologyAnnual!BF$3:BF$2298,ProductionByTechnologyAnnual!$B$3:$B$2298,Results_Production!$A34,ProductionByTechnologyAnnual!$C$3:$C$2298,Results_Production!$B34)</f>
        <v>0</v>
      </c>
      <c r="BF34">
        <f>SUMIFS(ProductionByTechnologyAnnual!BG$3:BG$2298,ProductionByTechnologyAnnual!$B$3:$B$2298,Results_Production!$A34,ProductionByTechnologyAnnual!$C$3:$C$2298,Results_Production!$B34)</f>
        <v>0</v>
      </c>
    </row>
    <row r="35" spans="1:58" x14ac:dyDescent="0.25">
      <c r="A35" t="s">
        <v>71</v>
      </c>
      <c r="B35" t="s">
        <v>103</v>
      </c>
      <c r="C35">
        <f>SUMIFS(ProductionByTechnologyAnnual!D$3:D$2298,ProductionByTechnologyAnnual!$B$3:$B$2298,Results_Production!$A35,ProductionByTechnologyAnnual!$C$3:$C$2298,Results_Production!$B35)</f>
        <v>0</v>
      </c>
      <c r="D35">
        <f>SUMIFS(ProductionByTechnologyAnnual!E$3:E$2298,ProductionByTechnologyAnnual!$B$3:$B$2298,Results_Production!$A35,ProductionByTechnologyAnnual!$C$3:$C$2298,Results_Production!$B35)</f>
        <v>0</v>
      </c>
      <c r="E35">
        <f>SUMIFS(ProductionByTechnologyAnnual!F$3:F$2298,ProductionByTechnologyAnnual!$B$3:$B$2298,Results_Production!$A35,ProductionByTechnologyAnnual!$C$3:$C$2298,Results_Production!$B35)</f>
        <v>0</v>
      </c>
      <c r="F35">
        <f>SUMIFS(ProductionByTechnologyAnnual!G$3:G$2298,ProductionByTechnologyAnnual!$B$3:$B$2298,Results_Production!$A35,ProductionByTechnologyAnnual!$C$3:$C$2298,Results_Production!$B35)</f>
        <v>0</v>
      </c>
      <c r="G35">
        <f>SUMIFS(ProductionByTechnologyAnnual!H$3:H$2298,ProductionByTechnologyAnnual!$B$3:$B$2298,Results_Production!$A35,ProductionByTechnologyAnnual!$C$3:$C$2298,Results_Production!$B35)</f>
        <v>0</v>
      </c>
      <c r="H35">
        <f>SUMIFS(ProductionByTechnologyAnnual!I$3:I$2298,ProductionByTechnologyAnnual!$B$3:$B$2298,Results_Production!$A35,ProductionByTechnologyAnnual!$C$3:$C$2298,Results_Production!$B35)</f>
        <v>0</v>
      </c>
      <c r="I35">
        <f>SUMIFS(ProductionByTechnologyAnnual!J$3:J$2298,ProductionByTechnologyAnnual!$B$3:$B$2298,Results_Production!$A35,ProductionByTechnologyAnnual!$C$3:$C$2298,Results_Production!$B35)</f>
        <v>0</v>
      </c>
      <c r="J35">
        <f>SUMIFS(ProductionByTechnologyAnnual!K$3:K$2298,ProductionByTechnologyAnnual!$B$3:$B$2298,Results_Production!$A35,ProductionByTechnologyAnnual!$C$3:$C$2298,Results_Production!$B35)</f>
        <v>0</v>
      </c>
      <c r="K35">
        <f>SUMIFS(ProductionByTechnologyAnnual!L$3:L$2298,ProductionByTechnologyAnnual!$B$3:$B$2298,Results_Production!$A35,ProductionByTechnologyAnnual!$C$3:$C$2298,Results_Production!$B35)</f>
        <v>0</v>
      </c>
      <c r="L35">
        <f>SUMIFS(ProductionByTechnologyAnnual!M$3:M$2298,ProductionByTechnologyAnnual!$B$3:$B$2298,Results_Production!$A35,ProductionByTechnologyAnnual!$C$3:$C$2298,Results_Production!$B35)</f>
        <v>0</v>
      </c>
      <c r="M35">
        <f>SUMIFS(ProductionByTechnologyAnnual!N$3:N$2298,ProductionByTechnologyAnnual!$B$3:$B$2298,Results_Production!$A35,ProductionByTechnologyAnnual!$C$3:$C$2298,Results_Production!$B35)</f>
        <v>0</v>
      </c>
      <c r="N35">
        <f>SUMIFS(ProductionByTechnologyAnnual!O$3:O$2298,ProductionByTechnologyAnnual!$B$3:$B$2298,Results_Production!$A35,ProductionByTechnologyAnnual!$C$3:$C$2298,Results_Production!$B35)</f>
        <v>0</v>
      </c>
      <c r="O35">
        <f>SUMIFS(ProductionByTechnologyAnnual!P$3:P$2298,ProductionByTechnologyAnnual!$B$3:$B$2298,Results_Production!$A35,ProductionByTechnologyAnnual!$C$3:$C$2298,Results_Production!$B35)</f>
        <v>0</v>
      </c>
      <c r="P35">
        <f>SUMIFS(ProductionByTechnologyAnnual!Q$3:Q$2298,ProductionByTechnologyAnnual!$B$3:$B$2298,Results_Production!$A35,ProductionByTechnologyAnnual!$C$3:$C$2298,Results_Production!$B35)</f>
        <v>0</v>
      </c>
      <c r="Q35">
        <f>SUMIFS(ProductionByTechnologyAnnual!R$3:R$2298,ProductionByTechnologyAnnual!$B$3:$B$2298,Results_Production!$A35,ProductionByTechnologyAnnual!$C$3:$C$2298,Results_Production!$B35)</f>
        <v>0</v>
      </c>
      <c r="R35">
        <f>SUMIFS(ProductionByTechnologyAnnual!S$3:S$2298,ProductionByTechnologyAnnual!$B$3:$B$2298,Results_Production!$A35,ProductionByTechnologyAnnual!$C$3:$C$2298,Results_Production!$B35)</f>
        <v>0</v>
      </c>
      <c r="S35">
        <f>SUMIFS(ProductionByTechnologyAnnual!T$3:T$2298,ProductionByTechnologyAnnual!$B$3:$B$2298,Results_Production!$A35,ProductionByTechnologyAnnual!$C$3:$C$2298,Results_Production!$B35)</f>
        <v>0</v>
      </c>
      <c r="T35">
        <f>SUMIFS(ProductionByTechnologyAnnual!U$3:U$2298,ProductionByTechnologyAnnual!$B$3:$B$2298,Results_Production!$A35,ProductionByTechnologyAnnual!$C$3:$C$2298,Results_Production!$B35)</f>
        <v>0</v>
      </c>
      <c r="U35">
        <f>SUMIFS(ProductionByTechnologyAnnual!V$3:V$2298,ProductionByTechnologyAnnual!$B$3:$B$2298,Results_Production!$A35,ProductionByTechnologyAnnual!$C$3:$C$2298,Results_Production!$B35)</f>
        <v>0</v>
      </c>
      <c r="V35">
        <f>SUMIFS(ProductionByTechnologyAnnual!W$3:W$2298,ProductionByTechnologyAnnual!$B$3:$B$2298,Results_Production!$A35,ProductionByTechnologyAnnual!$C$3:$C$2298,Results_Production!$B35)</f>
        <v>0.01</v>
      </c>
      <c r="W35">
        <f>SUMIFS(ProductionByTechnologyAnnual!X$3:X$2298,ProductionByTechnologyAnnual!$B$3:$B$2298,Results_Production!$A35,ProductionByTechnologyAnnual!$C$3:$C$2298,Results_Production!$B35)</f>
        <v>0.01</v>
      </c>
      <c r="X35">
        <f>SUMIFS(ProductionByTechnologyAnnual!Y$3:Y$2298,ProductionByTechnologyAnnual!$B$3:$B$2298,Results_Production!$A35,ProductionByTechnologyAnnual!$C$3:$C$2298,Results_Production!$B35)</f>
        <v>0.01</v>
      </c>
      <c r="Y35">
        <f>SUMIFS(ProductionByTechnologyAnnual!Z$3:Z$2298,ProductionByTechnologyAnnual!$B$3:$B$2298,Results_Production!$A35,ProductionByTechnologyAnnual!$C$3:$C$2298,Results_Production!$B35)</f>
        <v>0.01</v>
      </c>
      <c r="Z35">
        <f>SUMIFS(ProductionByTechnologyAnnual!AA$3:AA$2298,ProductionByTechnologyAnnual!$B$3:$B$2298,Results_Production!$A35,ProductionByTechnologyAnnual!$C$3:$C$2298,Results_Production!$B35)</f>
        <v>0.01</v>
      </c>
      <c r="AA35">
        <f>SUMIFS(ProductionByTechnologyAnnual!AB$3:AB$2298,ProductionByTechnologyAnnual!$B$3:$B$2298,Results_Production!$A35,ProductionByTechnologyAnnual!$C$3:$C$2298,Results_Production!$B35)</f>
        <v>0.01</v>
      </c>
      <c r="AB35">
        <f>SUMIFS(ProductionByTechnologyAnnual!AC$3:AC$2298,ProductionByTechnologyAnnual!$B$3:$B$2298,Results_Production!$A35,ProductionByTechnologyAnnual!$C$3:$C$2298,Results_Production!$B35)</f>
        <v>0.01</v>
      </c>
      <c r="AC35">
        <f>SUMIFS(ProductionByTechnologyAnnual!AD$3:AD$2298,ProductionByTechnologyAnnual!$B$3:$B$2298,Results_Production!$A35,ProductionByTechnologyAnnual!$C$3:$C$2298,Results_Production!$B35)</f>
        <v>9.9999999999890194E-3</v>
      </c>
      <c r="AD35">
        <f>SUMIFS(ProductionByTechnologyAnnual!AE$3:AE$2298,ProductionByTechnologyAnnual!$B$3:$B$2298,Results_Production!$A35,ProductionByTechnologyAnnual!$C$3:$C$2298,Results_Production!$B35)</f>
        <v>1.00000000000149E-2</v>
      </c>
      <c r="AE35">
        <f>SUMIFS(ProductionByTechnologyAnnual!AF$3:AF$2298,ProductionByTechnologyAnnual!$B$3:$B$2298,Results_Production!$A35,ProductionByTechnologyAnnual!$C$3:$C$2298,Results_Production!$B35)</f>
        <v>9.9999999999653907E-3</v>
      </c>
      <c r="AF35">
        <f>SUMIFS(ProductionByTechnologyAnnual!AG$3:AG$2298,ProductionByTechnologyAnnual!$B$3:$B$2298,Results_Production!$A35,ProductionByTechnologyAnnual!$C$3:$C$2298,Results_Production!$B35)</f>
        <v>0.01</v>
      </c>
      <c r="AG35">
        <f>SUMIFS(ProductionByTechnologyAnnual!AH$3:AH$2298,ProductionByTechnologyAnnual!$B$3:$B$2298,Results_Production!$A35,ProductionByTechnologyAnnual!$C$3:$C$2298,Results_Production!$B35)</f>
        <v>0.01</v>
      </c>
      <c r="AH35">
        <f>SUMIFS(ProductionByTechnologyAnnual!AI$3:AI$2298,ProductionByTechnologyAnnual!$B$3:$B$2298,Results_Production!$A35,ProductionByTechnologyAnnual!$C$3:$C$2298,Results_Production!$B35)</f>
        <v>9.9999999999865804E-3</v>
      </c>
      <c r="AI35">
        <f>SUMIFS(ProductionByTechnologyAnnual!AJ$3:AJ$2298,ProductionByTechnologyAnnual!$B$3:$B$2298,Results_Production!$A35,ProductionByTechnologyAnnual!$C$3:$C$2298,Results_Production!$B35)</f>
        <v>0</v>
      </c>
      <c r="AJ35">
        <f>SUMIFS(ProductionByTechnologyAnnual!AK$3:AK$2298,ProductionByTechnologyAnnual!$B$3:$B$2298,Results_Production!$A35,ProductionByTechnologyAnnual!$C$3:$C$2298,Results_Production!$B35)</f>
        <v>0</v>
      </c>
      <c r="AK35">
        <f>SUMIFS(ProductionByTechnologyAnnual!AL$3:AL$2298,ProductionByTechnologyAnnual!$B$3:$B$2298,Results_Production!$A35,ProductionByTechnologyAnnual!$C$3:$C$2298,Results_Production!$B35)</f>
        <v>0</v>
      </c>
      <c r="AL35">
        <f>SUMIFS(ProductionByTechnologyAnnual!AM$3:AM$2298,ProductionByTechnologyAnnual!$B$3:$B$2298,Results_Production!$A35,ProductionByTechnologyAnnual!$C$3:$C$2298,Results_Production!$B35)</f>
        <v>0</v>
      </c>
      <c r="AM35">
        <f>SUMIFS(ProductionByTechnologyAnnual!AN$3:AN$2298,ProductionByTechnologyAnnual!$B$3:$B$2298,Results_Production!$A35,ProductionByTechnologyAnnual!$C$3:$C$2298,Results_Production!$B35)</f>
        <v>0</v>
      </c>
      <c r="AN35">
        <f>SUMIFS(ProductionByTechnologyAnnual!AO$3:AO$2298,ProductionByTechnologyAnnual!$B$3:$B$2298,Results_Production!$A35,ProductionByTechnologyAnnual!$C$3:$C$2298,Results_Production!$B35)</f>
        <v>0</v>
      </c>
      <c r="AO35">
        <f>SUMIFS(ProductionByTechnologyAnnual!AP$3:AP$2298,ProductionByTechnologyAnnual!$B$3:$B$2298,Results_Production!$A35,ProductionByTechnologyAnnual!$C$3:$C$2298,Results_Production!$B35)</f>
        <v>0</v>
      </c>
      <c r="AP35">
        <f>SUMIFS(ProductionByTechnologyAnnual!AQ$3:AQ$2298,ProductionByTechnologyAnnual!$B$3:$B$2298,Results_Production!$A35,ProductionByTechnologyAnnual!$C$3:$C$2298,Results_Production!$B35)</f>
        <v>0</v>
      </c>
      <c r="AQ35">
        <f>SUMIFS(ProductionByTechnologyAnnual!AR$3:AR$2298,ProductionByTechnologyAnnual!$B$3:$B$2298,Results_Production!$A35,ProductionByTechnologyAnnual!$C$3:$C$2298,Results_Production!$B35)</f>
        <v>0</v>
      </c>
      <c r="AR35">
        <f>SUMIFS(ProductionByTechnologyAnnual!AS$3:AS$2298,ProductionByTechnologyAnnual!$B$3:$B$2298,Results_Production!$A35,ProductionByTechnologyAnnual!$C$3:$C$2298,Results_Production!$B35)</f>
        <v>0</v>
      </c>
      <c r="AS35">
        <f>SUMIFS(ProductionByTechnologyAnnual!AT$3:AT$2298,ProductionByTechnologyAnnual!$B$3:$B$2298,Results_Production!$A35,ProductionByTechnologyAnnual!$C$3:$C$2298,Results_Production!$B35)</f>
        <v>0</v>
      </c>
      <c r="AT35">
        <f>SUMIFS(ProductionByTechnologyAnnual!AU$3:AU$2298,ProductionByTechnologyAnnual!$B$3:$B$2298,Results_Production!$A35,ProductionByTechnologyAnnual!$C$3:$C$2298,Results_Production!$B35)</f>
        <v>0</v>
      </c>
      <c r="AU35">
        <f>SUMIFS(ProductionByTechnologyAnnual!AV$3:AV$2298,ProductionByTechnologyAnnual!$B$3:$B$2298,Results_Production!$A35,ProductionByTechnologyAnnual!$C$3:$C$2298,Results_Production!$B35)</f>
        <v>0</v>
      </c>
      <c r="AV35">
        <f>SUMIFS(ProductionByTechnologyAnnual!AW$3:AW$2298,ProductionByTechnologyAnnual!$B$3:$B$2298,Results_Production!$A35,ProductionByTechnologyAnnual!$C$3:$C$2298,Results_Production!$B35)</f>
        <v>0</v>
      </c>
      <c r="AW35">
        <f>SUMIFS(ProductionByTechnologyAnnual!AX$3:AX$2298,ProductionByTechnologyAnnual!$B$3:$B$2298,Results_Production!$A35,ProductionByTechnologyAnnual!$C$3:$C$2298,Results_Production!$B35)</f>
        <v>0</v>
      </c>
      <c r="AX35">
        <f>SUMIFS(ProductionByTechnologyAnnual!AY$3:AY$2298,ProductionByTechnologyAnnual!$B$3:$B$2298,Results_Production!$A35,ProductionByTechnologyAnnual!$C$3:$C$2298,Results_Production!$B35)</f>
        <v>0</v>
      </c>
      <c r="AY35">
        <f>SUMIFS(ProductionByTechnologyAnnual!AZ$3:AZ$2298,ProductionByTechnologyAnnual!$B$3:$B$2298,Results_Production!$A35,ProductionByTechnologyAnnual!$C$3:$C$2298,Results_Production!$B35)</f>
        <v>0</v>
      </c>
      <c r="AZ35">
        <f>SUMIFS(ProductionByTechnologyAnnual!BA$3:BA$2298,ProductionByTechnologyAnnual!$B$3:$B$2298,Results_Production!$A35,ProductionByTechnologyAnnual!$C$3:$C$2298,Results_Production!$B35)</f>
        <v>0</v>
      </c>
      <c r="BA35">
        <f>SUMIFS(ProductionByTechnologyAnnual!BB$3:BB$2298,ProductionByTechnologyAnnual!$B$3:$B$2298,Results_Production!$A35,ProductionByTechnologyAnnual!$C$3:$C$2298,Results_Production!$B35)</f>
        <v>0</v>
      </c>
      <c r="BB35">
        <f>SUMIFS(ProductionByTechnologyAnnual!BC$3:BC$2298,ProductionByTechnologyAnnual!$B$3:$B$2298,Results_Production!$A35,ProductionByTechnologyAnnual!$C$3:$C$2298,Results_Production!$B35)</f>
        <v>0</v>
      </c>
      <c r="BC35">
        <f>SUMIFS(ProductionByTechnologyAnnual!BD$3:BD$2298,ProductionByTechnologyAnnual!$B$3:$B$2298,Results_Production!$A35,ProductionByTechnologyAnnual!$C$3:$C$2298,Results_Production!$B35)</f>
        <v>0</v>
      </c>
      <c r="BD35">
        <f>SUMIFS(ProductionByTechnologyAnnual!BE$3:BE$2298,ProductionByTechnologyAnnual!$B$3:$B$2298,Results_Production!$A35,ProductionByTechnologyAnnual!$C$3:$C$2298,Results_Production!$B35)</f>
        <v>0</v>
      </c>
      <c r="BE35">
        <f>SUMIFS(ProductionByTechnologyAnnual!BF$3:BF$2298,ProductionByTechnologyAnnual!$B$3:$B$2298,Results_Production!$A35,ProductionByTechnologyAnnual!$C$3:$C$2298,Results_Production!$B35)</f>
        <v>0</v>
      </c>
      <c r="BF35">
        <f>SUMIFS(ProductionByTechnologyAnnual!BG$3:BG$2298,ProductionByTechnologyAnnual!$B$3:$B$2298,Results_Production!$A35,ProductionByTechnologyAnnual!$C$3:$C$2298,Results_Production!$B35)</f>
        <v>0</v>
      </c>
    </row>
    <row r="36" spans="1:58" x14ac:dyDescent="0.25">
      <c r="A36" t="s">
        <v>72</v>
      </c>
      <c r="B36" t="s">
        <v>103</v>
      </c>
      <c r="C36">
        <f>SUMIFS(ProductionByTechnologyAnnual!D$3:D$2298,ProductionByTechnologyAnnual!$B$3:$B$2298,Results_Production!$A36,ProductionByTechnologyAnnual!$C$3:$C$2298,Results_Production!$B36)</f>
        <v>0</v>
      </c>
      <c r="D36">
        <f>SUMIFS(ProductionByTechnologyAnnual!E$3:E$2298,ProductionByTechnologyAnnual!$B$3:$B$2298,Results_Production!$A36,ProductionByTechnologyAnnual!$C$3:$C$2298,Results_Production!$B36)</f>
        <v>0</v>
      </c>
      <c r="E36">
        <f>SUMIFS(ProductionByTechnologyAnnual!F$3:F$2298,ProductionByTechnologyAnnual!$B$3:$B$2298,Results_Production!$A36,ProductionByTechnologyAnnual!$C$3:$C$2298,Results_Production!$B36)</f>
        <v>0</v>
      </c>
      <c r="F36">
        <f>SUMIFS(ProductionByTechnologyAnnual!G$3:G$2298,ProductionByTechnologyAnnual!$B$3:$B$2298,Results_Production!$A36,ProductionByTechnologyAnnual!$C$3:$C$2298,Results_Production!$B36)</f>
        <v>0</v>
      </c>
      <c r="G36">
        <f>SUMIFS(ProductionByTechnologyAnnual!H$3:H$2298,ProductionByTechnologyAnnual!$B$3:$B$2298,Results_Production!$A36,ProductionByTechnologyAnnual!$C$3:$C$2298,Results_Production!$B36)</f>
        <v>0</v>
      </c>
      <c r="H36">
        <f>SUMIFS(ProductionByTechnologyAnnual!I$3:I$2298,ProductionByTechnologyAnnual!$B$3:$B$2298,Results_Production!$A36,ProductionByTechnologyAnnual!$C$3:$C$2298,Results_Production!$B36)</f>
        <v>0</v>
      </c>
      <c r="I36">
        <f>SUMIFS(ProductionByTechnologyAnnual!J$3:J$2298,ProductionByTechnologyAnnual!$B$3:$B$2298,Results_Production!$A36,ProductionByTechnologyAnnual!$C$3:$C$2298,Results_Production!$B36)</f>
        <v>0</v>
      </c>
      <c r="J36">
        <f>SUMIFS(ProductionByTechnologyAnnual!K$3:K$2298,ProductionByTechnologyAnnual!$B$3:$B$2298,Results_Production!$A36,ProductionByTechnologyAnnual!$C$3:$C$2298,Results_Production!$B36)</f>
        <v>0</v>
      </c>
      <c r="K36">
        <f>SUMIFS(ProductionByTechnologyAnnual!L$3:L$2298,ProductionByTechnologyAnnual!$B$3:$B$2298,Results_Production!$A36,ProductionByTechnologyAnnual!$C$3:$C$2298,Results_Production!$B36)</f>
        <v>0</v>
      </c>
      <c r="L36">
        <f>SUMIFS(ProductionByTechnologyAnnual!M$3:M$2298,ProductionByTechnologyAnnual!$B$3:$B$2298,Results_Production!$A36,ProductionByTechnologyAnnual!$C$3:$C$2298,Results_Production!$B36)</f>
        <v>0</v>
      </c>
      <c r="M36">
        <f>SUMIFS(ProductionByTechnologyAnnual!N$3:N$2298,ProductionByTechnologyAnnual!$B$3:$B$2298,Results_Production!$A36,ProductionByTechnologyAnnual!$C$3:$C$2298,Results_Production!$B36)</f>
        <v>0</v>
      </c>
      <c r="N36">
        <f>SUMIFS(ProductionByTechnologyAnnual!O$3:O$2298,ProductionByTechnologyAnnual!$B$3:$B$2298,Results_Production!$A36,ProductionByTechnologyAnnual!$C$3:$C$2298,Results_Production!$B36)</f>
        <v>0</v>
      </c>
      <c r="O36">
        <f>SUMIFS(ProductionByTechnologyAnnual!P$3:P$2298,ProductionByTechnologyAnnual!$B$3:$B$2298,Results_Production!$A36,ProductionByTechnologyAnnual!$C$3:$C$2298,Results_Production!$B36)</f>
        <v>0</v>
      </c>
      <c r="P36">
        <f>SUMIFS(ProductionByTechnologyAnnual!Q$3:Q$2298,ProductionByTechnologyAnnual!$B$3:$B$2298,Results_Production!$A36,ProductionByTechnologyAnnual!$C$3:$C$2298,Results_Production!$B36)</f>
        <v>0</v>
      </c>
      <c r="Q36">
        <f>SUMIFS(ProductionByTechnologyAnnual!R$3:R$2298,ProductionByTechnologyAnnual!$B$3:$B$2298,Results_Production!$A36,ProductionByTechnologyAnnual!$C$3:$C$2298,Results_Production!$B36)</f>
        <v>0</v>
      </c>
      <c r="R36">
        <f>SUMIFS(ProductionByTechnologyAnnual!S$3:S$2298,ProductionByTechnologyAnnual!$B$3:$B$2298,Results_Production!$A36,ProductionByTechnologyAnnual!$C$3:$C$2298,Results_Production!$B36)</f>
        <v>0</v>
      </c>
      <c r="S36">
        <f>SUMIFS(ProductionByTechnologyAnnual!T$3:T$2298,ProductionByTechnologyAnnual!$B$3:$B$2298,Results_Production!$A36,ProductionByTechnologyAnnual!$C$3:$C$2298,Results_Production!$B36)</f>
        <v>0</v>
      </c>
      <c r="T36">
        <f>SUMIFS(ProductionByTechnologyAnnual!U$3:U$2298,ProductionByTechnologyAnnual!$B$3:$B$2298,Results_Production!$A36,ProductionByTechnologyAnnual!$C$3:$C$2298,Results_Production!$B36)</f>
        <v>0</v>
      </c>
      <c r="U36">
        <f>SUMIFS(ProductionByTechnologyAnnual!V$3:V$2298,ProductionByTechnologyAnnual!$B$3:$B$2298,Results_Production!$A36,ProductionByTechnologyAnnual!$C$3:$C$2298,Results_Production!$B36)</f>
        <v>0</v>
      </c>
      <c r="V36">
        <f>SUMIFS(ProductionByTechnologyAnnual!W$3:W$2298,ProductionByTechnologyAnnual!$B$3:$B$2298,Results_Production!$A36,ProductionByTechnologyAnnual!$C$3:$C$2298,Results_Production!$B36)</f>
        <v>0</v>
      </c>
      <c r="W36">
        <f>SUMIFS(ProductionByTechnologyAnnual!X$3:X$2298,ProductionByTechnologyAnnual!$B$3:$B$2298,Results_Production!$A36,ProductionByTechnologyAnnual!$C$3:$C$2298,Results_Production!$B36)</f>
        <v>0</v>
      </c>
      <c r="X36">
        <f>SUMIFS(ProductionByTechnologyAnnual!Y$3:Y$2298,ProductionByTechnologyAnnual!$B$3:$B$2298,Results_Production!$A36,ProductionByTechnologyAnnual!$C$3:$C$2298,Results_Production!$B36)</f>
        <v>0</v>
      </c>
      <c r="Y36">
        <f>SUMIFS(ProductionByTechnologyAnnual!Z$3:Z$2298,ProductionByTechnologyAnnual!$B$3:$B$2298,Results_Production!$A36,ProductionByTechnologyAnnual!$C$3:$C$2298,Results_Production!$B36)</f>
        <v>0</v>
      </c>
      <c r="Z36">
        <f>SUMIFS(ProductionByTechnologyAnnual!AA$3:AA$2298,ProductionByTechnologyAnnual!$B$3:$B$2298,Results_Production!$A36,ProductionByTechnologyAnnual!$C$3:$C$2298,Results_Production!$B36)</f>
        <v>0</v>
      </c>
      <c r="AA36">
        <f>SUMIFS(ProductionByTechnologyAnnual!AB$3:AB$2298,ProductionByTechnologyAnnual!$B$3:$B$2298,Results_Production!$A36,ProductionByTechnologyAnnual!$C$3:$C$2298,Results_Production!$B36)</f>
        <v>0</v>
      </c>
      <c r="AB36">
        <f>SUMIFS(ProductionByTechnologyAnnual!AC$3:AC$2298,ProductionByTechnologyAnnual!$B$3:$B$2298,Results_Production!$A36,ProductionByTechnologyAnnual!$C$3:$C$2298,Results_Production!$B36)</f>
        <v>0</v>
      </c>
      <c r="AC36">
        <f>SUMIFS(ProductionByTechnologyAnnual!AD$3:AD$2298,ProductionByTechnologyAnnual!$B$3:$B$2298,Results_Production!$A36,ProductionByTechnologyAnnual!$C$3:$C$2298,Results_Production!$B36)</f>
        <v>0</v>
      </c>
      <c r="AD36">
        <f>SUMIFS(ProductionByTechnologyAnnual!AE$3:AE$2298,ProductionByTechnologyAnnual!$B$3:$B$2298,Results_Production!$A36,ProductionByTechnologyAnnual!$C$3:$C$2298,Results_Production!$B36)</f>
        <v>0</v>
      </c>
      <c r="AE36">
        <f>SUMIFS(ProductionByTechnologyAnnual!AF$3:AF$2298,ProductionByTechnologyAnnual!$B$3:$B$2298,Results_Production!$A36,ProductionByTechnologyAnnual!$C$3:$C$2298,Results_Production!$B36)</f>
        <v>0</v>
      </c>
      <c r="AF36">
        <f>SUMIFS(ProductionByTechnologyAnnual!AG$3:AG$2298,ProductionByTechnologyAnnual!$B$3:$B$2298,Results_Production!$A36,ProductionByTechnologyAnnual!$C$3:$C$2298,Results_Production!$B36)</f>
        <v>0</v>
      </c>
      <c r="AG36">
        <f>SUMIFS(ProductionByTechnologyAnnual!AH$3:AH$2298,ProductionByTechnologyAnnual!$B$3:$B$2298,Results_Production!$A36,ProductionByTechnologyAnnual!$C$3:$C$2298,Results_Production!$B36)</f>
        <v>0</v>
      </c>
      <c r="AH36">
        <f>SUMIFS(ProductionByTechnologyAnnual!AI$3:AI$2298,ProductionByTechnologyAnnual!$B$3:$B$2298,Results_Production!$A36,ProductionByTechnologyAnnual!$C$3:$C$2298,Results_Production!$B36)</f>
        <v>0</v>
      </c>
      <c r="AI36">
        <f>SUMIFS(ProductionByTechnologyAnnual!AJ$3:AJ$2298,ProductionByTechnologyAnnual!$B$3:$B$2298,Results_Production!$A36,ProductionByTechnologyAnnual!$C$3:$C$2298,Results_Production!$B36)</f>
        <v>0</v>
      </c>
      <c r="AJ36">
        <f>SUMIFS(ProductionByTechnologyAnnual!AK$3:AK$2298,ProductionByTechnologyAnnual!$B$3:$B$2298,Results_Production!$A36,ProductionByTechnologyAnnual!$C$3:$C$2298,Results_Production!$B36)</f>
        <v>0</v>
      </c>
      <c r="AK36">
        <f>SUMIFS(ProductionByTechnologyAnnual!AL$3:AL$2298,ProductionByTechnologyAnnual!$B$3:$B$2298,Results_Production!$A36,ProductionByTechnologyAnnual!$C$3:$C$2298,Results_Production!$B36)</f>
        <v>0</v>
      </c>
      <c r="AL36">
        <f>SUMIFS(ProductionByTechnologyAnnual!AM$3:AM$2298,ProductionByTechnologyAnnual!$B$3:$B$2298,Results_Production!$A36,ProductionByTechnologyAnnual!$C$3:$C$2298,Results_Production!$B36)</f>
        <v>0</v>
      </c>
      <c r="AM36">
        <f>SUMIFS(ProductionByTechnologyAnnual!AN$3:AN$2298,ProductionByTechnologyAnnual!$B$3:$B$2298,Results_Production!$A36,ProductionByTechnologyAnnual!$C$3:$C$2298,Results_Production!$B36)</f>
        <v>0</v>
      </c>
      <c r="AN36">
        <f>SUMIFS(ProductionByTechnologyAnnual!AO$3:AO$2298,ProductionByTechnologyAnnual!$B$3:$B$2298,Results_Production!$A36,ProductionByTechnologyAnnual!$C$3:$C$2298,Results_Production!$B36)</f>
        <v>0</v>
      </c>
      <c r="AO36">
        <f>SUMIFS(ProductionByTechnologyAnnual!AP$3:AP$2298,ProductionByTechnologyAnnual!$B$3:$B$2298,Results_Production!$A36,ProductionByTechnologyAnnual!$C$3:$C$2298,Results_Production!$B36)</f>
        <v>0</v>
      </c>
      <c r="AP36">
        <f>SUMIFS(ProductionByTechnologyAnnual!AQ$3:AQ$2298,ProductionByTechnologyAnnual!$B$3:$B$2298,Results_Production!$A36,ProductionByTechnologyAnnual!$C$3:$C$2298,Results_Production!$B36)</f>
        <v>0</v>
      </c>
      <c r="AQ36">
        <f>SUMIFS(ProductionByTechnologyAnnual!AR$3:AR$2298,ProductionByTechnologyAnnual!$B$3:$B$2298,Results_Production!$A36,ProductionByTechnologyAnnual!$C$3:$C$2298,Results_Production!$B36)</f>
        <v>0</v>
      </c>
      <c r="AR36">
        <f>SUMIFS(ProductionByTechnologyAnnual!AS$3:AS$2298,ProductionByTechnologyAnnual!$B$3:$B$2298,Results_Production!$A36,ProductionByTechnologyAnnual!$C$3:$C$2298,Results_Production!$B36)</f>
        <v>0</v>
      </c>
      <c r="AS36">
        <f>SUMIFS(ProductionByTechnologyAnnual!AT$3:AT$2298,ProductionByTechnologyAnnual!$B$3:$B$2298,Results_Production!$A36,ProductionByTechnologyAnnual!$C$3:$C$2298,Results_Production!$B36)</f>
        <v>0</v>
      </c>
      <c r="AT36">
        <f>SUMIFS(ProductionByTechnologyAnnual!AU$3:AU$2298,ProductionByTechnologyAnnual!$B$3:$B$2298,Results_Production!$A36,ProductionByTechnologyAnnual!$C$3:$C$2298,Results_Production!$B36)</f>
        <v>0</v>
      </c>
      <c r="AU36">
        <f>SUMIFS(ProductionByTechnologyAnnual!AV$3:AV$2298,ProductionByTechnologyAnnual!$B$3:$B$2298,Results_Production!$A36,ProductionByTechnologyAnnual!$C$3:$C$2298,Results_Production!$B36)</f>
        <v>0</v>
      </c>
      <c r="AV36">
        <f>SUMIFS(ProductionByTechnologyAnnual!AW$3:AW$2298,ProductionByTechnologyAnnual!$B$3:$B$2298,Results_Production!$A36,ProductionByTechnologyAnnual!$C$3:$C$2298,Results_Production!$B36)</f>
        <v>0</v>
      </c>
      <c r="AW36">
        <f>SUMIFS(ProductionByTechnologyAnnual!AX$3:AX$2298,ProductionByTechnologyAnnual!$B$3:$B$2298,Results_Production!$A36,ProductionByTechnologyAnnual!$C$3:$C$2298,Results_Production!$B36)</f>
        <v>0</v>
      </c>
      <c r="AX36">
        <f>SUMIFS(ProductionByTechnologyAnnual!AY$3:AY$2298,ProductionByTechnologyAnnual!$B$3:$B$2298,Results_Production!$A36,ProductionByTechnologyAnnual!$C$3:$C$2298,Results_Production!$B36)</f>
        <v>0</v>
      </c>
      <c r="AY36">
        <f>SUMIFS(ProductionByTechnologyAnnual!AZ$3:AZ$2298,ProductionByTechnologyAnnual!$B$3:$B$2298,Results_Production!$A36,ProductionByTechnologyAnnual!$C$3:$C$2298,Results_Production!$B36)</f>
        <v>0</v>
      </c>
      <c r="AZ36">
        <f>SUMIFS(ProductionByTechnologyAnnual!BA$3:BA$2298,ProductionByTechnologyAnnual!$B$3:$B$2298,Results_Production!$A36,ProductionByTechnologyAnnual!$C$3:$C$2298,Results_Production!$B36)</f>
        <v>0</v>
      </c>
      <c r="BA36">
        <f>SUMIFS(ProductionByTechnologyAnnual!BB$3:BB$2298,ProductionByTechnologyAnnual!$B$3:$B$2298,Results_Production!$A36,ProductionByTechnologyAnnual!$C$3:$C$2298,Results_Production!$B36)</f>
        <v>0</v>
      </c>
      <c r="BB36">
        <f>SUMIFS(ProductionByTechnologyAnnual!BC$3:BC$2298,ProductionByTechnologyAnnual!$B$3:$B$2298,Results_Production!$A36,ProductionByTechnologyAnnual!$C$3:$C$2298,Results_Production!$B36)</f>
        <v>0</v>
      </c>
      <c r="BC36">
        <f>SUMIFS(ProductionByTechnologyAnnual!BD$3:BD$2298,ProductionByTechnologyAnnual!$B$3:$B$2298,Results_Production!$A36,ProductionByTechnologyAnnual!$C$3:$C$2298,Results_Production!$B36)</f>
        <v>0</v>
      </c>
      <c r="BD36">
        <f>SUMIFS(ProductionByTechnologyAnnual!BE$3:BE$2298,ProductionByTechnologyAnnual!$B$3:$B$2298,Results_Production!$A36,ProductionByTechnologyAnnual!$C$3:$C$2298,Results_Production!$B36)</f>
        <v>0</v>
      </c>
      <c r="BE36">
        <f>SUMIFS(ProductionByTechnologyAnnual!BF$3:BF$2298,ProductionByTechnologyAnnual!$B$3:$B$2298,Results_Production!$A36,ProductionByTechnologyAnnual!$C$3:$C$2298,Results_Production!$B36)</f>
        <v>0</v>
      </c>
      <c r="BF36">
        <f>SUMIFS(ProductionByTechnologyAnnual!BG$3:BG$2298,ProductionByTechnologyAnnual!$B$3:$B$2298,Results_Production!$A36,ProductionByTechnologyAnnual!$C$3:$C$2298,Results_Production!$B36)</f>
        <v>0</v>
      </c>
    </row>
    <row r="37" spans="1:58" x14ac:dyDescent="0.25">
      <c r="A37" t="s">
        <v>73</v>
      </c>
      <c r="B37" t="s">
        <v>103</v>
      </c>
      <c r="C37">
        <f>SUMIFS(ProductionByTechnologyAnnual!D$3:D$2298,ProductionByTechnologyAnnual!$B$3:$B$2298,Results_Production!$A37,ProductionByTechnologyAnnual!$C$3:$C$2298,Results_Production!$B37)</f>
        <v>0</v>
      </c>
      <c r="D37">
        <f>SUMIFS(ProductionByTechnologyAnnual!E$3:E$2298,ProductionByTechnologyAnnual!$B$3:$B$2298,Results_Production!$A37,ProductionByTechnologyAnnual!$C$3:$C$2298,Results_Production!$B37)</f>
        <v>0</v>
      </c>
      <c r="E37">
        <f>SUMIFS(ProductionByTechnologyAnnual!F$3:F$2298,ProductionByTechnologyAnnual!$B$3:$B$2298,Results_Production!$A37,ProductionByTechnologyAnnual!$C$3:$C$2298,Results_Production!$B37)</f>
        <v>0</v>
      </c>
      <c r="F37">
        <f>SUMIFS(ProductionByTechnologyAnnual!G$3:G$2298,ProductionByTechnologyAnnual!$B$3:$B$2298,Results_Production!$A37,ProductionByTechnologyAnnual!$C$3:$C$2298,Results_Production!$B37)</f>
        <v>0</v>
      </c>
      <c r="G37">
        <f>SUMIFS(ProductionByTechnologyAnnual!H$3:H$2298,ProductionByTechnologyAnnual!$B$3:$B$2298,Results_Production!$A37,ProductionByTechnologyAnnual!$C$3:$C$2298,Results_Production!$B37)</f>
        <v>0</v>
      </c>
      <c r="H37">
        <f>SUMIFS(ProductionByTechnologyAnnual!I$3:I$2298,ProductionByTechnologyAnnual!$B$3:$B$2298,Results_Production!$A37,ProductionByTechnologyAnnual!$C$3:$C$2298,Results_Production!$B37)</f>
        <v>0</v>
      </c>
      <c r="I37">
        <f>SUMIFS(ProductionByTechnologyAnnual!J$3:J$2298,ProductionByTechnologyAnnual!$B$3:$B$2298,Results_Production!$A37,ProductionByTechnologyAnnual!$C$3:$C$2298,Results_Production!$B37)</f>
        <v>0</v>
      </c>
      <c r="J37">
        <f>SUMIFS(ProductionByTechnologyAnnual!K$3:K$2298,ProductionByTechnologyAnnual!$B$3:$B$2298,Results_Production!$A37,ProductionByTechnologyAnnual!$C$3:$C$2298,Results_Production!$B37)</f>
        <v>0</v>
      </c>
      <c r="K37">
        <f>SUMIFS(ProductionByTechnologyAnnual!L$3:L$2298,ProductionByTechnologyAnnual!$B$3:$B$2298,Results_Production!$A37,ProductionByTechnologyAnnual!$C$3:$C$2298,Results_Production!$B37)</f>
        <v>0</v>
      </c>
      <c r="L37">
        <f>SUMIFS(ProductionByTechnologyAnnual!M$3:M$2298,ProductionByTechnologyAnnual!$B$3:$B$2298,Results_Production!$A37,ProductionByTechnologyAnnual!$C$3:$C$2298,Results_Production!$B37)</f>
        <v>0</v>
      </c>
      <c r="M37">
        <f>SUMIFS(ProductionByTechnologyAnnual!N$3:N$2298,ProductionByTechnologyAnnual!$B$3:$B$2298,Results_Production!$A37,ProductionByTechnologyAnnual!$C$3:$C$2298,Results_Production!$B37)</f>
        <v>0</v>
      </c>
      <c r="N37">
        <f>SUMIFS(ProductionByTechnologyAnnual!O$3:O$2298,ProductionByTechnologyAnnual!$B$3:$B$2298,Results_Production!$A37,ProductionByTechnologyAnnual!$C$3:$C$2298,Results_Production!$B37)</f>
        <v>0</v>
      </c>
      <c r="O37">
        <f>SUMIFS(ProductionByTechnologyAnnual!P$3:P$2298,ProductionByTechnologyAnnual!$B$3:$B$2298,Results_Production!$A37,ProductionByTechnologyAnnual!$C$3:$C$2298,Results_Production!$B37)</f>
        <v>0</v>
      </c>
      <c r="P37">
        <f>SUMIFS(ProductionByTechnologyAnnual!Q$3:Q$2298,ProductionByTechnologyAnnual!$B$3:$B$2298,Results_Production!$A37,ProductionByTechnologyAnnual!$C$3:$C$2298,Results_Production!$B37)</f>
        <v>0</v>
      </c>
      <c r="Q37">
        <f>SUMIFS(ProductionByTechnologyAnnual!R$3:R$2298,ProductionByTechnologyAnnual!$B$3:$B$2298,Results_Production!$A37,ProductionByTechnologyAnnual!$C$3:$C$2298,Results_Production!$B37)</f>
        <v>0</v>
      </c>
      <c r="R37">
        <f>SUMIFS(ProductionByTechnologyAnnual!S$3:S$2298,ProductionByTechnologyAnnual!$B$3:$B$2298,Results_Production!$A37,ProductionByTechnologyAnnual!$C$3:$C$2298,Results_Production!$B37)</f>
        <v>0</v>
      </c>
      <c r="S37">
        <f>SUMIFS(ProductionByTechnologyAnnual!T$3:T$2298,ProductionByTechnologyAnnual!$B$3:$B$2298,Results_Production!$A37,ProductionByTechnologyAnnual!$C$3:$C$2298,Results_Production!$B37)</f>
        <v>0</v>
      </c>
      <c r="T37">
        <f>SUMIFS(ProductionByTechnologyAnnual!U$3:U$2298,ProductionByTechnologyAnnual!$B$3:$B$2298,Results_Production!$A37,ProductionByTechnologyAnnual!$C$3:$C$2298,Results_Production!$B37)</f>
        <v>0.01</v>
      </c>
      <c r="U37">
        <f>SUMIFS(ProductionByTechnologyAnnual!V$3:V$2298,ProductionByTechnologyAnnual!$B$3:$B$2298,Results_Production!$A37,ProductionByTechnologyAnnual!$C$3:$C$2298,Results_Production!$B37)</f>
        <v>0.01</v>
      </c>
      <c r="V37">
        <f>SUMIFS(ProductionByTechnologyAnnual!W$3:W$2298,ProductionByTechnologyAnnual!$B$3:$B$2298,Results_Production!$A37,ProductionByTechnologyAnnual!$C$3:$C$2298,Results_Production!$B37)</f>
        <v>0.02</v>
      </c>
      <c r="W37">
        <f>SUMIFS(ProductionByTechnologyAnnual!X$3:X$2298,ProductionByTechnologyAnnual!$B$3:$B$2298,Results_Production!$A37,ProductionByTechnologyAnnual!$C$3:$C$2298,Results_Production!$B37)</f>
        <v>0.02</v>
      </c>
      <c r="X37">
        <f>SUMIFS(ProductionByTechnologyAnnual!Y$3:Y$2298,ProductionByTechnologyAnnual!$B$3:$B$2298,Results_Production!$A37,ProductionByTechnologyAnnual!$C$3:$C$2298,Results_Production!$B37)</f>
        <v>0.03</v>
      </c>
      <c r="Y37">
        <f>SUMIFS(ProductionByTechnologyAnnual!Z$3:Z$2298,ProductionByTechnologyAnnual!$B$3:$B$2298,Results_Production!$A37,ProductionByTechnologyAnnual!$C$3:$C$2298,Results_Production!$B37)</f>
        <v>2.99999999999996E-2</v>
      </c>
      <c r="Z37">
        <f>SUMIFS(ProductionByTechnologyAnnual!AA$3:AA$2298,ProductionByTechnologyAnnual!$B$3:$B$2298,Results_Production!$A37,ProductionByTechnologyAnnual!$C$3:$C$2298,Results_Production!$B37)</f>
        <v>0.04</v>
      </c>
      <c r="AA37">
        <f>SUMIFS(ProductionByTechnologyAnnual!AB$3:AB$2298,ProductionByTechnologyAnnual!$B$3:$B$2298,Results_Production!$A37,ProductionByTechnologyAnnual!$C$3:$C$2298,Results_Production!$B37)</f>
        <v>3.9999999999994602E-2</v>
      </c>
      <c r="AB37">
        <f>SUMIFS(ProductionByTechnologyAnnual!AC$3:AC$2298,ProductionByTechnologyAnnual!$B$3:$B$2298,Results_Production!$A37,ProductionByTechnologyAnnual!$C$3:$C$2298,Results_Production!$B37)</f>
        <v>0.05</v>
      </c>
      <c r="AC37">
        <f>SUMIFS(ProductionByTechnologyAnnual!AD$3:AD$2298,ProductionByTechnologyAnnual!$B$3:$B$2298,Results_Production!$A37,ProductionByTechnologyAnnual!$C$3:$C$2298,Results_Production!$B37)</f>
        <v>4.9999999999971297E-2</v>
      </c>
      <c r="AD37">
        <f>SUMIFS(ProductionByTechnologyAnnual!AE$3:AE$2298,ProductionByTechnologyAnnual!$B$3:$B$2298,Results_Production!$A37,ProductionByTechnologyAnnual!$C$3:$C$2298,Results_Production!$B37)</f>
        <v>0.06</v>
      </c>
      <c r="AE37">
        <f>SUMIFS(ProductionByTechnologyAnnual!AF$3:AF$2298,ProductionByTechnologyAnnual!$B$3:$B$2298,Results_Production!$A37,ProductionByTechnologyAnnual!$C$3:$C$2298,Results_Production!$B37)</f>
        <v>0.06</v>
      </c>
      <c r="AF37">
        <f>SUMIFS(ProductionByTechnologyAnnual!AG$3:AG$2298,ProductionByTechnologyAnnual!$B$3:$B$2298,Results_Production!$A37,ProductionByTechnologyAnnual!$C$3:$C$2298,Results_Production!$B37)</f>
        <v>7.0000000000000007E-2</v>
      </c>
      <c r="AG37">
        <f>SUMIFS(ProductionByTechnologyAnnual!AH$3:AH$2298,ProductionByTechnologyAnnual!$B$3:$B$2298,Results_Production!$A37,ProductionByTechnologyAnnual!$C$3:$C$2298,Results_Production!$B37)</f>
        <v>7.0000000000000007E-2</v>
      </c>
      <c r="AH37">
        <f>SUMIFS(ProductionByTechnologyAnnual!AI$3:AI$2298,ProductionByTechnologyAnnual!$B$3:$B$2298,Results_Production!$A37,ProductionByTechnologyAnnual!$C$3:$C$2298,Results_Production!$B37)</f>
        <v>0.08</v>
      </c>
      <c r="AI37">
        <f>SUMIFS(ProductionByTechnologyAnnual!AJ$3:AJ$2298,ProductionByTechnologyAnnual!$B$3:$B$2298,Results_Production!$A37,ProductionByTechnologyAnnual!$C$3:$C$2298,Results_Production!$B37)</f>
        <v>0.08</v>
      </c>
      <c r="AJ37">
        <f>SUMIFS(ProductionByTechnologyAnnual!AK$3:AK$2298,ProductionByTechnologyAnnual!$B$3:$B$2298,Results_Production!$A37,ProductionByTechnologyAnnual!$C$3:$C$2298,Results_Production!$B37)</f>
        <v>0.09</v>
      </c>
      <c r="AK37">
        <f>SUMIFS(ProductionByTechnologyAnnual!AL$3:AL$2298,ProductionByTechnologyAnnual!$B$3:$B$2298,Results_Production!$A37,ProductionByTechnologyAnnual!$C$3:$C$2298,Results_Production!$B37)</f>
        <v>0.09</v>
      </c>
      <c r="AL37">
        <f>SUMIFS(ProductionByTechnologyAnnual!AM$3:AM$2298,ProductionByTechnologyAnnual!$B$3:$B$2298,Results_Production!$A37,ProductionByTechnologyAnnual!$C$3:$C$2298,Results_Production!$B37)</f>
        <v>0.1</v>
      </c>
      <c r="AM37">
        <f>SUMIFS(ProductionByTechnologyAnnual!AN$3:AN$2298,ProductionByTechnologyAnnual!$B$3:$B$2298,Results_Production!$A37,ProductionByTechnologyAnnual!$C$3:$C$2298,Results_Production!$B37)</f>
        <v>0.1</v>
      </c>
      <c r="AN37">
        <f>SUMIFS(ProductionByTechnologyAnnual!AO$3:AO$2298,ProductionByTechnologyAnnual!$B$3:$B$2298,Results_Production!$A37,ProductionByTechnologyAnnual!$C$3:$C$2298,Results_Production!$B37)</f>
        <v>0.11</v>
      </c>
      <c r="AO37">
        <f>SUMIFS(ProductionByTechnologyAnnual!AP$3:AP$2298,ProductionByTechnologyAnnual!$B$3:$B$2298,Results_Production!$A37,ProductionByTechnologyAnnual!$C$3:$C$2298,Results_Production!$B37)</f>
        <v>0.12</v>
      </c>
      <c r="AP37">
        <f>SUMIFS(ProductionByTechnologyAnnual!AQ$3:AQ$2298,ProductionByTechnologyAnnual!$B$3:$B$2298,Results_Production!$A37,ProductionByTechnologyAnnual!$C$3:$C$2298,Results_Production!$B37)</f>
        <v>0.13</v>
      </c>
      <c r="AQ37">
        <f>SUMIFS(ProductionByTechnologyAnnual!AR$3:AR$2298,ProductionByTechnologyAnnual!$B$3:$B$2298,Results_Production!$A37,ProductionByTechnologyAnnual!$C$3:$C$2298,Results_Production!$B37)</f>
        <v>0.13</v>
      </c>
      <c r="AR37">
        <f>SUMIFS(ProductionByTechnologyAnnual!AS$3:AS$2298,ProductionByTechnologyAnnual!$B$3:$B$2298,Results_Production!$A37,ProductionByTechnologyAnnual!$C$3:$C$2298,Results_Production!$B37)</f>
        <v>0.14000000000000001</v>
      </c>
      <c r="AS37">
        <f>SUMIFS(ProductionByTechnologyAnnual!AT$3:AT$2298,ProductionByTechnologyAnnual!$B$3:$B$2298,Results_Production!$A37,ProductionByTechnologyAnnual!$C$3:$C$2298,Results_Production!$B37)</f>
        <v>0.15</v>
      </c>
      <c r="AT37">
        <f>SUMIFS(ProductionByTechnologyAnnual!AU$3:AU$2298,ProductionByTechnologyAnnual!$B$3:$B$2298,Results_Production!$A37,ProductionByTechnologyAnnual!$C$3:$C$2298,Results_Production!$B37)</f>
        <v>0.16</v>
      </c>
      <c r="AU37">
        <f>SUMIFS(ProductionByTechnologyAnnual!AV$3:AV$2298,ProductionByTechnologyAnnual!$B$3:$B$2298,Results_Production!$A37,ProductionByTechnologyAnnual!$C$3:$C$2298,Results_Production!$B37)</f>
        <v>0.16</v>
      </c>
      <c r="AV37">
        <f>SUMIFS(ProductionByTechnologyAnnual!AW$3:AW$2298,ProductionByTechnologyAnnual!$B$3:$B$2298,Results_Production!$A37,ProductionByTechnologyAnnual!$C$3:$C$2298,Results_Production!$B37)</f>
        <v>0.17</v>
      </c>
      <c r="AW37">
        <f>SUMIFS(ProductionByTechnologyAnnual!AX$3:AX$2298,ProductionByTechnologyAnnual!$B$3:$B$2298,Results_Production!$A37,ProductionByTechnologyAnnual!$C$3:$C$2298,Results_Production!$B37)</f>
        <v>0.17</v>
      </c>
      <c r="AX37">
        <f>SUMIFS(ProductionByTechnologyAnnual!AY$3:AY$2298,ProductionByTechnologyAnnual!$B$3:$B$2298,Results_Production!$A37,ProductionByTechnologyAnnual!$C$3:$C$2298,Results_Production!$B37)</f>
        <v>0.17</v>
      </c>
      <c r="AY37">
        <f>SUMIFS(ProductionByTechnologyAnnual!AZ$3:AZ$2298,ProductionByTechnologyAnnual!$B$3:$B$2298,Results_Production!$A37,ProductionByTechnologyAnnual!$C$3:$C$2298,Results_Production!$B37)</f>
        <v>0.16</v>
      </c>
      <c r="AZ37">
        <f>SUMIFS(ProductionByTechnologyAnnual!BA$3:BA$2298,ProductionByTechnologyAnnual!$B$3:$B$2298,Results_Production!$A37,ProductionByTechnologyAnnual!$C$3:$C$2298,Results_Production!$B37)</f>
        <v>0.16</v>
      </c>
      <c r="BA37">
        <f>SUMIFS(ProductionByTechnologyAnnual!BB$3:BB$2298,ProductionByTechnologyAnnual!$B$3:$B$2298,Results_Production!$A37,ProductionByTechnologyAnnual!$C$3:$C$2298,Results_Production!$B37)</f>
        <v>0.16</v>
      </c>
      <c r="BB37">
        <f>SUMIFS(ProductionByTechnologyAnnual!BC$3:BC$2298,ProductionByTechnologyAnnual!$B$3:$B$2298,Results_Production!$A37,ProductionByTechnologyAnnual!$C$3:$C$2298,Results_Production!$B37)</f>
        <v>0.16</v>
      </c>
      <c r="BC37">
        <f>SUMIFS(ProductionByTechnologyAnnual!BD$3:BD$2298,ProductionByTechnologyAnnual!$B$3:$B$2298,Results_Production!$A37,ProductionByTechnologyAnnual!$C$3:$C$2298,Results_Production!$B37)</f>
        <v>0.16</v>
      </c>
      <c r="BD37">
        <f>SUMIFS(ProductionByTechnologyAnnual!BE$3:BE$2298,ProductionByTechnologyAnnual!$B$3:$B$2298,Results_Production!$A37,ProductionByTechnologyAnnual!$C$3:$C$2298,Results_Production!$B37)</f>
        <v>0.15</v>
      </c>
      <c r="BE37">
        <f>SUMIFS(ProductionByTechnologyAnnual!BF$3:BF$2298,ProductionByTechnologyAnnual!$B$3:$B$2298,Results_Production!$A37,ProductionByTechnologyAnnual!$C$3:$C$2298,Results_Production!$B37)</f>
        <v>0.15</v>
      </c>
      <c r="BF37">
        <f>SUMIFS(ProductionByTechnologyAnnual!BG$3:BG$2298,ProductionByTechnologyAnnual!$B$3:$B$2298,Results_Production!$A37,ProductionByTechnologyAnnual!$C$3:$C$2298,Results_Production!$B37)</f>
        <v>0.15</v>
      </c>
    </row>
    <row r="38" spans="1:58" x14ac:dyDescent="0.25">
      <c r="A38" t="s">
        <v>82</v>
      </c>
      <c r="B38" t="s">
        <v>98</v>
      </c>
      <c r="C38">
        <f>SUMIFS(ProductionByTechnologyAnnual!D$3:D$2298,ProductionByTechnologyAnnual!$B$3:$B$2298,Results_Production!$A38,ProductionByTechnologyAnnual!$C$3:$C$2298,Results_Production!$B38)</f>
        <v>3.3287231685360701</v>
      </c>
      <c r="D38">
        <f>SUMIFS(ProductionByTechnologyAnnual!E$3:E$2298,ProductionByTechnologyAnnual!$B$3:$B$2298,Results_Production!$A38,ProductionByTechnologyAnnual!$C$3:$C$2298,Results_Production!$B38)</f>
        <v>3.3287231685360701</v>
      </c>
      <c r="E38">
        <f>SUMIFS(ProductionByTechnologyAnnual!F$3:F$2298,ProductionByTechnologyAnnual!$B$3:$B$2298,Results_Production!$A38,ProductionByTechnologyAnnual!$C$3:$C$2298,Results_Production!$B38)</f>
        <v>0</v>
      </c>
      <c r="F38">
        <f>SUMIFS(ProductionByTechnologyAnnual!G$3:G$2298,ProductionByTechnologyAnnual!$B$3:$B$2298,Results_Production!$A38,ProductionByTechnologyAnnual!$C$3:$C$2298,Results_Production!$B38)</f>
        <v>1.2903193012612599</v>
      </c>
      <c r="G38">
        <f>SUMIFS(ProductionByTechnologyAnnual!H$3:H$2298,ProductionByTechnologyAnnual!$B$3:$B$2298,Results_Production!$A38,ProductionByTechnologyAnnual!$C$3:$C$2298,Results_Production!$B38)</f>
        <v>3.3287231685360701</v>
      </c>
      <c r="H38">
        <f>SUMIFS(ProductionByTechnologyAnnual!I$3:I$2298,ProductionByTechnologyAnnual!$B$3:$B$2298,Results_Production!$A38,ProductionByTechnologyAnnual!$C$3:$C$2298,Results_Production!$B38)</f>
        <v>4.5685480497339404</v>
      </c>
      <c r="I38">
        <f>SUMIFS(ProductionByTechnologyAnnual!J$3:J$2298,ProductionByTechnologyAnnual!$B$3:$B$2298,Results_Production!$A38,ProductionByTechnologyAnnual!$C$3:$C$2298,Results_Production!$B38)</f>
        <v>5.5133049410807198</v>
      </c>
      <c r="J38">
        <f>SUMIFS(ProductionByTechnologyAnnual!K$3:K$2298,ProductionByTechnologyAnnual!$B$3:$B$2298,Results_Production!$A38,ProductionByTechnologyAnnual!$C$3:$C$2298,Results_Production!$B38)</f>
        <v>8.0188725101794205</v>
      </c>
      <c r="K38">
        <f>SUMIFS(ProductionByTechnologyAnnual!L$3:L$2298,ProductionByTechnologyAnnual!$B$3:$B$2298,Results_Production!$A38,ProductionByTechnologyAnnual!$C$3:$C$2298,Results_Production!$B38)</f>
        <v>7.9304420005279797</v>
      </c>
      <c r="L38">
        <f>SUMIFS(ProductionByTechnologyAnnual!M$3:M$2298,ProductionByTechnologyAnnual!$B$3:$B$2298,Results_Production!$A38,ProductionByTechnologyAnnual!$C$3:$C$2298,Results_Production!$B38)</f>
        <v>7.8420114908765397</v>
      </c>
      <c r="M38">
        <f>SUMIFS(ProductionByTechnologyAnnual!N$3:N$2298,ProductionByTechnologyAnnual!$B$3:$B$2298,Results_Production!$A38,ProductionByTechnologyAnnual!$C$3:$C$2298,Results_Production!$B38)</f>
        <v>7.7535809812251104</v>
      </c>
      <c r="N38">
        <f>SUMIFS(ProductionByTechnologyAnnual!O$3:O$2298,ProductionByTechnologyAnnual!$B$3:$B$2298,Results_Production!$A38,ProductionByTechnologyAnnual!$C$3:$C$2298,Results_Production!$B38)</f>
        <v>7.6651504715736696</v>
      </c>
      <c r="O38">
        <f>SUMIFS(ProductionByTechnologyAnnual!P$3:P$2298,ProductionByTechnologyAnnual!$B$3:$B$2298,Results_Production!$A38,ProductionByTechnologyAnnual!$C$3:$C$2298,Results_Production!$B38)</f>
        <v>7.5767199619222296</v>
      </c>
      <c r="P38">
        <f>SUMIFS(ProductionByTechnologyAnnual!Q$3:Q$2298,ProductionByTechnologyAnnual!$B$3:$B$2298,Results_Production!$A38,ProductionByTechnologyAnnual!$C$3:$C$2298,Results_Production!$B38)</f>
        <v>7.4882894522707897</v>
      </c>
      <c r="Q38">
        <f>SUMIFS(ProductionByTechnologyAnnual!R$3:R$2298,ProductionByTechnologyAnnual!$B$3:$B$2298,Results_Production!$A38,ProductionByTechnologyAnnual!$C$3:$C$2298,Results_Production!$B38)</f>
        <v>7.3998589426193604</v>
      </c>
      <c r="R38">
        <f>SUMIFS(ProductionByTechnologyAnnual!S$3:S$2298,ProductionByTechnologyAnnual!$B$3:$B$2298,Results_Production!$A38,ProductionByTechnologyAnnual!$C$3:$C$2298,Results_Production!$B38)</f>
        <v>7.3114284329679204</v>
      </c>
      <c r="S38">
        <f>SUMIFS(ProductionByTechnologyAnnual!T$3:T$2298,ProductionByTechnologyAnnual!$B$3:$B$2298,Results_Production!$A38,ProductionByTechnologyAnnual!$C$3:$C$2298,Results_Production!$B38)</f>
        <v>7.2229979233164796</v>
      </c>
      <c r="T38">
        <f>SUMIFS(ProductionByTechnologyAnnual!U$3:U$2298,ProductionByTechnologyAnnual!$B$3:$B$2298,Results_Production!$A38,ProductionByTechnologyAnnual!$C$3:$C$2298,Results_Production!$B38)</f>
        <v>21.255066749330901</v>
      </c>
      <c r="U38">
        <f>SUMIFS(ProductionByTechnologyAnnual!V$3:V$2298,ProductionByTechnologyAnnual!$B$3:$B$2298,Results_Production!$A38,ProductionByTechnologyAnnual!$C$3:$C$2298,Results_Production!$B38)</f>
        <v>28.217650817715398</v>
      </c>
      <c r="V38">
        <f>SUMIFS(ProductionByTechnologyAnnual!W$3:W$2298,ProductionByTechnologyAnnual!$B$3:$B$2298,Results_Production!$A38,ProductionByTechnologyAnnual!$C$3:$C$2298,Results_Production!$B38)</f>
        <v>34.304352446104602</v>
      </c>
      <c r="W38">
        <f>SUMIFS(ProductionByTechnologyAnnual!X$3:X$2298,ProductionByTechnologyAnnual!$B$3:$B$2298,Results_Production!$A38,ProductionByTechnologyAnnual!$C$3:$C$2298,Results_Production!$B38)</f>
        <v>59.817644401791597</v>
      </c>
      <c r="X38">
        <f>SUMIFS(ProductionByTechnologyAnnual!Y$3:Y$2298,ProductionByTechnologyAnnual!$B$3:$B$2298,Results_Production!$A38,ProductionByTechnologyAnnual!$C$3:$C$2298,Results_Production!$B38)</f>
        <v>84.269900449925998</v>
      </c>
      <c r="Y38">
        <f>SUMIFS(ProductionByTechnologyAnnual!Z$3:Z$2298,ProductionByTechnologyAnnual!$B$3:$B$2298,Results_Production!$A38,ProductionByTechnologyAnnual!$C$3:$C$2298,Results_Production!$B38)</f>
        <v>99.679280955247904</v>
      </c>
      <c r="Z38">
        <f>SUMIFS(ProductionByTechnologyAnnual!AA$3:AA$2298,ProductionByTechnologyAnnual!$B$3:$B$2298,Results_Production!$A38,ProductionByTechnologyAnnual!$C$3:$C$2298,Results_Production!$B38)</f>
        <v>103.31874009982199</v>
      </c>
      <c r="AA38">
        <f>SUMIFS(ProductionByTechnologyAnnual!AB$3:AB$2298,ProductionByTechnologyAnnual!$B$3:$B$2298,Results_Production!$A38,ProductionByTechnologyAnnual!$C$3:$C$2298,Results_Production!$B38)</f>
        <v>103.31874009982199</v>
      </c>
      <c r="AB38">
        <f>SUMIFS(ProductionByTechnologyAnnual!AC$3:AC$2298,ProductionByTechnologyAnnual!$B$3:$B$2298,Results_Production!$A38,ProductionByTechnologyAnnual!$C$3:$C$2298,Results_Production!$B38)</f>
        <v>103.31874009982199</v>
      </c>
      <c r="AC38">
        <f>SUMIFS(ProductionByTechnologyAnnual!AD$3:AD$2298,ProductionByTechnologyAnnual!$B$3:$B$2298,Results_Production!$A38,ProductionByTechnologyAnnual!$C$3:$C$2298,Results_Production!$B38)</f>
        <v>103.31874009982199</v>
      </c>
      <c r="AD38">
        <f>SUMIFS(ProductionByTechnologyAnnual!AE$3:AE$2298,ProductionByTechnologyAnnual!$B$3:$B$2298,Results_Production!$A38,ProductionByTechnologyAnnual!$C$3:$C$2298,Results_Production!$B38)</f>
        <v>103.31874009982199</v>
      </c>
      <c r="AE38">
        <f>SUMIFS(ProductionByTechnologyAnnual!AF$3:AF$2298,ProductionByTechnologyAnnual!$B$3:$B$2298,Results_Production!$A38,ProductionByTechnologyAnnual!$C$3:$C$2298,Results_Production!$B38)</f>
        <v>103.31874009982199</v>
      </c>
      <c r="AF38">
        <f>SUMIFS(ProductionByTechnologyAnnual!AG$3:AG$2298,ProductionByTechnologyAnnual!$B$3:$B$2298,Results_Production!$A38,ProductionByTechnologyAnnual!$C$3:$C$2298,Results_Production!$B38)</f>
        <v>103.31874009982199</v>
      </c>
      <c r="AG38">
        <f>SUMIFS(ProductionByTechnologyAnnual!AH$3:AH$2298,ProductionByTechnologyAnnual!$B$3:$B$2298,Results_Production!$A38,ProductionByTechnologyAnnual!$C$3:$C$2298,Results_Production!$B38)</f>
        <v>103.31874009982199</v>
      </c>
      <c r="AH38">
        <f>SUMIFS(ProductionByTechnologyAnnual!AI$3:AI$2298,ProductionByTechnologyAnnual!$B$3:$B$2298,Results_Production!$A38,ProductionByTechnologyAnnual!$C$3:$C$2298,Results_Production!$B38)</f>
        <v>103.31874009982199</v>
      </c>
      <c r="AI38">
        <f>SUMIFS(ProductionByTechnologyAnnual!AJ$3:AJ$2298,ProductionByTechnologyAnnual!$B$3:$B$2298,Results_Production!$A38,ProductionByTechnologyAnnual!$C$3:$C$2298,Results_Production!$B38)</f>
        <v>103.31874009982199</v>
      </c>
      <c r="AJ38">
        <f>SUMIFS(ProductionByTechnologyAnnual!AK$3:AK$2298,ProductionByTechnologyAnnual!$B$3:$B$2298,Results_Production!$A38,ProductionByTechnologyAnnual!$C$3:$C$2298,Results_Production!$B38)</f>
        <v>103.31874009982199</v>
      </c>
      <c r="AK38">
        <f>SUMIFS(ProductionByTechnologyAnnual!AL$3:AL$2298,ProductionByTechnologyAnnual!$B$3:$B$2298,Results_Production!$A38,ProductionByTechnologyAnnual!$C$3:$C$2298,Results_Production!$B38)</f>
        <v>103.31874009982199</v>
      </c>
      <c r="AL38">
        <f>SUMIFS(ProductionByTechnologyAnnual!AM$3:AM$2298,ProductionByTechnologyAnnual!$B$3:$B$2298,Results_Production!$A38,ProductionByTechnologyAnnual!$C$3:$C$2298,Results_Production!$B38)</f>
        <v>103.31874009982199</v>
      </c>
      <c r="AM38">
        <f>SUMIFS(ProductionByTechnologyAnnual!AN$3:AN$2298,ProductionByTechnologyAnnual!$B$3:$B$2298,Results_Production!$A38,ProductionByTechnologyAnnual!$C$3:$C$2298,Results_Production!$B38)</f>
        <v>103.31874009982199</v>
      </c>
      <c r="AN38">
        <f>SUMIFS(ProductionByTechnologyAnnual!AO$3:AO$2298,ProductionByTechnologyAnnual!$B$3:$B$2298,Results_Production!$A38,ProductionByTechnologyAnnual!$C$3:$C$2298,Results_Production!$B38)</f>
        <v>103.31874009982199</v>
      </c>
      <c r="AO38">
        <f>SUMIFS(ProductionByTechnologyAnnual!AP$3:AP$2298,ProductionByTechnologyAnnual!$B$3:$B$2298,Results_Production!$A38,ProductionByTechnologyAnnual!$C$3:$C$2298,Results_Production!$B38)</f>
        <v>103.31874009982199</v>
      </c>
      <c r="AP38">
        <f>SUMIFS(ProductionByTechnologyAnnual!AQ$3:AQ$2298,ProductionByTechnologyAnnual!$B$3:$B$2298,Results_Production!$A38,ProductionByTechnologyAnnual!$C$3:$C$2298,Results_Production!$B38)</f>
        <v>103.31874009982199</v>
      </c>
      <c r="AQ38">
        <f>SUMIFS(ProductionByTechnologyAnnual!AR$3:AR$2298,ProductionByTechnologyAnnual!$B$3:$B$2298,Results_Production!$A38,ProductionByTechnologyAnnual!$C$3:$C$2298,Results_Production!$B38)</f>
        <v>103.31874009982199</v>
      </c>
      <c r="AR38">
        <f>SUMIFS(ProductionByTechnologyAnnual!AS$3:AS$2298,ProductionByTechnologyAnnual!$B$3:$B$2298,Results_Production!$A38,ProductionByTechnologyAnnual!$C$3:$C$2298,Results_Production!$B38)</f>
        <v>103.31874009982199</v>
      </c>
      <c r="AS38">
        <f>SUMIFS(ProductionByTechnologyAnnual!AT$3:AT$2298,ProductionByTechnologyAnnual!$B$3:$B$2298,Results_Production!$A38,ProductionByTechnologyAnnual!$C$3:$C$2298,Results_Production!$B38)</f>
        <v>103.31874009982199</v>
      </c>
      <c r="AT38">
        <f>SUMIFS(ProductionByTechnologyAnnual!AU$3:AU$2298,ProductionByTechnologyAnnual!$B$3:$B$2298,Results_Production!$A38,ProductionByTechnologyAnnual!$C$3:$C$2298,Results_Production!$B38)</f>
        <v>103.31874009982199</v>
      </c>
      <c r="AU38">
        <f>SUMIFS(ProductionByTechnologyAnnual!AV$3:AV$2298,ProductionByTechnologyAnnual!$B$3:$B$2298,Results_Production!$A38,ProductionByTechnologyAnnual!$C$3:$C$2298,Results_Production!$B38)</f>
        <v>103.31874009982199</v>
      </c>
      <c r="AV38">
        <f>SUMIFS(ProductionByTechnologyAnnual!AW$3:AW$2298,ProductionByTechnologyAnnual!$B$3:$B$2298,Results_Production!$A38,ProductionByTechnologyAnnual!$C$3:$C$2298,Results_Production!$B38)</f>
        <v>103.31874009982199</v>
      </c>
      <c r="AW38">
        <f>SUMIFS(ProductionByTechnologyAnnual!AX$3:AX$2298,ProductionByTechnologyAnnual!$B$3:$B$2298,Results_Production!$A38,ProductionByTechnologyAnnual!$C$3:$C$2298,Results_Production!$B38)</f>
        <v>103.31874009982199</v>
      </c>
      <c r="AX38">
        <f>SUMIFS(ProductionByTechnologyAnnual!AY$3:AY$2298,ProductionByTechnologyAnnual!$B$3:$B$2298,Results_Production!$A38,ProductionByTechnologyAnnual!$C$3:$C$2298,Results_Production!$B38)</f>
        <v>103.31874009982199</v>
      </c>
      <c r="AY38">
        <f>SUMIFS(ProductionByTechnologyAnnual!AZ$3:AZ$2298,ProductionByTechnologyAnnual!$B$3:$B$2298,Results_Production!$A38,ProductionByTechnologyAnnual!$C$3:$C$2298,Results_Production!$B38)</f>
        <v>103.31874009982199</v>
      </c>
      <c r="AZ38">
        <f>SUMIFS(ProductionByTechnologyAnnual!BA$3:BA$2298,ProductionByTechnologyAnnual!$B$3:$B$2298,Results_Production!$A38,ProductionByTechnologyAnnual!$C$3:$C$2298,Results_Production!$B38)</f>
        <v>103.31874009982199</v>
      </c>
      <c r="BA38">
        <f>SUMIFS(ProductionByTechnologyAnnual!BB$3:BB$2298,ProductionByTechnologyAnnual!$B$3:$B$2298,Results_Production!$A38,ProductionByTechnologyAnnual!$C$3:$C$2298,Results_Production!$B38)</f>
        <v>103.31874009982199</v>
      </c>
      <c r="BB38">
        <f>SUMIFS(ProductionByTechnologyAnnual!BC$3:BC$2298,ProductionByTechnologyAnnual!$B$3:$B$2298,Results_Production!$A38,ProductionByTechnologyAnnual!$C$3:$C$2298,Results_Production!$B38)</f>
        <v>103.31874009982199</v>
      </c>
      <c r="BC38">
        <f>SUMIFS(ProductionByTechnologyAnnual!BD$3:BD$2298,ProductionByTechnologyAnnual!$B$3:$B$2298,Results_Production!$A38,ProductionByTechnologyAnnual!$C$3:$C$2298,Results_Production!$B38)</f>
        <v>103.31874009982199</v>
      </c>
      <c r="BD38">
        <f>SUMIFS(ProductionByTechnologyAnnual!BE$3:BE$2298,ProductionByTechnologyAnnual!$B$3:$B$2298,Results_Production!$A38,ProductionByTechnologyAnnual!$C$3:$C$2298,Results_Production!$B38)</f>
        <v>103.31874009982199</v>
      </c>
      <c r="BE38">
        <f>SUMIFS(ProductionByTechnologyAnnual!BF$3:BF$2298,ProductionByTechnologyAnnual!$B$3:$B$2298,Results_Production!$A38,ProductionByTechnologyAnnual!$C$3:$C$2298,Results_Production!$B38)</f>
        <v>103.31874009982199</v>
      </c>
      <c r="BF38">
        <f>SUMIFS(ProductionByTechnologyAnnual!BG$3:BG$2298,ProductionByTechnologyAnnual!$B$3:$B$2298,Results_Production!$A38,ProductionByTechnologyAnnual!$C$3:$C$2298,Results_Production!$B38)</f>
        <v>103.31874009982199</v>
      </c>
    </row>
    <row r="39" spans="1:58" x14ac:dyDescent="0.25">
      <c r="A39" t="s">
        <v>84</v>
      </c>
      <c r="B39" t="s">
        <v>100</v>
      </c>
      <c r="C39">
        <f>SUMIFS(ProductionByTechnologyAnnual!D$3:D$2298,ProductionByTechnologyAnnual!$B$3:$B$2298,Results_Production!$A39,ProductionByTechnologyAnnual!$C$3:$C$2298,Results_Production!$B39)</f>
        <v>0</v>
      </c>
      <c r="D39">
        <f>SUMIFS(ProductionByTechnologyAnnual!E$3:E$2298,ProductionByTechnologyAnnual!$B$3:$B$2298,Results_Production!$A39,ProductionByTechnologyAnnual!$C$3:$C$2298,Results_Production!$B39)</f>
        <v>0</v>
      </c>
      <c r="E39">
        <f>SUMIFS(ProductionByTechnologyAnnual!F$3:F$2298,ProductionByTechnologyAnnual!$B$3:$B$2298,Results_Production!$A39,ProductionByTechnologyAnnual!$C$3:$C$2298,Results_Production!$B39)</f>
        <v>0</v>
      </c>
      <c r="F39">
        <f>SUMIFS(ProductionByTechnologyAnnual!G$3:G$2298,ProductionByTechnologyAnnual!$B$3:$B$2298,Results_Production!$A39,ProductionByTechnologyAnnual!$C$3:$C$2298,Results_Production!$B39)</f>
        <v>0</v>
      </c>
      <c r="G39">
        <f>SUMIFS(ProductionByTechnologyAnnual!H$3:H$2298,ProductionByTechnologyAnnual!$B$3:$B$2298,Results_Production!$A39,ProductionByTechnologyAnnual!$C$3:$C$2298,Results_Production!$B39)</f>
        <v>0</v>
      </c>
      <c r="H39">
        <f>SUMIFS(ProductionByTechnologyAnnual!I$3:I$2298,ProductionByTechnologyAnnual!$B$3:$B$2298,Results_Production!$A39,ProductionByTechnologyAnnual!$C$3:$C$2298,Results_Production!$B39)</f>
        <v>0</v>
      </c>
      <c r="I39">
        <f>SUMIFS(ProductionByTechnologyAnnual!J$3:J$2298,ProductionByTechnologyAnnual!$B$3:$B$2298,Results_Production!$A39,ProductionByTechnologyAnnual!$C$3:$C$2298,Results_Production!$B39)</f>
        <v>0</v>
      </c>
      <c r="J39">
        <f>SUMIFS(ProductionByTechnologyAnnual!K$3:K$2298,ProductionByTechnologyAnnual!$B$3:$B$2298,Results_Production!$A39,ProductionByTechnologyAnnual!$C$3:$C$2298,Results_Production!$B39)</f>
        <v>0</v>
      </c>
      <c r="K39">
        <f>SUMIFS(ProductionByTechnologyAnnual!L$3:L$2298,ProductionByTechnologyAnnual!$B$3:$B$2298,Results_Production!$A39,ProductionByTechnologyAnnual!$C$3:$C$2298,Results_Production!$B39)</f>
        <v>0</v>
      </c>
      <c r="L39">
        <f>SUMIFS(ProductionByTechnologyAnnual!M$3:M$2298,ProductionByTechnologyAnnual!$B$3:$B$2298,Results_Production!$A39,ProductionByTechnologyAnnual!$C$3:$C$2298,Results_Production!$B39)</f>
        <v>0</v>
      </c>
      <c r="M39">
        <f>SUMIFS(ProductionByTechnologyAnnual!N$3:N$2298,ProductionByTechnologyAnnual!$B$3:$B$2298,Results_Production!$A39,ProductionByTechnologyAnnual!$C$3:$C$2298,Results_Production!$B39)</f>
        <v>0</v>
      </c>
      <c r="N39">
        <f>SUMIFS(ProductionByTechnologyAnnual!O$3:O$2298,ProductionByTechnologyAnnual!$B$3:$B$2298,Results_Production!$A39,ProductionByTechnologyAnnual!$C$3:$C$2298,Results_Production!$B39)</f>
        <v>0</v>
      </c>
      <c r="O39">
        <f>SUMIFS(ProductionByTechnologyAnnual!P$3:P$2298,ProductionByTechnologyAnnual!$B$3:$B$2298,Results_Production!$A39,ProductionByTechnologyAnnual!$C$3:$C$2298,Results_Production!$B39)</f>
        <v>0</v>
      </c>
      <c r="P39">
        <f>SUMIFS(ProductionByTechnologyAnnual!Q$3:Q$2298,ProductionByTechnologyAnnual!$B$3:$B$2298,Results_Production!$A39,ProductionByTechnologyAnnual!$C$3:$C$2298,Results_Production!$B39)</f>
        <v>0</v>
      </c>
      <c r="Q39">
        <f>SUMIFS(ProductionByTechnologyAnnual!R$3:R$2298,ProductionByTechnologyAnnual!$B$3:$B$2298,Results_Production!$A39,ProductionByTechnologyAnnual!$C$3:$C$2298,Results_Production!$B39)</f>
        <v>0</v>
      </c>
      <c r="R39">
        <f>SUMIFS(ProductionByTechnologyAnnual!S$3:S$2298,ProductionByTechnologyAnnual!$B$3:$B$2298,Results_Production!$A39,ProductionByTechnologyAnnual!$C$3:$C$2298,Results_Production!$B39)</f>
        <v>0</v>
      </c>
      <c r="S39">
        <f>SUMIFS(ProductionByTechnologyAnnual!T$3:T$2298,ProductionByTechnologyAnnual!$B$3:$B$2298,Results_Production!$A39,ProductionByTechnologyAnnual!$C$3:$C$2298,Results_Production!$B39)</f>
        <v>0</v>
      </c>
      <c r="T39">
        <f>SUMIFS(ProductionByTechnologyAnnual!U$3:U$2298,ProductionByTechnologyAnnual!$B$3:$B$2298,Results_Production!$A39,ProductionByTechnologyAnnual!$C$3:$C$2298,Results_Production!$B39)</f>
        <v>0</v>
      </c>
      <c r="U39">
        <f>SUMIFS(ProductionByTechnologyAnnual!V$3:V$2298,ProductionByTechnologyAnnual!$B$3:$B$2298,Results_Production!$A39,ProductionByTechnologyAnnual!$C$3:$C$2298,Results_Production!$B39)</f>
        <v>0</v>
      </c>
      <c r="V39">
        <f>SUMIFS(ProductionByTechnologyAnnual!W$3:W$2298,ProductionByTechnologyAnnual!$B$3:$B$2298,Results_Production!$A39,ProductionByTechnologyAnnual!$C$3:$C$2298,Results_Production!$B39)</f>
        <v>0</v>
      </c>
      <c r="W39">
        <f>SUMIFS(ProductionByTechnologyAnnual!X$3:X$2298,ProductionByTechnologyAnnual!$B$3:$B$2298,Results_Production!$A39,ProductionByTechnologyAnnual!$C$3:$C$2298,Results_Production!$B39)</f>
        <v>0</v>
      </c>
      <c r="X39">
        <f>SUMIFS(ProductionByTechnologyAnnual!Y$3:Y$2298,ProductionByTechnologyAnnual!$B$3:$B$2298,Results_Production!$A39,ProductionByTechnologyAnnual!$C$3:$C$2298,Results_Production!$B39)</f>
        <v>0</v>
      </c>
      <c r="Y39">
        <f>SUMIFS(ProductionByTechnologyAnnual!Z$3:Z$2298,ProductionByTechnologyAnnual!$B$3:$B$2298,Results_Production!$A39,ProductionByTechnologyAnnual!$C$3:$C$2298,Results_Production!$B39)</f>
        <v>0</v>
      </c>
      <c r="Z39">
        <f>SUMIFS(ProductionByTechnologyAnnual!AA$3:AA$2298,ProductionByTechnologyAnnual!$B$3:$B$2298,Results_Production!$A39,ProductionByTechnologyAnnual!$C$3:$C$2298,Results_Production!$B39)</f>
        <v>0</v>
      </c>
      <c r="AA39">
        <f>SUMIFS(ProductionByTechnologyAnnual!AB$3:AB$2298,ProductionByTechnologyAnnual!$B$3:$B$2298,Results_Production!$A39,ProductionByTechnologyAnnual!$C$3:$C$2298,Results_Production!$B39)</f>
        <v>0</v>
      </c>
      <c r="AB39">
        <f>SUMIFS(ProductionByTechnologyAnnual!AC$3:AC$2298,ProductionByTechnologyAnnual!$B$3:$B$2298,Results_Production!$A39,ProductionByTechnologyAnnual!$C$3:$C$2298,Results_Production!$B39)</f>
        <v>0</v>
      </c>
      <c r="AC39">
        <f>SUMIFS(ProductionByTechnologyAnnual!AD$3:AD$2298,ProductionByTechnologyAnnual!$B$3:$B$2298,Results_Production!$A39,ProductionByTechnologyAnnual!$C$3:$C$2298,Results_Production!$B39)</f>
        <v>0</v>
      </c>
      <c r="AD39">
        <f>SUMIFS(ProductionByTechnologyAnnual!AE$3:AE$2298,ProductionByTechnologyAnnual!$B$3:$B$2298,Results_Production!$A39,ProductionByTechnologyAnnual!$C$3:$C$2298,Results_Production!$B39)</f>
        <v>0</v>
      </c>
      <c r="AE39">
        <f>SUMIFS(ProductionByTechnologyAnnual!AF$3:AF$2298,ProductionByTechnologyAnnual!$B$3:$B$2298,Results_Production!$A39,ProductionByTechnologyAnnual!$C$3:$C$2298,Results_Production!$B39)</f>
        <v>0</v>
      </c>
      <c r="AF39">
        <f>SUMIFS(ProductionByTechnologyAnnual!AG$3:AG$2298,ProductionByTechnologyAnnual!$B$3:$B$2298,Results_Production!$A39,ProductionByTechnologyAnnual!$C$3:$C$2298,Results_Production!$B39)</f>
        <v>0</v>
      </c>
      <c r="AG39">
        <f>SUMIFS(ProductionByTechnologyAnnual!AH$3:AH$2298,ProductionByTechnologyAnnual!$B$3:$B$2298,Results_Production!$A39,ProductionByTechnologyAnnual!$C$3:$C$2298,Results_Production!$B39)</f>
        <v>0</v>
      </c>
      <c r="AH39">
        <f>SUMIFS(ProductionByTechnologyAnnual!AI$3:AI$2298,ProductionByTechnologyAnnual!$B$3:$B$2298,Results_Production!$A39,ProductionByTechnologyAnnual!$C$3:$C$2298,Results_Production!$B39)</f>
        <v>0</v>
      </c>
      <c r="AI39">
        <f>SUMIFS(ProductionByTechnologyAnnual!AJ$3:AJ$2298,ProductionByTechnologyAnnual!$B$3:$B$2298,Results_Production!$A39,ProductionByTechnologyAnnual!$C$3:$C$2298,Results_Production!$B39)</f>
        <v>0</v>
      </c>
      <c r="AJ39">
        <f>SUMIFS(ProductionByTechnologyAnnual!AK$3:AK$2298,ProductionByTechnologyAnnual!$B$3:$B$2298,Results_Production!$A39,ProductionByTechnologyAnnual!$C$3:$C$2298,Results_Production!$B39)</f>
        <v>0</v>
      </c>
      <c r="AK39">
        <f>SUMIFS(ProductionByTechnologyAnnual!AL$3:AL$2298,ProductionByTechnologyAnnual!$B$3:$B$2298,Results_Production!$A39,ProductionByTechnologyAnnual!$C$3:$C$2298,Results_Production!$B39)</f>
        <v>0</v>
      </c>
      <c r="AL39">
        <f>SUMIFS(ProductionByTechnologyAnnual!AM$3:AM$2298,ProductionByTechnologyAnnual!$B$3:$B$2298,Results_Production!$A39,ProductionByTechnologyAnnual!$C$3:$C$2298,Results_Production!$B39)</f>
        <v>0</v>
      </c>
      <c r="AM39">
        <f>SUMIFS(ProductionByTechnologyAnnual!AN$3:AN$2298,ProductionByTechnologyAnnual!$B$3:$B$2298,Results_Production!$A39,ProductionByTechnologyAnnual!$C$3:$C$2298,Results_Production!$B39)</f>
        <v>0</v>
      </c>
      <c r="AN39">
        <f>SUMIFS(ProductionByTechnologyAnnual!AO$3:AO$2298,ProductionByTechnologyAnnual!$B$3:$B$2298,Results_Production!$A39,ProductionByTechnologyAnnual!$C$3:$C$2298,Results_Production!$B39)</f>
        <v>0</v>
      </c>
      <c r="AO39">
        <f>SUMIFS(ProductionByTechnologyAnnual!AP$3:AP$2298,ProductionByTechnologyAnnual!$B$3:$B$2298,Results_Production!$A39,ProductionByTechnologyAnnual!$C$3:$C$2298,Results_Production!$B39)</f>
        <v>0</v>
      </c>
      <c r="AP39">
        <f>SUMIFS(ProductionByTechnologyAnnual!AQ$3:AQ$2298,ProductionByTechnologyAnnual!$B$3:$B$2298,Results_Production!$A39,ProductionByTechnologyAnnual!$C$3:$C$2298,Results_Production!$B39)</f>
        <v>0</v>
      </c>
      <c r="AQ39">
        <f>SUMIFS(ProductionByTechnologyAnnual!AR$3:AR$2298,ProductionByTechnologyAnnual!$B$3:$B$2298,Results_Production!$A39,ProductionByTechnologyAnnual!$C$3:$C$2298,Results_Production!$B39)</f>
        <v>0</v>
      </c>
      <c r="AR39">
        <f>SUMIFS(ProductionByTechnologyAnnual!AS$3:AS$2298,ProductionByTechnologyAnnual!$B$3:$B$2298,Results_Production!$A39,ProductionByTechnologyAnnual!$C$3:$C$2298,Results_Production!$B39)</f>
        <v>0</v>
      </c>
      <c r="AS39">
        <f>SUMIFS(ProductionByTechnologyAnnual!AT$3:AT$2298,ProductionByTechnologyAnnual!$B$3:$B$2298,Results_Production!$A39,ProductionByTechnologyAnnual!$C$3:$C$2298,Results_Production!$B39)</f>
        <v>0</v>
      </c>
      <c r="AT39">
        <f>SUMIFS(ProductionByTechnologyAnnual!AU$3:AU$2298,ProductionByTechnologyAnnual!$B$3:$B$2298,Results_Production!$A39,ProductionByTechnologyAnnual!$C$3:$C$2298,Results_Production!$B39)</f>
        <v>0</v>
      </c>
      <c r="AU39">
        <f>SUMIFS(ProductionByTechnologyAnnual!AV$3:AV$2298,ProductionByTechnologyAnnual!$B$3:$B$2298,Results_Production!$A39,ProductionByTechnologyAnnual!$C$3:$C$2298,Results_Production!$B39)</f>
        <v>0</v>
      </c>
      <c r="AV39">
        <f>SUMIFS(ProductionByTechnologyAnnual!AW$3:AW$2298,ProductionByTechnologyAnnual!$B$3:$B$2298,Results_Production!$A39,ProductionByTechnologyAnnual!$C$3:$C$2298,Results_Production!$B39)</f>
        <v>0</v>
      </c>
      <c r="AW39">
        <f>SUMIFS(ProductionByTechnologyAnnual!AX$3:AX$2298,ProductionByTechnologyAnnual!$B$3:$B$2298,Results_Production!$A39,ProductionByTechnologyAnnual!$C$3:$C$2298,Results_Production!$B39)</f>
        <v>0</v>
      </c>
      <c r="AX39">
        <f>SUMIFS(ProductionByTechnologyAnnual!AY$3:AY$2298,ProductionByTechnologyAnnual!$B$3:$B$2298,Results_Production!$A39,ProductionByTechnologyAnnual!$C$3:$C$2298,Results_Production!$B39)</f>
        <v>0</v>
      </c>
      <c r="AY39">
        <f>SUMIFS(ProductionByTechnologyAnnual!AZ$3:AZ$2298,ProductionByTechnologyAnnual!$B$3:$B$2298,Results_Production!$A39,ProductionByTechnologyAnnual!$C$3:$C$2298,Results_Production!$B39)</f>
        <v>0</v>
      </c>
      <c r="AZ39">
        <f>SUMIFS(ProductionByTechnologyAnnual!BA$3:BA$2298,ProductionByTechnologyAnnual!$B$3:$B$2298,Results_Production!$A39,ProductionByTechnologyAnnual!$C$3:$C$2298,Results_Production!$B39)</f>
        <v>0</v>
      </c>
      <c r="BA39">
        <f>SUMIFS(ProductionByTechnologyAnnual!BB$3:BB$2298,ProductionByTechnologyAnnual!$B$3:$B$2298,Results_Production!$A39,ProductionByTechnologyAnnual!$C$3:$C$2298,Results_Production!$B39)</f>
        <v>0</v>
      </c>
      <c r="BB39">
        <f>SUMIFS(ProductionByTechnologyAnnual!BC$3:BC$2298,ProductionByTechnologyAnnual!$B$3:$B$2298,Results_Production!$A39,ProductionByTechnologyAnnual!$C$3:$C$2298,Results_Production!$B39)</f>
        <v>0</v>
      </c>
      <c r="BC39">
        <f>SUMIFS(ProductionByTechnologyAnnual!BD$3:BD$2298,ProductionByTechnologyAnnual!$B$3:$B$2298,Results_Production!$A39,ProductionByTechnologyAnnual!$C$3:$C$2298,Results_Production!$B39)</f>
        <v>0</v>
      </c>
      <c r="BD39">
        <f>SUMIFS(ProductionByTechnologyAnnual!BE$3:BE$2298,ProductionByTechnologyAnnual!$B$3:$B$2298,Results_Production!$A39,ProductionByTechnologyAnnual!$C$3:$C$2298,Results_Production!$B39)</f>
        <v>0</v>
      </c>
      <c r="BE39">
        <f>SUMIFS(ProductionByTechnologyAnnual!BF$3:BF$2298,ProductionByTechnologyAnnual!$B$3:$B$2298,Results_Production!$A39,ProductionByTechnologyAnnual!$C$3:$C$2298,Results_Production!$B39)</f>
        <v>0</v>
      </c>
      <c r="BF39">
        <f>SUMIFS(ProductionByTechnologyAnnual!BG$3:BG$2298,ProductionByTechnologyAnnual!$B$3:$B$2298,Results_Production!$A39,ProductionByTechnologyAnnual!$C$3:$C$2298,Results_Production!$B39)</f>
        <v>0</v>
      </c>
    </row>
    <row r="40" spans="1:58" x14ac:dyDescent="0.25">
      <c r="A40" t="s">
        <v>85</v>
      </c>
      <c r="B40" t="s">
        <v>98</v>
      </c>
      <c r="C40">
        <f>SUMIFS(ProductionByTechnologyAnnual!D$3:D$2298,ProductionByTechnologyAnnual!$B$3:$B$2298,Results_Production!$A40,ProductionByTechnologyAnnual!$C$3:$C$2298,Results_Production!$B40)</f>
        <v>0</v>
      </c>
      <c r="D40">
        <f>SUMIFS(ProductionByTechnologyAnnual!E$3:E$2298,ProductionByTechnologyAnnual!$B$3:$B$2298,Results_Production!$A40,ProductionByTechnologyAnnual!$C$3:$C$2298,Results_Production!$B40)</f>
        <v>0</v>
      </c>
      <c r="E40">
        <f>SUMIFS(ProductionByTechnologyAnnual!F$3:F$2298,ProductionByTechnologyAnnual!$B$3:$B$2298,Results_Production!$A40,ProductionByTechnologyAnnual!$C$3:$C$2298,Results_Production!$B40)</f>
        <v>0</v>
      </c>
      <c r="F40">
        <f>SUMIFS(ProductionByTechnologyAnnual!G$3:G$2298,ProductionByTechnologyAnnual!$B$3:$B$2298,Results_Production!$A40,ProductionByTechnologyAnnual!$C$3:$C$2298,Results_Production!$B40)</f>
        <v>0</v>
      </c>
      <c r="G40">
        <f>SUMIFS(ProductionByTechnologyAnnual!H$3:H$2298,ProductionByTechnologyAnnual!$B$3:$B$2298,Results_Production!$A40,ProductionByTechnologyAnnual!$C$3:$C$2298,Results_Production!$B40)</f>
        <v>0</v>
      </c>
      <c r="H40">
        <f>SUMIFS(ProductionByTechnologyAnnual!I$3:I$2298,ProductionByTechnologyAnnual!$B$3:$B$2298,Results_Production!$A40,ProductionByTechnologyAnnual!$C$3:$C$2298,Results_Production!$B40)</f>
        <v>0</v>
      </c>
      <c r="I40">
        <f>SUMIFS(ProductionByTechnologyAnnual!J$3:J$2298,ProductionByTechnologyAnnual!$B$3:$B$2298,Results_Production!$A40,ProductionByTechnologyAnnual!$C$3:$C$2298,Results_Production!$B40)</f>
        <v>0</v>
      </c>
      <c r="J40">
        <f>SUMIFS(ProductionByTechnologyAnnual!K$3:K$2298,ProductionByTechnologyAnnual!$B$3:$B$2298,Results_Production!$A40,ProductionByTechnologyAnnual!$C$3:$C$2298,Results_Production!$B40)</f>
        <v>0</v>
      </c>
      <c r="K40">
        <f>SUMIFS(ProductionByTechnologyAnnual!L$3:L$2298,ProductionByTechnologyAnnual!$B$3:$B$2298,Results_Production!$A40,ProductionByTechnologyAnnual!$C$3:$C$2298,Results_Production!$B40)</f>
        <v>0</v>
      </c>
      <c r="L40">
        <f>SUMIFS(ProductionByTechnologyAnnual!M$3:M$2298,ProductionByTechnologyAnnual!$B$3:$B$2298,Results_Production!$A40,ProductionByTechnologyAnnual!$C$3:$C$2298,Results_Production!$B40)</f>
        <v>0</v>
      </c>
      <c r="M40">
        <f>SUMIFS(ProductionByTechnologyAnnual!N$3:N$2298,ProductionByTechnologyAnnual!$B$3:$B$2298,Results_Production!$A40,ProductionByTechnologyAnnual!$C$3:$C$2298,Results_Production!$B40)</f>
        <v>0</v>
      </c>
      <c r="N40">
        <f>SUMIFS(ProductionByTechnologyAnnual!O$3:O$2298,ProductionByTechnologyAnnual!$B$3:$B$2298,Results_Production!$A40,ProductionByTechnologyAnnual!$C$3:$C$2298,Results_Production!$B40)</f>
        <v>0</v>
      </c>
      <c r="O40">
        <f>SUMIFS(ProductionByTechnologyAnnual!P$3:P$2298,ProductionByTechnologyAnnual!$B$3:$B$2298,Results_Production!$A40,ProductionByTechnologyAnnual!$C$3:$C$2298,Results_Production!$B40)</f>
        <v>0</v>
      </c>
      <c r="P40">
        <f>SUMIFS(ProductionByTechnologyAnnual!Q$3:Q$2298,ProductionByTechnologyAnnual!$B$3:$B$2298,Results_Production!$A40,ProductionByTechnologyAnnual!$C$3:$C$2298,Results_Production!$B40)</f>
        <v>0</v>
      </c>
      <c r="Q40">
        <f>SUMIFS(ProductionByTechnologyAnnual!R$3:R$2298,ProductionByTechnologyAnnual!$B$3:$B$2298,Results_Production!$A40,ProductionByTechnologyAnnual!$C$3:$C$2298,Results_Production!$B40)</f>
        <v>0</v>
      </c>
      <c r="R40">
        <f>SUMIFS(ProductionByTechnologyAnnual!S$3:S$2298,ProductionByTechnologyAnnual!$B$3:$B$2298,Results_Production!$A40,ProductionByTechnologyAnnual!$C$3:$C$2298,Results_Production!$B40)</f>
        <v>0</v>
      </c>
      <c r="S40">
        <f>SUMIFS(ProductionByTechnologyAnnual!T$3:T$2298,ProductionByTechnologyAnnual!$B$3:$B$2298,Results_Production!$A40,ProductionByTechnologyAnnual!$C$3:$C$2298,Results_Production!$B40)</f>
        <v>0</v>
      </c>
      <c r="T40">
        <f>SUMIFS(ProductionByTechnologyAnnual!U$3:U$2298,ProductionByTechnologyAnnual!$B$3:$B$2298,Results_Production!$A40,ProductionByTechnologyAnnual!$C$3:$C$2298,Results_Production!$B40)</f>
        <v>0</v>
      </c>
      <c r="U40">
        <f>SUMIFS(ProductionByTechnologyAnnual!V$3:V$2298,ProductionByTechnologyAnnual!$B$3:$B$2298,Results_Production!$A40,ProductionByTechnologyAnnual!$C$3:$C$2298,Results_Production!$B40)</f>
        <v>0</v>
      </c>
      <c r="V40">
        <f>SUMIFS(ProductionByTechnologyAnnual!W$3:W$2298,ProductionByTechnologyAnnual!$B$3:$B$2298,Results_Production!$A40,ProductionByTechnologyAnnual!$C$3:$C$2298,Results_Production!$B40)</f>
        <v>0</v>
      </c>
      <c r="W40">
        <f>SUMIFS(ProductionByTechnologyAnnual!X$3:X$2298,ProductionByTechnologyAnnual!$B$3:$B$2298,Results_Production!$A40,ProductionByTechnologyAnnual!$C$3:$C$2298,Results_Production!$B40)</f>
        <v>0</v>
      </c>
      <c r="X40">
        <f>SUMIFS(ProductionByTechnologyAnnual!Y$3:Y$2298,ProductionByTechnologyAnnual!$B$3:$B$2298,Results_Production!$A40,ProductionByTechnologyAnnual!$C$3:$C$2298,Results_Production!$B40)</f>
        <v>0</v>
      </c>
      <c r="Y40">
        <f>SUMIFS(ProductionByTechnologyAnnual!Z$3:Z$2298,ProductionByTechnologyAnnual!$B$3:$B$2298,Results_Production!$A40,ProductionByTechnologyAnnual!$C$3:$C$2298,Results_Production!$B40)</f>
        <v>0</v>
      </c>
      <c r="Z40">
        <f>SUMIFS(ProductionByTechnologyAnnual!AA$3:AA$2298,ProductionByTechnologyAnnual!$B$3:$B$2298,Results_Production!$A40,ProductionByTechnologyAnnual!$C$3:$C$2298,Results_Production!$B40)</f>
        <v>0</v>
      </c>
      <c r="AA40">
        <f>SUMIFS(ProductionByTechnologyAnnual!AB$3:AB$2298,ProductionByTechnologyAnnual!$B$3:$B$2298,Results_Production!$A40,ProductionByTechnologyAnnual!$C$3:$C$2298,Results_Production!$B40)</f>
        <v>0</v>
      </c>
      <c r="AB40">
        <f>SUMIFS(ProductionByTechnologyAnnual!AC$3:AC$2298,ProductionByTechnologyAnnual!$B$3:$B$2298,Results_Production!$A40,ProductionByTechnologyAnnual!$C$3:$C$2298,Results_Production!$B40)</f>
        <v>0</v>
      </c>
      <c r="AC40">
        <f>SUMIFS(ProductionByTechnologyAnnual!AD$3:AD$2298,ProductionByTechnologyAnnual!$B$3:$B$2298,Results_Production!$A40,ProductionByTechnologyAnnual!$C$3:$C$2298,Results_Production!$B40)</f>
        <v>0</v>
      </c>
      <c r="AD40">
        <f>SUMIFS(ProductionByTechnologyAnnual!AE$3:AE$2298,ProductionByTechnologyAnnual!$B$3:$B$2298,Results_Production!$A40,ProductionByTechnologyAnnual!$C$3:$C$2298,Results_Production!$B40)</f>
        <v>0</v>
      </c>
      <c r="AE40">
        <f>SUMIFS(ProductionByTechnologyAnnual!AF$3:AF$2298,ProductionByTechnologyAnnual!$B$3:$B$2298,Results_Production!$A40,ProductionByTechnologyAnnual!$C$3:$C$2298,Results_Production!$B40)</f>
        <v>0</v>
      </c>
      <c r="AF40">
        <f>SUMIFS(ProductionByTechnologyAnnual!AG$3:AG$2298,ProductionByTechnologyAnnual!$B$3:$B$2298,Results_Production!$A40,ProductionByTechnologyAnnual!$C$3:$C$2298,Results_Production!$B40)</f>
        <v>0</v>
      </c>
      <c r="AG40">
        <f>SUMIFS(ProductionByTechnologyAnnual!AH$3:AH$2298,ProductionByTechnologyAnnual!$B$3:$B$2298,Results_Production!$A40,ProductionByTechnologyAnnual!$C$3:$C$2298,Results_Production!$B40)</f>
        <v>0</v>
      </c>
      <c r="AH40">
        <f>SUMIFS(ProductionByTechnologyAnnual!AI$3:AI$2298,ProductionByTechnologyAnnual!$B$3:$B$2298,Results_Production!$A40,ProductionByTechnologyAnnual!$C$3:$C$2298,Results_Production!$B40)</f>
        <v>0</v>
      </c>
      <c r="AI40">
        <f>SUMIFS(ProductionByTechnologyAnnual!AJ$3:AJ$2298,ProductionByTechnologyAnnual!$B$3:$B$2298,Results_Production!$A40,ProductionByTechnologyAnnual!$C$3:$C$2298,Results_Production!$B40)</f>
        <v>0</v>
      </c>
      <c r="AJ40">
        <f>SUMIFS(ProductionByTechnologyAnnual!AK$3:AK$2298,ProductionByTechnologyAnnual!$B$3:$B$2298,Results_Production!$A40,ProductionByTechnologyAnnual!$C$3:$C$2298,Results_Production!$B40)</f>
        <v>0</v>
      </c>
      <c r="AK40">
        <f>SUMIFS(ProductionByTechnologyAnnual!AL$3:AL$2298,ProductionByTechnologyAnnual!$B$3:$B$2298,Results_Production!$A40,ProductionByTechnologyAnnual!$C$3:$C$2298,Results_Production!$B40)</f>
        <v>0</v>
      </c>
      <c r="AL40">
        <f>SUMIFS(ProductionByTechnologyAnnual!AM$3:AM$2298,ProductionByTechnologyAnnual!$B$3:$B$2298,Results_Production!$A40,ProductionByTechnologyAnnual!$C$3:$C$2298,Results_Production!$B40)</f>
        <v>0</v>
      </c>
      <c r="AM40">
        <f>SUMIFS(ProductionByTechnologyAnnual!AN$3:AN$2298,ProductionByTechnologyAnnual!$B$3:$B$2298,Results_Production!$A40,ProductionByTechnologyAnnual!$C$3:$C$2298,Results_Production!$B40)</f>
        <v>0</v>
      </c>
      <c r="AN40">
        <f>SUMIFS(ProductionByTechnologyAnnual!AO$3:AO$2298,ProductionByTechnologyAnnual!$B$3:$B$2298,Results_Production!$A40,ProductionByTechnologyAnnual!$C$3:$C$2298,Results_Production!$B40)</f>
        <v>0</v>
      </c>
      <c r="AO40">
        <f>SUMIFS(ProductionByTechnologyAnnual!AP$3:AP$2298,ProductionByTechnologyAnnual!$B$3:$B$2298,Results_Production!$A40,ProductionByTechnologyAnnual!$C$3:$C$2298,Results_Production!$B40)</f>
        <v>0</v>
      </c>
      <c r="AP40">
        <f>SUMIFS(ProductionByTechnologyAnnual!AQ$3:AQ$2298,ProductionByTechnologyAnnual!$B$3:$B$2298,Results_Production!$A40,ProductionByTechnologyAnnual!$C$3:$C$2298,Results_Production!$B40)</f>
        <v>0</v>
      </c>
      <c r="AQ40">
        <f>SUMIFS(ProductionByTechnologyAnnual!AR$3:AR$2298,ProductionByTechnologyAnnual!$B$3:$B$2298,Results_Production!$A40,ProductionByTechnologyAnnual!$C$3:$C$2298,Results_Production!$B40)</f>
        <v>0</v>
      </c>
      <c r="AR40">
        <f>SUMIFS(ProductionByTechnologyAnnual!AS$3:AS$2298,ProductionByTechnologyAnnual!$B$3:$B$2298,Results_Production!$A40,ProductionByTechnologyAnnual!$C$3:$C$2298,Results_Production!$B40)</f>
        <v>0</v>
      </c>
      <c r="AS40">
        <f>SUMIFS(ProductionByTechnologyAnnual!AT$3:AT$2298,ProductionByTechnologyAnnual!$B$3:$B$2298,Results_Production!$A40,ProductionByTechnologyAnnual!$C$3:$C$2298,Results_Production!$B40)</f>
        <v>0</v>
      </c>
      <c r="AT40">
        <f>SUMIFS(ProductionByTechnologyAnnual!AU$3:AU$2298,ProductionByTechnologyAnnual!$B$3:$B$2298,Results_Production!$A40,ProductionByTechnologyAnnual!$C$3:$C$2298,Results_Production!$B40)</f>
        <v>0</v>
      </c>
      <c r="AU40">
        <f>SUMIFS(ProductionByTechnologyAnnual!AV$3:AV$2298,ProductionByTechnologyAnnual!$B$3:$B$2298,Results_Production!$A40,ProductionByTechnologyAnnual!$C$3:$C$2298,Results_Production!$B40)</f>
        <v>0</v>
      </c>
      <c r="AV40">
        <f>SUMIFS(ProductionByTechnologyAnnual!AW$3:AW$2298,ProductionByTechnologyAnnual!$B$3:$B$2298,Results_Production!$A40,ProductionByTechnologyAnnual!$C$3:$C$2298,Results_Production!$B40)</f>
        <v>0</v>
      </c>
      <c r="AW40">
        <f>SUMIFS(ProductionByTechnologyAnnual!AX$3:AX$2298,ProductionByTechnologyAnnual!$B$3:$B$2298,Results_Production!$A40,ProductionByTechnologyAnnual!$C$3:$C$2298,Results_Production!$B40)</f>
        <v>0</v>
      </c>
      <c r="AX40">
        <f>SUMIFS(ProductionByTechnologyAnnual!AY$3:AY$2298,ProductionByTechnologyAnnual!$B$3:$B$2298,Results_Production!$A40,ProductionByTechnologyAnnual!$C$3:$C$2298,Results_Production!$B40)</f>
        <v>0</v>
      </c>
      <c r="AY40">
        <f>SUMIFS(ProductionByTechnologyAnnual!AZ$3:AZ$2298,ProductionByTechnologyAnnual!$B$3:$B$2298,Results_Production!$A40,ProductionByTechnologyAnnual!$C$3:$C$2298,Results_Production!$B40)</f>
        <v>0</v>
      </c>
      <c r="AZ40">
        <f>SUMIFS(ProductionByTechnologyAnnual!BA$3:BA$2298,ProductionByTechnologyAnnual!$B$3:$B$2298,Results_Production!$A40,ProductionByTechnologyAnnual!$C$3:$C$2298,Results_Production!$B40)</f>
        <v>0</v>
      </c>
      <c r="BA40">
        <f>SUMIFS(ProductionByTechnologyAnnual!BB$3:BB$2298,ProductionByTechnologyAnnual!$B$3:$B$2298,Results_Production!$A40,ProductionByTechnologyAnnual!$C$3:$C$2298,Results_Production!$B40)</f>
        <v>0</v>
      </c>
      <c r="BB40">
        <f>SUMIFS(ProductionByTechnologyAnnual!BC$3:BC$2298,ProductionByTechnologyAnnual!$B$3:$B$2298,Results_Production!$A40,ProductionByTechnologyAnnual!$C$3:$C$2298,Results_Production!$B40)</f>
        <v>0</v>
      </c>
      <c r="BC40">
        <f>SUMIFS(ProductionByTechnologyAnnual!BD$3:BD$2298,ProductionByTechnologyAnnual!$B$3:$B$2298,Results_Production!$A40,ProductionByTechnologyAnnual!$C$3:$C$2298,Results_Production!$B40)</f>
        <v>0</v>
      </c>
      <c r="BD40">
        <f>SUMIFS(ProductionByTechnologyAnnual!BE$3:BE$2298,ProductionByTechnologyAnnual!$B$3:$B$2298,Results_Production!$A40,ProductionByTechnologyAnnual!$C$3:$C$2298,Results_Production!$B40)</f>
        <v>0</v>
      </c>
      <c r="BE40">
        <f>SUMIFS(ProductionByTechnologyAnnual!BF$3:BF$2298,ProductionByTechnologyAnnual!$B$3:$B$2298,Results_Production!$A40,ProductionByTechnologyAnnual!$C$3:$C$2298,Results_Production!$B40)</f>
        <v>0</v>
      </c>
      <c r="BF40">
        <f>SUMIFS(ProductionByTechnologyAnnual!BG$3:BG$2298,ProductionByTechnologyAnnual!$B$3:$B$2298,Results_Production!$A40,ProductionByTechnologyAnnual!$C$3:$C$2298,Results_Production!$B40)</f>
        <v>0</v>
      </c>
    </row>
    <row r="41" spans="1:58" x14ac:dyDescent="0.25">
      <c r="A41" t="s">
        <v>86</v>
      </c>
      <c r="B41" t="s">
        <v>98</v>
      </c>
      <c r="C41">
        <f>SUMIFS(ProductionByTechnologyAnnual!D$3:D$2298,ProductionByTechnologyAnnual!$B$3:$B$2298,Results_Production!$A41,ProductionByTechnologyAnnual!$C$3:$C$2298,Results_Production!$B41)</f>
        <v>0</v>
      </c>
      <c r="D41">
        <f>SUMIFS(ProductionByTechnologyAnnual!E$3:E$2298,ProductionByTechnologyAnnual!$B$3:$B$2298,Results_Production!$A41,ProductionByTechnologyAnnual!$C$3:$C$2298,Results_Production!$B41)</f>
        <v>0</v>
      </c>
      <c r="E41">
        <f>SUMIFS(ProductionByTechnologyAnnual!F$3:F$2298,ProductionByTechnologyAnnual!$B$3:$B$2298,Results_Production!$A41,ProductionByTechnologyAnnual!$C$3:$C$2298,Results_Production!$B41)</f>
        <v>0</v>
      </c>
      <c r="F41">
        <f>SUMIFS(ProductionByTechnologyAnnual!G$3:G$2298,ProductionByTechnologyAnnual!$B$3:$B$2298,Results_Production!$A41,ProductionByTechnologyAnnual!$C$3:$C$2298,Results_Production!$B41)</f>
        <v>0</v>
      </c>
      <c r="G41">
        <f>SUMIFS(ProductionByTechnologyAnnual!H$3:H$2298,ProductionByTechnologyAnnual!$B$3:$B$2298,Results_Production!$A41,ProductionByTechnologyAnnual!$C$3:$C$2298,Results_Production!$B41)</f>
        <v>0</v>
      </c>
      <c r="H41">
        <f>SUMIFS(ProductionByTechnologyAnnual!I$3:I$2298,ProductionByTechnologyAnnual!$B$3:$B$2298,Results_Production!$A41,ProductionByTechnologyAnnual!$C$3:$C$2298,Results_Production!$B41)</f>
        <v>0</v>
      </c>
      <c r="I41">
        <f>SUMIFS(ProductionByTechnologyAnnual!J$3:J$2298,ProductionByTechnologyAnnual!$B$3:$B$2298,Results_Production!$A41,ProductionByTechnologyAnnual!$C$3:$C$2298,Results_Production!$B41)</f>
        <v>0</v>
      </c>
      <c r="J41">
        <f>SUMIFS(ProductionByTechnologyAnnual!K$3:K$2298,ProductionByTechnologyAnnual!$B$3:$B$2298,Results_Production!$A41,ProductionByTechnologyAnnual!$C$3:$C$2298,Results_Production!$B41)</f>
        <v>0</v>
      </c>
      <c r="K41">
        <f>SUMIFS(ProductionByTechnologyAnnual!L$3:L$2298,ProductionByTechnologyAnnual!$B$3:$B$2298,Results_Production!$A41,ProductionByTechnologyAnnual!$C$3:$C$2298,Results_Production!$B41)</f>
        <v>0</v>
      </c>
      <c r="L41">
        <f>SUMIFS(ProductionByTechnologyAnnual!M$3:M$2298,ProductionByTechnologyAnnual!$B$3:$B$2298,Results_Production!$A41,ProductionByTechnologyAnnual!$C$3:$C$2298,Results_Production!$B41)</f>
        <v>0</v>
      </c>
      <c r="M41">
        <f>SUMIFS(ProductionByTechnologyAnnual!N$3:N$2298,ProductionByTechnologyAnnual!$B$3:$B$2298,Results_Production!$A41,ProductionByTechnologyAnnual!$C$3:$C$2298,Results_Production!$B41)</f>
        <v>0</v>
      </c>
      <c r="N41">
        <f>SUMIFS(ProductionByTechnologyAnnual!O$3:O$2298,ProductionByTechnologyAnnual!$B$3:$B$2298,Results_Production!$A41,ProductionByTechnologyAnnual!$C$3:$C$2298,Results_Production!$B41)</f>
        <v>0</v>
      </c>
      <c r="O41">
        <f>SUMIFS(ProductionByTechnologyAnnual!P$3:P$2298,ProductionByTechnologyAnnual!$B$3:$B$2298,Results_Production!$A41,ProductionByTechnologyAnnual!$C$3:$C$2298,Results_Production!$B41)</f>
        <v>0</v>
      </c>
      <c r="P41">
        <f>SUMIFS(ProductionByTechnologyAnnual!Q$3:Q$2298,ProductionByTechnologyAnnual!$B$3:$B$2298,Results_Production!$A41,ProductionByTechnologyAnnual!$C$3:$C$2298,Results_Production!$B41)</f>
        <v>0</v>
      </c>
      <c r="Q41">
        <f>SUMIFS(ProductionByTechnologyAnnual!R$3:R$2298,ProductionByTechnologyAnnual!$B$3:$B$2298,Results_Production!$A41,ProductionByTechnologyAnnual!$C$3:$C$2298,Results_Production!$B41)</f>
        <v>0</v>
      </c>
      <c r="R41">
        <f>SUMIFS(ProductionByTechnologyAnnual!S$3:S$2298,ProductionByTechnologyAnnual!$B$3:$B$2298,Results_Production!$A41,ProductionByTechnologyAnnual!$C$3:$C$2298,Results_Production!$B41)</f>
        <v>0</v>
      </c>
      <c r="S41">
        <f>SUMIFS(ProductionByTechnologyAnnual!T$3:T$2298,ProductionByTechnologyAnnual!$B$3:$B$2298,Results_Production!$A41,ProductionByTechnologyAnnual!$C$3:$C$2298,Results_Production!$B41)</f>
        <v>0</v>
      </c>
      <c r="T41">
        <f>SUMIFS(ProductionByTechnologyAnnual!U$3:U$2298,ProductionByTechnologyAnnual!$B$3:$B$2298,Results_Production!$A41,ProductionByTechnologyAnnual!$C$3:$C$2298,Results_Production!$B41)</f>
        <v>0</v>
      </c>
      <c r="U41">
        <f>SUMIFS(ProductionByTechnologyAnnual!V$3:V$2298,ProductionByTechnologyAnnual!$B$3:$B$2298,Results_Production!$A41,ProductionByTechnologyAnnual!$C$3:$C$2298,Results_Production!$B41)</f>
        <v>0</v>
      </c>
      <c r="V41">
        <f>SUMIFS(ProductionByTechnologyAnnual!W$3:W$2298,ProductionByTechnologyAnnual!$B$3:$B$2298,Results_Production!$A41,ProductionByTechnologyAnnual!$C$3:$C$2298,Results_Production!$B41)</f>
        <v>0</v>
      </c>
      <c r="W41">
        <f>SUMIFS(ProductionByTechnologyAnnual!X$3:X$2298,ProductionByTechnologyAnnual!$B$3:$B$2298,Results_Production!$A41,ProductionByTechnologyAnnual!$C$3:$C$2298,Results_Production!$B41)</f>
        <v>0</v>
      </c>
      <c r="X41">
        <f>SUMIFS(ProductionByTechnologyAnnual!Y$3:Y$2298,ProductionByTechnologyAnnual!$B$3:$B$2298,Results_Production!$A41,ProductionByTechnologyAnnual!$C$3:$C$2298,Results_Production!$B41)</f>
        <v>0</v>
      </c>
      <c r="Y41">
        <f>SUMIFS(ProductionByTechnologyAnnual!Z$3:Z$2298,ProductionByTechnologyAnnual!$B$3:$B$2298,Results_Production!$A41,ProductionByTechnologyAnnual!$C$3:$C$2298,Results_Production!$B41)</f>
        <v>0</v>
      </c>
      <c r="Z41">
        <f>SUMIFS(ProductionByTechnologyAnnual!AA$3:AA$2298,ProductionByTechnologyAnnual!$B$3:$B$2298,Results_Production!$A41,ProductionByTechnologyAnnual!$C$3:$C$2298,Results_Production!$B41)</f>
        <v>0</v>
      </c>
      <c r="AA41">
        <f>SUMIFS(ProductionByTechnologyAnnual!AB$3:AB$2298,ProductionByTechnologyAnnual!$B$3:$B$2298,Results_Production!$A41,ProductionByTechnologyAnnual!$C$3:$C$2298,Results_Production!$B41)</f>
        <v>0</v>
      </c>
      <c r="AB41">
        <f>SUMIFS(ProductionByTechnologyAnnual!AC$3:AC$2298,ProductionByTechnologyAnnual!$B$3:$B$2298,Results_Production!$A41,ProductionByTechnologyAnnual!$C$3:$C$2298,Results_Production!$B41)</f>
        <v>0</v>
      </c>
      <c r="AC41">
        <f>SUMIFS(ProductionByTechnologyAnnual!AD$3:AD$2298,ProductionByTechnologyAnnual!$B$3:$B$2298,Results_Production!$A41,ProductionByTechnologyAnnual!$C$3:$C$2298,Results_Production!$B41)</f>
        <v>0</v>
      </c>
      <c r="AD41">
        <f>SUMIFS(ProductionByTechnologyAnnual!AE$3:AE$2298,ProductionByTechnologyAnnual!$B$3:$B$2298,Results_Production!$A41,ProductionByTechnologyAnnual!$C$3:$C$2298,Results_Production!$B41)</f>
        <v>0</v>
      </c>
      <c r="AE41">
        <f>SUMIFS(ProductionByTechnologyAnnual!AF$3:AF$2298,ProductionByTechnologyAnnual!$B$3:$B$2298,Results_Production!$A41,ProductionByTechnologyAnnual!$C$3:$C$2298,Results_Production!$B41)</f>
        <v>0</v>
      </c>
      <c r="AF41">
        <f>SUMIFS(ProductionByTechnologyAnnual!AG$3:AG$2298,ProductionByTechnologyAnnual!$B$3:$B$2298,Results_Production!$A41,ProductionByTechnologyAnnual!$C$3:$C$2298,Results_Production!$B41)</f>
        <v>0</v>
      </c>
      <c r="AG41">
        <f>SUMIFS(ProductionByTechnologyAnnual!AH$3:AH$2298,ProductionByTechnologyAnnual!$B$3:$B$2298,Results_Production!$A41,ProductionByTechnologyAnnual!$C$3:$C$2298,Results_Production!$B41)</f>
        <v>0</v>
      </c>
      <c r="AH41">
        <f>SUMIFS(ProductionByTechnologyAnnual!AI$3:AI$2298,ProductionByTechnologyAnnual!$B$3:$B$2298,Results_Production!$A41,ProductionByTechnologyAnnual!$C$3:$C$2298,Results_Production!$B41)</f>
        <v>0</v>
      </c>
      <c r="AI41">
        <f>SUMIFS(ProductionByTechnologyAnnual!AJ$3:AJ$2298,ProductionByTechnologyAnnual!$B$3:$B$2298,Results_Production!$A41,ProductionByTechnologyAnnual!$C$3:$C$2298,Results_Production!$B41)</f>
        <v>0</v>
      </c>
      <c r="AJ41">
        <f>SUMIFS(ProductionByTechnologyAnnual!AK$3:AK$2298,ProductionByTechnologyAnnual!$B$3:$B$2298,Results_Production!$A41,ProductionByTechnologyAnnual!$C$3:$C$2298,Results_Production!$B41)</f>
        <v>0</v>
      </c>
      <c r="AK41">
        <f>SUMIFS(ProductionByTechnologyAnnual!AL$3:AL$2298,ProductionByTechnologyAnnual!$B$3:$B$2298,Results_Production!$A41,ProductionByTechnologyAnnual!$C$3:$C$2298,Results_Production!$B41)</f>
        <v>0</v>
      </c>
      <c r="AL41">
        <f>SUMIFS(ProductionByTechnologyAnnual!AM$3:AM$2298,ProductionByTechnologyAnnual!$B$3:$B$2298,Results_Production!$A41,ProductionByTechnologyAnnual!$C$3:$C$2298,Results_Production!$B41)</f>
        <v>0</v>
      </c>
      <c r="AM41">
        <f>SUMIFS(ProductionByTechnologyAnnual!AN$3:AN$2298,ProductionByTechnologyAnnual!$B$3:$B$2298,Results_Production!$A41,ProductionByTechnologyAnnual!$C$3:$C$2298,Results_Production!$B41)</f>
        <v>0</v>
      </c>
      <c r="AN41">
        <f>SUMIFS(ProductionByTechnologyAnnual!AO$3:AO$2298,ProductionByTechnologyAnnual!$B$3:$B$2298,Results_Production!$A41,ProductionByTechnologyAnnual!$C$3:$C$2298,Results_Production!$B41)</f>
        <v>0</v>
      </c>
      <c r="AO41">
        <f>SUMIFS(ProductionByTechnologyAnnual!AP$3:AP$2298,ProductionByTechnologyAnnual!$B$3:$B$2298,Results_Production!$A41,ProductionByTechnologyAnnual!$C$3:$C$2298,Results_Production!$B41)</f>
        <v>0</v>
      </c>
      <c r="AP41">
        <f>SUMIFS(ProductionByTechnologyAnnual!AQ$3:AQ$2298,ProductionByTechnologyAnnual!$B$3:$B$2298,Results_Production!$A41,ProductionByTechnologyAnnual!$C$3:$C$2298,Results_Production!$B41)</f>
        <v>0</v>
      </c>
      <c r="AQ41">
        <f>SUMIFS(ProductionByTechnologyAnnual!AR$3:AR$2298,ProductionByTechnologyAnnual!$B$3:$B$2298,Results_Production!$A41,ProductionByTechnologyAnnual!$C$3:$C$2298,Results_Production!$B41)</f>
        <v>0</v>
      </c>
      <c r="AR41">
        <f>SUMIFS(ProductionByTechnologyAnnual!AS$3:AS$2298,ProductionByTechnologyAnnual!$B$3:$B$2298,Results_Production!$A41,ProductionByTechnologyAnnual!$C$3:$C$2298,Results_Production!$B41)</f>
        <v>0</v>
      </c>
      <c r="AS41">
        <f>SUMIFS(ProductionByTechnologyAnnual!AT$3:AT$2298,ProductionByTechnologyAnnual!$B$3:$B$2298,Results_Production!$A41,ProductionByTechnologyAnnual!$C$3:$C$2298,Results_Production!$B41)</f>
        <v>0</v>
      </c>
      <c r="AT41">
        <f>SUMIFS(ProductionByTechnologyAnnual!AU$3:AU$2298,ProductionByTechnologyAnnual!$B$3:$B$2298,Results_Production!$A41,ProductionByTechnologyAnnual!$C$3:$C$2298,Results_Production!$B41)</f>
        <v>0</v>
      </c>
      <c r="AU41">
        <f>SUMIFS(ProductionByTechnologyAnnual!AV$3:AV$2298,ProductionByTechnologyAnnual!$B$3:$B$2298,Results_Production!$A41,ProductionByTechnologyAnnual!$C$3:$C$2298,Results_Production!$B41)</f>
        <v>0</v>
      </c>
      <c r="AV41">
        <f>SUMIFS(ProductionByTechnologyAnnual!AW$3:AW$2298,ProductionByTechnologyAnnual!$B$3:$B$2298,Results_Production!$A41,ProductionByTechnologyAnnual!$C$3:$C$2298,Results_Production!$B41)</f>
        <v>0</v>
      </c>
      <c r="AW41">
        <f>SUMIFS(ProductionByTechnologyAnnual!AX$3:AX$2298,ProductionByTechnologyAnnual!$B$3:$B$2298,Results_Production!$A41,ProductionByTechnologyAnnual!$C$3:$C$2298,Results_Production!$B41)</f>
        <v>0</v>
      </c>
      <c r="AX41">
        <f>SUMIFS(ProductionByTechnologyAnnual!AY$3:AY$2298,ProductionByTechnologyAnnual!$B$3:$B$2298,Results_Production!$A41,ProductionByTechnologyAnnual!$C$3:$C$2298,Results_Production!$B41)</f>
        <v>0</v>
      </c>
      <c r="AY41">
        <f>SUMIFS(ProductionByTechnologyAnnual!AZ$3:AZ$2298,ProductionByTechnologyAnnual!$B$3:$B$2298,Results_Production!$A41,ProductionByTechnologyAnnual!$C$3:$C$2298,Results_Production!$B41)</f>
        <v>0</v>
      </c>
      <c r="AZ41">
        <f>SUMIFS(ProductionByTechnologyAnnual!BA$3:BA$2298,ProductionByTechnologyAnnual!$B$3:$B$2298,Results_Production!$A41,ProductionByTechnologyAnnual!$C$3:$C$2298,Results_Production!$B41)</f>
        <v>0</v>
      </c>
      <c r="BA41">
        <f>SUMIFS(ProductionByTechnologyAnnual!BB$3:BB$2298,ProductionByTechnologyAnnual!$B$3:$B$2298,Results_Production!$A41,ProductionByTechnologyAnnual!$C$3:$C$2298,Results_Production!$B41)</f>
        <v>0</v>
      </c>
      <c r="BB41">
        <f>SUMIFS(ProductionByTechnologyAnnual!BC$3:BC$2298,ProductionByTechnologyAnnual!$B$3:$B$2298,Results_Production!$A41,ProductionByTechnologyAnnual!$C$3:$C$2298,Results_Production!$B41)</f>
        <v>0</v>
      </c>
      <c r="BC41">
        <f>SUMIFS(ProductionByTechnologyAnnual!BD$3:BD$2298,ProductionByTechnologyAnnual!$B$3:$B$2298,Results_Production!$A41,ProductionByTechnologyAnnual!$C$3:$C$2298,Results_Production!$B41)</f>
        <v>0</v>
      </c>
      <c r="BD41">
        <f>SUMIFS(ProductionByTechnologyAnnual!BE$3:BE$2298,ProductionByTechnologyAnnual!$B$3:$B$2298,Results_Production!$A41,ProductionByTechnologyAnnual!$C$3:$C$2298,Results_Production!$B41)</f>
        <v>0</v>
      </c>
      <c r="BE41">
        <f>SUMIFS(ProductionByTechnologyAnnual!BF$3:BF$2298,ProductionByTechnologyAnnual!$B$3:$B$2298,Results_Production!$A41,ProductionByTechnologyAnnual!$C$3:$C$2298,Results_Production!$B41)</f>
        <v>0</v>
      </c>
      <c r="BF41">
        <f>SUMIFS(ProductionByTechnologyAnnual!BG$3:BG$2298,ProductionByTechnologyAnnual!$B$3:$B$2298,Results_Production!$A41,ProductionByTechnologyAnnual!$C$3:$C$2298,Results_Production!$B41)</f>
        <v>0</v>
      </c>
    </row>
    <row r="42" spans="1:58" x14ac:dyDescent="0.25">
      <c r="A42" t="s">
        <v>87</v>
      </c>
      <c r="B42" t="s">
        <v>98</v>
      </c>
      <c r="C42">
        <f>SUMIFS(ProductionByTechnologyAnnual!D$3:D$2298,ProductionByTechnologyAnnual!$B$3:$B$2298,Results_Production!$A42,ProductionByTechnologyAnnual!$C$3:$C$2298,Results_Production!$B42)</f>
        <v>0</v>
      </c>
      <c r="D42">
        <f>SUMIFS(ProductionByTechnologyAnnual!E$3:E$2298,ProductionByTechnologyAnnual!$B$3:$B$2298,Results_Production!$A42,ProductionByTechnologyAnnual!$C$3:$C$2298,Results_Production!$B42)</f>
        <v>0</v>
      </c>
      <c r="E42">
        <f>SUMIFS(ProductionByTechnologyAnnual!F$3:F$2298,ProductionByTechnologyAnnual!$B$3:$B$2298,Results_Production!$A42,ProductionByTechnologyAnnual!$C$3:$C$2298,Results_Production!$B42)</f>
        <v>0</v>
      </c>
      <c r="F42">
        <f>SUMIFS(ProductionByTechnologyAnnual!G$3:G$2298,ProductionByTechnologyAnnual!$B$3:$B$2298,Results_Production!$A42,ProductionByTechnologyAnnual!$C$3:$C$2298,Results_Production!$B42)</f>
        <v>0</v>
      </c>
      <c r="G42">
        <f>SUMIFS(ProductionByTechnologyAnnual!H$3:H$2298,ProductionByTechnologyAnnual!$B$3:$B$2298,Results_Production!$A42,ProductionByTechnologyAnnual!$C$3:$C$2298,Results_Production!$B42)</f>
        <v>0</v>
      </c>
      <c r="H42">
        <f>SUMIFS(ProductionByTechnologyAnnual!I$3:I$2298,ProductionByTechnologyAnnual!$B$3:$B$2298,Results_Production!$A42,ProductionByTechnologyAnnual!$C$3:$C$2298,Results_Production!$B42)</f>
        <v>0</v>
      </c>
      <c r="I42">
        <f>SUMIFS(ProductionByTechnologyAnnual!J$3:J$2298,ProductionByTechnologyAnnual!$B$3:$B$2298,Results_Production!$A42,ProductionByTechnologyAnnual!$C$3:$C$2298,Results_Production!$B42)</f>
        <v>0</v>
      </c>
      <c r="J42">
        <f>SUMIFS(ProductionByTechnologyAnnual!K$3:K$2298,ProductionByTechnologyAnnual!$B$3:$B$2298,Results_Production!$A42,ProductionByTechnologyAnnual!$C$3:$C$2298,Results_Production!$B42)</f>
        <v>0</v>
      </c>
      <c r="K42">
        <f>SUMIFS(ProductionByTechnologyAnnual!L$3:L$2298,ProductionByTechnologyAnnual!$B$3:$B$2298,Results_Production!$A42,ProductionByTechnologyAnnual!$C$3:$C$2298,Results_Production!$B42)</f>
        <v>0</v>
      </c>
      <c r="L42">
        <f>SUMIFS(ProductionByTechnologyAnnual!M$3:M$2298,ProductionByTechnologyAnnual!$B$3:$B$2298,Results_Production!$A42,ProductionByTechnologyAnnual!$C$3:$C$2298,Results_Production!$B42)</f>
        <v>0</v>
      </c>
      <c r="M42">
        <f>SUMIFS(ProductionByTechnologyAnnual!N$3:N$2298,ProductionByTechnologyAnnual!$B$3:$B$2298,Results_Production!$A42,ProductionByTechnologyAnnual!$C$3:$C$2298,Results_Production!$B42)</f>
        <v>0</v>
      </c>
      <c r="N42">
        <f>SUMIFS(ProductionByTechnologyAnnual!O$3:O$2298,ProductionByTechnologyAnnual!$B$3:$B$2298,Results_Production!$A42,ProductionByTechnologyAnnual!$C$3:$C$2298,Results_Production!$B42)</f>
        <v>0</v>
      </c>
      <c r="O42">
        <f>SUMIFS(ProductionByTechnologyAnnual!P$3:P$2298,ProductionByTechnologyAnnual!$B$3:$B$2298,Results_Production!$A42,ProductionByTechnologyAnnual!$C$3:$C$2298,Results_Production!$B42)</f>
        <v>0</v>
      </c>
      <c r="P42">
        <f>SUMIFS(ProductionByTechnologyAnnual!Q$3:Q$2298,ProductionByTechnologyAnnual!$B$3:$B$2298,Results_Production!$A42,ProductionByTechnologyAnnual!$C$3:$C$2298,Results_Production!$B42)</f>
        <v>0</v>
      </c>
      <c r="Q42">
        <f>SUMIFS(ProductionByTechnologyAnnual!R$3:R$2298,ProductionByTechnologyAnnual!$B$3:$B$2298,Results_Production!$A42,ProductionByTechnologyAnnual!$C$3:$C$2298,Results_Production!$B42)</f>
        <v>0</v>
      </c>
      <c r="R42">
        <f>SUMIFS(ProductionByTechnologyAnnual!S$3:S$2298,ProductionByTechnologyAnnual!$B$3:$B$2298,Results_Production!$A42,ProductionByTechnologyAnnual!$C$3:$C$2298,Results_Production!$B42)</f>
        <v>0</v>
      </c>
      <c r="S42">
        <f>SUMIFS(ProductionByTechnologyAnnual!T$3:T$2298,ProductionByTechnologyAnnual!$B$3:$B$2298,Results_Production!$A42,ProductionByTechnologyAnnual!$C$3:$C$2298,Results_Production!$B42)</f>
        <v>0</v>
      </c>
      <c r="T42">
        <f>SUMIFS(ProductionByTechnologyAnnual!U$3:U$2298,ProductionByTechnologyAnnual!$B$3:$B$2298,Results_Production!$A42,ProductionByTechnologyAnnual!$C$3:$C$2298,Results_Production!$B42)</f>
        <v>0</v>
      </c>
      <c r="U42">
        <f>SUMIFS(ProductionByTechnologyAnnual!V$3:V$2298,ProductionByTechnologyAnnual!$B$3:$B$2298,Results_Production!$A42,ProductionByTechnologyAnnual!$C$3:$C$2298,Results_Production!$B42)</f>
        <v>0</v>
      </c>
      <c r="V42">
        <f>SUMIFS(ProductionByTechnologyAnnual!W$3:W$2298,ProductionByTechnologyAnnual!$B$3:$B$2298,Results_Production!$A42,ProductionByTechnologyAnnual!$C$3:$C$2298,Results_Production!$B42)</f>
        <v>0</v>
      </c>
      <c r="W42">
        <f>SUMIFS(ProductionByTechnologyAnnual!X$3:X$2298,ProductionByTechnologyAnnual!$B$3:$B$2298,Results_Production!$A42,ProductionByTechnologyAnnual!$C$3:$C$2298,Results_Production!$B42)</f>
        <v>0</v>
      </c>
      <c r="X42">
        <f>SUMIFS(ProductionByTechnologyAnnual!Y$3:Y$2298,ProductionByTechnologyAnnual!$B$3:$B$2298,Results_Production!$A42,ProductionByTechnologyAnnual!$C$3:$C$2298,Results_Production!$B42)</f>
        <v>0</v>
      </c>
      <c r="Y42">
        <f>SUMIFS(ProductionByTechnologyAnnual!Z$3:Z$2298,ProductionByTechnologyAnnual!$B$3:$B$2298,Results_Production!$A42,ProductionByTechnologyAnnual!$C$3:$C$2298,Results_Production!$B42)</f>
        <v>0</v>
      </c>
      <c r="Z42">
        <f>SUMIFS(ProductionByTechnologyAnnual!AA$3:AA$2298,ProductionByTechnologyAnnual!$B$3:$B$2298,Results_Production!$A42,ProductionByTechnologyAnnual!$C$3:$C$2298,Results_Production!$B42)</f>
        <v>0</v>
      </c>
      <c r="AA42">
        <f>SUMIFS(ProductionByTechnologyAnnual!AB$3:AB$2298,ProductionByTechnologyAnnual!$B$3:$B$2298,Results_Production!$A42,ProductionByTechnologyAnnual!$C$3:$C$2298,Results_Production!$B42)</f>
        <v>0</v>
      </c>
      <c r="AB42">
        <f>SUMIFS(ProductionByTechnologyAnnual!AC$3:AC$2298,ProductionByTechnologyAnnual!$B$3:$B$2298,Results_Production!$A42,ProductionByTechnologyAnnual!$C$3:$C$2298,Results_Production!$B42)</f>
        <v>0</v>
      </c>
      <c r="AC42">
        <f>SUMIFS(ProductionByTechnologyAnnual!AD$3:AD$2298,ProductionByTechnologyAnnual!$B$3:$B$2298,Results_Production!$A42,ProductionByTechnologyAnnual!$C$3:$C$2298,Results_Production!$B42)</f>
        <v>0</v>
      </c>
      <c r="AD42">
        <f>SUMIFS(ProductionByTechnologyAnnual!AE$3:AE$2298,ProductionByTechnologyAnnual!$B$3:$B$2298,Results_Production!$A42,ProductionByTechnologyAnnual!$C$3:$C$2298,Results_Production!$B42)</f>
        <v>0</v>
      </c>
      <c r="AE42">
        <f>SUMIFS(ProductionByTechnologyAnnual!AF$3:AF$2298,ProductionByTechnologyAnnual!$B$3:$B$2298,Results_Production!$A42,ProductionByTechnologyAnnual!$C$3:$C$2298,Results_Production!$B42)</f>
        <v>0</v>
      </c>
      <c r="AF42">
        <f>SUMIFS(ProductionByTechnologyAnnual!AG$3:AG$2298,ProductionByTechnologyAnnual!$B$3:$B$2298,Results_Production!$A42,ProductionByTechnologyAnnual!$C$3:$C$2298,Results_Production!$B42)</f>
        <v>0</v>
      </c>
      <c r="AG42">
        <f>SUMIFS(ProductionByTechnologyAnnual!AH$3:AH$2298,ProductionByTechnologyAnnual!$B$3:$B$2298,Results_Production!$A42,ProductionByTechnologyAnnual!$C$3:$C$2298,Results_Production!$B42)</f>
        <v>0</v>
      </c>
      <c r="AH42">
        <f>SUMIFS(ProductionByTechnologyAnnual!AI$3:AI$2298,ProductionByTechnologyAnnual!$B$3:$B$2298,Results_Production!$A42,ProductionByTechnologyAnnual!$C$3:$C$2298,Results_Production!$B42)</f>
        <v>0</v>
      </c>
      <c r="AI42">
        <f>SUMIFS(ProductionByTechnologyAnnual!AJ$3:AJ$2298,ProductionByTechnologyAnnual!$B$3:$B$2298,Results_Production!$A42,ProductionByTechnologyAnnual!$C$3:$C$2298,Results_Production!$B42)</f>
        <v>0</v>
      </c>
      <c r="AJ42">
        <f>SUMIFS(ProductionByTechnologyAnnual!AK$3:AK$2298,ProductionByTechnologyAnnual!$B$3:$B$2298,Results_Production!$A42,ProductionByTechnologyAnnual!$C$3:$C$2298,Results_Production!$B42)</f>
        <v>0</v>
      </c>
      <c r="AK42">
        <f>SUMIFS(ProductionByTechnologyAnnual!AL$3:AL$2298,ProductionByTechnologyAnnual!$B$3:$B$2298,Results_Production!$A42,ProductionByTechnologyAnnual!$C$3:$C$2298,Results_Production!$B42)</f>
        <v>0</v>
      </c>
      <c r="AL42">
        <f>SUMIFS(ProductionByTechnologyAnnual!AM$3:AM$2298,ProductionByTechnologyAnnual!$B$3:$B$2298,Results_Production!$A42,ProductionByTechnologyAnnual!$C$3:$C$2298,Results_Production!$B42)</f>
        <v>0</v>
      </c>
      <c r="AM42">
        <f>SUMIFS(ProductionByTechnologyAnnual!AN$3:AN$2298,ProductionByTechnologyAnnual!$B$3:$B$2298,Results_Production!$A42,ProductionByTechnologyAnnual!$C$3:$C$2298,Results_Production!$B42)</f>
        <v>0</v>
      </c>
      <c r="AN42">
        <f>SUMIFS(ProductionByTechnologyAnnual!AO$3:AO$2298,ProductionByTechnologyAnnual!$B$3:$B$2298,Results_Production!$A42,ProductionByTechnologyAnnual!$C$3:$C$2298,Results_Production!$B42)</f>
        <v>0</v>
      </c>
      <c r="AO42">
        <f>SUMIFS(ProductionByTechnologyAnnual!AP$3:AP$2298,ProductionByTechnologyAnnual!$B$3:$B$2298,Results_Production!$A42,ProductionByTechnologyAnnual!$C$3:$C$2298,Results_Production!$B42)</f>
        <v>0</v>
      </c>
      <c r="AP42">
        <f>SUMIFS(ProductionByTechnologyAnnual!AQ$3:AQ$2298,ProductionByTechnologyAnnual!$B$3:$B$2298,Results_Production!$A42,ProductionByTechnologyAnnual!$C$3:$C$2298,Results_Production!$B42)</f>
        <v>0</v>
      </c>
      <c r="AQ42">
        <f>SUMIFS(ProductionByTechnologyAnnual!AR$3:AR$2298,ProductionByTechnologyAnnual!$B$3:$B$2298,Results_Production!$A42,ProductionByTechnologyAnnual!$C$3:$C$2298,Results_Production!$B42)</f>
        <v>0</v>
      </c>
      <c r="AR42">
        <f>SUMIFS(ProductionByTechnologyAnnual!AS$3:AS$2298,ProductionByTechnologyAnnual!$B$3:$B$2298,Results_Production!$A42,ProductionByTechnologyAnnual!$C$3:$C$2298,Results_Production!$B42)</f>
        <v>0</v>
      </c>
      <c r="AS42">
        <f>SUMIFS(ProductionByTechnologyAnnual!AT$3:AT$2298,ProductionByTechnologyAnnual!$B$3:$B$2298,Results_Production!$A42,ProductionByTechnologyAnnual!$C$3:$C$2298,Results_Production!$B42)</f>
        <v>0</v>
      </c>
      <c r="AT42">
        <f>SUMIFS(ProductionByTechnologyAnnual!AU$3:AU$2298,ProductionByTechnologyAnnual!$B$3:$B$2298,Results_Production!$A42,ProductionByTechnologyAnnual!$C$3:$C$2298,Results_Production!$B42)</f>
        <v>0</v>
      </c>
      <c r="AU42">
        <f>SUMIFS(ProductionByTechnologyAnnual!AV$3:AV$2298,ProductionByTechnologyAnnual!$B$3:$B$2298,Results_Production!$A42,ProductionByTechnologyAnnual!$C$3:$C$2298,Results_Production!$B42)</f>
        <v>0</v>
      </c>
      <c r="AV42">
        <f>SUMIFS(ProductionByTechnologyAnnual!AW$3:AW$2298,ProductionByTechnologyAnnual!$B$3:$B$2298,Results_Production!$A42,ProductionByTechnologyAnnual!$C$3:$C$2298,Results_Production!$B42)</f>
        <v>0</v>
      </c>
      <c r="AW42">
        <f>SUMIFS(ProductionByTechnologyAnnual!AX$3:AX$2298,ProductionByTechnologyAnnual!$B$3:$B$2298,Results_Production!$A42,ProductionByTechnologyAnnual!$C$3:$C$2298,Results_Production!$B42)</f>
        <v>0</v>
      </c>
      <c r="AX42">
        <f>SUMIFS(ProductionByTechnologyAnnual!AY$3:AY$2298,ProductionByTechnologyAnnual!$B$3:$B$2298,Results_Production!$A42,ProductionByTechnologyAnnual!$C$3:$C$2298,Results_Production!$B42)</f>
        <v>0</v>
      </c>
      <c r="AY42">
        <f>SUMIFS(ProductionByTechnologyAnnual!AZ$3:AZ$2298,ProductionByTechnologyAnnual!$B$3:$B$2298,Results_Production!$A42,ProductionByTechnologyAnnual!$C$3:$C$2298,Results_Production!$B42)</f>
        <v>0</v>
      </c>
      <c r="AZ42">
        <f>SUMIFS(ProductionByTechnologyAnnual!BA$3:BA$2298,ProductionByTechnologyAnnual!$B$3:$B$2298,Results_Production!$A42,ProductionByTechnologyAnnual!$C$3:$C$2298,Results_Production!$B42)</f>
        <v>0</v>
      </c>
      <c r="BA42">
        <f>SUMIFS(ProductionByTechnologyAnnual!BB$3:BB$2298,ProductionByTechnologyAnnual!$B$3:$B$2298,Results_Production!$A42,ProductionByTechnologyAnnual!$C$3:$C$2298,Results_Production!$B42)</f>
        <v>0</v>
      </c>
      <c r="BB42">
        <f>SUMIFS(ProductionByTechnologyAnnual!BC$3:BC$2298,ProductionByTechnologyAnnual!$B$3:$B$2298,Results_Production!$A42,ProductionByTechnologyAnnual!$C$3:$C$2298,Results_Production!$B42)</f>
        <v>0</v>
      </c>
      <c r="BC42">
        <f>SUMIFS(ProductionByTechnologyAnnual!BD$3:BD$2298,ProductionByTechnologyAnnual!$B$3:$B$2298,Results_Production!$A42,ProductionByTechnologyAnnual!$C$3:$C$2298,Results_Production!$B42)</f>
        <v>0</v>
      </c>
      <c r="BD42">
        <f>SUMIFS(ProductionByTechnologyAnnual!BE$3:BE$2298,ProductionByTechnologyAnnual!$B$3:$B$2298,Results_Production!$A42,ProductionByTechnologyAnnual!$C$3:$C$2298,Results_Production!$B42)</f>
        <v>0</v>
      </c>
      <c r="BE42">
        <f>SUMIFS(ProductionByTechnologyAnnual!BF$3:BF$2298,ProductionByTechnologyAnnual!$B$3:$B$2298,Results_Production!$A42,ProductionByTechnologyAnnual!$C$3:$C$2298,Results_Production!$B42)</f>
        <v>0</v>
      </c>
      <c r="BF42">
        <f>SUMIFS(ProductionByTechnologyAnnual!BG$3:BG$2298,ProductionByTechnologyAnnual!$B$3:$B$2298,Results_Production!$A42,ProductionByTechnologyAnnual!$C$3:$C$2298,Results_Production!$B42)</f>
        <v>0</v>
      </c>
    </row>
    <row r="47" spans="1:58" ht="15.75" x14ac:dyDescent="0.25">
      <c r="A47" s="2" t="s">
        <v>5</v>
      </c>
      <c r="B47" s="2">
        <v>2015</v>
      </c>
      <c r="C47" s="2">
        <v>2016</v>
      </c>
      <c r="D47" s="2">
        <v>2017</v>
      </c>
      <c r="E47" s="2">
        <v>2018</v>
      </c>
      <c r="F47" s="2">
        <v>2019</v>
      </c>
      <c r="G47" s="2">
        <v>2020</v>
      </c>
      <c r="H47" s="2">
        <v>2021</v>
      </c>
      <c r="I47" s="2">
        <v>2022</v>
      </c>
      <c r="J47" s="2">
        <v>2023</v>
      </c>
      <c r="K47" s="2">
        <v>2024</v>
      </c>
      <c r="L47" s="2">
        <v>2025</v>
      </c>
      <c r="M47" s="2">
        <v>2026</v>
      </c>
      <c r="N47" s="2">
        <v>2027</v>
      </c>
      <c r="O47" s="2">
        <v>2028</v>
      </c>
      <c r="P47" s="2">
        <v>2029</v>
      </c>
      <c r="Q47" s="2">
        <v>2030</v>
      </c>
      <c r="R47" s="2">
        <v>2031</v>
      </c>
      <c r="S47" s="2">
        <v>2032</v>
      </c>
      <c r="T47" s="2">
        <v>2033</v>
      </c>
      <c r="U47" s="2">
        <v>2034</v>
      </c>
      <c r="V47" s="2">
        <v>2035</v>
      </c>
      <c r="W47" s="2">
        <v>2036</v>
      </c>
      <c r="X47" s="2">
        <v>2037</v>
      </c>
      <c r="Y47" s="2">
        <v>2038</v>
      </c>
      <c r="Z47" s="2">
        <v>2039</v>
      </c>
      <c r="AA47" s="2">
        <v>2040</v>
      </c>
      <c r="AB47" s="2">
        <v>2041</v>
      </c>
      <c r="AC47" s="2">
        <v>2042</v>
      </c>
      <c r="AD47" s="2">
        <v>2043</v>
      </c>
      <c r="AE47" s="2">
        <v>2044</v>
      </c>
      <c r="AF47" s="2">
        <v>2045</v>
      </c>
      <c r="AG47" s="2">
        <v>2046</v>
      </c>
      <c r="AH47" s="2">
        <v>2047</v>
      </c>
      <c r="AI47" s="2">
        <v>2048</v>
      </c>
      <c r="AJ47" s="2">
        <v>2049</v>
      </c>
      <c r="AK47" s="2">
        <v>2050</v>
      </c>
      <c r="AL47" s="2">
        <v>2051</v>
      </c>
      <c r="AM47" s="2">
        <v>2052</v>
      </c>
      <c r="AN47" s="2">
        <v>2053</v>
      </c>
      <c r="AO47" s="2">
        <v>2054</v>
      </c>
      <c r="AP47" s="2">
        <v>2055</v>
      </c>
      <c r="AQ47" s="2">
        <v>2056</v>
      </c>
      <c r="AR47" s="2">
        <v>2057</v>
      </c>
      <c r="AS47" s="2">
        <v>2058</v>
      </c>
      <c r="AT47" s="2">
        <v>2059</v>
      </c>
      <c r="AU47" s="2">
        <v>2060</v>
      </c>
      <c r="AV47" s="2">
        <v>2061</v>
      </c>
      <c r="AW47" s="2">
        <v>2062</v>
      </c>
      <c r="AX47" s="2">
        <v>2063</v>
      </c>
      <c r="AY47" s="2">
        <v>2064</v>
      </c>
      <c r="AZ47" s="2">
        <v>2065</v>
      </c>
      <c r="BA47" s="2">
        <v>2066</v>
      </c>
      <c r="BB47" s="2">
        <v>2067</v>
      </c>
      <c r="BC47" s="2">
        <v>2068</v>
      </c>
      <c r="BD47" s="2">
        <v>2069</v>
      </c>
      <c r="BE47" s="2">
        <v>2070</v>
      </c>
    </row>
    <row r="48" spans="1:58" x14ac:dyDescent="0.25">
      <c r="A48" s="8" t="s">
        <v>138</v>
      </c>
      <c r="B48" s="5">
        <f>(C4+C5)</f>
        <v>2.8195814130595802</v>
      </c>
      <c r="C48" s="5">
        <f t="shared" ref="C48:BE48" si="0">(D4+D5)</f>
        <v>2.8195814130595802</v>
      </c>
      <c r="D48" s="5">
        <f t="shared" si="0"/>
        <v>0</v>
      </c>
      <c r="E48" s="5">
        <f t="shared" si="0"/>
        <v>1.1369279880000001</v>
      </c>
      <c r="F48" s="5">
        <f t="shared" si="0"/>
        <v>2.8195814130595802</v>
      </c>
      <c r="G48" s="5">
        <f t="shared" si="0"/>
        <v>7.1906980766306994</v>
      </c>
      <c r="H48" s="5">
        <f t="shared" si="0"/>
        <v>7.0497190059777193</v>
      </c>
      <c r="I48" s="5">
        <f t="shared" si="0"/>
        <v>6.9087399353247392</v>
      </c>
      <c r="J48" s="5">
        <f t="shared" si="0"/>
        <v>6.7677608646717591</v>
      </c>
      <c r="K48" s="5">
        <f t="shared" si="0"/>
        <v>6.6267817940187896</v>
      </c>
      <c r="L48" s="5">
        <f t="shared" si="0"/>
        <v>5.7809073701009099</v>
      </c>
      <c r="M48" s="5">
        <f t="shared" si="0"/>
        <v>5.6399282994479298</v>
      </c>
      <c r="N48" s="5">
        <f t="shared" si="0"/>
        <v>5.4989492287949497</v>
      </c>
      <c r="O48" s="5">
        <f t="shared" si="0"/>
        <v>5.3579701581419741</v>
      </c>
      <c r="P48" s="5">
        <f t="shared" si="0"/>
        <v>5.216991087488994</v>
      </c>
      <c r="Q48" s="5">
        <f t="shared" si="0"/>
        <v>5.0760120168360148</v>
      </c>
      <c r="R48" s="5">
        <f t="shared" si="0"/>
        <v>4.9350329461830356</v>
      </c>
      <c r="S48" s="5">
        <f t="shared" si="0"/>
        <v>1.9330862382</v>
      </c>
      <c r="T48" s="5">
        <f t="shared" si="0"/>
        <v>1.8762398388000001</v>
      </c>
      <c r="U48" s="5">
        <f t="shared" si="0"/>
        <v>1.8193934394</v>
      </c>
      <c r="V48" s="5">
        <f t="shared" si="0"/>
        <v>1.7625470400000001</v>
      </c>
      <c r="W48" s="5">
        <f t="shared" si="0"/>
        <v>4.3711166635711196</v>
      </c>
      <c r="X48" s="5">
        <f t="shared" si="0"/>
        <v>4.3711166635711196</v>
      </c>
      <c r="Y48" s="5">
        <f t="shared" si="0"/>
        <v>13.085592885829</v>
      </c>
      <c r="Z48" s="5">
        <f t="shared" si="0"/>
        <v>37.003693344803601</v>
      </c>
      <c r="AA48" s="5">
        <f t="shared" si="0"/>
        <v>63.237647419430203</v>
      </c>
      <c r="AB48" s="5">
        <f t="shared" si="0"/>
        <v>86.993716243186199</v>
      </c>
      <c r="AC48" s="5">
        <f t="shared" si="0"/>
        <v>110.749785066942</v>
      </c>
      <c r="AD48" s="5">
        <f t="shared" si="0"/>
        <v>134.50585389069801</v>
      </c>
      <c r="AE48" s="5">
        <f t="shared" si="0"/>
        <v>156.971260745064</v>
      </c>
      <c r="AF48" s="5">
        <f t="shared" si="0"/>
        <v>178.09005801027899</v>
      </c>
      <c r="AG48" s="5">
        <f t="shared" si="0"/>
        <v>199.402953744511</v>
      </c>
      <c r="AH48" s="5">
        <f t="shared" si="0"/>
        <v>220.191838904869</v>
      </c>
      <c r="AI48" s="5">
        <f t="shared" si="0"/>
        <v>241.82120680283299</v>
      </c>
      <c r="AJ48" s="5">
        <f t="shared" si="0"/>
        <v>264.02103432476002</v>
      </c>
      <c r="AK48" s="5">
        <f t="shared" si="0"/>
        <v>289.06144300025397</v>
      </c>
      <c r="AL48" s="5">
        <f t="shared" si="0"/>
        <v>316.028984160623</v>
      </c>
      <c r="AM48" s="5">
        <f t="shared" si="0"/>
        <v>339.10037992888999</v>
      </c>
      <c r="AN48" s="5">
        <f t="shared" si="0"/>
        <v>362.15119637555398</v>
      </c>
      <c r="AO48" s="5">
        <f t="shared" si="0"/>
        <v>390.66208783377601</v>
      </c>
      <c r="AP48" s="5">
        <f t="shared" si="0"/>
        <v>419.57867977577098</v>
      </c>
      <c r="AQ48" s="5">
        <f t="shared" si="0"/>
        <v>443.33474859952702</v>
      </c>
      <c r="AR48" s="5">
        <f t="shared" si="0"/>
        <v>467.090817423283</v>
      </c>
      <c r="AS48" s="5">
        <f t="shared" si="0"/>
        <v>490.84688624703898</v>
      </c>
      <c r="AT48" s="5">
        <f t="shared" si="0"/>
        <v>514.60295507079502</v>
      </c>
      <c r="AU48" s="5">
        <f t="shared" si="0"/>
        <v>533.98790723098</v>
      </c>
      <c r="AV48" s="5">
        <f t="shared" si="0"/>
        <v>557.74397605473598</v>
      </c>
      <c r="AW48" s="5">
        <f t="shared" si="0"/>
        <v>581.50004487849299</v>
      </c>
      <c r="AX48" s="5">
        <f t="shared" si="0"/>
        <v>605.25611370224897</v>
      </c>
      <c r="AY48" s="5">
        <f t="shared" si="0"/>
        <v>629.01218252600404</v>
      </c>
      <c r="AZ48" s="5">
        <f t="shared" si="0"/>
        <v>652.76825134976002</v>
      </c>
      <c r="BA48" s="5">
        <f t="shared" si="0"/>
        <v>676.52432017351703</v>
      </c>
      <c r="BB48" s="5">
        <f t="shared" si="0"/>
        <v>700.28038899727301</v>
      </c>
      <c r="BC48" s="5">
        <f t="shared" si="0"/>
        <v>724.03645782102899</v>
      </c>
      <c r="BD48" s="5">
        <f t="shared" si="0"/>
        <v>747.79252664478497</v>
      </c>
      <c r="BE48" s="5">
        <f t="shared" si="0"/>
        <v>771.54859546854095</v>
      </c>
    </row>
    <row r="49" spans="1:57" x14ac:dyDescent="0.25">
      <c r="A49" s="8" t="s">
        <v>135</v>
      </c>
      <c r="B49" s="5">
        <f>(C22+C23)</f>
        <v>1.9126506679198501</v>
      </c>
      <c r="C49" s="5">
        <f t="shared" ref="C49:BE49" si="1">(D22+D23)</f>
        <v>2.56451626519162</v>
      </c>
      <c r="D49" s="5">
        <f t="shared" si="1"/>
        <v>0</v>
      </c>
      <c r="E49" s="5">
        <f t="shared" si="1"/>
        <v>1.0979596390892601</v>
      </c>
      <c r="F49" s="5">
        <f t="shared" si="1"/>
        <v>3.15087949926476</v>
      </c>
      <c r="G49" s="5">
        <f t="shared" si="1"/>
        <v>1.4237191313999999</v>
      </c>
      <c r="H49" s="5">
        <f t="shared" si="1"/>
        <v>0</v>
      </c>
      <c r="I49" s="5">
        <f t="shared" si="1"/>
        <v>0</v>
      </c>
      <c r="J49" s="5">
        <f t="shared" si="1"/>
        <v>0</v>
      </c>
      <c r="K49" s="5">
        <f t="shared" si="1"/>
        <v>0</v>
      </c>
      <c r="L49" s="5">
        <f t="shared" si="1"/>
        <v>0</v>
      </c>
      <c r="M49" s="5">
        <f t="shared" si="1"/>
        <v>0</v>
      </c>
      <c r="N49" s="5">
        <f t="shared" si="1"/>
        <v>0</v>
      </c>
      <c r="O49" s="5">
        <f t="shared" si="1"/>
        <v>0</v>
      </c>
      <c r="P49" s="5">
        <f t="shared" si="1"/>
        <v>0</v>
      </c>
      <c r="Q49" s="5">
        <f t="shared" si="1"/>
        <v>0</v>
      </c>
      <c r="R49" s="5">
        <f t="shared" si="1"/>
        <v>0</v>
      </c>
      <c r="S49" s="5">
        <f t="shared" si="1"/>
        <v>0</v>
      </c>
      <c r="T49" s="5">
        <f t="shared" si="1"/>
        <v>0</v>
      </c>
      <c r="U49" s="5">
        <f t="shared" si="1"/>
        <v>0</v>
      </c>
      <c r="V49" s="5">
        <f t="shared" si="1"/>
        <v>0</v>
      </c>
      <c r="W49" s="5">
        <f t="shared" si="1"/>
        <v>0</v>
      </c>
      <c r="X49" s="5">
        <f t="shared" si="1"/>
        <v>0</v>
      </c>
      <c r="Y49" s="5">
        <f t="shared" si="1"/>
        <v>3.5885523332803197E-2</v>
      </c>
      <c r="Z49" s="5">
        <f t="shared" si="1"/>
        <v>1.7942761666401599E-2</v>
      </c>
      <c r="AA49" s="5">
        <f t="shared" si="1"/>
        <v>0</v>
      </c>
      <c r="AB49" s="5">
        <f t="shared" si="1"/>
        <v>0</v>
      </c>
      <c r="AC49" s="5">
        <f t="shared" si="1"/>
        <v>0</v>
      </c>
      <c r="AD49" s="5">
        <f t="shared" si="1"/>
        <v>0</v>
      </c>
      <c r="AE49" s="5">
        <f t="shared" si="1"/>
        <v>0</v>
      </c>
      <c r="AF49" s="5">
        <f t="shared" si="1"/>
        <v>0</v>
      </c>
      <c r="AG49" s="5">
        <f t="shared" si="1"/>
        <v>0</v>
      </c>
      <c r="AH49" s="5">
        <f t="shared" si="1"/>
        <v>0</v>
      </c>
      <c r="AI49" s="5">
        <f t="shared" si="1"/>
        <v>0</v>
      </c>
      <c r="AJ49" s="5">
        <f t="shared" si="1"/>
        <v>0</v>
      </c>
      <c r="AK49" s="5">
        <f t="shared" si="1"/>
        <v>0</v>
      </c>
      <c r="AL49" s="5">
        <f t="shared" si="1"/>
        <v>0</v>
      </c>
      <c r="AM49" s="5">
        <f t="shared" si="1"/>
        <v>0</v>
      </c>
      <c r="AN49" s="5">
        <f t="shared" si="1"/>
        <v>0</v>
      </c>
      <c r="AO49" s="5">
        <f t="shared" si="1"/>
        <v>0</v>
      </c>
      <c r="AP49" s="5">
        <f t="shared" si="1"/>
        <v>0</v>
      </c>
      <c r="AQ49" s="5">
        <f t="shared" si="1"/>
        <v>0</v>
      </c>
      <c r="AR49" s="5">
        <f t="shared" si="1"/>
        <v>0</v>
      </c>
      <c r="AS49" s="5">
        <f t="shared" si="1"/>
        <v>0</v>
      </c>
      <c r="AT49" s="5">
        <f t="shared" si="1"/>
        <v>0</v>
      </c>
      <c r="AU49" s="5">
        <f t="shared" si="1"/>
        <v>0</v>
      </c>
      <c r="AV49" s="5">
        <f t="shared" si="1"/>
        <v>0.91922289093502696</v>
      </c>
      <c r="AW49" s="5">
        <f t="shared" si="1"/>
        <v>0</v>
      </c>
      <c r="AX49" s="5">
        <f t="shared" si="1"/>
        <v>0.62199470285016001</v>
      </c>
      <c r="AY49" s="5">
        <f t="shared" si="1"/>
        <v>5.8121231759877201</v>
      </c>
      <c r="AZ49" s="5">
        <f t="shared" si="1"/>
        <v>13.275873603719001</v>
      </c>
      <c r="BA49" s="5">
        <f t="shared" si="1"/>
        <v>17.37807467863</v>
      </c>
      <c r="BB49" s="5">
        <f t="shared" si="1"/>
        <v>19.932306821374901</v>
      </c>
      <c r="BC49" s="5">
        <f t="shared" si="1"/>
        <v>31.355133815353799</v>
      </c>
      <c r="BD49" s="5">
        <f t="shared" si="1"/>
        <v>41.260689224196497</v>
      </c>
      <c r="BE49" s="5">
        <f t="shared" si="1"/>
        <v>52.8990360258938</v>
      </c>
    </row>
    <row r="50" spans="1:57" x14ac:dyDescent="0.25">
      <c r="A50" s="8" t="s">
        <v>166</v>
      </c>
      <c r="B50" s="5">
        <f>C16</f>
        <v>0</v>
      </c>
      <c r="C50" s="5">
        <f t="shared" ref="C50:BE50" si="2">D16</f>
        <v>0</v>
      </c>
      <c r="D50" s="5">
        <f t="shared" si="2"/>
        <v>0</v>
      </c>
      <c r="E50" s="5">
        <f t="shared" si="2"/>
        <v>0</v>
      </c>
      <c r="F50" s="5">
        <f t="shared" si="2"/>
        <v>0</v>
      </c>
      <c r="G50" s="5">
        <f t="shared" si="2"/>
        <v>0</v>
      </c>
      <c r="H50" s="5">
        <f t="shared" si="2"/>
        <v>0</v>
      </c>
      <c r="I50" s="5">
        <f t="shared" si="2"/>
        <v>0</v>
      </c>
      <c r="J50" s="5">
        <f t="shared" si="2"/>
        <v>0</v>
      </c>
      <c r="K50" s="5">
        <f t="shared" si="2"/>
        <v>0</v>
      </c>
      <c r="L50" s="5">
        <f t="shared" si="2"/>
        <v>0</v>
      </c>
      <c r="M50" s="5">
        <f t="shared" si="2"/>
        <v>0</v>
      </c>
      <c r="N50" s="5">
        <f t="shared" si="2"/>
        <v>0</v>
      </c>
      <c r="O50" s="5">
        <f t="shared" si="2"/>
        <v>0</v>
      </c>
      <c r="P50" s="5">
        <f t="shared" si="2"/>
        <v>0</v>
      </c>
      <c r="Q50" s="5">
        <f t="shared" si="2"/>
        <v>0</v>
      </c>
      <c r="R50" s="5">
        <f t="shared" si="2"/>
        <v>0</v>
      </c>
      <c r="S50" s="5">
        <f t="shared" si="2"/>
        <v>0</v>
      </c>
      <c r="T50" s="5">
        <f t="shared" si="2"/>
        <v>0</v>
      </c>
      <c r="U50" s="5">
        <f t="shared" si="2"/>
        <v>0</v>
      </c>
      <c r="V50" s="5">
        <f t="shared" si="2"/>
        <v>0</v>
      </c>
      <c r="W50" s="5">
        <f t="shared" si="2"/>
        <v>0</v>
      </c>
      <c r="X50" s="5">
        <f t="shared" si="2"/>
        <v>0</v>
      </c>
      <c r="Y50" s="5">
        <f t="shared" si="2"/>
        <v>0</v>
      </c>
      <c r="Z50" s="5">
        <f t="shared" si="2"/>
        <v>6.5269593879287404</v>
      </c>
      <c r="AA50" s="5">
        <f t="shared" si="2"/>
        <v>15.880457605937</v>
      </c>
      <c r="AB50" s="5">
        <f t="shared" si="2"/>
        <v>20.158995407384399</v>
      </c>
      <c r="AC50" s="5">
        <f t="shared" si="2"/>
        <v>34.985332647387999</v>
      </c>
      <c r="AD50" s="5">
        <f t="shared" si="2"/>
        <v>51.081469954781099</v>
      </c>
      <c r="AE50" s="5">
        <f t="shared" si="2"/>
        <v>58.301792916187999</v>
      </c>
      <c r="AF50" s="5">
        <f t="shared" si="2"/>
        <v>58.379916341048599</v>
      </c>
      <c r="AG50" s="5">
        <f t="shared" si="2"/>
        <v>60.324458374610003</v>
      </c>
      <c r="AH50" s="5">
        <f t="shared" si="2"/>
        <v>61.438841822314998</v>
      </c>
      <c r="AI50" s="5">
        <f t="shared" si="2"/>
        <v>64.751023083913907</v>
      </c>
      <c r="AJ50" s="5">
        <f t="shared" si="2"/>
        <v>66.313736577207905</v>
      </c>
      <c r="AK50" s="5">
        <f t="shared" si="2"/>
        <v>70.579514842675295</v>
      </c>
      <c r="AL50" s="5">
        <f t="shared" si="2"/>
        <v>77.526104447529505</v>
      </c>
      <c r="AM50" s="5">
        <f t="shared" si="2"/>
        <v>82.792448332162493</v>
      </c>
      <c r="AN50" s="5">
        <f t="shared" si="2"/>
        <v>88.225658069456401</v>
      </c>
      <c r="AO50" s="5">
        <f t="shared" si="2"/>
        <v>99.518166008768105</v>
      </c>
      <c r="AP50" s="5">
        <f t="shared" si="2"/>
        <v>120.209725445861</v>
      </c>
      <c r="AQ50" s="5">
        <f t="shared" si="2"/>
        <v>151.43791459961</v>
      </c>
      <c r="AR50" s="5">
        <f t="shared" si="2"/>
        <v>156.33852868537099</v>
      </c>
      <c r="AS50" s="5">
        <f t="shared" si="2"/>
        <v>186.77507378129999</v>
      </c>
      <c r="AT50" s="5">
        <f t="shared" si="2"/>
        <v>217.49376754760499</v>
      </c>
      <c r="AU50" s="5">
        <f t="shared" si="2"/>
        <v>253.39746837274899</v>
      </c>
      <c r="AV50" s="5">
        <f t="shared" si="2"/>
        <v>291.86487195769001</v>
      </c>
      <c r="AW50" s="5">
        <f t="shared" si="2"/>
        <v>309.13261027066301</v>
      </c>
      <c r="AX50" s="5">
        <f t="shared" si="2"/>
        <v>340.81993212992899</v>
      </c>
      <c r="AY50" s="5">
        <f t="shared" si="2"/>
        <v>375.70009806470199</v>
      </c>
      <c r="AZ50" s="5">
        <f t="shared" si="2"/>
        <v>410.00007666064897</v>
      </c>
      <c r="BA50" s="5">
        <f t="shared" si="2"/>
        <v>442.18799120577</v>
      </c>
      <c r="BB50" s="5">
        <f t="shared" si="2"/>
        <v>443.04690289730598</v>
      </c>
      <c r="BC50" s="5">
        <f t="shared" si="2"/>
        <v>473.64199156761401</v>
      </c>
      <c r="BD50" s="5">
        <f t="shared" si="2"/>
        <v>526.06563975793995</v>
      </c>
      <c r="BE50" s="5">
        <f t="shared" si="2"/>
        <v>586.535002197783</v>
      </c>
    </row>
    <row r="51" spans="1:57" x14ac:dyDescent="0.25">
      <c r="A51" s="8" t="s">
        <v>167</v>
      </c>
      <c r="B51" s="5">
        <f>(C24+C25)</f>
        <v>0</v>
      </c>
      <c r="C51" s="5">
        <f t="shared" ref="C51:BE51" si="3">(D24+D25)</f>
        <v>0</v>
      </c>
      <c r="D51" s="5">
        <f t="shared" si="3"/>
        <v>0</v>
      </c>
      <c r="E51" s="5">
        <f t="shared" si="3"/>
        <v>0</v>
      </c>
      <c r="F51" s="5">
        <f t="shared" si="3"/>
        <v>0</v>
      </c>
      <c r="G51" s="5">
        <f t="shared" si="3"/>
        <v>15.32392079390543</v>
      </c>
      <c r="H51" s="5">
        <f t="shared" si="3"/>
        <v>13.445459615712911</v>
      </c>
      <c r="I51" s="5">
        <f t="shared" si="3"/>
        <v>15.32392079390543</v>
      </c>
      <c r="J51" s="5">
        <f t="shared" si="3"/>
        <v>1.1839778921218</v>
      </c>
      <c r="K51" s="5">
        <f t="shared" si="3"/>
        <v>0</v>
      </c>
      <c r="L51" s="5">
        <f t="shared" si="3"/>
        <v>0</v>
      </c>
      <c r="M51" s="5">
        <f t="shared" si="3"/>
        <v>0</v>
      </c>
      <c r="N51" s="5">
        <f t="shared" si="3"/>
        <v>0</v>
      </c>
      <c r="O51" s="5">
        <f t="shared" si="3"/>
        <v>0</v>
      </c>
      <c r="P51" s="5">
        <f t="shared" si="3"/>
        <v>0</v>
      </c>
      <c r="Q51" s="5">
        <f t="shared" si="3"/>
        <v>0</v>
      </c>
      <c r="R51" s="5">
        <f t="shared" si="3"/>
        <v>3.6860251666306603</v>
      </c>
      <c r="S51" s="5">
        <f t="shared" si="3"/>
        <v>6.3849669910756406</v>
      </c>
      <c r="T51" s="5">
        <f t="shared" si="3"/>
        <v>6.3849669910756406</v>
      </c>
      <c r="U51" s="5">
        <f t="shared" si="3"/>
        <v>5.7413157739646206</v>
      </c>
      <c r="V51" s="5">
        <f t="shared" si="3"/>
        <v>17.70876826557614</v>
      </c>
      <c r="W51" s="5">
        <f t="shared" si="3"/>
        <v>30.834511366876843</v>
      </c>
      <c r="X51" s="5">
        <f t="shared" si="3"/>
        <v>37.583578854188836</v>
      </c>
      <c r="Y51" s="5">
        <f t="shared" si="3"/>
        <v>41.05319322419404</v>
      </c>
      <c r="Z51" s="5">
        <f t="shared" si="3"/>
        <v>39.774264680810639</v>
      </c>
      <c r="AA51" s="5">
        <f t="shared" si="3"/>
        <v>38.573478304887686</v>
      </c>
      <c r="AB51" s="5">
        <f t="shared" si="3"/>
        <v>36.895578533611335</v>
      </c>
      <c r="AC51" s="5">
        <f t="shared" si="3"/>
        <v>28.456162726142793</v>
      </c>
      <c r="AD51" s="5">
        <f t="shared" si="3"/>
        <v>14.925692828270057</v>
      </c>
      <c r="AE51" s="5">
        <f t="shared" si="3"/>
        <v>7.30559114375313</v>
      </c>
      <c r="AF51" s="5">
        <f t="shared" si="3"/>
        <v>7.0946245721786099</v>
      </c>
      <c r="AG51" s="5">
        <f t="shared" si="3"/>
        <v>6.0121063883900501</v>
      </c>
      <c r="AH51" s="5">
        <f t="shared" si="3"/>
        <v>4.9712234535564601</v>
      </c>
      <c r="AI51" s="5">
        <f t="shared" si="3"/>
        <v>2.4444202477870598</v>
      </c>
      <c r="AJ51" s="5">
        <f t="shared" si="3"/>
        <v>2.1481715770910901</v>
      </c>
      <c r="AK51" s="5">
        <f t="shared" si="3"/>
        <v>1.55027371983152</v>
      </c>
      <c r="AL51" s="5">
        <f t="shared" si="3"/>
        <v>0.77987173506684704</v>
      </c>
      <c r="AM51" s="5">
        <f t="shared" si="3"/>
        <v>0.39147946211847501</v>
      </c>
      <c r="AN51" s="5">
        <f t="shared" si="3"/>
        <v>0</v>
      </c>
      <c r="AO51" s="5">
        <f t="shared" si="3"/>
        <v>0</v>
      </c>
      <c r="AP51" s="5">
        <f t="shared" si="3"/>
        <v>0</v>
      </c>
      <c r="AQ51" s="5">
        <f t="shared" si="3"/>
        <v>0</v>
      </c>
      <c r="AR51" s="5">
        <f t="shared" si="3"/>
        <v>0</v>
      </c>
      <c r="AS51" s="5">
        <f t="shared" si="3"/>
        <v>0</v>
      </c>
      <c r="AT51" s="5">
        <f t="shared" si="3"/>
        <v>0</v>
      </c>
      <c r="AU51" s="5">
        <f t="shared" si="3"/>
        <v>0</v>
      </c>
      <c r="AV51" s="5">
        <f t="shared" si="3"/>
        <v>0</v>
      </c>
      <c r="AW51" s="5">
        <f t="shared" si="3"/>
        <v>0</v>
      </c>
      <c r="AX51" s="5">
        <f t="shared" si="3"/>
        <v>0</v>
      </c>
      <c r="AY51" s="5">
        <f t="shared" si="3"/>
        <v>0</v>
      </c>
      <c r="AZ51" s="5">
        <f t="shared" si="3"/>
        <v>0</v>
      </c>
      <c r="BA51" s="5">
        <f t="shared" si="3"/>
        <v>0</v>
      </c>
      <c r="BB51" s="5">
        <f t="shared" si="3"/>
        <v>0</v>
      </c>
      <c r="BC51" s="5">
        <f t="shared" si="3"/>
        <v>0</v>
      </c>
      <c r="BD51" s="5">
        <f t="shared" si="3"/>
        <v>0</v>
      </c>
      <c r="BE51" s="5">
        <f t="shared" si="3"/>
        <v>0</v>
      </c>
    </row>
    <row r="52" spans="1:57" x14ac:dyDescent="0.25">
      <c r="A52" s="8" t="s">
        <v>134</v>
      </c>
      <c r="B52" s="5">
        <f>C26</f>
        <v>0</v>
      </c>
      <c r="C52" s="5">
        <f t="shared" ref="C52:BE52" si="4">D26</f>
        <v>0</v>
      </c>
      <c r="D52" s="5">
        <f t="shared" si="4"/>
        <v>0</v>
      </c>
      <c r="E52" s="5">
        <f t="shared" si="4"/>
        <v>0</v>
      </c>
      <c r="F52" s="5">
        <f t="shared" si="4"/>
        <v>0</v>
      </c>
      <c r="G52" s="5">
        <f t="shared" si="4"/>
        <v>0</v>
      </c>
      <c r="H52" s="5">
        <f t="shared" si="4"/>
        <v>0</v>
      </c>
      <c r="I52" s="5">
        <f t="shared" si="4"/>
        <v>0</v>
      </c>
      <c r="J52" s="5">
        <f t="shared" si="4"/>
        <v>0</v>
      </c>
      <c r="K52" s="5">
        <f t="shared" si="4"/>
        <v>0</v>
      </c>
      <c r="L52" s="5">
        <f t="shared" si="4"/>
        <v>0</v>
      </c>
      <c r="M52" s="5">
        <f t="shared" si="4"/>
        <v>0</v>
      </c>
      <c r="N52" s="5">
        <f t="shared" si="4"/>
        <v>0</v>
      </c>
      <c r="O52" s="5">
        <f t="shared" si="4"/>
        <v>0</v>
      </c>
      <c r="P52" s="5">
        <f t="shared" si="4"/>
        <v>0</v>
      </c>
      <c r="Q52" s="5">
        <f t="shared" si="4"/>
        <v>0</v>
      </c>
      <c r="R52" s="5">
        <f t="shared" si="4"/>
        <v>0</v>
      </c>
      <c r="S52" s="5">
        <f t="shared" si="4"/>
        <v>0</v>
      </c>
      <c r="T52" s="5">
        <f t="shared" si="4"/>
        <v>0</v>
      </c>
      <c r="U52" s="5">
        <f t="shared" si="4"/>
        <v>0</v>
      </c>
      <c r="V52" s="5">
        <f t="shared" si="4"/>
        <v>0</v>
      </c>
      <c r="W52" s="5">
        <f t="shared" si="4"/>
        <v>2.0406504536684702</v>
      </c>
      <c r="X52" s="5">
        <f t="shared" si="4"/>
        <v>21.6200550100668</v>
      </c>
      <c r="Y52" s="5">
        <f t="shared" si="4"/>
        <v>47.4905371303579</v>
      </c>
      <c r="Z52" s="5">
        <f t="shared" si="4"/>
        <v>58.808190663568404</v>
      </c>
      <c r="AA52" s="5">
        <f t="shared" si="4"/>
        <v>67.014000067013995</v>
      </c>
      <c r="AB52" s="5">
        <f t="shared" si="4"/>
        <v>67.014000067013995</v>
      </c>
      <c r="AC52" s="5">
        <f t="shared" si="4"/>
        <v>87.798022169642294</v>
      </c>
      <c r="AD52" s="5">
        <f t="shared" si="4"/>
        <v>93.819600093819602</v>
      </c>
      <c r="AE52" s="5">
        <f t="shared" si="4"/>
        <v>93.819600093819602</v>
      </c>
      <c r="AF52" s="5">
        <f t="shared" si="4"/>
        <v>93.819600093819602</v>
      </c>
      <c r="AG52" s="5">
        <f t="shared" si="4"/>
        <v>93.819600093819602</v>
      </c>
      <c r="AH52" s="5">
        <f t="shared" si="4"/>
        <v>93.819600093819602</v>
      </c>
      <c r="AI52" s="5">
        <f t="shared" si="4"/>
        <v>93.819600093819602</v>
      </c>
      <c r="AJ52" s="5">
        <f t="shared" si="4"/>
        <v>93.819600093819602</v>
      </c>
      <c r="AK52" s="5">
        <f t="shared" si="4"/>
        <v>93.819600093819602</v>
      </c>
      <c r="AL52" s="5">
        <f t="shared" si="4"/>
        <v>100.020277593995</v>
      </c>
      <c r="AM52" s="5">
        <f t="shared" si="4"/>
        <v>118.867904167836</v>
      </c>
      <c r="AN52" s="5">
        <f t="shared" si="4"/>
        <v>138.89625977611001</v>
      </c>
      <c r="AO52" s="5">
        <f t="shared" si="4"/>
        <v>147.430800147431</v>
      </c>
      <c r="AP52" s="5">
        <f t="shared" si="4"/>
        <v>147.430800147431</v>
      </c>
      <c r="AQ52" s="5">
        <f t="shared" si="4"/>
        <v>147.430800147431</v>
      </c>
      <c r="AR52" s="5">
        <f t="shared" si="4"/>
        <v>174.236400174236</v>
      </c>
      <c r="AS52" s="5">
        <f t="shared" si="4"/>
        <v>174.236400174236</v>
      </c>
      <c r="AT52" s="5">
        <f t="shared" si="4"/>
        <v>174.236400174236</v>
      </c>
      <c r="AU52" s="5">
        <f t="shared" si="4"/>
        <v>174.236400174236</v>
      </c>
      <c r="AV52" s="5">
        <f t="shared" si="4"/>
        <v>174.236400174236</v>
      </c>
      <c r="AW52" s="5">
        <f t="shared" si="4"/>
        <v>194.865395658046</v>
      </c>
      <c r="AX52" s="5">
        <f t="shared" si="4"/>
        <v>201.04200020104199</v>
      </c>
      <c r="AY52" s="5">
        <f t="shared" si="4"/>
        <v>201.04200020104199</v>
      </c>
      <c r="AZ52" s="5">
        <f t="shared" si="4"/>
        <v>201.04200020104199</v>
      </c>
      <c r="BA52" s="5">
        <f t="shared" si="4"/>
        <v>201.04200020104199</v>
      </c>
      <c r="BB52" s="5">
        <f t="shared" si="4"/>
        <v>220.46637813862199</v>
      </c>
      <c r="BC52" s="5">
        <f t="shared" si="4"/>
        <v>227.84760022784801</v>
      </c>
      <c r="BD52" s="5">
        <f t="shared" si="4"/>
        <v>227.84760022784801</v>
      </c>
      <c r="BE52" s="5">
        <f t="shared" si="4"/>
        <v>227.84760022784801</v>
      </c>
    </row>
    <row r="53" spans="1:57" x14ac:dyDescent="0.25">
      <c r="A53" s="8" t="s">
        <v>136</v>
      </c>
      <c r="B53" s="5">
        <f>(C18+C19+C20)</f>
        <v>35.403146185803109</v>
      </c>
      <c r="C53" s="5">
        <f t="shared" ref="C53:BE53" si="5">(D18+D19+D20)</f>
        <v>35.452578865852544</v>
      </c>
      <c r="D53" s="5">
        <f t="shared" si="5"/>
        <v>47.186837523851246</v>
      </c>
      <c r="E53" s="5">
        <f t="shared" si="5"/>
        <v>62.749330269045743</v>
      </c>
      <c r="F53" s="5">
        <f t="shared" si="5"/>
        <v>63.464430893864446</v>
      </c>
      <c r="G53" s="5">
        <f t="shared" si="5"/>
        <v>67.270747257670735</v>
      </c>
      <c r="H53" s="5">
        <f t="shared" si="5"/>
        <v>94.683415285083441</v>
      </c>
      <c r="I53" s="5">
        <f t="shared" si="5"/>
        <v>110.86138330126104</v>
      </c>
      <c r="J53" s="5">
        <f t="shared" si="5"/>
        <v>178.63112708438695</v>
      </c>
      <c r="K53" s="5">
        <f t="shared" si="5"/>
        <v>210.46277711621894</v>
      </c>
      <c r="L53" s="5">
        <f t="shared" si="5"/>
        <v>278.76572478371747</v>
      </c>
      <c r="M53" s="5">
        <f t="shared" si="5"/>
        <v>311.05887543092496</v>
      </c>
      <c r="N53" s="5">
        <f t="shared" si="5"/>
        <v>352.15673035878496</v>
      </c>
      <c r="O53" s="5">
        <f t="shared" si="5"/>
        <v>397.373464946985</v>
      </c>
      <c r="P53" s="5">
        <f t="shared" si="5"/>
        <v>451.16864235326199</v>
      </c>
      <c r="Q53" s="5">
        <f t="shared" si="5"/>
        <v>516.45968506116299</v>
      </c>
      <c r="R53" s="5">
        <f t="shared" si="5"/>
        <v>555.67355532375905</v>
      </c>
      <c r="S53" s="5">
        <f t="shared" si="5"/>
        <v>584.22745188957299</v>
      </c>
      <c r="T53" s="5">
        <f t="shared" si="5"/>
        <v>619.548524603234</v>
      </c>
      <c r="U53" s="5">
        <f t="shared" si="5"/>
        <v>655.59737730772292</v>
      </c>
      <c r="V53" s="5">
        <f t="shared" si="5"/>
        <v>659.17436265757397</v>
      </c>
      <c r="W53" s="5">
        <f t="shared" si="5"/>
        <v>659.17436265757397</v>
      </c>
      <c r="X53" s="5">
        <f t="shared" si="5"/>
        <v>659.17436265757499</v>
      </c>
      <c r="Y53" s="5">
        <f t="shared" si="5"/>
        <v>659.17436265757397</v>
      </c>
      <c r="Z53" s="5">
        <f t="shared" si="5"/>
        <v>659.17436265757397</v>
      </c>
      <c r="AA53" s="5">
        <f t="shared" si="5"/>
        <v>659.17436265757499</v>
      </c>
      <c r="AB53" s="5">
        <f t="shared" si="5"/>
        <v>659.17436265757499</v>
      </c>
      <c r="AC53" s="5">
        <f t="shared" si="5"/>
        <v>659.17436265757397</v>
      </c>
      <c r="AD53" s="5">
        <f t="shared" si="5"/>
        <v>659.17436265757499</v>
      </c>
      <c r="AE53" s="5">
        <f t="shared" si="5"/>
        <v>659.17436265757499</v>
      </c>
      <c r="AF53" s="5">
        <f t="shared" si="5"/>
        <v>659.17436265757397</v>
      </c>
      <c r="AG53" s="5">
        <f t="shared" si="5"/>
        <v>659.17436265757397</v>
      </c>
      <c r="AH53" s="5">
        <f t="shared" si="5"/>
        <v>659.17436265757397</v>
      </c>
      <c r="AI53" s="5">
        <f t="shared" si="5"/>
        <v>659.17436265757499</v>
      </c>
      <c r="AJ53" s="5">
        <f t="shared" si="5"/>
        <v>659.17436265757499</v>
      </c>
      <c r="AK53" s="5">
        <f t="shared" si="5"/>
        <v>659.17436265757397</v>
      </c>
      <c r="AL53" s="5">
        <f t="shared" si="5"/>
        <v>659.17436265757499</v>
      </c>
      <c r="AM53" s="5">
        <f t="shared" si="5"/>
        <v>659.17436265757397</v>
      </c>
      <c r="AN53" s="5">
        <f t="shared" si="5"/>
        <v>659.17436265757499</v>
      </c>
      <c r="AO53" s="5">
        <f t="shared" si="5"/>
        <v>659.17436265757397</v>
      </c>
      <c r="AP53" s="5">
        <f t="shared" si="5"/>
        <v>659.17436265757397</v>
      </c>
      <c r="AQ53" s="5">
        <f t="shared" si="5"/>
        <v>659.17436265757499</v>
      </c>
      <c r="AR53" s="5">
        <f t="shared" si="5"/>
        <v>659.17436265757397</v>
      </c>
      <c r="AS53" s="5">
        <f t="shared" si="5"/>
        <v>659.17436265757397</v>
      </c>
      <c r="AT53" s="5">
        <f t="shared" si="5"/>
        <v>659.17436265757499</v>
      </c>
      <c r="AU53" s="5">
        <f t="shared" si="5"/>
        <v>659.17436265757397</v>
      </c>
      <c r="AV53" s="5">
        <f t="shared" si="5"/>
        <v>659.17436265757397</v>
      </c>
      <c r="AW53" s="5">
        <f t="shared" si="5"/>
        <v>659.17436265757499</v>
      </c>
      <c r="AX53" s="5">
        <f t="shared" si="5"/>
        <v>659.17436265757397</v>
      </c>
      <c r="AY53" s="5">
        <f t="shared" si="5"/>
        <v>659.17436265757397</v>
      </c>
      <c r="AZ53" s="5">
        <f t="shared" si="5"/>
        <v>659.17436265757397</v>
      </c>
      <c r="BA53" s="5">
        <f t="shared" si="5"/>
        <v>666.59220066659179</v>
      </c>
      <c r="BB53" s="5">
        <f t="shared" si="5"/>
        <v>666.59220066659179</v>
      </c>
      <c r="BC53" s="5">
        <f t="shared" si="5"/>
        <v>666.59220066659179</v>
      </c>
      <c r="BD53" s="5">
        <f t="shared" si="5"/>
        <v>666.59220066659282</v>
      </c>
      <c r="BE53" s="5">
        <f t="shared" si="5"/>
        <v>666.59220066659179</v>
      </c>
    </row>
    <row r="54" spans="1:57" x14ac:dyDescent="0.25">
      <c r="A54" s="8" t="s">
        <v>137</v>
      </c>
      <c r="B54" s="5">
        <f>(C14+C15)</f>
        <v>0.21444480021444501</v>
      </c>
      <c r="C54" s="5">
        <f t="shared" ref="C54:BE54" si="6">(D14+D15)</f>
        <v>0.21444480021444501</v>
      </c>
      <c r="D54" s="5">
        <f t="shared" si="6"/>
        <v>0.21444480021444501</v>
      </c>
      <c r="E54" s="5">
        <f t="shared" si="6"/>
        <v>0.21444480021444501</v>
      </c>
      <c r="F54" s="5">
        <f t="shared" si="6"/>
        <v>0.21444480021444501</v>
      </c>
      <c r="G54" s="5">
        <f t="shared" si="6"/>
        <v>0.71902080071902097</v>
      </c>
      <c r="H54" s="5">
        <f t="shared" si="6"/>
        <v>1.980460801980465</v>
      </c>
      <c r="I54" s="5">
        <f t="shared" si="6"/>
        <v>5.7647808057647856</v>
      </c>
      <c r="J54" s="5">
        <f t="shared" si="6"/>
        <v>10.053676810053675</v>
      </c>
      <c r="K54" s="5">
        <f t="shared" si="6"/>
        <v>15.099436815099445</v>
      </c>
      <c r="L54" s="5">
        <f t="shared" si="6"/>
        <v>21.406636821406643</v>
      </c>
      <c r="M54" s="5">
        <f t="shared" si="6"/>
        <v>26.441674586441721</v>
      </c>
      <c r="N54" s="5">
        <f t="shared" si="6"/>
        <v>32.738152352738197</v>
      </c>
      <c r="O54" s="5">
        <f t="shared" si="6"/>
        <v>39.034630119034681</v>
      </c>
      <c r="P54" s="5">
        <f t="shared" si="6"/>
        <v>45.331107885331157</v>
      </c>
      <c r="Q54" s="5">
        <f t="shared" si="6"/>
        <v>51.627585651627633</v>
      </c>
      <c r="R54" s="5">
        <f t="shared" si="6"/>
        <v>57.92406341792411</v>
      </c>
      <c r="S54" s="5">
        <f t="shared" si="6"/>
        <v>64.220541184220579</v>
      </c>
      <c r="T54" s="5">
        <f t="shared" si="6"/>
        <v>70.517018950517055</v>
      </c>
      <c r="U54" s="5">
        <f t="shared" si="6"/>
        <v>76.813496716813546</v>
      </c>
      <c r="V54" s="5">
        <f t="shared" si="6"/>
        <v>83.109974483110022</v>
      </c>
      <c r="W54" s="5">
        <f t="shared" si="6"/>
        <v>89.406452249406499</v>
      </c>
      <c r="X54" s="5">
        <f t="shared" si="6"/>
        <v>95.702930015702975</v>
      </c>
      <c r="Y54" s="5">
        <f t="shared" si="6"/>
        <v>101.99940778199905</v>
      </c>
      <c r="Z54" s="5">
        <f t="shared" si="6"/>
        <v>108.29588554829633</v>
      </c>
      <c r="AA54" s="5">
        <f t="shared" si="6"/>
        <v>114.5923633145926</v>
      </c>
      <c r="AB54" s="5">
        <f t="shared" si="6"/>
        <v>120.88884108088888</v>
      </c>
      <c r="AC54" s="5">
        <f t="shared" si="6"/>
        <v>126.17616684617616</v>
      </c>
      <c r="AD54" s="5">
        <f t="shared" si="6"/>
        <v>126.16544460616544</v>
      </c>
      <c r="AE54" s="5">
        <f t="shared" si="6"/>
        <v>126.15472236615472</v>
      </c>
      <c r="AF54" s="5">
        <f t="shared" si="6"/>
        <v>126.14400012614399</v>
      </c>
      <c r="AG54" s="5">
        <f t="shared" si="6"/>
        <v>126.14400012614399</v>
      </c>
      <c r="AH54" s="5">
        <f t="shared" si="6"/>
        <v>126.14400012614399</v>
      </c>
      <c r="AI54" s="5">
        <f t="shared" si="6"/>
        <v>126.14400012614399</v>
      </c>
      <c r="AJ54" s="5">
        <f t="shared" si="6"/>
        <v>126.14400012614399</v>
      </c>
      <c r="AK54" s="5">
        <f t="shared" si="6"/>
        <v>126.14400012614399</v>
      </c>
      <c r="AL54" s="5">
        <f t="shared" si="6"/>
        <v>126.14400012614399</v>
      </c>
      <c r="AM54" s="5">
        <f t="shared" si="6"/>
        <v>126.14400012614399</v>
      </c>
      <c r="AN54" s="5">
        <f t="shared" si="6"/>
        <v>126.14400012614399</v>
      </c>
      <c r="AO54" s="5">
        <f t="shared" si="6"/>
        <v>126.14400012614399</v>
      </c>
      <c r="AP54" s="5">
        <f t="shared" si="6"/>
        <v>126.14400012614399</v>
      </c>
      <c r="AQ54" s="5">
        <f t="shared" si="6"/>
        <v>126.14400012614399</v>
      </c>
      <c r="AR54" s="5">
        <f t="shared" si="6"/>
        <v>126.14400012614399</v>
      </c>
      <c r="AS54" s="5">
        <f t="shared" si="6"/>
        <v>126.14400012614399</v>
      </c>
      <c r="AT54" s="5">
        <f t="shared" si="6"/>
        <v>126.14400012614399</v>
      </c>
      <c r="AU54" s="5">
        <f t="shared" si="6"/>
        <v>126.14400012614399</v>
      </c>
      <c r="AV54" s="5">
        <f t="shared" si="6"/>
        <v>126.14400012614399</v>
      </c>
      <c r="AW54" s="5">
        <f t="shared" si="6"/>
        <v>126.14400012614399</v>
      </c>
      <c r="AX54" s="5">
        <f t="shared" si="6"/>
        <v>126.14400012614399</v>
      </c>
      <c r="AY54" s="5">
        <f t="shared" si="6"/>
        <v>126.14400012614399</v>
      </c>
      <c r="AZ54" s="5">
        <f t="shared" si="6"/>
        <v>126.14400012614399</v>
      </c>
      <c r="BA54" s="5">
        <f t="shared" si="6"/>
        <v>126.14400012614399</v>
      </c>
      <c r="BB54" s="5">
        <f t="shared" si="6"/>
        <v>126.14400012614399</v>
      </c>
      <c r="BC54" s="5">
        <f t="shared" si="6"/>
        <v>126.14400012614399</v>
      </c>
      <c r="BD54" s="5">
        <f t="shared" si="6"/>
        <v>126.14400012614399</v>
      </c>
      <c r="BE54" s="5">
        <f t="shared" si="6"/>
        <v>126.14400012614399</v>
      </c>
    </row>
    <row r="55" spans="1:57" x14ac:dyDescent="0.25">
      <c r="A55" s="8" t="s">
        <v>132</v>
      </c>
      <c r="B55" s="5">
        <f>C38</f>
        <v>3.3287231685360701</v>
      </c>
      <c r="C55" s="5">
        <f t="shared" ref="C55:BE55" si="7">D38</f>
        <v>3.3287231685360701</v>
      </c>
      <c r="D55" s="5">
        <f t="shared" si="7"/>
        <v>0</v>
      </c>
      <c r="E55" s="5">
        <f t="shared" si="7"/>
        <v>1.2903193012612599</v>
      </c>
      <c r="F55" s="5">
        <f t="shared" si="7"/>
        <v>3.3287231685360701</v>
      </c>
      <c r="G55" s="5">
        <f t="shared" si="7"/>
        <v>4.5685480497339404</v>
      </c>
      <c r="H55" s="5">
        <f t="shared" si="7"/>
        <v>5.5133049410807198</v>
      </c>
      <c r="I55" s="5">
        <f t="shared" si="7"/>
        <v>8.0188725101794205</v>
      </c>
      <c r="J55" s="5">
        <f t="shared" si="7"/>
        <v>7.9304420005279797</v>
      </c>
      <c r="K55" s="5">
        <f t="shared" si="7"/>
        <v>7.8420114908765397</v>
      </c>
      <c r="L55" s="5">
        <f t="shared" si="7"/>
        <v>7.7535809812251104</v>
      </c>
      <c r="M55" s="5">
        <f t="shared" si="7"/>
        <v>7.6651504715736696</v>
      </c>
      <c r="N55" s="5">
        <f t="shared" si="7"/>
        <v>7.5767199619222296</v>
      </c>
      <c r="O55" s="5">
        <f t="shared" si="7"/>
        <v>7.4882894522707897</v>
      </c>
      <c r="P55" s="5">
        <f t="shared" si="7"/>
        <v>7.3998589426193604</v>
      </c>
      <c r="Q55" s="5">
        <f t="shared" si="7"/>
        <v>7.3114284329679204</v>
      </c>
      <c r="R55" s="5">
        <f t="shared" si="7"/>
        <v>7.2229979233164796</v>
      </c>
      <c r="S55" s="5">
        <f t="shared" si="7"/>
        <v>21.255066749330901</v>
      </c>
      <c r="T55" s="5">
        <f t="shared" si="7"/>
        <v>28.217650817715398</v>
      </c>
      <c r="U55" s="5">
        <f t="shared" si="7"/>
        <v>34.304352446104602</v>
      </c>
      <c r="V55" s="5">
        <f t="shared" si="7"/>
        <v>59.817644401791597</v>
      </c>
      <c r="W55" s="5">
        <f t="shared" si="7"/>
        <v>84.269900449925998</v>
      </c>
      <c r="X55" s="5">
        <f t="shared" si="7"/>
        <v>99.679280955247904</v>
      </c>
      <c r="Y55" s="5">
        <f t="shared" si="7"/>
        <v>103.31874009982199</v>
      </c>
      <c r="Z55" s="5">
        <f t="shared" si="7"/>
        <v>103.31874009982199</v>
      </c>
      <c r="AA55" s="5">
        <f t="shared" si="7"/>
        <v>103.31874009982199</v>
      </c>
      <c r="AB55" s="5">
        <f t="shared" si="7"/>
        <v>103.31874009982199</v>
      </c>
      <c r="AC55" s="5">
        <f t="shared" si="7"/>
        <v>103.31874009982199</v>
      </c>
      <c r="AD55" s="5">
        <f t="shared" si="7"/>
        <v>103.31874009982199</v>
      </c>
      <c r="AE55" s="5">
        <f t="shared" si="7"/>
        <v>103.31874009982199</v>
      </c>
      <c r="AF55" s="5">
        <f t="shared" si="7"/>
        <v>103.31874009982199</v>
      </c>
      <c r="AG55" s="5">
        <f t="shared" si="7"/>
        <v>103.31874009982199</v>
      </c>
      <c r="AH55" s="5">
        <f t="shared" si="7"/>
        <v>103.31874009982199</v>
      </c>
      <c r="AI55" s="5">
        <f t="shared" si="7"/>
        <v>103.31874009982199</v>
      </c>
      <c r="AJ55" s="5">
        <f t="shared" si="7"/>
        <v>103.31874009982199</v>
      </c>
      <c r="AK55" s="5">
        <f t="shared" si="7"/>
        <v>103.31874009982199</v>
      </c>
      <c r="AL55" s="5">
        <f t="shared" si="7"/>
        <v>103.31874009982199</v>
      </c>
      <c r="AM55" s="5">
        <f t="shared" si="7"/>
        <v>103.31874009982199</v>
      </c>
      <c r="AN55" s="5">
        <f t="shared" si="7"/>
        <v>103.31874009982199</v>
      </c>
      <c r="AO55" s="5">
        <f t="shared" si="7"/>
        <v>103.31874009982199</v>
      </c>
      <c r="AP55" s="5">
        <f t="shared" si="7"/>
        <v>103.31874009982199</v>
      </c>
      <c r="AQ55" s="5">
        <f t="shared" si="7"/>
        <v>103.31874009982199</v>
      </c>
      <c r="AR55" s="5">
        <f t="shared" si="7"/>
        <v>103.31874009982199</v>
      </c>
      <c r="AS55" s="5">
        <f t="shared" si="7"/>
        <v>103.31874009982199</v>
      </c>
      <c r="AT55" s="5">
        <f t="shared" si="7"/>
        <v>103.31874009982199</v>
      </c>
      <c r="AU55" s="5">
        <f t="shared" si="7"/>
        <v>103.31874009982199</v>
      </c>
      <c r="AV55" s="5">
        <f t="shared" si="7"/>
        <v>103.31874009982199</v>
      </c>
      <c r="AW55" s="5">
        <f t="shared" si="7"/>
        <v>103.31874009982199</v>
      </c>
      <c r="AX55" s="5">
        <f t="shared" si="7"/>
        <v>103.31874009982199</v>
      </c>
      <c r="AY55" s="5">
        <f t="shared" si="7"/>
        <v>103.31874009982199</v>
      </c>
      <c r="AZ55" s="5">
        <f t="shared" si="7"/>
        <v>103.31874009982199</v>
      </c>
      <c r="BA55" s="5">
        <f t="shared" si="7"/>
        <v>103.31874009982199</v>
      </c>
      <c r="BB55" s="5">
        <f t="shared" si="7"/>
        <v>103.31874009982199</v>
      </c>
      <c r="BC55" s="5">
        <f t="shared" si="7"/>
        <v>103.31874009982199</v>
      </c>
      <c r="BD55" s="5">
        <f t="shared" si="7"/>
        <v>103.31874009982199</v>
      </c>
      <c r="BE55" s="5">
        <f t="shared" si="7"/>
        <v>103.31874009982199</v>
      </c>
    </row>
    <row r="56" spans="1:57" x14ac:dyDescent="0.25">
      <c r="A56" s="8" t="s">
        <v>168</v>
      </c>
      <c r="B56" s="5">
        <f>C29</f>
        <v>5.8400166274901799E-2</v>
      </c>
      <c r="C56" s="5">
        <f t="shared" ref="C56:BE56" si="8">D29</f>
        <v>5.8400166274901799E-2</v>
      </c>
      <c r="D56" s="5">
        <f t="shared" si="8"/>
        <v>0</v>
      </c>
      <c r="E56" s="5">
        <f t="shared" si="8"/>
        <v>2.7307095831966999E-2</v>
      </c>
      <c r="F56" s="5">
        <f t="shared" si="8"/>
        <v>5.8400166274901799E-2</v>
      </c>
      <c r="G56" s="5">
        <f t="shared" si="8"/>
        <v>2.2869275592947398</v>
      </c>
      <c r="H56" s="5">
        <f t="shared" si="8"/>
        <v>2.2840075509809998</v>
      </c>
      <c r="I56" s="5">
        <f t="shared" si="8"/>
        <v>2.2810875426672501</v>
      </c>
      <c r="J56" s="5">
        <f t="shared" si="8"/>
        <v>2.2781675343535102</v>
      </c>
      <c r="K56" s="5">
        <f t="shared" si="8"/>
        <v>2.27524752603976</v>
      </c>
      <c r="L56" s="5">
        <f t="shared" si="8"/>
        <v>2.27232751772602</v>
      </c>
      <c r="M56" s="5">
        <f t="shared" si="8"/>
        <v>2.2694075094122699</v>
      </c>
      <c r="N56" s="5">
        <f t="shared" si="8"/>
        <v>5.4542695030036397</v>
      </c>
      <c r="O56" s="5">
        <f t="shared" si="8"/>
        <v>8.6391314965950201</v>
      </c>
      <c r="P56" s="5">
        <f t="shared" si="8"/>
        <v>11.8239934901864</v>
      </c>
      <c r="Q56" s="5">
        <f t="shared" si="8"/>
        <v>15.008855483777801</v>
      </c>
      <c r="R56" s="5">
        <f t="shared" si="8"/>
        <v>24.569281481179399</v>
      </c>
      <c r="S56" s="5">
        <f t="shared" si="8"/>
        <v>34.129707478580997</v>
      </c>
      <c r="T56" s="5">
        <f t="shared" si="8"/>
        <v>43.690133475982599</v>
      </c>
      <c r="U56" s="5">
        <f t="shared" si="8"/>
        <v>53.2505594733842</v>
      </c>
      <c r="V56" s="5">
        <f t="shared" si="8"/>
        <v>62.810985470785901</v>
      </c>
      <c r="W56" s="5">
        <f t="shared" si="8"/>
        <v>72.371411468187503</v>
      </c>
      <c r="X56" s="5">
        <f t="shared" si="8"/>
        <v>81.931837465589098</v>
      </c>
      <c r="Y56" s="5">
        <f t="shared" si="8"/>
        <v>91.492263462990707</v>
      </c>
      <c r="Z56" s="5">
        <f t="shared" si="8"/>
        <v>101.052689460392</v>
      </c>
      <c r="AA56" s="5">
        <f t="shared" si="8"/>
        <v>110.616035466108</v>
      </c>
      <c r="AB56" s="5">
        <f t="shared" si="8"/>
        <v>120.17938147182301</v>
      </c>
      <c r="AC56" s="5">
        <f t="shared" si="8"/>
        <v>129.74272747753801</v>
      </c>
      <c r="AD56" s="5">
        <f t="shared" si="8"/>
        <v>139.30607348325401</v>
      </c>
      <c r="AE56" s="5">
        <f t="shared" si="8"/>
        <v>148.86941948896899</v>
      </c>
      <c r="AF56" s="5">
        <f t="shared" si="8"/>
        <v>156.20131809335101</v>
      </c>
      <c r="AG56" s="5">
        <f t="shared" si="8"/>
        <v>165.76466409906601</v>
      </c>
      <c r="AH56" s="5">
        <f t="shared" si="8"/>
        <v>175.32801010478201</v>
      </c>
      <c r="AI56" s="5">
        <f t="shared" si="8"/>
        <v>184.89135611049699</v>
      </c>
      <c r="AJ56" s="5">
        <f t="shared" si="8"/>
        <v>194.45470211621199</v>
      </c>
      <c r="AK56" s="5">
        <f t="shared" si="8"/>
        <v>204.01804812192799</v>
      </c>
      <c r="AL56" s="5">
        <f t="shared" si="8"/>
        <v>213.58139412764299</v>
      </c>
      <c r="AM56" s="5">
        <f t="shared" si="8"/>
        <v>219.95695813145301</v>
      </c>
      <c r="AN56" s="5">
        <f t="shared" si="8"/>
        <v>226.33252213526401</v>
      </c>
      <c r="AO56" s="5">
        <f t="shared" si="8"/>
        <v>232.708086139074</v>
      </c>
      <c r="AP56" s="5">
        <f t="shared" si="8"/>
        <v>239.08365014288401</v>
      </c>
      <c r="AQ56" s="5">
        <f t="shared" si="8"/>
        <v>239.08365014288401</v>
      </c>
      <c r="AR56" s="5">
        <f t="shared" si="8"/>
        <v>239.08365014288401</v>
      </c>
      <c r="AS56" s="5">
        <f t="shared" si="8"/>
        <v>239.08365014288401</v>
      </c>
      <c r="AT56" s="5">
        <f t="shared" si="8"/>
        <v>239.08365014288401</v>
      </c>
      <c r="AU56" s="5">
        <f t="shared" si="8"/>
        <v>239.08365014288401</v>
      </c>
      <c r="AV56" s="5">
        <f t="shared" si="8"/>
        <v>239.08365014288401</v>
      </c>
      <c r="AW56" s="5">
        <f t="shared" si="8"/>
        <v>239.08365014288401</v>
      </c>
      <c r="AX56" s="5">
        <f t="shared" si="8"/>
        <v>239.08365014288401</v>
      </c>
      <c r="AY56" s="5">
        <f t="shared" si="8"/>
        <v>239.08365014288401</v>
      </c>
      <c r="AZ56" s="5">
        <f t="shared" si="8"/>
        <v>239.08365014288401</v>
      </c>
      <c r="BA56" s="5">
        <f t="shared" si="8"/>
        <v>239.08365014288401</v>
      </c>
      <c r="BB56" s="5">
        <f t="shared" si="8"/>
        <v>239.08365014288401</v>
      </c>
      <c r="BC56" s="5">
        <f t="shared" si="8"/>
        <v>239.08365014288401</v>
      </c>
      <c r="BD56" s="5">
        <f t="shared" si="8"/>
        <v>239.08365014288401</v>
      </c>
      <c r="BE56" s="5">
        <f t="shared" si="8"/>
        <v>239.08365014288401</v>
      </c>
    </row>
    <row r="57" spans="1:57" x14ac:dyDescent="0.25">
      <c r="A57" s="8" t="s">
        <v>170</v>
      </c>
      <c r="B57" s="5">
        <f>C30</f>
        <v>6.3755640038102397E-3</v>
      </c>
      <c r="C57" s="5">
        <f t="shared" ref="C57:BE57" si="9">D30</f>
        <v>1.9126692011430701E-2</v>
      </c>
      <c r="D57" s="5">
        <f t="shared" si="9"/>
        <v>2.7423360015897602E-3</v>
      </c>
      <c r="E57" s="5">
        <f t="shared" si="9"/>
        <v>1.19244959964922E-2</v>
      </c>
      <c r="F57" s="5">
        <f t="shared" si="9"/>
        <v>2.5502256015241E-2</v>
      </c>
      <c r="G57" s="5">
        <f t="shared" si="9"/>
        <v>1.6193932569678</v>
      </c>
      <c r="H57" s="5">
        <f t="shared" si="9"/>
        <v>1.6193932569678</v>
      </c>
      <c r="I57" s="5">
        <f t="shared" si="9"/>
        <v>1.6193932569678</v>
      </c>
      <c r="J57" s="5">
        <f t="shared" si="9"/>
        <v>1.6193932569678</v>
      </c>
      <c r="K57" s="5">
        <f t="shared" si="9"/>
        <v>1.6193932569678</v>
      </c>
      <c r="L57" s="5">
        <f t="shared" si="9"/>
        <v>3.21328425792036</v>
      </c>
      <c r="M57" s="5">
        <f t="shared" si="9"/>
        <v>4.8071752588729204</v>
      </c>
      <c r="N57" s="5">
        <f t="shared" si="9"/>
        <v>6.4010662598254804</v>
      </c>
      <c r="O57" s="5">
        <f t="shared" si="9"/>
        <v>7.9949572607780404</v>
      </c>
      <c r="P57" s="5">
        <f t="shared" si="9"/>
        <v>9.5888482617306003</v>
      </c>
      <c r="Q57" s="5">
        <f t="shared" si="9"/>
        <v>11.182739262683199</v>
      </c>
      <c r="R57" s="5">
        <f t="shared" si="9"/>
        <v>14.3705212645883</v>
      </c>
      <c r="S57" s="5">
        <f t="shared" si="9"/>
        <v>17.5583032664934</v>
      </c>
      <c r="T57" s="5">
        <f t="shared" si="9"/>
        <v>20.746085268398499</v>
      </c>
      <c r="U57" s="5">
        <f t="shared" si="9"/>
        <v>23.933867270303601</v>
      </c>
      <c r="V57" s="5">
        <f t="shared" si="9"/>
        <v>27.115273708204999</v>
      </c>
      <c r="W57" s="5">
        <f t="shared" si="9"/>
        <v>30.290304582102401</v>
      </c>
      <c r="X57" s="5">
        <f t="shared" si="9"/>
        <v>33.471711020003802</v>
      </c>
      <c r="Y57" s="5">
        <f t="shared" si="9"/>
        <v>36.659493021908901</v>
      </c>
      <c r="Z57" s="5">
        <f t="shared" si="9"/>
        <v>39.847275023813999</v>
      </c>
      <c r="AA57" s="5">
        <f t="shared" si="9"/>
        <v>41.441166024766602</v>
      </c>
      <c r="AB57" s="5">
        <f t="shared" si="9"/>
        <v>44.628948026671701</v>
      </c>
      <c r="AC57" s="5">
        <f t="shared" si="9"/>
        <v>47.816730028576799</v>
      </c>
      <c r="AD57" s="5">
        <f t="shared" si="9"/>
        <v>51.004512030481898</v>
      </c>
      <c r="AE57" s="5">
        <f t="shared" si="9"/>
        <v>54.192294032386997</v>
      </c>
      <c r="AF57" s="5">
        <f t="shared" si="9"/>
        <v>55.786185033339599</v>
      </c>
      <c r="AG57" s="5">
        <f t="shared" si="9"/>
        <v>57.380076034292202</v>
      </c>
      <c r="AH57" s="5">
        <f t="shared" si="9"/>
        <v>58.973967035244698</v>
      </c>
      <c r="AI57" s="5">
        <f t="shared" si="9"/>
        <v>60.5678580361973</v>
      </c>
      <c r="AJ57" s="5">
        <f t="shared" si="9"/>
        <v>62.161749037149796</v>
      </c>
      <c r="AK57" s="5">
        <f t="shared" si="9"/>
        <v>63.755640038102399</v>
      </c>
      <c r="AL57" s="5">
        <f t="shared" si="9"/>
        <v>63.755640038102399</v>
      </c>
      <c r="AM57" s="5">
        <f t="shared" si="9"/>
        <v>63.755640038102399</v>
      </c>
      <c r="AN57" s="5">
        <f t="shared" si="9"/>
        <v>63.755640038102399</v>
      </c>
      <c r="AO57" s="5">
        <f t="shared" si="9"/>
        <v>63.755640038102399</v>
      </c>
      <c r="AP57" s="5">
        <f t="shared" si="9"/>
        <v>63.755640038102399</v>
      </c>
      <c r="AQ57" s="5">
        <f t="shared" si="9"/>
        <v>63.755640038102399</v>
      </c>
      <c r="AR57" s="5">
        <f t="shared" si="9"/>
        <v>63.755640038102399</v>
      </c>
      <c r="AS57" s="5">
        <f t="shared" si="9"/>
        <v>63.755640038102399</v>
      </c>
      <c r="AT57" s="5">
        <f t="shared" si="9"/>
        <v>63.755640038102399</v>
      </c>
      <c r="AU57" s="5">
        <f t="shared" si="9"/>
        <v>63.755640038102399</v>
      </c>
      <c r="AV57" s="5">
        <f t="shared" si="9"/>
        <v>63.755640038102399</v>
      </c>
      <c r="AW57" s="5">
        <f t="shared" si="9"/>
        <v>63.755640038102399</v>
      </c>
      <c r="AX57" s="5">
        <f t="shared" si="9"/>
        <v>63.755640038102399</v>
      </c>
      <c r="AY57" s="5">
        <f t="shared" si="9"/>
        <v>63.755640038102399</v>
      </c>
      <c r="AZ57" s="5">
        <f t="shared" si="9"/>
        <v>63.755640038102399</v>
      </c>
      <c r="BA57" s="5">
        <f t="shared" si="9"/>
        <v>63.755640038102399</v>
      </c>
      <c r="BB57" s="5">
        <f t="shared" si="9"/>
        <v>63.755640038102399</v>
      </c>
      <c r="BC57" s="5">
        <f t="shared" si="9"/>
        <v>63.755640038102399</v>
      </c>
      <c r="BD57" s="5">
        <f t="shared" si="9"/>
        <v>63.755640038102399</v>
      </c>
      <c r="BE57" s="5">
        <f t="shared" si="9"/>
        <v>63.755640038102399</v>
      </c>
    </row>
    <row r="58" spans="1:57" x14ac:dyDescent="0.25">
      <c r="A58" s="8" t="s">
        <v>169</v>
      </c>
      <c r="B58" s="5">
        <f>C31</f>
        <v>0</v>
      </c>
      <c r="C58" s="5">
        <f t="shared" ref="C58:BE58" si="10">D31</f>
        <v>0</v>
      </c>
      <c r="D58" s="5">
        <f t="shared" si="10"/>
        <v>0</v>
      </c>
      <c r="E58" s="5">
        <f t="shared" si="10"/>
        <v>0</v>
      </c>
      <c r="F58" s="5">
        <f t="shared" si="10"/>
        <v>0</v>
      </c>
      <c r="G58" s="5">
        <f t="shared" si="10"/>
        <v>0</v>
      </c>
      <c r="H58" s="5">
        <f t="shared" si="10"/>
        <v>0</v>
      </c>
      <c r="I58" s="5">
        <f t="shared" si="10"/>
        <v>0</v>
      </c>
      <c r="J58" s="5">
        <f t="shared" si="10"/>
        <v>0</v>
      </c>
      <c r="K58" s="5">
        <f t="shared" si="10"/>
        <v>0</v>
      </c>
      <c r="L58" s="5">
        <f t="shared" si="10"/>
        <v>0</v>
      </c>
      <c r="M58" s="5">
        <f t="shared" si="10"/>
        <v>2.3822910017409602</v>
      </c>
      <c r="N58" s="5">
        <f t="shared" si="10"/>
        <v>4.7645820034819204</v>
      </c>
      <c r="O58" s="5">
        <f t="shared" si="10"/>
        <v>7.1468730052228802</v>
      </c>
      <c r="P58" s="5">
        <f t="shared" si="10"/>
        <v>9.5291640069638408</v>
      </c>
      <c r="Q58" s="5">
        <f t="shared" si="10"/>
        <v>11.911455008704801</v>
      </c>
      <c r="R58" s="5">
        <f t="shared" si="10"/>
        <v>16.676037012186701</v>
      </c>
      <c r="S58" s="5">
        <f t="shared" si="10"/>
        <v>21.440619015668599</v>
      </c>
      <c r="T58" s="5">
        <f t="shared" si="10"/>
        <v>26.2052010191506</v>
      </c>
      <c r="U58" s="5">
        <f t="shared" si="10"/>
        <v>30.969783022632502</v>
      </c>
      <c r="V58" s="5">
        <f t="shared" si="10"/>
        <v>35.734365026114403</v>
      </c>
      <c r="W58" s="5">
        <f t="shared" si="10"/>
        <v>40.498947029596302</v>
      </c>
      <c r="X58" s="5">
        <f t="shared" si="10"/>
        <v>45.2635290330782</v>
      </c>
      <c r="Y58" s="5">
        <f t="shared" si="10"/>
        <v>50.028111036560198</v>
      </c>
      <c r="Z58" s="5">
        <f t="shared" si="10"/>
        <v>54.792693040042103</v>
      </c>
      <c r="AA58" s="5">
        <f t="shared" si="10"/>
        <v>59.557275043524001</v>
      </c>
      <c r="AB58" s="5">
        <f t="shared" si="10"/>
        <v>64.321857047005906</v>
      </c>
      <c r="AC58" s="5">
        <f t="shared" si="10"/>
        <v>69.086439050487797</v>
      </c>
      <c r="AD58" s="5">
        <f t="shared" si="10"/>
        <v>73.851021053969802</v>
      </c>
      <c r="AE58" s="5">
        <f t="shared" si="10"/>
        <v>78.615603057451693</v>
      </c>
      <c r="AF58" s="5">
        <f t="shared" si="10"/>
        <v>83.380185060933599</v>
      </c>
      <c r="AG58" s="5">
        <f t="shared" si="10"/>
        <v>85.762476062674594</v>
      </c>
      <c r="AH58" s="5">
        <f t="shared" si="10"/>
        <v>88.144767064415504</v>
      </c>
      <c r="AI58" s="5">
        <f t="shared" si="10"/>
        <v>90.527058066156499</v>
      </c>
      <c r="AJ58" s="5">
        <f t="shared" si="10"/>
        <v>92.909349067897494</v>
      </c>
      <c r="AK58" s="5">
        <f t="shared" si="10"/>
        <v>95.291640069638404</v>
      </c>
      <c r="AL58" s="5">
        <f t="shared" si="10"/>
        <v>95.291640069638404</v>
      </c>
      <c r="AM58" s="5">
        <f t="shared" si="10"/>
        <v>95.291640069638404</v>
      </c>
      <c r="AN58" s="5">
        <f t="shared" si="10"/>
        <v>95.291640069638404</v>
      </c>
      <c r="AO58" s="5">
        <f t="shared" si="10"/>
        <v>95.291640069638404</v>
      </c>
      <c r="AP58" s="5">
        <f t="shared" si="10"/>
        <v>95.291640069638404</v>
      </c>
      <c r="AQ58" s="5">
        <f t="shared" si="10"/>
        <v>95.291640069638404</v>
      </c>
      <c r="AR58" s="5">
        <f t="shared" si="10"/>
        <v>95.291640069638404</v>
      </c>
      <c r="AS58" s="5">
        <f t="shared" si="10"/>
        <v>95.291640069638404</v>
      </c>
      <c r="AT58" s="5">
        <f t="shared" si="10"/>
        <v>95.291640069638404</v>
      </c>
      <c r="AU58" s="5">
        <f t="shared" si="10"/>
        <v>95.291640069638404</v>
      </c>
      <c r="AV58" s="5">
        <f t="shared" si="10"/>
        <v>95.291640069638404</v>
      </c>
      <c r="AW58" s="5">
        <f t="shared" si="10"/>
        <v>95.291640069638404</v>
      </c>
      <c r="AX58" s="5">
        <f t="shared" si="10"/>
        <v>95.291640069638404</v>
      </c>
      <c r="AY58" s="5">
        <f t="shared" si="10"/>
        <v>95.291640069638404</v>
      </c>
      <c r="AZ58" s="5">
        <f t="shared" si="10"/>
        <v>95.291640069638404</v>
      </c>
      <c r="BA58" s="5">
        <f t="shared" si="10"/>
        <v>95.291640069638404</v>
      </c>
      <c r="BB58" s="5">
        <f t="shared" si="10"/>
        <v>95.291640069638404</v>
      </c>
      <c r="BC58" s="5">
        <f t="shared" si="10"/>
        <v>95.291640069638404</v>
      </c>
      <c r="BD58" s="5">
        <f t="shared" si="10"/>
        <v>95.291640069638404</v>
      </c>
      <c r="BE58" s="5">
        <f t="shared" si="10"/>
        <v>95.291640069638404</v>
      </c>
    </row>
    <row r="59" spans="1:57" x14ac:dyDescent="0.25">
      <c r="A59" s="8" t="s">
        <v>133</v>
      </c>
      <c r="B59" s="5">
        <f>C27</f>
        <v>0</v>
      </c>
      <c r="C59" s="5">
        <f t="shared" ref="C59:BE59" si="11">D27</f>
        <v>0</v>
      </c>
      <c r="D59" s="5">
        <f t="shared" si="11"/>
        <v>0</v>
      </c>
      <c r="E59" s="5">
        <f t="shared" si="11"/>
        <v>0</v>
      </c>
      <c r="F59" s="5">
        <f t="shared" si="11"/>
        <v>0</v>
      </c>
      <c r="G59" s="5">
        <f t="shared" si="11"/>
        <v>0</v>
      </c>
      <c r="H59" s="5">
        <f t="shared" si="11"/>
        <v>0</v>
      </c>
      <c r="I59" s="5">
        <f t="shared" si="11"/>
        <v>0</v>
      </c>
      <c r="J59" s="5">
        <f t="shared" si="11"/>
        <v>0</v>
      </c>
      <c r="K59" s="5">
        <f t="shared" si="11"/>
        <v>0</v>
      </c>
      <c r="L59" s="5">
        <f t="shared" si="11"/>
        <v>0</v>
      </c>
      <c r="M59" s="5">
        <f t="shared" si="11"/>
        <v>0</v>
      </c>
      <c r="N59" s="5">
        <f t="shared" si="11"/>
        <v>0</v>
      </c>
      <c r="O59" s="5">
        <f t="shared" si="11"/>
        <v>0</v>
      </c>
      <c r="P59" s="5">
        <f t="shared" si="11"/>
        <v>0</v>
      </c>
      <c r="Q59" s="5">
        <f t="shared" si="11"/>
        <v>0</v>
      </c>
      <c r="R59" s="5">
        <f t="shared" si="11"/>
        <v>0</v>
      </c>
      <c r="S59" s="5">
        <f t="shared" si="11"/>
        <v>0</v>
      </c>
      <c r="T59" s="5">
        <f t="shared" si="11"/>
        <v>0</v>
      </c>
      <c r="U59" s="5">
        <f t="shared" si="11"/>
        <v>0</v>
      </c>
      <c r="V59" s="5">
        <f t="shared" si="11"/>
        <v>0</v>
      </c>
      <c r="W59" s="5">
        <f t="shared" si="11"/>
        <v>0</v>
      </c>
      <c r="X59" s="5">
        <f t="shared" si="11"/>
        <v>0</v>
      </c>
      <c r="Y59" s="5">
        <f t="shared" si="11"/>
        <v>0</v>
      </c>
      <c r="Z59" s="5">
        <f t="shared" si="11"/>
        <v>0</v>
      </c>
      <c r="AA59" s="5">
        <f t="shared" si="11"/>
        <v>0</v>
      </c>
      <c r="AB59" s="5">
        <f t="shared" si="11"/>
        <v>0</v>
      </c>
      <c r="AC59" s="5">
        <f t="shared" si="11"/>
        <v>0</v>
      </c>
      <c r="AD59" s="5">
        <f t="shared" si="11"/>
        <v>0.492971783806958</v>
      </c>
      <c r="AE59" s="5">
        <f t="shared" si="11"/>
        <v>13.934275277490499</v>
      </c>
      <c r="AF59" s="5">
        <f t="shared" si="11"/>
        <v>32.958421292666699</v>
      </c>
      <c r="AG59" s="5">
        <f t="shared" si="11"/>
        <v>51.9825673078428</v>
      </c>
      <c r="AH59" s="5">
        <f t="shared" si="11"/>
        <v>71.006713323019</v>
      </c>
      <c r="AI59" s="5">
        <f t="shared" si="11"/>
        <v>90.0308593381951</v>
      </c>
      <c r="AJ59" s="5">
        <f t="shared" si="11"/>
        <v>109.055005353371</v>
      </c>
      <c r="AK59" s="5">
        <f t="shared" si="11"/>
        <v>128.079151368547</v>
      </c>
      <c r="AL59" s="5">
        <f t="shared" si="11"/>
        <v>147.103297383724</v>
      </c>
      <c r="AM59" s="5">
        <f t="shared" si="11"/>
        <v>166.1274433989</v>
      </c>
      <c r="AN59" s="5">
        <f t="shared" si="11"/>
        <v>185.151589414076</v>
      </c>
      <c r="AO59" s="5">
        <f t="shared" si="11"/>
        <v>204.175735429252</v>
      </c>
      <c r="AP59" s="5">
        <f t="shared" si="11"/>
        <v>223.199881444428</v>
      </c>
      <c r="AQ59" s="5">
        <f t="shared" si="11"/>
        <v>242.224027459604</v>
      </c>
      <c r="AR59" s="5">
        <f t="shared" si="11"/>
        <v>261.24817347478103</v>
      </c>
      <c r="AS59" s="5">
        <f t="shared" si="11"/>
        <v>280.272319489957</v>
      </c>
      <c r="AT59" s="5">
        <f t="shared" si="11"/>
        <v>299.29646550513303</v>
      </c>
      <c r="AU59" s="5">
        <f t="shared" si="11"/>
        <v>318.320611520309</v>
      </c>
      <c r="AV59" s="5">
        <f t="shared" si="11"/>
        <v>337.34475753548497</v>
      </c>
      <c r="AW59" s="5">
        <f t="shared" si="11"/>
        <v>356.368903550661</v>
      </c>
      <c r="AX59" s="5">
        <f t="shared" si="11"/>
        <v>375.39304956583698</v>
      </c>
      <c r="AY59" s="5">
        <f t="shared" si="11"/>
        <v>394.41719558101403</v>
      </c>
      <c r="AZ59" s="5">
        <f t="shared" si="11"/>
        <v>413.44134159619</v>
      </c>
      <c r="BA59" s="5">
        <f t="shared" si="11"/>
        <v>432.46548761136597</v>
      </c>
      <c r="BB59" s="5">
        <f t="shared" si="11"/>
        <v>451.489633626542</v>
      </c>
      <c r="BC59" s="5">
        <f t="shared" si="11"/>
        <v>470.020807857911</v>
      </c>
      <c r="BD59" s="5">
        <f t="shared" si="11"/>
        <v>475.60365037940397</v>
      </c>
      <c r="BE59" s="5">
        <f t="shared" si="11"/>
        <v>475.60365037940397</v>
      </c>
    </row>
    <row r="60" spans="1:57" x14ac:dyDescent="0.25">
      <c r="A60" s="8" t="s">
        <v>171</v>
      </c>
      <c r="B60" s="5">
        <f>C28</f>
        <v>0</v>
      </c>
      <c r="C60" s="5">
        <f t="shared" ref="C60:BE60" si="12">D28</f>
        <v>0</v>
      </c>
      <c r="D60" s="5">
        <f t="shared" si="12"/>
        <v>0</v>
      </c>
      <c r="E60" s="5">
        <f t="shared" si="12"/>
        <v>0</v>
      </c>
      <c r="F60" s="5">
        <f t="shared" si="12"/>
        <v>0</v>
      </c>
      <c r="G60" s="5">
        <f t="shared" si="12"/>
        <v>0</v>
      </c>
      <c r="H60" s="5">
        <f t="shared" si="12"/>
        <v>0</v>
      </c>
      <c r="I60" s="5">
        <f t="shared" si="12"/>
        <v>0</v>
      </c>
      <c r="J60" s="5">
        <f t="shared" si="12"/>
        <v>0</v>
      </c>
      <c r="K60" s="5">
        <f t="shared" si="12"/>
        <v>0</v>
      </c>
      <c r="L60" s="5">
        <f t="shared" si="12"/>
        <v>0</v>
      </c>
      <c r="M60" s="5">
        <f t="shared" si="12"/>
        <v>0</v>
      </c>
      <c r="N60" s="5">
        <f t="shared" si="12"/>
        <v>0</v>
      </c>
      <c r="O60" s="5">
        <f t="shared" si="12"/>
        <v>0</v>
      </c>
      <c r="P60" s="5">
        <f t="shared" si="12"/>
        <v>0</v>
      </c>
      <c r="Q60" s="5">
        <f t="shared" si="12"/>
        <v>0</v>
      </c>
      <c r="R60" s="5">
        <f t="shared" si="12"/>
        <v>0</v>
      </c>
      <c r="S60" s="5">
        <f t="shared" si="12"/>
        <v>0</v>
      </c>
      <c r="T60" s="5">
        <f t="shared" si="12"/>
        <v>0</v>
      </c>
      <c r="U60" s="5">
        <f t="shared" si="12"/>
        <v>0</v>
      </c>
      <c r="V60" s="5">
        <f t="shared" si="12"/>
        <v>0</v>
      </c>
      <c r="W60" s="5">
        <f t="shared" si="12"/>
        <v>0</v>
      </c>
      <c r="X60" s="5">
        <f t="shared" si="12"/>
        <v>0</v>
      </c>
      <c r="Y60" s="5">
        <f t="shared" si="12"/>
        <v>0</v>
      </c>
      <c r="Z60" s="5">
        <f t="shared" si="12"/>
        <v>0</v>
      </c>
      <c r="AA60" s="5">
        <f t="shared" si="12"/>
        <v>0</v>
      </c>
      <c r="AB60" s="5">
        <f t="shared" si="12"/>
        <v>22.747805702300798</v>
      </c>
      <c r="AC60" s="5">
        <f t="shared" si="12"/>
        <v>22.747805702300798</v>
      </c>
      <c r="AD60" s="5">
        <f t="shared" si="12"/>
        <v>46.798001719842098</v>
      </c>
      <c r="AE60" s="5">
        <f t="shared" si="12"/>
        <v>70.848197737383501</v>
      </c>
      <c r="AF60" s="5">
        <f t="shared" si="12"/>
        <v>94.898393754924797</v>
      </c>
      <c r="AG60" s="5">
        <f t="shared" si="12"/>
        <v>118.94858977246599</v>
      </c>
      <c r="AH60" s="5">
        <f t="shared" si="12"/>
        <v>142.99878579000799</v>
      </c>
      <c r="AI60" s="5">
        <f t="shared" si="12"/>
        <v>167.04898180754901</v>
      </c>
      <c r="AJ60" s="5">
        <f t="shared" si="12"/>
        <v>191.09917782509001</v>
      </c>
      <c r="AK60" s="5">
        <f t="shared" si="12"/>
        <v>215.149373842632</v>
      </c>
      <c r="AL60" s="5">
        <f t="shared" si="12"/>
        <v>239.199569860173</v>
      </c>
      <c r="AM60" s="5">
        <f t="shared" si="12"/>
        <v>263.24976587771403</v>
      </c>
      <c r="AN60" s="5">
        <f t="shared" si="12"/>
        <v>287.29996189525599</v>
      </c>
      <c r="AO60" s="5">
        <f t="shared" si="12"/>
        <v>311.35015791279699</v>
      </c>
      <c r="AP60" s="5">
        <f t="shared" si="12"/>
        <v>335.40035393033799</v>
      </c>
      <c r="AQ60" s="5">
        <f t="shared" si="12"/>
        <v>359.45054994788001</v>
      </c>
      <c r="AR60" s="5">
        <f t="shared" si="12"/>
        <v>383.500745965421</v>
      </c>
      <c r="AS60" s="5">
        <f t="shared" si="12"/>
        <v>407.55094198296302</v>
      </c>
      <c r="AT60" s="5">
        <f t="shared" si="12"/>
        <v>431.60113800050402</v>
      </c>
      <c r="AU60" s="5">
        <f t="shared" si="12"/>
        <v>455.65133401804502</v>
      </c>
      <c r="AV60" s="5">
        <f t="shared" si="12"/>
        <v>479.70153003558698</v>
      </c>
      <c r="AW60" s="5">
        <f t="shared" si="12"/>
        <v>503.75172605312798</v>
      </c>
      <c r="AX60" s="5">
        <f t="shared" si="12"/>
        <v>527.80192207066898</v>
      </c>
      <c r="AY60" s="5">
        <f t="shared" si="12"/>
        <v>551.852118088211</v>
      </c>
      <c r="AZ60" s="5">
        <f t="shared" si="12"/>
        <v>575.902314105752</v>
      </c>
      <c r="BA60" s="5">
        <f t="shared" si="12"/>
        <v>577.20470442099304</v>
      </c>
      <c r="BB60" s="5">
        <f t="shared" si="12"/>
        <v>601.25490043853404</v>
      </c>
      <c r="BC60" s="5">
        <f t="shared" si="12"/>
        <v>601.25490043853404</v>
      </c>
      <c r="BD60" s="5">
        <f t="shared" si="12"/>
        <v>601.25490043853404</v>
      </c>
      <c r="BE60" s="5">
        <f t="shared" si="12"/>
        <v>601.25490043853404</v>
      </c>
    </row>
    <row r="61" spans="1:57" x14ac:dyDescent="0.25">
      <c r="A61" s="8" t="s">
        <v>128</v>
      </c>
      <c r="B61" s="5">
        <f>C10</f>
        <v>2.0971440000000001</v>
      </c>
      <c r="C61" s="5">
        <f t="shared" ref="C61:BE61" si="13">D10</f>
        <v>2.0971440000000001</v>
      </c>
      <c r="D61" s="5">
        <f t="shared" si="13"/>
        <v>2.0971440000000001</v>
      </c>
      <c r="E61" s="5">
        <f t="shared" si="13"/>
        <v>2.0971440000000001</v>
      </c>
      <c r="F61" s="5">
        <f t="shared" si="13"/>
        <v>2.0971440000000001</v>
      </c>
      <c r="G61" s="5">
        <f t="shared" si="13"/>
        <v>2.0971440000000001</v>
      </c>
      <c r="H61" s="5">
        <f t="shared" si="13"/>
        <v>2.0971440000000001</v>
      </c>
      <c r="I61" s="5">
        <f t="shared" si="13"/>
        <v>2.0971440000000001</v>
      </c>
      <c r="J61" s="5">
        <f t="shared" si="13"/>
        <v>2.0971440000000001</v>
      </c>
      <c r="K61" s="5">
        <f t="shared" si="13"/>
        <v>2.0971440000000001</v>
      </c>
      <c r="L61" s="5">
        <f t="shared" si="13"/>
        <v>2.0971440000000001</v>
      </c>
      <c r="M61" s="5">
        <f t="shared" si="13"/>
        <v>2.0971440000000001</v>
      </c>
      <c r="N61" s="5">
        <f t="shared" si="13"/>
        <v>2.0971440000000001</v>
      </c>
      <c r="O61" s="5">
        <f t="shared" si="13"/>
        <v>2.0971440000000001</v>
      </c>
      <c r="P61" s="5">
        <f t="shared" si="13"/>
        <v>2.0971440000000001</v>
      </c>
      <c r="Q61" s="5">
        <f t="shared" si="13"/>
        <v>2.0971440000000001</v>
      </c>
      <c r="R61" s="5">
        <f t="shared" si="13"/>
        <v>2.0971440000000001</v>
      </c>
      <c r="S61" s="5">
        <f t="shared" si="13"/>
        <v>2.0971440000000001</v>
      </c>
      <c r="T61" s="5">
        <f t="shared" si="13"/>
        <v>2.0971440000000001</v>
      </c>
      <c r="U61" s="5">
        <f t="shared" si="13"/>
        <v>2.0971440000000001</v>
      </c>
      <c r="V61" s="5">
        <f t="shared" si="13"/>
        <v>2.0971440000000001</v>
      </c>
      <c r="W61" s="5">
        <f t="shared" si="13"/>
        <v>2.0971440000000001</v>
      </c>
      <c r="X61" s="5">
        <f t="shared" si="13"/>
        <v>2.0971440000000001</v>
      </c>
      <c r="Y61" s="5">
        <f t="shared" si="13"/>
        <v>2.0971440000000001</v>
      </c>
      <c r="Z61" s="5">
        <f t="shared" si="13"/>
        <v>2.0971440000000001</v>
      </c>
      <c r="AA61" s="5">
        <f t="shared" si="13"/>
        <v>2.0971440000000001</v>
      </c>
      <c r="AB61" s="5">
        <f t="shared" si="13"/>
        <v>2.0971440000000001</v>
      </c>
      <c r="AC61" s="5">
        <f t="shared" si="13"/>
        <v>2.0971440000000001</v>
      </c>
      <c r="AD61" s="5">
        <f t="shared" si="13"/>
        <v>2.0971440000000001</v>
      </c>
      <c r="AE61" s="5">
        <f t="shared" si="13"/>
        <v>2.0971440000000001</v>
      </c>
      <c r="AF61" s="5">
        <f t="shared" si="13"/>
        <v>2.0971440000000001</v>
      </c>
      <c r="AG61" s="5">
        <f t="shared" si="13"/>
        <v>2.0971440000000001</v>
      </c>
      <c r="AH61" s="5">
        <f t="shared" si="13"/>
        <v>2.0971440000000001</v>
      </c>
      <c r="AI61" s="5">
        <f t="shared" si="13"/>
        <v>2.0971440000000001</v>
      </c>
      <c r="AJ61" s="5">
        <f t="shared" si="13"/>
        <v>2.0971440000000001</v>
      </c>
      <c r="AK61" s="5">
        <f t="shared" si="13"/>
        <v>2.0971440000000001</v>
      </c>
      <c r="AL61" s="5">
        <f t="shared" si="13"/>
        <v>2.0971440000000001</v>
      </c>
      <c r="AM61" s="5">
        <f t="shared" si="13"/>
        <v>2.0971440000000001</v>
      </c>
      <c r="AN61" s="5">
        <f t="shared" si="13"/>
        <v>2.0971440000000001</v>
      </c>
      <c r="AO61" s="5">
        <f t="shared" si="13"/>
        <v>2.0971440000000001</v>
      </c>
      <c r="AP61" s="5">
        <f t="shared" si="13"/>
        <v>2.0971440000000001</v>
      </c>
      <c r="AQ61" s="5">
        <f t="shared" si="13"/>
        <v>2.0971440000000001</v>
      </c>
      <c r="AR61" s="5">
        <f t="shared" si="13"/>
        <v>2.0971440000000001</v>
      </c>
      <c r="AS61" s="5">
        <f t="shared" si="13"/>
        <v>2.0971440000000001</v>
      </c>
      <c r="AT61" s="5">
        <f t="shared" si="13"/>
        <v>2.0971440000000001</v>
      </c>
      <c r="AU61" s="5">
        <f t="shared" si="13"/>
        <v>2.0971440000000001</v>
      </c>
      <c r="AV61" s="5">
        <f t="shared" si="13"/>
        <v>2.0971440000000001</v>
      </c>
      <c r="AW61" s="5">
        <f t="shared" si="13"/>
        <v>2.0971440000000001</v>
      </c>
      <c r="AX61" s="5">
        <f t="shared" si="13"/>
        <v>2.0971440000000001</v>
      </c>
      <c r="AY61" s="5">
        <f t="shared" si="13"/>
        <v>2.0971440000000001</v>
      </c>
      <c r="AZ61" s="5">
        <f t="shared" si="13"/>
        <v>2.0971440000000001</v>
      </c>
      <c r="BA61" s="5">
        <f t="shared" si="13"/>
        <v>2.0971440000000001</v>
      </c>
      <c r="BB61" s="5">
        <f t="shared" si="13"/>
        <v>2.0971440000000001</v>
      </c>
      <c r="BC61" s="5">
        <f t="shared" si="13"/>
        <v>2.0971440000000001</v>
      </c>
      <c r="BD61" s="5">
        <f t="shared" si="13"/>
        <v>2.0971440000000001</v>
      </c>
      <c r="BE61" s="5">
        <f t="shared" si="13"/>
        <v>2.0971440000000001</v>
      </c>
    </row>
    <row r="62" spans="1:57" x14ac:dyDescent="0.25">
      <c r="A62" s="8" t="s">
        <v>130</v>
      </c>
      <c r="B62" s="5">
        <f>C11</f>
        <v>0</v>
      </c>
      <c r="C62" s="5">
        <f t="shared" ref="C62:BE62" si="14">D11</f>
        <v>0</v>
      </c>
      <c r="D62" s="5">
        <f t="shared" si="14"/>
        <v>0</v>
      </c>
      <c r="E62" s="5">
        <f t="shared" si="14"/>
        <v>0</v>
      </c>
      <c r="F62" s="5">
        <f t="shared" si="14"/>
        <v>0</v>
      </c>
      <c r="G62" s="5">
        <f t="shared" si="14"/>
        <v>8.3885760000000005</v>
      </c>
      <c r="H62" s="5">
        <f t="shared" si="14"/>
        <v>8.3885760000000005</v>
      </c>
      <c r="I62" s="5">
        <f t="shared" si="14"/>
        <v>12.582864000000001</v>
      </c>
      <c r="J62" s="5">
        <f t="shared" si="14"/>
        <v>12.582864000000001</v>
      </c>
      <c r="K62" s="5">
        <f t="shared" si="14"/>
        <v>16.777152000000001</v>
      </c>
      <c r="L62" s="5">
        <f t="shared" si="14"/>
        <v>20.971440000000001</v>
      </c>
      <c r="M62" s="5">
        <f t="shared" si="14"/>
        <v>20.971440000000001</v>
      </c>
      <c r="N62" s="5">
        <f t="shared" si="14"/>
        <v>25.165728000000001</v>
      </c>
      <c r="O62" s="5">
        <f t="shared" si="14"/>
        <v>29.360016000000002</v>
      </c>
      <c r="P62" s="5">
        <f t="shared" si="14"/>
        <v>29.360016000000002</v>
      </c>
      <c r="Q62" s="5">
        <f t="shared" si="14"/>
        <v>29.360016000000002</v>
      </c>
      <c r="R62" s="5">
        <f t="shared" si="14"/>
        <v>29.360016000000002</v>
      </c>
      <c r="S62" s="5">
        <f t="shared" si="14"/>
        <v>29.360016000000002</v>
      </c>
      <c r="T62" s="5">
        <f t="shared" si="14"/>
        <v>29.360016000000002</v>
      </c>
      <c r="U62" s="5">
        <f t="shared" si="14"/>
        <v>29.360016000000002</v>
      </c>
      <c r="V62" s="5">
        <f t="shared" si="14"/>
        <v>29.360016000000002</v>
      </c>
      <c r="W62" s="5">
        <f t="shared" si="14"/>
        <v>29.360016000000002</v>
      </c>
      <c r="X62" s="5">
        <f t="shared" si="14"/>
        <v>29.360016000000002</v>
      </c>
      <c r="Y62" s="5">
        <f t="shared" si="14"/>
        <v>29.360016000000002</v>
      </c>
      <c r="Z62" s="5">
        <f t="shared" si="14"/>
        <v>29.360016000000002</v>
      </c>
      <c r="AA62" s="5">
        <f t="shared" si="14"/>
        <v>29.360016000000002</v>
      </c>
      <c r="AB62" s="5">
        <f t="shared" si="14"/>
        <v>29.360016000000002</v>
      </c>
      <c r="AC62" s="5">
        <f t="shared" si="14"/>
        <v>29.360016000000002</v>
      </c>
      <c r="AD62" s="5">
        <f t="shared" si="14"/>
        <v>29.360016000000002</v>
      </c>
      <c r="AE62" s="5">
        <f t="shared" si="14"/>
        <v>29.360016000000002</v>
      </c>
      <c r="AF62" s="5">
        <f t="shared" si="14"/>
        <v>29.360016000000002</v>
      </c>
      <c r="AG62" s="5">
        <f t="shared" si="14"/>
        <v>29.360016000000002</v>
      </c>
      <c r="AH62" s="5">
        <f t="shared" si="14"/>
        <v>29.360016000000002</v>
      </c>
      <c r="AI62" s="5">
        <f t="shared" si="14"/>
        <v>29.360016000000002</v>
      </c>
      <c r="AJ62" s="5">
        <f t="shared" si="14"/>
        <v>29.360016000000002</v>
      </c>
      <c r="AK62" s="5">
        <f t="shared" si="14"/>
        <v>29.360016000000002</v>
      </c>
      <c r="AL62" s="5">
        <f t="shared" si="14"/>
        <v>29.360016000000002</v>
      </c>
      <c r="AM62" s="5">
        <f t="shared" si="14"/>
        <v>29.360016000000002</v>
      </c>
      <c r="AN62" s="5">
        <f t="shared" si="14"/>
        <v>29.360016000000002</v>
      </c>
      <c r="AO62" s="5">
        <f t="shared" si="14"/>
        <v>29.360016000000002</v>
      </c>
      <c r="AP62" s="5">
        <f t="shared" si="14"/>
        <v>29.360016000000002</v>
      </c>
      <c r="AQ62" s="5">
        <f t="shared" si="14"/>
        <v>29.360016000000002</v>
      </c>
      <c r="AR62" s="5">
        <f t="shared" si="14"/>
        <v>29.360016000000002</v>
      </c>
      <c r="AS62" s="5">
        <f t="shared" si="14"/>
        <v>29.360016000000002</v>
      </c>
      <c r="AT62" s="5">
        <f t="shared" si="14"/>
        <v>29.360016000000002</v>
      </c>
      <c r="AU62" s="5">
        <f t="shared" si="14"/>
        <v>29.360016000000002</v>
      </c>
      <c r="AV62" s="5">
        <f t="shared" si="14"/>
        <v>29.360016000000002</v>
      </c>
      <c r="AW62" s="5">
        <f t="shared" si="14"/>
        <v>29.360016000000002</v>
      </c>
      <c r="AX62" s="5">
        <f t="shared" si="14"/>
        <v>29.360016000000002</v>
      </c>
      <c r="AY62" s="5">
        <f t="shared" si="14"/>
        <v>29.360016000000002</v>
      </c>
      <c r="AZ62" s="5">
        <f t="shared" si="14"/>
        <v>29.360016000000002</v>
      </c>
      <c r="BA62" s="5">
        <f t="shared" si="14"/>
        <v>29.360016000000002</v>
      </c>
      <c r="BB62" s="5">
        <f t="shared" si="14"/>
        <v>29.360016000000002</v>
      </c>
      <c r="BC62" s="5">
        <f t="shared" si="14"/>
        <v>29.360016000000002</v>
      </c>
      <c r="BD62" s="5">
        <f t="shared" si="14"/>
        <v>29.360016000000002</v>
      </c>
      <c r="BE62" s="5">
        <f t="shared" si="14"/>
        <v>29.360016000000002</v>
      </c>
    </row>
    <row r="63" spans="1:57" x14ac:dyDescent="0.25">
      <c r="A63" s="8" t="s">
        <v>129</v>
      </c>
      <c r="B63" s="5">
        <f>C12</f>
        <v>2.0971440000000001</v>
      </c>
      <c r="C63" s="5">
        <f t="shared" ref="C63:BE63" si="15">D12</f>
        <v>2.0971440000000001</v>
      </c>
      <c r="D63" s="5">
        <f t="shared" si="15"/>
        <v>2.0971440000000001</v>
      </c>
      <c r="E63" s="5">
        <f t="shared" si="15"/>
        <v>2.0971440000000001</v>
      </c>
      <c r="F63" s="5">
        <f t="shared" si="15"/>
        <v>2.0971440000000001</v>
      </c>
      <c r="G63" s="5">
        <f t="shared" si="15"/>
        <v>2.0971440000000001</v>
      </c>
      <c r="H63" s="5">
        <f t="shared" si="15"/>
        <v>2.0971440000000001</v>
      </c>
      <c r="I63" s="5">
        <f t="shared" si="15"/>
        <v>2.0971440000000001</v>
      </c>
      <c r="J63" s="5">
        <f t="shared" si="15"/>
        <v>33.554304000000002</v>
      </c>
      <c r="K63" s="5">
        <f t="shared" si="15"/>
        <v>33.554304000000002</v>
      </c>
      <c r="L63" s="5">
        <f t="shared" si="15"/>
        <v>65.011464000000004</v>
      </c>
      <c r="M63" s="5">
        <f t="shared" si="15"/>
        <v>65.011464000000004</v>
      </c>
      <c r="N63" s="5">
        <f t="shared" si="15"/>
        <v>65.011464000000004</v>
      </c>
      <c r="O63" s="5">
        <f t="shared" si="15"/>
        <v>65.011464000000004</v>
      </c>
      <c r="P63" s="5">
        <f t="shared" si="15"/>
        <v>65.011464000000004</v>
      </c>
      <c r="Q63" s="5">
        <f t="shared" si="15"/>
        <v>65.011464000000004</v>
      </c>
      <c r="R63" s="5">
        <f t="shared" si="15"/>
        <v>65.011464000000004</v>
      </c>
      <c r="S63" s="5">
        <f t="shared" si="15"/>
        <v>65.011464000000004</v>
      </c>
      <c r="T63" s="5">
        <f t="shared" si="15"/>
        <v>65.011464000000004</v>
      </c>
      <c r="U63" s="5">
        <f t="shared" si="15"/>
        <v>65.011464000000004</v>
      </c>
      <c r="V63" s="5">
        <f t="shared" si="15"/>
        <v>65.011464000000004</v>
      </c>
      <c r="W63" s="5">
        <f t="shared" si="15"/>
        <v>65.011464000000004</v>
      </c>
      <c r="X63" s="5">
        <f t="shared" si="15"/>
        <v>65.011464000000004</v>
      </c>
      <c r="Y63" s="5">
        <f t="shared" si="15"/>
        <v>65.011464000000004</v>
      </c>
      <c r="Z63" s="5">
        <f t="shared" si="15"/>
        <v>65.011464000000004</v>
      </c>
      <c r="AA63" s="5">
        <f t="shared" si="15"/>
        <v>65.011464000000004</v>
      </c>
      <c r="AB63" s="5">
        <f t="shared" si="15"/>
        <v>65.011464000000004</v>
      </c>
      <c r="AC63" s="5">
        <f t="shared" si="15"/>
        <v>65.011464000000004</v>
      </c>
      <c r="AD63" s="5">
        <f t="shared" si="15"/>
        <v>65.011464000000004</v>
      </c>
      <c r="AE63" s="5">
        <f t="shared" si="15"/>
        <v>65.011464000000004</v>
      </c>
      <c r="AF63" s="5">
        <f t="shared" si="15"/>
        <v>65.011464000000004</v>
      </c>
      <c r="AG63" s="5">
        <f t="shared" si="15"/>
        <v>65.011464000000004</v>
      </c>
      <c r="AH63" s="5">
        <f t="shared" si="15"/>
        <v>65.011464000000004</v>
      </c>
      <c r="AI63" s="5">
        <f t="shared" si="15"/>
        <v>65.011464000000004</v>
      </c>
      <c r="AJ63" s="5">
        <f t="shared" si="15"/>
        <v>65.011464000000004</v>
      </c>
      <c r="AK63" s="5">
        <f t="shared" si="15"/>
        <v>65.011464000000004</v>
      </c>
      <c r="AL63" s="5">
        <f t="shared" si="15"/>
        <v>65.011464000000004</v>
      </c>
      <c r="AM63" s="5">
        <f t="shared" si="15"/>
        <v>65.011464000000004</v>
      </c>
      <c r="AN63" s="5">
        <f t="shared" si="15"/>
        <v>65.011464000000004</v>
      </c>
      <c r="AO63" s="5">
        <f t="shared" si="15"/>
        <v>65.011464000000004</v>
      </c>
      <c r="AP63" s="5">
        <f t="shared" si="15"/>
        <v>65.011464000000004</v>
      </c>
      <c r="AQ63" s="5">
        <f t="shared" si="15"/>
        <v>65.011464000000004</v>
      </c>
      <c r="AR63" s="5">
        <f t="shared" si="15"/>
        <v>65.011464000000004</v>
      </c>
      <c r="AS63" s="5">
        <f t="shared" si="15"/>
        <v>65.011464000000004</v>
      </c>
      <c r="AT63" s="5">
        <f t="shared" si="15"/>
        <v>65.011464000000004</v>
      </c>
      <c r="AU63" s="5">
        <f t="shared" si="15"/>
        <v>65.011464000000004</v>
      </c>
      <c r="AV63" s="5">
        <f t="shared" si="15"/>
        <v>65.011464000000004</v>
      </c>
      <c r="AW63" s="5">
        <f t="shared" si="15"/>
        <v>65.011464000000004</v>
      </c>
      <c r="AX63" s="5">
        <f t="shared" si="15"/>
        <v>65.011464000000004</v>
      </c>
      <c r="AY63" s="5">
        <f t="shared" si="15"/>
        <v>65.011464000000004</v>
      </c>
      <c r="AZ63" s="5">
        <f t="shared" si="15"/>
        <v>65.011464000000004</v>
      </c>
      <c r="BA63" s="5">
        <f t="shared" si="15"/>
        <v>65.011464000000004</v>
      </c>
      <c r="BB63" s="5">
        <f t="shared" si="15"/>
        <v>65.011464000000004</v>
      </c>
      <c r="BC63" s="5">
        <f t="shared" si="15"/>
        <v>65.011464000000004</v>
      </c>
      <c r="BD63" s="5">
        <f t="shared" si="15"/>
        <v>65.011464000000004</v>
      </c>
      <c r="BE63" s="5">
        <f t="shared" si="15"/>
        <v>65.011464000000004</v>
      </c>
    </row>
    <row r="64" spans="1:57" x14ac:dyDescent="0.25">
      <c r="A64" s="8" t="s">
        <v>131</v>
      </c>
      <c r="B64" s="5">
        <f>C13</f>
        <v>0</v>
      </c>
      <c r="C64" s="5">
        <f t="shared" ref="C64:BE64" si="16">D13</f>
        <v>0</v>
      </c>
      <c r="D64" s="5">
        <f t="shared" si="16"/>
        <v>0</v>
      </c>
      <c r="E64" s="5">
        <f t="shared" si="16"/>
        <v>0</v>
      </c>
      <c r="F64" s="5">
        <f t="shared" si="16"/>
        <v>0</v>
      </c>
      <c r="G64" s="5">
        <f t="shared" si="16"/>
        <v>0</v>
      </c>
      <c r="H64" s="5">
        <f t="shared" si="16"/>
        <v>8.640212</v>
      </c>
      <c r="I64" s="5">
        <f t="shared" si="16"/>
        <v>8.640212</v>
      </c>
      <c r="J64" s="5">
        <f t="shared" si="16"/>
        <v>8.640212</v>
      </c>
      <c r="K64" s="5">
        <f t="shared" si="16"/>
        <v>8.640212</v>
      </c>
      <c r="L64" s="5">
        <f t="shared" si="16"/>
        <v>8.640212</v>
      </c>
      <c r="M64" s="5">
        <f t="shared" si="16"/>
        <v>8.640212</v>
      </c>
      <c r="N64" s="5">
        <f t="shared" si="16"/>
        <v>8.640212</v>
      </c>
      <c r="O64" s="5">
        <f t="shared" si="16"/>
        <v>8.640212</v>
      </c>
      <c r="P64" s="5">
        <f t="shared" si="16"/>
        <v>8.640212</v>
      </c>
      <c r="Q64" s="5">
        <f t="shared" si="16"/>
        <v>8.640212</v>
      </c>
      <c r="R64" s="5">
        <f t="shared" si="16"/>
        <v>8.640212</v>
      </c>
      <c r="S64" s="5">
        <f t="shared" si="16"/>
        <v>8.640212</v>
      </c>
      <c r="T64" s="5">
        <f t="shared" si="16"/>
        <v>8.640212</v>
      </c>
      <c r="U64" s="5">
        <f t="shared" si="16"/>
        <v>8.640212</v>
      </c>
      <c r="V64" s="5">
        <f t="shared" si="16"/>
        <v>8.640212</v>
      </c>
      <c r="W64" s="5">
        <f t="shared" si="16"/>
        <v>8.640212</v>
      </c>
      <c r="X64" s="5">
        <f t="shared" si="16"/>
        <v>8.640212</v>
      </c>
      <c r="Y64" s="5">
        <f t="shared" si="16"/>
        <v>8.640212</v>
      </c>
      <c r="Z64" s="5">
        <f t="shared" si="16"/>
        <v>8.640212</v>
      </c>
      <c r="AA64" s="5">
        <f t="shared" si="16"/>
        <v>8.640212</v>
      </c>
      <c r="AB64" s="5">
        <f t="shared" si="16"/>
        <v>8.640212</v>
      </c>
      <c r="AC64" s="5">
        <f t="shared" si="16"/>
        <v>8.640212</v>
      </c>
      <c r="AD64" s="5">
        <f t="shared" si="16"/>
        <v>8.640212</v>
      </c>
      <c r="AE64" s="5">
        <f t="shared" si="16"/>
        <v>8.640212</v>
      </c>
      <c r="AF64" s="5">
        <f t="shared" si="16"/>
        <v>8.640212</v>
      </c>
      <c r="AG64" s="5">
        <f t="shared" si="16"/>
        <v>8.640212</v>
      </c>
      <c r="AH64" s="5">
        <f t="shared" si="16"/>
        <v>8.640212</v>
      </c>
      <c r="AI64" s="5">
        <f t="shared" si="16"/>
        <v>8.640212</v>
      </c>
      <c r="AJ64" s="5">
        <f t="shared" si="16"/>
        <v>8.640212</v>
      </c>
      <c r="AK64" s="5">
        <f t="shared" si="16"/>
        <v>8.640212</v>
      </c>
      <c r="AL64" s="5">
        <f t="shared" si="16"/>
        <v>8.640212</v>
      </c>
      <c r="AM64" s="5">
        <f t="shared" si="16"/>
        <v>8.640212</v>
      </c>
      <c r="AN64" s="5">
        <f t="shared" si="16"/>
        <v>8.640212</v>
      </c>
      <c r="AO64" s="5">
        <f t="shared" si="16"/>
        <v>8.640212</v>
      </c>
      <c r="AP64" s="5">
        <f t="shared" si="16"/>
        <v>8.640212</v>
      </c>
      <c r="AQ64" s="5">
        <f t="shared" si="16"/>
        <v>8.640212</v>
      </c>
      <c r="AR64" s="5">
        <f t="shared" si="16"/>
        <v>8.640212</v>
      </c>
      <c r="AS64" s="5">
        <f t="shared" si="16"/>
        <v>8.640212</v>
      </c>
      <c r="AT64" s="5">
        <f t="shared" si="16"/>
        <v>8.640212</v>
      </c>
      <c r="AU64" s="5">
        <f t="shared" si="16"/>
        <v>8.640212</v>
      </c>
      <c r="AV64" s="5">
        <f t="shared" si="16"/>
        <v>8.640212</v>
      </c>
      <c r="AW64" s="5">
        <f t="shared" si="16"/>
        <v>8.640212</v>
      </c>
      <c r="AX64" s="5">
        <f t="shared" si="16"/>
        <v>8.640212</v>
      </c>
      <c r="AY64" s="5">
        <f t="shared" si="16"/>
        <v>8.640212</v>
      </c>
      <c r="AZ64" s="5">
        <f t="shared" si="16"/>
        <v>8.640212</v>
      </c>
      <c r="BA64" s="5">
        <f t="shared" si="16"/>
        <v>8.640212</v>
      </c>
      <c r="BB64" s="5">
        <f t="shared" si="16"/>
        <v>8.640212</v>
      </c>
      <c r="BC64" s="5">
        <f t="shared" si="16"/>
        <v>8.640212</v>
      </c>
      <c r="BD64" s="5">
        <f t="shared" si="16"/>
        <v>8.6402120000000302</v>
      </c>
      <c r="BE64" s="5">
        <f t="shared" si="16"/>
        <v>8.640212</v>
      </c>
    </row>
    <row r="65" spans="1:57" x14ac:dyDescent="0.25">
      <c r="A65" s="8" t="s">
        <v>139</v>
      </c>
      <c r="B65" s="5">
        <f>C9</f>
        <v>0</v>
      </c>
      <c r="C65" s="5">
        <f t="shared" ref="C65:BE65" si="17">D9</f>
        <v>0</v>
      </c>
      <c r="D65" s="5">
        <f t="shared" si="17"/>
        <v>0</v>
      </c>
      <c r="E65" s="5">
        <f t="shared" si="17"/>
        <v>0</v>
      </c>
      <c r="F65" s="5">
        <f t="shared" si="17"/>
        <v>0</v>
      </c>
      <c r="G65" s="5">
        <f t="shared" si="17"/>
        <v>0</v>
      </c>
      <c r="H65" s="5">
        <f t="shared" si="17"/>
        <v>0</v>
      </c>
      <c r="I65" s="5">
        <f t="shared" si="17"/>
        <v>0</v>
      </c>
      <c r="J65" s="5">
        <f t="shared" si="17"/>
        <v>0</v>
      </c>
      <c r="K65" s="5">
        <f t="shared" si="17"/>
        <v>0</v>
      </c>
      <c r="L65" s="5">
        <f t="shared" si="17"/>
        <v>0</v>
      </c>
      <c r="M65" s="5">
        <f t="shared" si="17"/>
        <v>0</v>
      </c>
      <c r="N65" s="5">
        <f t="shared" si="17"/>
        <v>0</v>
      </c>
      <c r="O65" s="5">
        <f t="shared" si="17"/>
        <v>0</v>
      </c>
      <c r="P65" s="5">
        <f t="shared" si="17"/>
        <v>0</v>
      </c>
      <c r="Q65" s="5">
        <f t="shared" si="17"/>
        <v>0</v>
      </c>
      <c r="R65" s="5">
        <f t="shared" si="17"/>
        <v>0</v>
      </c>
      <c r="S65" s="5">
        <f t="shared" si="17"/>
        <v>0</v>
      </c>
      <c r="T65" s="5">
        <f t="shared" si="17"/>
        <v>0</v>
      </c>
      <c r="U65" s="5">
        <f t="shared" si="17"/>
        <v>0</v>
      </c>
      <c r="V65" s="5">
        <f t="shared" si="17"/>
        <v>0</v>
      </c>
      <c r="W65" s="5">
        <f t="shared" si="17"/>
        <v>0</v>
      </c>
      <c r="X65" s="5">
        <f t="shared" si="17"/>
        <v>0</v>
      </c>
      <c r="Y65" s="5">
        <f t="shared" si="17"/>
        <v>0</v>
      </c>
      <c r="Z65" s="5">
        <f t="shared" si="17"/>
        <v>0</v>
      </c>
      <c r="AA65" s="5">
        <f t="shared" si="17"/>
        <v>0</v>
      </c>
      <c r="AB65" s="5">
        <f t="shared" si="17"/>
        <v>0</v>
      </c>
      <c r="AC65" s="5">
        <f t="shared" si="17"/>
        <v>0</v>
      </c>
      <c r="AD65" s="5">
        <f t="shared" si="17"/>
        <v>0</v>
      </c>
      <c r="AE65" s="5">
        <f t="shared" si="17"/>
        <v>0</v>
      </c>
      <c r="AF65" s="5">
        <f t="shared" si="17"/>
        <v>0</v>
      </c>
      <c r="AG65" s="5">
        <f t="shared" si="17"/>
        <v>0</v>
      </c>
      <c r="AH65" s="5">
        <f t="shared" si="17"/>
        <v>0</v>
      </c>
      <c r="AI65" s="5">
        <f t="shared" si="17"/>
        <v>0</v>
      </c>
      <c r="AJ65" s="5">
        <f t="shared" si="17"/>
        <v>0</v>
      </c>
      <c r="AK65" s="5">
        <f t="shared" si="17"/>
        <v>0</v>
      </c>
      <c r="AL65" s="5">
        <f t="shared" si="17"/>
        <v>0</v>
      </c>
      <c r="AM65" s="5">
        <f t="shared" si="17"/>
        <v>0</v>
      </c>
      <c r="AN65" s="5">
        <f t="shared" si="17"/>
        <v>0</v>
      </c>
      <c r="AO65" s="5">
        <f t="shared" si="17"/>
        <v>0</v>
      </c>
      <c r="AP65" s="5">
        <f t="shared" si="17"/>
        <v>0</v>
      </c>
      <c r="AQ65" s="5">
        <f t="shared" si="17"/>
        <v>0</v>
      </c>
      <c r="AR65" s="5">
        <f t="shared" si="17"/>
        <v>0</v>
      </c>
      <c r="AS65" s="5">
        <f t="shared" si="17"/>
        <v>0</v>
      </c>
      <c r="AT65" s="5">
        <f t="shared" si="17"/>
        <v>0</v>
      </c>
      <c r="AU65" s="5">
        <f t="shared" si="17"/>
        <v>0</v>
      </c>
      <c r="AV65" s="5">
        <f t="shared" si="17"/>
        <v>0</v>
      </c>
      <c r="AW65" s="5">
        <f t="shared" si="17"/>
        <v>0</v>
      </c>
      <c r="AX65" s="5">
        <f t="shared" si="17"/>
        <v>0</v>
      </c>
      <c r="AY65" s="5">
        <f t="shared" si="17"/>
        <v>0</v>
      </c>
      <c r="AZ65" s="5">
        <f t="shared" si="17"/>
        <v>0</v>
      </c>
      <c r="BA65" s="5">
        <f t="shared" si="17"/>
        <v>0</v>
      </c>
      <c r="BB65" s="5">
        <f t="shared" si="17"/>
        <v>0</v>
      </c>
      <c r="BC65" s="5">
        <f t="shared" si="17"/>
        <v>0</v>
      </c>
      <c r="BD65" s="5">
        <f t="shared" si="17"/>
        <v>0</v>
      </c>
      <c r="BE65" s="5">
        <f t="shared" si="17"/>
        <v>0</v>
      </c>
    </row>
    <row r="66" spans="1:57" x14ac:dyDescent="0.25">
      <c r="A66" s="8" t="s">
        <v>153</v>
      </c>
      <c r="B66" s="5">
        <f>C7</f>
        <v>0</v>
      </c>
      <c r="C66" s="5">
        <f t="shared" ref="C66:BE66" si="18">D7</f>
        <v>0</v>
      </c>
      <c r="D66" s="5">
        <f t="shared" si="18"/>
        <v>0</v>
      </c>
      <c r="E66" s="5">
        <f t="shared" si="18"/>
        <v>0</v>
      </c>
      <c r="F66" s="5">
        <f t="shared" si="18"/>
        <v>0</v>
      </c>
      <c r="G66" s="5">
        <f t="shared" si="18"/>
        <v>0</v>
      </c>
      <c r="H66" s="5">
        <f t="shared" si="18"/>
        <v>0</v>
      </c>
      <c r="I66" s="5">
        <f t="shared" si="18"/>
        <v>0</v>
      </c>
      <c r="J66" s="5">
        <f t="shared" si="18"/>
        <v>0</v>
      </c>
      <c r="K66" s="5">
        <f t="shared" si="18"/>
        <v>0</v>
      </c>
      <c r="L66" s="5">
        <f t="shared" si="18"/>
        <v>0</v>
      </c>
      <c r="M66" s="5">
        <f t="shared" si="18"/>
        <v>0</v>
      </c>
      <c r="N66" s="5">
        <f t="shared" si="18"/>
        <v>0</v>
      </c>
      <c r="O66" s="5">
        <f t="shared" si="18"/>
        <v>0</v>
      </c>
      <c r="P66" s="5">
        <f t="shared" si="18"/>
        <v>0</v>
      </c>
      <c r="Q66" s="5">
        <f t="shared" si="18"/>
        <v>0</v>
      </c>
      <c r="R66" s="5">
        <f t="shared" si="18"/>
        <v>0</v>
      </c>
      <c r="S66" s="5">
        <f t="shared" si="18"/>
        <v>0</v>
      </c>
      <c r="T66" s="5">
        <f t="shared" si="18"/>
        <v>0</v>
      </c>
      <c r="U66" s="5">
        <f t="shared" si="18"/>
        <v>0</v>
      </c>
      <c r="V66" s="5">
        <f t="shared" si="18"/>
        <v>0</v>
      </c>
      <c r="W66" s="5">
        <f t="shared" si="18"/>
        <v>0</v>
      </c>
      <c r="X66" s="5">
        <f t="shared" si="18"/>
        <v>0</v>
      </c>
      <c r="Y66" s="5">
        <f t="shared" si="18"/>
        <v>0</v>
      </c>
      <c r="Z66" s="5">
        <f t="shared" si="18"/>
        <v>0</v>
      </c>
      <c r="AA66" s="5">
        <f t="shared" si="18"/>
        <v>0</v>
      </c>
      <c r="AB66" s="5">
        <f t="shared" si="18"/>
        <v>0</v>
      </c>
      <c r="AC66" s="5">
        <f t="shared" si="18"/>
        <v>0</v>
      </c>
      <c r="AD66" s="5">
        <f t="shared" si="18"/>
        <v>0</v>
      </c>
      <c r="AE66" s="5">
        <f t="shared" si="18"/>
        <v>0</v>
      </c>
      <c r="AF66" s="5">
        <f t="shared" si="18"/>
        <v>0</v>
      </c>
      <c r="AG66" s="5">
        <f t="shared" si="18"/>
        <v>0</v>
      </c>
      <c r="AH66" s="5">
        <f t="shared" si="18"/>
        <v>0</v>
      </c>
      <c r="AI66" s="5">
        <f t="shared" si="18"/>
        <v>0</v>
      </c>
      <c r="AJ66" s="5">
        <f t="shared" si="18"/>
        <v>0</v>
      </c>
      <c r="AK66" s="5">
        <f t="shared" si="18"/>
        <v>0</v>
      </c>
      <c r="AL66" s="5">
        <f t="shared" si="18"/>
        <v>0</v>
      </c>
      <c r="AM66" s="5">
        <f t="shared" si="18"/>
        <v>0</v>
      </c>
      <c r="AN66" s="5">
        <f t="shared" si="18"/>
        <v>0</v>
      </c>
      <c r="AO66" s="5">
        <f t="shared" si="18"/>
        <v>0</v>
      </c>
      <c r="AP66" s="5">
        <f t="shared" si="18"/>
        <v>0</v>
      </c>
      <c r="AQ66" s="5">
        <f t="shared" si="18"/>
        <v>0</v>
      </c>
      <c r="AR66" s="5">
        <f t="shared" si="18"/>
        <v>0</v>
      </c>
      <c r="AS66" s="5">
        <f t="shared" si="18"/>
        <v>0</v>
      </c>
      <c r="AT66" s="5">
        <f t="shared" si="18"/>
        <v>0</v>
      </c>
      <c r="AU66" s="5">
        <f t="shared" si="18"/>
        <v>0</v>
      </c>
      <c r="AV66" s="5">
        <f t="shared" si="18"/>
        <v>0</v>
      </c>
      <c r="AW66" s="5">
        <f t="shared" si="18"/>
        <v>0</v>
      </c>
      <c r="AX66" s="5">
        <f t="shared" si="18"/>
        <v>0</v>
      </c>
      <c r="AY66" s="5">
        <f t="shared" si="18"/>
        <v>0</v>
      </c>
      <c r="AZ66" s="5">
        <f t="shared" si="18"/>
        <v>0</v>
      </c>
      <c r="BA66" s="5">
        <f t="shared" si="18"/>
        <v>0</v>
      </c>
      <c r="BB66" s="5">
        <f t="shared" si="18"/>
        <v>0</v>
      </c>
      <c r="BC66" s="5">
        <f t="shared" si="18"/>
        <v>0</v>
      </c>
      <c r="BD66" s="5">
        <f t="shared" si="18"/>
        <v>0</v>
      </c>
      <c r="BE66" s="5">
        <f t="shared" si="18"/>
        <v>2.5927426800000002</v>
      </c>
    </row>
    <row r="68" spans="1:57" x14ac:dyDescent="0.25">
      <c r="A68" t="s">
        <v>154</v>
      </c>
      <c r="B68">
        <f>C2</f>
        <v>0</v>
      </c>
      <c r="C68">
        <f t="shared" ref="C68:BE68" si="19">D2</f>
        <v>0</v>
      </c>
      <c r="D68">
        <f t="shared" si="19"/>
        <v>0</v>
      </c>
      <c r="E68">
        <f t="shared" si="19"/>
        <v>0</v>
      </c>
      <c r="F68">
        <f t="shared" si="19"/>
        <v>0</v>
      </c>
      <c r="G68">
        <f t="shared" si="19"/>
        <v>0</v>
      </c>
      <c r="H68">
        <f t="shared" si="19"/>
        <v>0</v>
      </c>
      <c r="I68">
        <f t="shared" si="19"/>
        <v>0</v>
      </c>
      <c r="J68">
        <f t="shared" si="19"/>
        <v>0</v>
      </c>
      <c r="K68">
        <f t="shared" si="19"/>
        <v>0</v>
      </c>
      <c r="L68">
        <f t="shared" si="19"/>
        <v>0</v>
      </c>
      <c r="M68">
        <f t="shared" si="19"/>
        <v>0</v>
      </c>
      <c r="N68">
        <f t="shared" si="19"/>
        <v>0</v>
      </c>
      <c r="O68">
        <f t="shared" si="19"/>
        <v>0</v>
      </c>
      <c r="P68">
        <f t="shared" si="19"/>
        <v>0</v>
      </c>
      <c r="Q68">
        <f t="shared" si="19"/>
        <v>0</v>
      </c>
      <c r="R68">
        <f t="shared" si="19"/>
        <v>0</v>
      </c>
      <c r="S68">
        <f t="shared" si="19"/>
        <v>0</v>
      </c>
      <c r="T68">
        <f t="shared" si="19"/>
        <v>0</v>
      </c>
      <c r="U68">
        <f t="shared" si="19"/>
        <v>0</v>
      </c>
      <c r="V68">
        <f t="shared" si="19"/>
        <v>0</v>
      </c>
      <c r="W68">
        <f t="shared" si="19"/>
        <v>0</v>
      </c>
      <c r="X68">
        <f t="shared" si="19"/>
        <v>0</v>
      </c>
      <c r="Y68">
        <f t="shared" si="19"/>
        <v>0</v>
      </c>
      <c r="Z68">
        <f t="shared" si="19"/>
        <v>0</v>
      </c>
      <c r="AA68">
        <f t="shared" si="19"/>
        <v>0</v>
      </c>
      <c r="AB68">
        <f t="shared" si="19"/>
        <v>0</v>
      </c>
      <c r="AC68">
        <f t="shared" si="19"/>
        <v>0</v>
      </c>
      <c r="AD68">
        <f t="shared" si="19"/>
        <v>0</v>
      </c>
      <c r="AE68">
        <f t="shared" si="19"/>
        <v>0</v>
      </c>
      <c r="AF68">
        <f t="shared" si="19"/>
        <v>0</v>
      </c>
      <c r="AG68">
        <f t="shared" si="19"/>
        <v>0</v>
      </c>
      <c r="AH68">
        <f t="shared" si="19"/>
        <v>0</v>
      </c>
      <c r="AI68">
        <f t="shared" si="19"/>
        <v>0</v>
      </c>
      <c r="AJ68">
        <f t="shared" si="19"/>
        <v>0</v>
      </c>
      <c r="AK68">
        <f t="shared" si="19"/>
        <v>0</v>
      </c>
      <c r="AL68">
        <f t="shared" si="19"/>
        <v>0</v>
      </c>
      <c r="AM68">
        <f t="shared" si="19"/>
        <v>0</v>
      </c>
      <c r="AN68">
        <f t="shared" si="19"/>
        <v>0</v>
      </c>
      <c r="AO68">
        <f t="shared" si="19"/>
        <v>0</v>
      </c>
      <c r="AP68">
        <f t="shared" si="19"/>
        <v>0</v>
      </c>
      <c r="AQ68">
        <f t="shared" si="19"/>
        <v>0</v>
      </c>
      <c r="AR68">
        <f t="shared" si="19"/>
        <v>0</v>
      </c>
      <c r="AS68">
        <f t="shared" si="19"/>
        <v>0</v>
      </c>
      <c r="AT68">
        <f t="shared" si="19"/>
        <v>0</v>
      </c>
      <c r="AU68">
        <f t="shared" si="19"/>
        <v>0</v>
      </c>
      <c r="AV68">
        <f t="shared" si="19"/>
        <v>0</v>
      </c>
      <c r="AW68">
        <f t="shared" si="19"/>
        <v>0</v>
      </c>
      <c r="AX68">
        <f t="shared" si="19"/>
        <v>0</v>
      </c>
      <c r="AY68">
        <f t="shared" si="19"/>
        <v>0</v>
      </c>
      <c r="AZ68">
        <f t="shared" si="19"/>
        <v>0</v>
      </c>
      <c r="BA68">
        <f t="shared" si="19"/>
        <v>0</v>
      </c>
      <c r="BB68">
        <f t="shared" si="19"/>
        <v>0</v>
      </c>
      <c r="BC68">
        <f t="shared" si="19"/>
        <v>0</v>
      </c>
      <c r="BD68">
        <f t="shared" si="19"/>
        <v>0</v>
      </c>
      <c r="BE68">
        <f t="shared" si="19"/>
        <v>0</v>
      </c>
    </row>
    <row r="69" spans="1:57" x14ac:dyDescent="0.25">
      <c r="A69" t="s">
        <v>155</v>
      </c>
      <c r="B69">
        <f>C40</f>
        <v>0</v>
      </c>
      <c r="C69">
        <f t="shared" ref="C69:BE69" si="20">D40</f>
        <v>0</v>
      </c>
      <c r="D69">
        <f t="shared" si="20"/>
        <v>0</v>
      </c>
      <c r="E69">
        <f t="shared" si="20"/>
        <v>0</v>
      </c>
      <c r="F69">
        <f t="shared" si="20"/>
        <v>0</v>
      </c>
      <c r="G69">
        <f t="shared" si="20"/>
        <v>0</v>
      </c>
      <c r="H69">
        <f t="shared" si="20"/>
        <v>0</v>
      </c>
      <c r="I69">
        <f t="shared" si="20"/>
        <v>0</v>
      </c>
      <c r="J69">
        <f t="shared" si="20"/>
        <v>0</v>
      </c>
      <c r="K69">
        <f t="shared" si="20"/>
        <v>0</v>
      </c>
      <c r="L69">
        <f t="shared" si="20"/>
        <v>0</v>
      </c>
      <c r="M69">
        <f t="shared" si="20"/>
        <v>0</v>
      </c>
      <c r="N69">
        <f t="shared" si="20"/>
        <v>0</v>
      </c>
      <c r="O69">
        <f t="shared" si="20"/>
        <v>0</v>
      </c>
      <c r="P69">
        <f t="shared" si="20"/>
        <v>0</v>
      </c>
      <c r="Q69">
        <f t="shared" si="20"/>
        <v>0</v>
      </c>
      <c r="R69">
        <f t="shared" si="20"/>
        <v>0</v>
      </c>
      <c r="S69">
        <f t="shared" si="20"/>
        <v>0</v>
      </c>
      <c r="T69">
        <f t="shared" si="20"/>
        <v>0</v>
      </c>
      <c r="U69">
        <f t="shared" si="20"/>
        <v>0</v>
      </c>
      <c r="V69">
        <f t="shared" si="20"/>
        <v>0</v>
      </c>
      <c r="W69">
        <f t="shared" si="20"/>
        <v>0</v>
      </c>
      <c r="X69">
        <f t="shared" si="20"/>
        <v>0</v>
      </c>
      <c r="Y69">
        <f t="shared" si="20"/>
        <v>0</v>
      </c>
      <c r="Z69">
        <f t="shared" si="20"/>
        <v>0</v>
      </c>
      <c r="AA69">
        <f t="shared" si="20"/>
        <v>0</v>
      </c>
      <c r="AB69">
        <f t="shared" si="20"/>
        <v>0</v>
      </c>
      <c r="AC69">
        <f t="shared" si="20"/>
        <v>0</v>
      </c>
      <c r="AD69">
        <f t="shared" si="20"/>
        <v>0</v>
      </c>
      <c r="AE69">
        <f t="shared" si="20"/>
        <v>0</v>
      </c>
      <c r="AF69">
        <f t="shared" si="20"/>
        <v>0</v>
      </c>
      <c r="AG69">
        <f t="shared" si="20"/>
        <v>0</v>
      </c>
      <c r="AH69">
        <f t="shared" si="20"/>
        <v>0</v>
      </c>
      <c r="AI69">
        <f t="shared" si="20"/>
        <v>0</v>
      </c>
      <c r="AJ69">
        <f t="shared" si="20"/>
        <v>0</v>
      </c>
      <c r="AK69">
        <f t="shared" si="20"/>
        <v>0</v>
      </c>
      <c r="AL69">
        <f t="shared" si="20"/>
        <v>0</v>
      </c>
      <c r="AM69">
        <f t="shared" si="20"/>
        <v>0</v>
      </c>
      <c r="AN69">
        <f t="shared" si="20"/>
        <v>0</v>
      </c>
      <c r="AO69">
        <f t="shared" si="20"/>
        <v>0</v>
      </c>
      <c r="AP69">
        <f t="shared" si="20"/>
        <v>0</v>
      </c>
      <c r="AQ69">
        <f t="shared" si="20"/>
        <v>0</v>
      </c>
      <c r="AR69">
        <f t="shared" si="20"/>
        <v>0</v>
      </c>
      <c r="AS69">
        <f t="shared" si="20"/>
        <v>0</v>
      </c>
      <c r="AT69">
        <f t="shared" si="20"/>
        <v>0</v>
      </c>
      <c r="AU69">
        <f t="shared" si="20"/>
        <v>0</v>
      </c>
      <c r="AV69">
        <f t="shared" si="20"/>
        <v>0</v>
      </c>
      <c r="AW69">
        <f t="shared" si="20"/>
        <v>0</v>
      </c>
      <c r="AX69">
        <f t="shared" si="20"/>
        <v>0</v>
      </c>
      <c r="AY69">
        <f t="shared" si="20"/>
        <v>0</v>
      </c>
      <c r="AZ69">
        <f t="shared" si="20"/>
        <v>0</v>
      </c>
      <c r="BA69">
        <f t="shared" si="20"/>
        <v>0</v>
      </c>
      <c r="BB69">
        <f t="shared" si="20"/>
        <v>0</v>
      </c>
      <c r="BC69">
        <f t="shared" si="20"/>
        <v>0</v>
      </c>
      <c r="BD69">
        <f t="shared" si="20"/>
        <v>0</v>
      </c>
      <c r="BE69">
        <f t="shared" si="20"/>
        <v>0</v>
      </c>
    </row>
    <row r="70" spans="1:57" x14ac:dyDescent="0.25">
      <c r="A70" t="s">
        <v>156</v>
      </c>
      <c r="B70">
        <f>C41</f>
        <v>0</v>
      </c>
      <c r="C70">
        <f t="shared" ref="C70:BE70" si="21">D41</f>
        <v>0</v>
      </c>
      <c r="D70">
        <f t="shared" si="21"/>
        <v>0</v>
      </c>
      <c r="E70">
        <f t="shared" si="21"/>
        <v>0</v>
      </c>
      <c r="F70">
        <f t="shared" si="21"/>
        <v>0</v>
      </c>
      <c r="G70">
        <f t="shared" si="21"/>
        <v>0</v>
      </c>
      <c r="H70">
        <f t="shared" si="21"/>
        <v>0</v>
      </c>
      <c r="I70">
        <f t="shared" si="21"/>
        <v>0</v>
      </c>
      <c r="J70">
        <f t="shared" si="21"/>
        <v>0</v>
      </c>
      <c r="K70">
        <f t="shared" si="21"/>
        <v>0</v>
      </c>
      <c r="L70">
        <f t="shared" si="21"/>
        <v>0</v>
      </c>
      <c r="M70">
        <f t="shared" si="21"/>
        <v>0</v>
      </c>
      <c r="N70">
        <f t="shared" si="21"/>
        <v>0</v>
      </c>
      <c r="O70">
        <f t="shared" si="21"/>
        <v>0</v>
      </c>
      <c r="P70">
        <f t="shared" si="21"/>
        <v>0</v>
      </c>
      <c r="Q70">
        <f t="shared" si="21"/>
        <v>0</v>
      </c>
      <c r="R70">
        <f t="shared" si="21"/>
        <v>0</v>
      </c>
      <c r="S70">
        <f t="shared" si="21"/>
        <v>0</v>
      </c>
      <c r="T70">
        <f t="shared" si="21"/>
        <v>0</v>
      </c>
      <c r="U70">
        <f t="shared" si="21"/>
        <v>0</v>
      </c>
      <c r="V70">
        <f t="shared" si="21"/>
        <v>0</v>
      </c>
      <c r="W70">
        <f t="shared" si="21"/>
        <v>0</v>
      </c>
      <c r="X70">
        <f t="shared" si="21"/>
        <v>0</v>
      </c>
      <c r="Y70">
        <f t="shared" si="21"/>
        <v>0</v>
      </c>
      <c r="Z70">
        <f t="shared" si="21"/>
        <v>0</v>
      </c>
      <c r="AA70">
        <f t="shared" si="21"/>
        <v>0</v>
      </c>
      <c r="AB70">
        <f t="shared" si="21"/>
        <v>0</v>
      </c>
      <c r="AC70">
        <f t="shared" si="21"/>
        <v>0</v>
      </c>
      <c r="AD70">
        <f t="shared" si="21"/>
        <v>0</v>
      </c>
      <c r="AE70">
        <f t="shared" si="21"/>
        <v>0</v>
      </c>
      <c r="AF70">
        <f t="shared" si="21"/>
        <v>0</v>
      </c>
      <c r="AG70">
        <f t="shared" si="21"/>
        <v>0</v>
      </c>
      <c r="AH70">
        <f t="shared" si="21"/>
        <v>0</v>
      </c>
      <c r="AI70">
        <f t="shared" si="21"/>
        <v>0</v>
      </c>
      <c r="AJ70">
        <f t="shared" si="21"/>
        <v>0</v>
      </c>
      <c r="AK70">
        <f t="shared" si="21"/>
        <v>0</v>
      </c>
      <c r="AL70">
        <f t="shared" si="21"/>
        <v>0</v>
      </c>
      <c r="AM70">
        <f t="shared" si="21"/>
        <v>0</v>
      </c>
      <c r="AN70">
        <f t="shared" si="21"/>
        <v>0</v>
      </c>
      <c r="AO70">
        <f t="shared" si="21"/>
        <v>0</v>
      </c>
      <c r="AP70">
        <f t="shared" si="21"/>
        <v>0</v>
      </c>
      <c r="AQ70">
        <f t="shared" si="21"/>
        <v>0</v>
      </c>
      <c r="AR70">
        <f t="shared" si="21"/>
        <v>0</v>
      </c>
      <c r="AS70">
        <f t="shared" si="21"/>
        <v>0</v>
      </c>
      <c r="AT70">
        <f t="shared" si="21"/>
        <v>0</v>
      </c>
      <c r="AU70">
        <f t="shared" si="21"/>
        <v>0</v>
      </c>
      <c r="AV70">
        <f t="shared" si="21"/>
        <v>0</v>
      </c>
      <c r="AW70">
        <f t="shared" si="21"/>
        <v>0</v>
      </c>
      <c r="AX70">
        <f t="shared" si="21"/>
        <v>0</v>
      </c>
      <c r="AY70">
        <f t="shared" si="21"/>
        <v>0</v>
      </c>
      <c r="AZ70">
        <f t="shared" si="21"/>
        <v>0</v>
      </c>
      <c r="BA70">
        <f t="shared" si="21"/>
        <v>0</v>
      </c>
      <c r="BB70">
        <f t="shared" si="21"/>
        <v>0</v>
      </c>
      <c r="BC70">
        <f t="shared" si="21"/>
        <v>0</v>
      </c>
      <c r="BD70">
        <f t="shared" si="21"/>
        <v>0</v>
      </c>
      <c r="BE70">
        <f t="shared" si="21"/>
        <v>0</v>
      </c>
    </row>
    <row r="71" spans="1:57" x14ac:dyDescent="0.25">
      <c r="A71" t="s">
        <v>157</v>
      </c>
      <c r="B71">
        <f>C42</f>
        <v>0</v>
      </c>
      <c r="C71">
        <f t="shared" ref="C71:BE71" si="22">D42</f>
        <v>0</v>
      </c>
      <c r="D71">
        <f t="shared" si="22"/>
        <v>0</v>
      </c>
      <c r="E71">
        <f t="shared" si="22"/>
        <v>0</v>
      </c>
      <c r="F71">
        <f t="shared" si="22"/>
        <v>0</v>
      </c>
      <c r="G71">
        <f t="shared" si="22"/>
        <v>0</v>
      </c>
      <c r="H71">
        <f t="shared" si="22"/>
        <v>0</v>
      </c>
      <c r="I71">
        <f t="shared" si="22"/>
        <v>0</v>
      </c>
      <c r="J71">
        <f t="shared" si="22"/>
        <v>0</v>
      </c>
      <c r="K71">
        <f t="shared" si="22"/>
        <v>0</v>
      </c>
      <c r="L71">
        <f t="shared" si="22"/>
        <v>0</v>
      </c>
      <c r="M71">
        <f t="shared" si="22"/>
        <v>0</v>
      </c>
      <c r="N71">
        <f t="shared" si="22"/>
        <v>0</v>
      </c>
      <c r="O71">
        <f t="shared" si="22"/>
        <v>0</v>
      </c>
      <c r="P71">
        <f t="shared" si="22"/>
        <v>0</v>
      </c>
      <c r="Q71">
        <f t="shared" si="22"/>
        <v>0</v>
      </c>
      <c r="R71">
        <f t="shared" si="22"/>
        <v>0</v>
      </c>
      <c r="S71">
        <f t="shared" si="22"/>
        <v>0</v>
      </c>
      <c r="T71">
        <f t="shared" si="22"/>
        <v>0</v>
      </c>
      <c r="U71">
        <f t="shared" si="22"/>
        <v>0</v>
      </c>
      <c r="V71">
        <f t="shared" si="22"/>
        <v>0</v>
      </c>
      <c r="W71">
        <f t="shared" si="22"/>
        <v>0</v>
      </c>
      <c r="X71">
        <f t="shared" si="22"/>
        <v>0</v>
      </c>
      <c r="Y71">
        <f t="shared" si="22"/>
        <v>0</v>
      </c>
      <c r="Z71">
        <f t="shared" si="22"/>
        <v>0</v>
      </c>
      <c r="AA71">
        <f t="shared" si="22"/>
        <v>0</v>
      </c>
      <c r="AB71">
        <f t="shared" si="22"/>
        <v>0</v>
      </c>
      <c r="AC71">
        <f t="shared" si="22"/>
        <v>0</v>
      </c>
      <c r="AD71">
        <f t="shared" si="22"/>
        <v>0</v>
      </c>
      <c r="AE71">
        <f t="shared" si="22"/>
        <v>0</v>
      </c>
      <c r="AF71">
        <f t="shared" si="22"/>
        <v>0</v>
      </c>
      <c r="AG71">
        <f t="shared" si="22"/>
        <v>0</v>
      </c>
      <c r="AH71">
        <f t="shared" si="22"/>
        <v>0</v>
      </c>
      <c r="AI71">
        <f t="shared" si="22"/>
        <v>0</v>
      </c>
      <c r="AJ71">
        <f t="shared" si="22"/>
        <v>0</v>
      </c>
      <c r="AK71">
        <f t="shared" si="22"/>
        <v>0</v>
      </c>
      <c r="AL71">
        <f t="shared" si="22"/>
        <v>0</v>
      </c>
      <c r="AM71">
        <f t="shared" si="22"/>
        <v>0</v>
      </c>
      <c r="AN71">
        <f t="shared" si="22"/>
        <v>0</v>
      </c>
      <c r="AO71">
        <f t="shared" si="22"/>
        <v>0</v>
      </c>
      <c r="AP71">
        <f t="shared" si="22"/>
        <v>0</v>
      </c>
      <c r="AQ71">
        <f t="shared" si="22"/>
        <v>0</v>
      </c>
      <c r="AR71">
        <f t="shared" si="22"/>
        <v>0</v>
      </c>
      <c r="AS71">
        <f t="shared" si="22"/>
        <v>0</v>
      </c>
      <c r="AT71">
        <f t="shared" si="22"/>
        <v>0</v>
      </c>
      <c r="AU71">
        <f t="shared" si="22"/>
        <v>0</v>
      </c>
      <c r="AV71">
        <f t="shared" si="22"/>
        <v>0</v>
      </c>
      <c r="AW71">
        <f t="shared" si="22"/>
        <v>0</v>
      </c>
      <c r="AX71">
        <f t="shared" si="22"/>
        <v>0</v>
      </c>
      <c r="AY71">
        <f t="shared" si="22"/>
        <v>0</v>
      </c>
      <c r="AZ71">
        <f t="shared" si="22"/>
        <v>0</v>
      </c>
      <c r="BA71">
        <f t="shared" si="22"/>
        <v>0</v>
      </c>
      <c r="BB71">
        <f t="shared" si="22"/>
        <v>0</v>
      </c>
      <c r="BC71">
        <f t="shared" si="22"/>
        <v>0</v>
      </c>
      <c r="BD71">
        <f t="shared" si="22"/>
        <v>0</v>
      </c>
      <c r="BE71">
        <f t="shared" si="22"/>
        <v>0</v>
      </c>
    </row>
    <row r="73" spans="1:57" ht="15.75" x14ac:dyDescent="0.25">
      <c r="A73" s="3" t="s">
        <v>140</v>
      </c>
      <c r="B73" s="3">
        <v>2015</v>
      </c>
      <c r="C73" s="3">
        <v>2016</v>
      </c>
      <c r="D73" s="3">
        <v>2017</v>
      </c>
      <c r="E73" s="3">
        <v>2018</v>
      </c>
      <c r="F73" s="3">
        <v>2019</v>
      </c>
      <c r="G73" s="3">
        <v>2020</v>
      </c>
      <c r="H73" s="3">
        <v>2021</v>
      </c>
      <c r="I73" s="3">
        <v>2022</v>
      </c>
      <c r="J73" s="3">
        <v>2023</v>
      </c>
      <c r="K73" s="3">
        <v>2024</v>
      </c>
      <c r="L73" s="3">
        <v>2025</v>
      </c>
      <c r="M73" s="3">
        <v>2026</v>
      </c>
      <c r="N73" s="3">
        <v>2027</v>
      </c>
      <c r="O73" s="3">
        <v>2028</v>
      </c>
      <c r="P73" s="3">
        <v>2029</v>
      </c>
      <c r="Q73" s="3">
        <v>2030</v>
      </c>
      <c r="R73" s="3">
        <v>2031</v>
      </c>
      <c r="S73" s="3">
        <v>2032</v>
      </c>
      <c r="T73" s="3">
        <v>2033</v>
      </c>
      <c r="U73" s="3">
        <v>2034</v>
      </c>
      <c r="V73" s="3">
        <v>2035</v>
      </c>
      <c r="W73" s="3">
        <v>2036</v>
      </c>
      <c r="X73" s="3">
        <v>2037</v>
      </c>
      <c r="Y73" s="3">
        <v>2038</v>
      </c>
      <c r="Z73" s="3">
        <v>2039</v>
      </c>
      <c r="AA73" s="3">
        <v>2040</v>
      </c>
      <c r="AB73" s="3">
        <v>2041</v>
      </c>
      <c r="AC73" s="3">
        <v>2042</v>
      </c>
      <c r="AD73" s="3">
        <v>2043</v>
      </c>
      <c r="AE73" s="3">
        <v>2044</v>
      </c>
      <c r="AF73" s="3">
        <v>2045</v>
      </c>
      <c r="AG73" s="3">
        <v>2046</v>
      </c>
      <c r="AH73" s="3">
        <v>2047</v>
      </c>
      <c r="AI73" s="3">
        <v>2048</v>
      </c>
      <c r="AJ73" s="3">
        <v>2049</v>
      </c>
      <c r="AK73" s="3">
        <v>2050</v>
      </c>
      <c r="AL73" s="3">
        <v>2051</v>
      </c>
      <c r="AM73" s="3">
        <v>2052</v>
      </c>
      <c r="AN73" s="3">
        <v>2053</v>
      </c>
      <c r="AO73" s="3">
        <v>2054</v>
      </c>
      <c r="AP73" s="3">
        <v>2055</v>
      </c>
      <c r="AQ73" s="3">
        <v>2056</v>
      </c>
      <c r="AR73" s="3">
        <v>2057</v>
      </c>
      <c r="AS73" s="3">
        <v>2058</v>
      </c>
      <c r="AT73" s="3">
        <v>2059</v>
      </c>
      <c r="AU73" s="3">
        <v>2060</v>
      </c>
      <c r="AV73" s="3">
        <v>2061</v>
      </c>
      <c r="AW73" s="3">
        <v>2062</v>
      </c>
      <c r="AX73" s="3">
        <v>2063</v>
      </c>
      <c r="AY73" s="3">
        <v>2064</v>
      </c>
      <c r="AZ73" s="3">
        <v>2065</v>
      </c>
      <c r="BA73" s="3">
        <v>2066</v>
      </c>
      <c r="BB73" s="3">
        <v>2067</v>
      </c>
      <c r="BC73" s="3">
        <v>2068</v>
      </c>
      <c r="BD73" s="3">
        <v>2069</v>
      </c>
      <c r="BE73" s="3">
        <v>2070</v>
      </c>
    </row>
    <row r="74" spans="1:57" x14ac:dyDescent="0.25">
      <c r="A74" t="s">
        <v>143</v>
      </c>
      <c r="B74">
        <f>C8</f>
        <v>0</v>
      </c>
      <c r="C74">
        <f t="shared" ref="C74:BE74" si="23">D8</f>
        <v>0</v>
      </c>
      <c r="D74">
        <f t="shared" si="23"/>
        <v>0</v>
      </c>
      <c r="E74">
        <f t="shared" si="23"/>
        <v>0</v>
      </c>
      <c r="F74">
        <f t="shared" si="23"/>
        <v>0</v>
      </c>
      <c r="G74">
        <f t="shared" si="23"/>
        <v>0</v>
      </c>
      <c r="H74">
        <f t="shared" si="23"/>
        <v>0</v>
      </c>
      <c r="I74">
        <f t="shared" si="23"/>
        <v>0</v>
      </c>
      <c r="J74">
        <f t="shared" si="23"/>
        <v>0</v>
      </c>
      <c r="K74">
        <f t="shared" si="23"/>
        <v>0</v>
      </c>
      <c r="L74">
        <f t="shared" si="23"/>
        <v>0</v>
      </c>
      <c r="M74">
        <f t="shared" si="23"/>
        <v>0</v>
      </c>
      <c r="N74">
        <f t="shared" si="23"/>
        <v>0</v>
      </c>
      <c r="O74">
        <f t="shared" si="23"/>
        <v>0</v>
      </c>
      <c r="P74">
        <f t="shared" si="23"/>
        <v>0</v>
      </c>
      <c r="Q74">
        <f t="shared" si="23"/>
        <v>0</v>
      </c>
      <c r="R74">
        <f t="shared" si="23"/>
        <v>0</v>
      </c>
      <c r="S74">
        <f t="shared" si="23"/>
        <v>0</v>
      </c>
      <c r="T74">
        <f t="shared" si="23"/>
        <v>0</v>
      </c>
      <c r="U74">
        <f t="shared" si="23"/>
        <v>0</v>
      </c>
      <c r="V74">
        <f t="shared" si="23"/>
        <v>0</v>
      </c>
      <c r="W74">
        <f t="shared" si="23"/>
        <v>0</v>
      </c>
      <c r="X74">
        <f t="shared" si="23"/>
        <v>0</v>
      </c>
      <c r="Y74">
        <f t="shared" si="23"/>
        <v>0</v>
      </c>
      <c r="Z74">
        <f t="shared" si="23"/>
        <v>0</v>
      </c>
      <c r="AA74">
        <f t="shared" si="23"/>
        <v>0</v>
      </c>
      <c r="AB74">
        <f t="shared" si="23"/>
        <v>0</v>
      </c>
      <c r="AC74">
        <f t="shared" si="23"/>
        <v>0</v>
      </c>
      <c r="AD74">
        <f t="shared" si="23"/>
        <v>0</v>
      </c>
      <c r="AE74">
        <f t="shared" si="23"/>
        <v>0</v>
      </c>
      <c r="AF74">
        <f t="shared" si="23"/>
        <v>0</v>
      </c>
      <c r="AG74">
        <f t="shared" si="23"/>
        <v>0</v>
      </c>
      <c r="AH74">
        <f t="shared" si="23"/>
        <v>0</v>
      </c>
      <c r="AI74">
        <f t="shared" si="23"/>
        <v>0</v>
      </c>
      <c r="AJ74">
        <f t="shared" si="23"/>
        <v>0</v>
      </c>
      <c r="AK74">
        <f t="shared" si="23"/>
        <v>0</v>
      </c>
      <c r="AL74">
        <f t="shared" si="23"/>
        <v>0</v>
      </c>
      <c r="AM74">
        <f t="shared" si="23"/>
        <v>0</v>
      </c>
      <c r="AN74">
        <f t="shared" si="23"/>
        <v>0</v>
      </c>
      <c r="AO74">
        <f t="shared" si="23"/>
        <v>0</v>
      </c>
      <c r="AP74">
        <f t="shared" si="23"/>
        <v>0</v>
      </c>
      <c r="AQ74">
        <f t="shared" si="23"/>
        <v>0</v>
      </c>
      <c r="AR74">
        <f t="shared" si="23"/>
        <v>0</v>
      </c>
      <c r="AS74">
        <f t="shared" si="23"/>
        <v>0</v>
      </c>
      <c r="AT74">
        <f t="shared" si="23"/>
        <v>0</v>
      </c>
      <c r="AU74">
        <f t="shared" si="23"/>
        <v>0</v>
      </c>
      <c r="AV74">
        <f t="shared" si="23"/>
        <v>0</v>
      </c>
      <c r="AW74">
        <f t="shared" si="23"/>
        <v>0</v>
      </c>
      <c r="AX74">
        <f t="shared" si="23"/>
        <v>0</v>
      </c>
      <c r="AY74">
        <f t="shared" si="23"/>
        <v>0</v>
      </c>
      <c r="AZ74">
        <f t="shared" si="23"/>
        <v>0</v>
      </c>
      <c r="BA74">
        <f t="shared" si="23"/>
        <v>0</v>
      </c>
      <c r="BB74">
        <f t="shared" si="23"/>
        <v>0</v>
      </c>
      <c r="BC74">
        <f t="shared" si="23"/>
        <v>0</v>
      </c>
      <c r="BD74">
        <f t="shared" si="23"/>
        <v>0</v>
      </c>
      <c r="BE74">
        <f t="shared" si="23"/>
        <v>0</v>
      </c>
    </row>
    <row r="75" spans="1:57" x14ac:dyDescent="0.25">
      <c r="A75" t="s">
        <v>144</v>
      </c>
      <c r="B75">
        <f>C9</f>
        <v>0</v>
      </c>
      <c r="C75">
        <f t="shared" ref="C75:BE75" si="24">D9</f>
        <v>0</v>
      </c>
      <c r="D75">
        <f t="shared" si="24"/>
        <v>0</v>
      </c>
      <c r="E75">
        <f t="shared" si="24"/>
        <v>0</v>
      </c>
      <c r="F75">
        <f t="shared" si="24"/>
        <v>0</v>
      </c>
      <c r="G75">
        <f t="shared" si="24"/>
        <v>0</v>
      </c>
      <c r="H75">
        <f t="shared" si="24"/>
        <v>0</v>
      </c>
      <c r="I75">
        <f t="shared" si="24"/>
        <v>0</v>
      </c>
      <c r="J75">
        <f t="shared" si="24"/>
        <v>0</v>
      </c>
      <c r="K75">
        <f t="shared" si="24"/>
        <v>0</v>
      </c>
      <c r="L75">
        <f t="shared" si="24"/>
        <v>0</v>
      </c>
      <c r="M75">
        <f t="shared" si="24"/>
        <v>0</v>
      </c>
      <c r="N75">
        <f t="shared" si="24"/>
        <v>0</v>
      </c>
      <c r="O75">
        <f t="shared" si="24"/>
        <v>0</v>
      </c>
      <c r="P75">
        <f t="shared" si="24"/>
        <v>0</v>
      </c>
      <c r="Q75">
        <f t="shared" si="24"/>
        <v>0</v>
      </c>
      <c r="R75">
        <f t="shared" si="24"/>
        <v>0</v>
      </c>
      <c r="S75">
        <f t="shared" si="24"/>
        <v>0</v>
      </c>
      <c r="T75">
        <f t="shared" si="24"/>
        <v>0</v>
      </c>
      <c r="U75">
        <f t="shared" si="24"/>
        <v>0</v>
      </c>
      <c r="V75">
        <f t="shared" si="24"/>
        <v>0</v>
      </c>
      <c r="W75">
        <f t="shared" si="24"/>
        <v>0</v>
      </c>
      <c r="X75">
        <f t="shared" si="24"/>
        <v>0</v>
      </c>
      <c r="Y75">
        <f t="shared" si="24"/>
        <v>0</v>
      </c>
      <c r="Z75">
        <f t="shared" si="24"/>
        <v>0</v>
      </c>
      <c r="AA75">
        <f t="shared" si="24"/>
        <v>0</v>
      </c>
      <c r="AB75">
        <f t="shared" si="24"/>
        <v>0</v>
      </c>
      <c r="AC75">
        <f t="shared" si="24"/>
        <v>0</v>
      </c>
      <c r="AD75">
        <f t="shared" si="24"/>
        <v>0</v>
      </c>
      <c r="AE75">
        <f t="shared" si="24"/>
        <v>0</v>
      </c>
      <c r="AF75">
        <f t="shared" si="24"/>
        <v>0</v>
      </c>
      <c r="AG75">
        <f t="shared" si="24"/>
        <v>0</v>
      </c>
      <c r="AH75">
        <f t="shared" si="24"/>
        <v>0</v>
      </c>
      <c r="AI75">
        <f t="shared" si="24"/>
        <v>0</v>
      </c>
      <c r="AJ75">
        <f t="shared" si="24"/>
        <v>0</v>
      </c>
      <c r="AK75">
        <f t="shared" si="24"/>
        <v>0</v>
      </c>
      <c r="AL75">
        <f t="shared" si="24"/>
        <v>0</v>
      </c>
      <c r="AM75">
        <f t="shared" si="24"/>
        <v>0</v>
      </c>
      <c r="AN75">
        <f t="shared" si="24"/>
        <v>0</v>
      </c>
      <c r="AO75">
        <f t="shared" si="24"/>
        <v>0</v>
      </c>
      <c r="AP75">
        <f t="shared" si="24"/>
        <v>0</v>
      </c>
      <c r="AQ75">
        <f t="shared" si="24"/>
        <v>0</v>
      </c>
      <c r="AR75">
        <f t="shared" si="24"/>
        <v>0</v>
      </c>
      <c r="AS75">
        <f t="shared" si="24"/>
        <v>0</v>
      </c>
      <c r="AT75">
        <f t="shared" si="24"/>
        <v>0</v>
      </c>
      <c r="AU75">
        <f t="shared" si="24"/>
        <v>0</v>
      </c>
      <c r="AV75">
        <f t="shared" si="24"/>
        <v>0</v>
      </c>
      <c r="AW75">
        <f t="shared" si="24"/>
        <v>0</v>
      </c>
      <c r="AX75">
        <f t="shared" si="24"/>
        <v>0</v>
      </c>
      <c r="AY75">
        <f t="shared" si="24"/>
        <v>0</v>
      </c>
      <c r="AZ75">
        <f t="shared" si="24"/>
        <v>0</v>
      </c>
      <c r="BA75">
        <f t="shared" si="24"/>
        <v>0</v>
      </c>
      <c r="BB75">
        <f t="shared" si="24"/>
        <v>0</v>
      </c>
      <c r="BC75">
        <f t="shared" si="24"/>
        <v>0</v>
      </c>
      <c r="BD75">
        <f t="shared" si="24"/>
        <v>0</v>
      </c>
      <c r="BE75">
        <f t="shared" si="24"/>
        <v>0</v>
      </c>
    </row>
    <row r="76" spans="1:57" x14ac:dyDescent="0.25">
      <c r="A76" t="s">
        <v>146</v>
      </c>
      <c r="B76">
        <f t="shared" ref="B76:B81" si="25">C32</f>
        <v>0</v>
      </c>
      <c r="C76">
        <f t="shared" ref="C76:BE76" si="26">D32</f>
        <v>0</v>
      </c>
      <c r="D76">
        <f t="shared" si="26"/>
        <v>0</v>
      </c>
      <c r="E76">
        <f t="shared" si="26"/>
        <v>0</v>
      </c>
      <c r="F76">
        <f t="shared" si="26"/>
        <v>0.1</v>
      </c>
      <c r="G76">
        <f t="shared" si="26"/>
        <v>0.19</v>
      </c>
      <c r="H76">
        <f t="shared" si="26"/>
        <v>0.28999999999999998</v>
      </c>
      <c r="I76">
        <f t="shared" si="26"/>
        <v>0.39</v>
      </c>
      <c r="J76">
        <f t="shared" si="26"/>
        <v>0.48</v>
      </c>
      <c r="K76">
        <f t="shared" si="26"/>
        <v>0.57999999999999996</v>
      </c>
      <c r="L76">
        <f t="shared" si="26"/>
        <v>0.68</v>
      </c>
      <c r="M76">
        <f t="shared" si="26"/>
        <v>0.77</v>
      </c>
      <c r="N76">
        <f t="shared" si="26"/>
        <v>0.87</v>
      </c>
      <c r="O76">
        <f t="shared" si="26"/>
        <v>0.96</v>
      </c>
      <c r="P76">
        <f t="shared" si="26"/>
        <v>1.06</v>
      </c>
      <c r="Q76">
        <f t="shared" si="26"/>
        <v>1.1499999999999999</v>
      </c>
      <c r="R76">
        <f t="shared" si="26"/>
        <v>1.42</v>
      </c>
      <c r="S76">
        <f t="shared" si="26"/>
        <v>1.68</v>
      </c>
      <c r="T76">
        <f t="shared" si="26"/>
        <v>1.95</v>
      </c>
      <c r="U76">
        <f t="shared" si="26"/>
        <v>2.2200000000000002</v>
      </c>
      <c r="V76">
        <f t="shared" si="26"/>
        <v>2.48</v>
      </c>
      <c r="W76">
        <f t="shared" si="26"/>
        <v>2.75</v>
      </c>
      <c r="X76">
        <f t="shared" si="26"/>
        <v>3.01</v>
      </c>
      <c r="Y76">
        <f t="shared" si="26"/>
        <v>3.28</v>
      </c>
      <c r="Z76">
        <f t="shared" si="26"/>
        <v>3.55</v>
      </c>
      <c r="AA76">
        <f t="shared" si="26"/>
        <v>3.81</v>
      </c>
      <c r="AB76">
        <f t="shared" si="26"/>
        <v>4.12</v>
      </c>
      <c r="AC76">
        <f t="shared" si="26"/>
        <v>4.43</v>
      </c>
      <c r="AD76">
        <f t="shared" si="26"/>
        <v>4.7300000000000004</v>
      </c>
      <c r="AE76">
        <f t="shared" si="26"/>
        <v>5.04</v>
      </c>
      <c r="AF76">
        <f t="shared" si="26"/>
        <v>5.35</v>
      </c>
      <c r="AG76">
        <f t="shared" si="26"/>
        <v>5.65</v>
      </c>
      <c r="AH76">
        <f t="shared" si="26"/>
        <v>5.96</v>
      </c>
      <c r="AI76">
        <f t="shared" si="26"/>
        <v>6.27</v>
      </c>
      <c r="AJ76">
        <f t="shared" si="26"/>
        <v>6.57</v>
      </c>
      <c r="AK76">
        <f t="shared" si="26"/>
        <v>6.88</v>
      </c>
      <c r="AL76">
        <f t="shared" si="26"/>
        <v>7.11</v>
      </c>
      <c r="AM76">
        <f t="shared" si="26"/>
        <v>7.34</v>
      </c>
      <c r="AN76">
        <f t="shared" si="26"/>
        <v>7.57</v>
      </c>
      <c r="AO76">
        <f t="shared" si="26"/>
        <v>7.8</v>
      </c>
      <c r="AP76">
        <f t="shared" si="26"/>
        <v>8.0299999999999994</v>
      </c>
      <c r="AQ76">
        <f t="shared" si="26"/>
        <v>8.25</v>
      </c>
      <c r="AR76">
        <f t="shared" si="26"/>
        <v>8.48</v>
      </c>
      <c r="AS76">
        <f t="shared" si="26"/>
        <v>8.7100000000000009</v>
      </c>
      <c r="AT76">
        <f t="shared" si="26"/>
        <v>8.94</v>
      </c>
      <c r="AU76">
        <f t="shared" si="26"/>
        <v>9.17</v>
      </c>
      <c r="AV76">
        <f t="shared" si="26"/>
        <v>9.6300000000000008</v>
      </c>
      <c r="AW76">
        <f t="shared" si="26"/>
        <v>10.08</v>
      </c>
      <c r="AX76">
        <f t="shared" si="26"/>
        <v>10.54</v>
      </c>
      <c r="AY76">
        <f t="shared" si="26"/>
        <v>10.99</v>
      </c>
      <c r="AZ76">
        <f t="shared" si="26"/>
        <v>11.45</v>
      </c>
      <c r="BA76">
        <f t="shared" si="26"/>
        <v>11.91</v>
      </c>
      <c r="BB76">
        <f t="shared" si="26"/>
        <v>12.36</v>
      </c>
      <c r="BC76">
        <f t="shared" si="26"/>
        <v>12.82</v>
      </c>
      <c r="BD76">
        <f t="shared" si="26"/>
        <v>13.27</v>
      </c>
      <c r="BE76">
        <f t="shared" si="26"/>
        <v>13.73</v>
      </c>
    </row>
    <row r="77" spans="1:57" x14ac:dyDescent="0.25">
      <c r="A77" t="s">
        <v>147</v>
      </c>
      <c r="B77">
        <f t="shared" si="25"/>
        <v>0</v>
      </c>
      <c r="C77">
        <f t="shared" ref="C77:BE77" si="27">D33</f>
        <v>0</v>
      </c>
      <c r="D77">
        <f t="shared" si="27"/>
        <v>0</v>
      </c>
      <c r="E77">
        <f t="shared" si="27"/>
        <v>0</v>
      </c>
      <c r="F77">
        <f t="shared" si="27"/>
        <v>0.03</v>
      </c>
      <c r="G77">
        <f t="shared" si="27"/>
        <v>0.06</v>
      </c>
      <c r="H77">
        <f t="shared" si="27"/>
        <v>0.08</v>
      </c>
      <c r="I77">
        <f t="shared" si="27"/>
        <v>0.11</v>
      </c>
      <c r="J77">
        <f t="shared" si="27"/>
        <v>0.14000000000000001</v>
      </c>
      <c r="K77">
        <f t="shared" si="27"/>
        <v>0.17</v>
      </c>
      <c r="L77">
        <f t="shared" si="27"/>
        <v>0.19</v>
      </c>
      <c r="M77">
        <f t="shared" si="27"/>
        <v>0.16</v>
      </c>
      <c r="N77">
        <f t="shared" si="27"/>
        <v>0.13</v>
      </c>
      <c r="O77">
        <f t="shared" si="27"/>
        <v>9.9999999999992595E-2</v>
      </c>
      <c r="P77">
        <f t="shared" si="27"/>
        <v>7.0000000000000007E-2</v>
      </c>
      <c r="Q77">
        <f t="shared" si="27"/>
        <v>0.04</v>
      </c>
      <c r="R77">
        <f t="shared" si="27"/>
        <v>0.03</v>
      </c>
      <c r="S77">
        <f t="shared" si="27"/>
        <v>0.03</v>
      </c>
      <c r="T77">
        <f t="shared" si="27"/>
        <v>0.03</v>
      </c>
      <c r="U77">
        <f t="shared" si="27"/>
        <v>0.02</v>
      </c>
      <c r="V77">
        <f t="shared" si="27"/>
        <v>0.02</v>
      </c>
      <c r="W77">
        <f t="shared" si="27"/>
        <v>0.01</v>
      </c>
      <c r="X77">
        <f t="shared" si="27"/>
        <v>0.01</v>
      </c>
      <c r="Y77">
        <f t="shared" si="27"/>
        <v>0.01</v>
      </c>
      <c r="Z77">
        <f t="shared" si="27"/>
        <v>0</v>
      </c>
      <c r="AA77">
        <f t="shared" si="27"/>
        <v>0</v>
      </c>
      <c r="AB77">
        <f t="shared" si="27"/>
        <v>0</v>
      </c>
      <c r="AC77">
        <f t="shared" si="27"/>
        <v>0</v>
      </c>
      <c r="AD77">
        <f t="shared" si="27"/>
        <v>0</v>
      </c>
      <c r="AE77">
        <f t="shared" si="27"/>
        <v>0</v>
      </c>
      <c r="AF77">
        <f t="shared" si="27"/>
        <v>0</v>
      </c>
      <c r="AG77">
        <f t="shared" si="27"/>
        <v>0</v>
      </c>
      <c r="AH77">
        <f t="shared" si="27"/>
        <v>0</v>
      </c>
      <c r="AI77">
        <f t="shared" si="27"/>
        <v>0</v>
      </c>
      <c r="AJ77">
        <f t="shared" si="27"/>
        <v>0</v>
      </c>
      <c r="AK77">
        <f t="shared" si="27"/>
        <v>0</v>
      </c>
      <c r="AL77">
        <f t="shared" si="27"/>
        <v>0</v>
      </c>
      <c r="AM77">
        <f t="shared" si="27"/>
        <v>0</v>
      </c>
      <c r="AN77">
        <f t="shared" si="27"/>
        <v>0</v>
      </c>
      <c r="AO77">
        <f t="shared" si="27"/>
        <v>0</v>
      </c>
      <c r="AP77">
        <f t="shared" si="27"/>
        <v>0</v>
      </c>
      <c r="AQ77">
        <f t="shared" si="27"/>
        <v>0</v>
      </c>
      <c r="AR77">
        <f t="shared" si="27"/>
        <v>0</v>
      </c>
      <c r="AS77">
        <f t="shared" si="27"/>
        <v>0</v>
      </c>
      <c r="AT77">
        <f t="shared" si="27"/>
        <v>0</v>
      </c>
      <c r="AU77">
        <f t="shared" si="27"/>
        <v>0</v>
      </c>
      <c r="AV77">
        <f t="shared" si="27"/>
        <v>0</v>
      </c>
      <c r="AW77">
        <f t="shared" si="27"/>
        <v>0</v>
      </c>
      <c r="AX77">
        <f t="shared" si="27"/>
        <v>0</v>
      </c>
      <c r="AY77">
        <f t="shared" si="27"/>
        <v>0</v>
      </c>
      <c r="AZ77">
        <f t="shared" si="27"/>
        <v>0</v>
      </c>
      <c r="BA77">
        <f t="shared" si="27"/>
        <v>0</v>
      </c>
      <c r="BB77">
        <f t="shared" si="27"/>
        <v>0</v>
      </c>
      <c r="BC77">
        <f t="shared" si="27"/>
        <v>0</v>
      </c>
      <c r="BD77">
        <f t="shared" si="27"/>
        <v>0</v>
      </c>
      <c r="BE77">
        <f t="shared" si="27"/>
        <v>0</v>
      </c>
    </row>
    <row r="78" spans="1:57" x14ac:dyDescent="0.25">
      <c r="A78" t="s">
        <v>148</v>
      </c>
      <c r="B78">
        <f t="shared" si="25"/>
        <v>0</v>
      </c>
      <c r="C78">
        <f t="shared" ref="C78:BE78" si="28">D34</f>
        <v>0</v>
      </c>
      <c r="D78">
        <f t="shared" si="28"/>
        <v>0</v>
      </c>
      <c r="E78">
        <f t="shared" si="28"/>
        <v>0</v>
      </c>
      <c r="F78">
        <f t="shared" si="28"/>
        <v>0</v>
      </c>
      <c r="G78">
        <f t="shared" si="28"/>
        <v>0</v>
      </c>
      <c r="H78">
        <f t="shared" si="28"/>
        <v>0</v>
      </c>
      <c r="I78">
        <f t="shared" si="28"/>
        <v>0</v>
      </c>
      <c r="J78">
        <f t="shared" si="28"/>
        <v>0</v>
      </c>
      <c r="K78">
        <f t="shared" si="28"/>
        <v>0</v>
      </c>
      <c r="L78">
        <f t="shared" si="28"/>
        <v>0</v>
      </c>
      <c r="M78">
        <f t="shared" si="28"/>
        <v>0</v>
      </c>
      <c r="N78">
        <f t="shared" si="28"/>
        <v>0</v>
      </c>
      <c r="O78">
        <f t="shared" si="28"/>
        <v>0</v>
      </c>
      <c r="P78">
        <f t="shared" si="28"/>
        <v>0</v>
      </c>
      <c r="Q78">
        <f t="shared" si="28"/>
        <v>0</v>
      </c>
      <c r="R78">
        <f t="shared" si="28"/>
        <v>0</v>
      </c>
      <c r="S78">
        <f t="shared" si="28"/>
        <v>0</v>
      </c>
      <c r="T78">
        <f t="shared" si="28"/>
        <v>0</v>
      </c>
      <c r="U78">
        <f t="shared" si="28"/>
        <v>0</v>
      </c>
      <c r="V78">
        <f t="shared" si="28"/>
        <v>0</v>
      </c>
      <c r="W78">
        <f t="shared" si="28"/>
        <v>0</v>
      </c>
      <c r="X78">
        <f t="shared" si="28"/>
        <v>0</v>
      </c>
      <c r="Y78">
        <f t="shared" si="28"/>
        <v>0</v>
      </c>
      <c r="Z78">
        <f t="shared" si="28"/>
        <v>0</v>
      </c>
      <c r="AA78">
        <f t="shared" si="28"/>
        <v>0</v>
      </c>
      <c r="AB78">
        <f t="shared" si="28"/>
        <v>0</v>
      </c>
      <c r="AC78">
        <f t="shared" si="28"/>
        <v>0</v>
      </c>
      <c r="AD78">
        <f t="shared" si="28"/>
        <v>0</v>
      </c>
      <c r="AE78">
        <f t="shared" si="28"/>
        <v>0</v>
      </c>
      <c r="AF78">
        <f t="shared" si="28"/>
        <v>0</v>
      </c>
      <c r="AG78">
        <f t="shared" si="28"/>
        <v>0</v>
      </c>
      <c r="AH78">
        <f t="shared" si="28"/>
        <v>0</v>
      </c>
      <c r="AI78">
        <f t="shared" si="28"/>
        <v>0</v>
      </c>
      <c r="AJ78">
        <f t="shared" si="28"/>
        <v>0</v>
      </c>
      <c r="AK78">
        <f t="shared" si="28"/>
        <v>0</v>
      </c>
      <c r="AL78">
        <f t="shared" si="28"/>
        <v>0</v>
      </c>
      <c r="AM78">
        <f t="shared" si="28"/>
        <v>0</v>
      </c>
      <c r="AN78">
        <f t="shared" si="28"/>
        <v>0</v>
      </c>
      <c r="AO78">
        <f t="shared" si="28"/>
        <v>0</v>
      </c>
      <c r="AP78">
        <f t="shared" si="28"/>
        <v>0</v>
      </c>
      <c r="AQ78">
        <f t="shared" si="28"/>
        <v>0</v>
      </c>
      <c r="AR78">
        <f t="shared" si="28"/>
        <v>0</v>
      </c>
      <c r="AS78">
        <f t="shared" si="28"/>
        <v>0</v>
      </c>
      <c r="AT78">
        <f t="shared" si="28"/>
        <v>0</v>
      </c>
      <c r="AU78">
        <f t="shared" si="28"/>
        <v>0</v>
      </c>
      <c r="AV78">
        <f t="shared" si="28"/>
        <v>0</v>
      </c>
      <c r="AW78">
        <f t="shared" si="28"/>
        <v>0</v>
      </c>
      <c r="AX78">
        <f t="shared" si="28"/>
        <v>0</v>
      </c>
      <c r="AY78">
        <f t="shared" si="28"/>
        <v>0</v>
      </c>
      <c r="AZ78">
        <f t="shared" si="28"/>
        <v>0</v>
      </c>
      <c r="BA78">
        <f t="shared" si="28"/>
        <v>0</v>
      </c>
      <c r="BB78">
        <f t="shared" si="28"/>
        <v>0</v>
      </c>
      <c r="BC78">
        <f t="shared" si="28"/>
        <v>0</v>
      </c>
      <c r="BD78">
        <f t="shared" si="28"/>
        <v>0</v>
      </c>
      <c r="BE78">
        <f t="shared" si="28"/>
        <v>0</v>
      </c>
    </row>
    <row r="79" spans="1:57" x14ac:dyDescent="0.25">
      <c r="A79" t="s">
        <v>149</v>
      </c>
      <c r="B79">
        <f t="shared" si="25"/>
        <v>0</v>
      </c>
      <c r="C79">
        <f t="shared" ref="C79:BE79" si="29">D35</f>
        <v>0</v>
      </c>
      <c r="D79">
        <f t="shared" si="29"/>
        <v>0</v>
      </c>
      <c r="E79">
        <f t="shared" si="29"/>
        <v>0</v>
      </c>
      <c r="F79">
        <f t="shared" si="29"/>
        <v>0</v>
      </c>
      <c r="G79">
        <f t="shared" si="29"/>
        <v>0</v>
      </c>
      <c r="H79">
        <f t="shared" si="29"/>
        <v>0</v>
      </c>
      <c r="I79">
        <f t="shared" si="29"/>
        <v>0</v>
      </c>
      <c r="J79">
        <f t="shared" si="29"/>
        <v>0</v>
      </c>
      <c r="K79">
        <f t="shared" si="29"/>
        <v>0</v>
      </c>
      <c r="L79">
        <f t="shared" si="29"/>
        <v>0</v>
      </c>
      <c r="M79">
        <f t="shared" si="29"/>
        <v>0</v>
      </c>
      <c r="N79">
        <f t="shared" si="29"/>
        <v>0</v>
      </c>
      <c r="O79">
        <f t="shared" si="29"/>
        <v>0</v>
      </c>
      <c r="P79">
        <f t="shared" si="29"/>
        <v>0</v>
      </c>
      <c r="Q79">
        <f t="shared" si="29"/>
        <v>0</v>
      </c>
      <c r="R79">
        <f t="shared" si="29"/>
        <v>0</v>
      </c>
      <c r="S79">
        <f t="shared" si="29"/>
        <v>0</v>
      </c>
      <c r="T79">
        <f t="shared" si="29"/>
        <v>0</v>
      </c>
      <c r="U79">
        <f t="shared" si="29"/>
        <v>0.01</v>
      </c>
      <c r="V79">
        <f t="shared" si="29"/>
        <v>0.01</v>
      </c>
      <c r="W79">
        <f t="shared" si="29"/>
        <v>0.01</v>
      </c>
      <c r="X79">
        <f t="shared" si="29"/>
        <v>0.01</v>
      </c>
      <c r="Y79">
        <f t="shared" si="29"/>
        <v>0.01</v>
      </c>
      <c r="Z79">
        <f t="shared" si="29"/>
        <v>0.01</v>
      </c>
      <c r="AA79">
        <f t="shared" si="29"/>
        <v>0.01</v>
      </c>
      <c r="AB79">
        <f t="shared" si="29"/>
        <v>9.9999999999890194E-3</v>
      </c>
      <c r="AC79">
        <f t="shared" si="29"/>
        <v>1.00000000000149E-2</v>
      </c>
      <c r="AD79">
        <f t="shared" si="29"/>
        <v>9.9999999999653907E-3</v>
      </c>
      <c r="AE79">
        <f t="shared" si="29"/>
        <v>0.01</v>
      </c>
      <c r="AF79">
        <f t="shared" si="29"/>
        <v>0.01</v>
      </c>
      <c r="AG79">
        <f t="shared" si="29"/>
        <v>9.9999999999865804E-3</v>
      </c>
      <c r="AH79">
        <f t="shared" si="29"/>
        <v>0</v>
      </c>
      <c r="AI79">
        <f t="shared" si="29"/>
        <v>0</v>
      </c>
      <c r="AJ79">
        <f t="shared" si="29"/>
        <v>0</v>
      </c>
      <c r="AK79">
        <f t="shared" si="29"/>
        <v>0</v>
      </c>
      <c r="AL79">
        <f t="shared" si="29"/>
        <v>0</v>
      </c>
      <c r="AM79">
        <f t="shared" si="29"/>
        <v>0</v>
      </c>
      <c r="AN79">
        <f t="shared" si="29"/>
        <v>0</v>
      </c>
      <c r="AO79">
        <f t="shared" si="29"/>
        <v>0</v>
      </c>
      <c r="AP79">
        <f t="shared" si="29"/>
        <v>0</v>
      </c>
      <c r="AQ79">
        <f t="shared" si="29"/>
        <v>0</v>
      </c>
      <c r="AR79">
        <f t="shared" si="29"/>
        <v>0</v>
      </c>
      <c r="AS79">
        <f t="shared" si="29"/>
        <v>0</v>
      </c>
      <c r="AT79">
        <f t="shared" si="29"/>
        <v>0</v>
      </c>
      <c r="AU79">
        <f t="shared" si="29"/>
        <v>0</v>
      </c>
      <c r="AV79">
        <f t="shared" si="29"/>
        <v>0</v>
      </c>
      <c r="AW79">
        <f t="shared" si="29"/>
        <v>0</v>
      </c>
      <c r="AX79">
        <f t="shared" si="29"/>
        <v>0</v>
      </c>
      <c r="AY79">
        <f t="shared" si="29"/>
        <v>0</v>
      </c>
      <c r="AZ79">
        <f t="shared" si="29"/>
        <v>0</v>
      </c>
      <c r="BA79">
        <f t="shared" si="29"/>
        <v>0</v>
      </c>
      <c r="BB79">
        <f t="shared" si="29"/>
        <v>0</v>
      </c>
      <c r="BC79">
        <f t="shared" si="29"/>
        <v>0</v>
      </c>
      <c r="BD79">
        <f t="shared" si="29"/>
        <v>0</v>
      </c>
      <c r="BE79">
        <f t="shared" si="29"/>
        <v>0</v>
      </c>
    </row>
    <row r="80" spans="1:57" x14ac:dyDescent="0.25">
      <c r="A80" t="s">
        <v>150</v>
      </c>
      <c r="B80">
        <f t="shared" si="25"/>
        <v>0</v>
      </c>
      <c r="C80">
        <f t="shared" ref="C80:BE80" si="30">D36</f>
        <v>0</v>
      </c>
      <c r="D80">
        <f t="shared" si="30"/>
        <v>0</v>
      </c>
      <c r="E80">
        <f t="shared" si="30"/>
        <v>0</v>
      </c>
      <c r="F80">
        <f t="shared" si="30"/>
        <v>0</v>
      </c>
      <c r="G80">
        <f t="shared" si="30"/>
        <v>0</v>
      </c>
      <c r="H80">
        <f t="shared" si="30"/>
        <v>0</v>
      </c>
      <c r="I80">
        <f t="shared" si="30"/>
        <v>0</v>
      </c>
      <c r="J80">
        <f t="shared" si="30"/>
        <v>0</v>
      </c>
      <c r="K80">
        <f t="shared" si="30"/>
        <v>0</v>
      </c>
      <c r="L80">
        <f t="shared" si="30"/>
        <v>0</v>
      </c>
      <c r="M80">
        <f t="shared" si="30"/>
        <v>0</v>
      </c>
      <c r="N80">
        <f t="shared" si="30"/>
        <v>0</v>
      </c>
      <c r="O80">
        <f t="shared" si="30"/>
        <v>0</v>
      </c>
      <c r="P80">
        <f t="shared" si="30"/>
        <v>0</v>
      </c>
      <c r="Q80">
        <f t="shared" si="30"/>
        <v>0</v>
      </c>
      <c r="R80">
        <f t="shared" si="30"/>
        <v>0</v>
      </c>
      <c r="S80">
        <f t="shared" si="30"/>
        <v>0</v>
      </c>
      <c r="T80">
        <f t="shared" si="30"/>
        <v>0</v>
      </c>
      <c r="U80">
        <f t="shared" si="30"/>
        <v>0</v>
      </c>
      <c r="V80">
        <f t="shared" si="30"/>
        <v>0</v>
      </c>
      <c r="W80">
        <f t="shared" si="30"/>
        <v>0</v>
      </c>
      <c r="X80">
        <f t="shared" si="30"/>
        <v>0</v>
      </c>
      <c r="Y80">
        <f t="shared" si="30"/>
        <v>0</v>
      </c>
      <c r="Z80">
        <f t="shared" si="30"/>
        <v>0</v>
      </c>
      <c r="AA80">
        <f t="shared" si="30"/>
        <v>0</v>
      </c>
      <c r="AB80">
        <f t="shared" si="30"/>
        <v>0</v>
      </c>
      <c r="AC80">
        <f t="shared" si="30"/>
        <v>0</v>
      </c>
      <c r="AD80">
        <f t="shared" si="30"/>
        <v>0</v>
      </c>
      <c r="AE80">
        <f t="shared" si="30"/>
        <v>0</v>
      </c>
      <c r="AF80">
        <f t="shared" si="30"/>
        <v>0</v>
      </c>
      <c r="AG80">
        <f t="shared" si="30"/>
        <v>0</v>
      </c>
      <c r="AH80">
        <f t="shared" si="30"/>
        <v>0</v>
      </c>
      <c r="AI80">
        <f t="shared" si="30"/>
        <v>0</v>
      </c>
      <c r="AJ80">
        <f t="shared" si="30"/>
        <v>0</v>
      </c>
      <c r="AK80">
        <f t="shared" si="30"/>
        <v>0</v>
      </c>
      <c r="AL80">
        <f t="shared" si="30"/>
        <v>0</v>
      </c>
      <c r="AM80">
        <f t="shared" si="30"/>
        <v>0</v>
      </c>
      <c r="AN80">
        <f t="shared" si="30"/>
        <v>0</v>
      </c>
      <c r="AO80">
        <f t="shared" si="30"/>
        <v>0</v>
      </c>
      <c r="AP80">
        <f t="shared" si="30"/>
        <v>0</v>
      </c>
      <c r="AQ80">
        <f t="shared" si="30"/>
        <v>0</v>
      </c>
      <c r="AR80">
        <f t="shared" si="30"/>
        <v>0</v>
      </c>
      <c r="AS80">
        <f t="shared" si="30"/>
        <v>0</v>
      </c>
      <c r="AT80">
        <f t="shared" si="30"/>
        <v>0</v>
      </c>
      <c r="AU80">
        <f t="shared" si="30"/>
        <v>0</v>
      </c>
      <c r="AV80">
        <f t="shared" si="30"/>
        <v>0</v>
      </c>
      <c r="AW80">
        <f t="shared" si="30"/>
        <v>0</v>
      </c>
      <c r="AX80">
        <f t="shared" si="30"/>
        <v>0</v>
      </c>
      <c r="AY80">
        <f t="shared" si="30"/>
        <v>0</v>
      </c>
      <c r="AZ80">
        <f t="shared" si="30"/>
        <v>0</v>
      </c>
      <c r="BA80">
        <f t="shared" si="30"/>
        <v>0</v>
      </c>
      <c r="BB80">
        <f t="shared" si="30"/>
        <v>0</v>
      </c>
      <c r="BC80">
        <f t="shared" si="30"/>
        <v>0</v>
      </c>
      <c r="BD80">
        <f t="shared" si="30"/>
        <v>0</v>
      </c>
      <c r="BE80">
        <f t="shared" si="30"/>
        <v>0</v>
      </c>
    </row>
    <row r="81" spans="1:57" x14ac:dyDescent="0.25">
      <c r="A81" t="s">
        <v>151</v>
      </c>
      <c r="B81">
        <f t="shared" si="25"/>
        <v>0</v>
      </c>
      <c r="C81">
        <f t="shared" ref="C81:BE81" si="31">D37</f>
        <v>0</v>
      </c>
      <c r="D81">
        <f t="shared" si="31"/>
        <v>0</v>
      </c>
      <c r="E81">
        <f t="shared" si="31"/>
        <v>0</v>
      </c>
      <c r="F81">
        <f t="shared" si="31"/>
        <v>0</v>
      </c>
      <c r="G81">
        <f t="shared" si="31"/>
        <v>0</v>
      </c>
      <c r="H81">
        <f t="shared" si="31"/>
        <v>0</v>
      </c>
      <c r="I81">
        <f t="shared" si="31"/>
        <v>0</v>
      </c>
      <c r="J81">
        <f t="shared" si="31"/>
        <v>0</v>
      </c>
      <c r="K81">
        <f t="shared" si="31"/>
        <v>0</v>
      </c>
      <c r="L81">
        <f t="shared" si="31"/>
        <v>0</v>
      </c>
      <c r="M81">
        <f t="shared" si="31"/>
        <v>0</v>
      </c>
      <c r="N81">
        <f t="shared" si="31"/>
        <v>0</v>
      </c>
      <c r="O81">
        <f t="shared" si="31"/>
        <v>0</v>
      </c>
      <c r="P81">
        <f t="shared" si="31"/>
        <v>0</v>
      </c>
      <c r="Q81">
        <f t="shared" si="31"/>
        <v>0</v>
      </c>
      <c r="R81">
        <f t="shared" si="31"/>
        <v>0</v>
      </c>
      <c r="S81">
        <f t="shared" si="31"/>
        <v>0.01</v>
      </c>
      <c r="T81">
        <f t="shared" si="31"/>
        <v>0.01</v>
      </c>
      <c r="U81">
        <f t="shared" si="31"/>
        <v>0.02</v>
      </c>
      <c r="V81">
        <f t="shared" si="31"/>
        <v>0.02</v>
      </c>
      <c r="W81">
        <f t="shared" si="31"/>
        <v>0.03</v>
      </c>
      <c r="X81">
        <f t="shared" si="31"/>
        <v>2.99999999999996E-2</v>
      </c>
      <c r="Y81">
        <f t="shared" si="31"/>
        <v>0.04</v>
      </c>
      <c r="Z81">
        <f t="shared" si="31"/>
        <v>3.9999999999994602E-2</v>
      </c>
      <c r="AA81">
        <f t="shared" si="31"/>
        <v>0.05</v>
      </c>
      <c r="AB81">
        <f t="shared" si="31"/>
        <v>4.9999999999971297E-2</v>
      </c>
      <c r="AC81">
        <f t="shared" si="31"/>
        <v>0.06</v>
      </c>
      <c r="AD81">
        <f t="shared" si="31"/>
        <v>0.06</v>
      </c>
      <c r="AE81">
        <f t="shared" si="31"/>
        <v>7.0000000000000007E-2</v>
      </c>
      <c r="AF81">
        <f t="shared" si="31"/>
        <v>7.0000000000000007E-2</v>
      </c>
      <c r="AG81">
        <f t="shared" si="31"/>
        <v>0.08</v>
      </c>
      <c r="AH81">
        <f t="shared" si="31"/>
        <v>0.08</v>
      </c>
      <c r="AI81">
        <f t="shared" si="31"/>
        <v>0.09</v>
      </c>
      <c r="AJ81">
        <f t="shared" si="31"/>
        <v>0.09</v>
      </c>
      <c r="AK81">
        <f t="shared" si="31"/>
        <v>0.1</v>
      </c>
      <c r="AL81">
        <f t="shared" si="31"/>
        <v>0.1</v>
      </c>
      <c r="AM81">
        <f t="shared" si="31"/>
        <v>0.11</v>
      </c>
      <c r="AN81">
        <f t="shared" si="31"/>
        <v>0.12</v>
      </c>
      <c r="AO81">
        <f t="shared" si="31"/>
        <v>0.13</v>
      </c>
      <c r="AP81">
        <f t="shared" si="31"/>
        <v>0.13</v>
      </c>
      <c r="AQ81">
        <f t="shared" si="31"/>
        <v>0.14000000000000001</v>
      </c>
      <c r="AR81">
        <f t="shared" si="31"/>
        <v>0.15</v>
      </c>
      <c r="AS81">
        <f t="shared" si="31"/>
        <v>0.16</v>
      </c>
      <c r="AT81">
        <f t="shared" si="31"/>
        <v>0.16</v>
      </c>
      <c r="AU81">
        <f t="shared" si="31"/>
        <v>0.17</v>
      </c>
      <c r="AV81">
        <f t="shared" si="31"/>
        <v>0.17</v>
      </c>
      <c r="AW81">
        <f t="shared" si="31"/>
        <v>0.17</v>
      </c>
      <c r="AX81">
        <f t="shared" si="31"/>
        <v>0.16</v>
      </c>
      <c r="AY81">
        <f t="shared" si="31"/>
        <v>0.16</v>
      </c>
      <c r="AZ81">
        <f t="shared" si="31"/>
        <v>0.16</v>
      </c>
      <c r="BA81">
        <f t="shared" si="31"/>
        <v>0.16</v>
      </c>
      <c r="BB81">
        <f t="shared" si="31"/>
        <v>0.16</v>
      </c>
      <c r="BC81">
        <f t="shared" si="31"/>
        <v>0.15</v>
      </c>
      <c r="BD81">
        <f t="shared" si="31"/>
        <v>0.15</v>
      </c>
      <c r="BE81">
        <f t="shared" si="31"/>
        <v>0.15</v>
      </c>
    </row>
    <row r="82" spans="1:57" x14ac:dyDescent="0.25">
      <c r="A82" t="s">
        <v>152</v>
      </c>
      <c r="B82">
        <f>C39</f>
        <v>0</v>
      </c>
      <c r="C82">
        <f t="shared" ref="C82:BE82" si="32">D39</f>
        <v>0</v>
      </c>
      <c r="D82">
        <f t="shared" si="32"/>
        <v>0</v>
      </c>
      <c r="E82">
        <f t="shared" si="32"/>
        <v>0</v>
      </c>
      <c r="F82">
        <f t="shared" si="32"/>
        <v>0</v>
      </c>
      <c r="G82">
        <f t="shared" si="32"/>
        <v>0</v>
      </c>
      <c r="H82">
        <f t="shared" si="32"/>
        <v>0</v>
      </c>
      <c r="I82">
        <f t="shared" si="32"/>
        <v>0</v>
      </c>
      <c r="J82">
        <f t="shared" si="32"/>
        <v>0</v>
      </c>
      <c r="K82">
        <f t="shared" si="32"/>
        <v>0</v>
      </c>
      <c r="L82">
        <f t="shared" si="32"/>
        <v>0</v>
      </c>
      <c r="M82">
        <f t="shared" si="32"/>
        <v>0</v>
      </c>
      <c r="N82">
        <f t="shared" si="32"/>
        <v>0</v>
      </c>
      <c r="O82">
        <f t="shared" si="32"/>
        <v>0</v>
      </c>
      <c r="P82">
        <f t="shared" si="32"/>
        <v>0</v>
      </c>
      <c r="Q82">
        <f t="shared" si="32"/>
        <v>0</v>
      </c>
      <c r="R82">
        <f t="shared" si="32"/>
        <v>0</v>
      </c>
      <c r="S82">
        <f t="shared" si="32"/>
        <v>0</v>
      </c>
      <c r="T82">
        <f t="shared" si="32"/>
        <v>0</v>
      </c>
      <c r="U82">
        <f t="shared" si="32"/>
        <v>0</v>
      </c>
      <c r="V82">
        <f t="shared" si="32"/>
        <v>0</v>
      </c>
      <c r="W82">
        <f t="shared" si="32"/>
        <v>0</v>
      </c>
      <c r="X82">
        <f t="shared" si="32"/>
        <v>0</v>
      </c>
      <c r="Y82">
        <f t="shared" si="32"/>
        <v>0</v>
      </c>
      <c r="Z82">
        <f t="shared" si="32"/>
        <v>0</v>
      </c>
      <c r="AA82">
        <f t="shared" si="32"/>
        <v>0</v>
      </c>
      <c r="AB82">
        <f t="shared" si="32"/>
        <v>0</v>
      </c>
      <c r="AC82">
        <f t="shared" si="32"/>
        <v>0</v>
      </c>
      <c r="AD82">
        <f t="shared" si="32"/>
        <v>0</v>
      </c>
      <c r="AE82">
        <f t="shared" si="32"/>
        <v>0</v>
      </c>
      <c r="AF82">
        <f t="shared" si="32"/>
        <v>0</v>
      </c>
      <c r="AG82">
        <f t="shared" si="32"/>
        <v>0</v>
      </c>
      <c r="AH82">
        <f t="shared" si="32"/>
        <v>0</v>
      </c>
      <c r="AI82">
        <f t="shared" si="32"/>
        <v>0</v>
      </c>
      <c r="AJ82">
        <f t="shared" si="32"/>
        <v>0</v>
      </c>
      <c r="AK82">
        <f t="shared" si="32"/>
        <v>0</v>
      </c>
      <c r="AL82">
        <f t="shared" si="32"/>
        <v>0</v>
      </c>
      <c r="AM82">
        <f t="shared" si="32"/>
        <v>0</v>
      </c>
      <c r="AN82">
        <f t="shared" si="32"/>
        <v>0</v>
      </c>
      <c r="AO82">
        <f t="shared" si="32"/>
        <v>0</v>
      </c>
      <c r="AP82">
        <f t="shared" si="32"/>
        <v>0</v>
      </c>
      <c r="AQ82">
        <f t="shared" si="32"/>
        <v>0</v>
      </c>
      <c r="AR82">
        <f t="shared" si="32"/>
        <v>0</v>
      </c>
      <c r="AS82">
        <f t="shared" si="32"/>
        <v>0</v>
      </c>
      <c r="AT82">
        <f t="shared" si="32"/>
        <v>0</v>
      </c>
      <c r="AU82">
        <f t="shared" si="32"/>
        <v>0</v>
      </c>
      <c r="AV82">
        <f t="shared" si="32"/>
        <v>0</v>
      </c>
      <c r="AW82">
        <f t="shared" si="32"/>
        <v>0</v>
      </c>
      <c r="AX82">
        <f t="shared" si="32"/>
        <v>0</v>
      </c>
      <c r="AY82">
        <f t="shared" si="32"/>
        <v>0</v>
      </c>
      <c r="AZ82">
        <f t="shared" si="32"/>
        <v>0</v>
      </c>
      <c r="BA82">
        <f t="shared" si="32"/>
        <v>0</v>
      </c>
      <c r="BB82">
        <f t="shared" si="32"/>
        <v>0</v>
      </c>
      <c r="BC82">
        <f t="shared" si="32"/>
        <v>0</v>
      </c>
      <c r="BD82">
        <f t="shared" si="32"/>
        <v>0</v>
      </c>
      <c r="BE82">
        <f t="shared" si="32"/>
        <v>0</v>
      </c>
    </row>
    <row r="84" spans="1:57" ht="15.75" thickBot="1" x14ac:dyDescent="0.3"/>
    <row r="85" spans="1:57" ht="15.75" thickBot="1" x14ac:dyDescent="0.3">
      <c r="A85" s="15" t="s">
        <v>172</v>
      </c>
      <c r="B85" s="16">
        <v>277.77777800000001</v>
      </c>
    </row>
    <row r="86" spans="1:57" x14ac:dyDescent="0.25">
      <c r="B86" s="4"/>
    </row>
    <row r="87" spans="1:57" x14ac:dyDescent="0.25">
      <c r="A87" s="9" t="s">
        <v>173</v>
      </c>
    </row>
    <row r="88" spans="1:57" ht="15.75" x14ac:dyDescent="0.25">
      <c r="A88" s="2" t="s">
        <v>5</v>
      </c>
      <c r="B88" s="2">
        <v>2015</v>
      </c>
      <c r="C88" s="2">
        <v>2016</v>
      </c>
      <c r="D88" s="2">
        <v>2017</v>
      </c>
      <c r="E88" s="2">
        <v>2018</v>
      </c>
      <c r="F88" s="2">
        <v>2019</v>
      </c>
      <c r="G88" s="2">
        <v>2020</v>
      </c>
      <c r="H88" s="2">
        <v>2021</v>
      </c>
      <c r="I88" s="2">
        <v>2022</v>
      </c>
      <c r="J88" s="2">
        <v>2023</v>
      </c>
      <c r="K88" s="2">
        <v>2024</v>
      </c>
      <c r="L88" s="2">
        <v>2025</v>
      </c>
      <c r="M88" s="2">
        <v>2026</v>
      </c>
      <c r="N88" s="2">
        <v>2027</v>
      </c>
      <c r="O88" s="2">
        <v>2028</v>
      </c>
      <c r="P88" s="2">
        <v>2029</v>
      </c>
      <c r="Q88" s="2">
        <v>2030</v>
      </c>
      <c r="R88" s="2">
        <v>2031</v>
      </c>
      <c r="S88" s="2">
        <v>2032</v>
      </c>
      <c r="T88" s="2">
        <v>2033</v>
      </c>
      <c r="U88" s="2">
        <v>2034</v>
      </c>
      <c r="V88" s="2">
        <v>2035</v>
      </c>
      <c r="W88" s="2">
        <v>2036</v>
      </c>
      <c r="X88" s="2">
        <v>2037</v>
      </c>
      <c r="Y88" s="2">
        <v>2038</v>
      </c>
      <c r="Z88" s="2">
        <v>2039</v>
      </c>
      <c r="AA88" s="2">
        <v>2040</v>
      </c>
      <c r="AB88" s="2">
        <v>2041</v>
      </c>
      <c r="AC88" s="2">
        <v>2042</v>
      </c>
      <c r="AD88" s="2">
        <v>2043</v>
      </c>
      <c r="AE88" s="2">
        <v>2044</v>
      </c>
      <c r="AF88" s="2">
        <v>2045</v>
      </c>
      <c r="AG88" s="2">
        <v>2046</v>
      </c>
      <c r="AH88" s="2">
        <v>2047</v>
      </c>
      <c r="AI88" s="2">
        <v>2048</v>
      </c>
      <c r="AJ88" s="2">
        <v>2049</v>
      </c>
      <c r="AK88" s="2">
        <v>2050</v>
      </c>
      <c r="AL88" s="2">
        <v>2051</v>
      </c>
      <c r="AM88" s="2">
        <v>2052</v>
      </c>
      <c r="AN88" s="2">
        <v>2053</v>
      </c>
      <c r="AO88" s="2">
        <v>2054</v>
      </c>
      <c r="AP88" s="2">
        <v>2055</v>
      </c>
      <c r="AQ88" s="2">
        <v>2056</v>
      </c>
      <c r="AR88" s="2">
        <v>2057</v>
      </c>
      <c r="AS88" s="2">
        <v>2058</v>
      </c>
      <c r="AT88" s="2">
        <v>2059</v>
      </c>
      <c r="AU88" s="2">
        <v>2060</v>
      </c>
      <c r="AV88" s="2">
        <v>2061</v>
      </c>
      <c r="AW88" s="2">
        <v>2062</v>
      </c>
      <c r="AX88" s="2">
        <v>2063</v>
      </c>
      <c r="AY88" s="2">
        <v>2064</v>
      </c>
      <c r="AZ88" s="2">
        <v>2065</v>
      </c>
      <c r="BA88" s="2">
        <v>2066</v>
      </c>
      <c r="BB88" s="2">
        <v>2067</v>
      </c>
      <c r="BC88" s="2">
        <v>2068</v>
      </c>
      <c r="BD88" s="2">
        <v>2069</v>
      </c>
      <c r="BE88" s="2">
        <v>2070</v>
      </c>
    </row>
    <row r="89" spans="1:57" x14ac:dyDescent="0.25">
      <c r="A89" s="8" t="s">
        <v>138</v>
      </c>
      <c r="B89" s="10">
        <f>B48*$B$85</f>
        <v>783.21705980979038</v>
      </c>
      <c r="C89" s="10">
        <f t="shared" ref="C89:BE93" si="33">C48*$B$85</f>
        <v>783.21705980979038</v>
      </c>
      <c r="D89" s="10">
        <f t="shared" si="33"/>
        <v>0</v>
      </c>
      <c r="E89" s="10">
        <f t="shared" si="33"/>
        <v>315.8133302526507</v>
      </c>
      <c r="F89" s="10">
        <f t="shared" si="33"/>
        <v>783.21705980979038</v>
      </c>
      <c r="G89" s="10">
        <f t="shared" si="33"/>
        <v>1997.4161339953496</v>
      </c>
      <c r="H89" s="10">
        <f t="shared" si="33"/>
        <v>1958.2552810048596</v>
      </c>
      <c r="I89" s="10">
        <f t="shared" si="33"/>
        <v>1919.0944280143699</v>
      </c>
      <c r="J89" s="10">
        <f t="shared" si="33"/>
        <v>1879.9335750238799</v>
      </c>
      <c r="K89" s="10">
        <f t="shared" si="33"/>
        <v>1840.7727220333932</v>
      </c>
      <c r="L89" s="10">
        <f t="shared" si="33"/>
        <v>1605.8076040904546</v>
      </c>
      <c r="M89" s="10">
        <f t="shared" si="33"/>
        <v>1566.6467510999646</v>
      </c>
      <c r="N89" s="10">
        <f t="shared" si="33"/>
        <v>1527.4858981094749</v>
      </c>
      <c r="O89" s="10">
        <f t="shared" si="33"/>
        <v>1488.3250451189863</v>
      </c>
      <c r="P89" s="10">
        <f t="shared" si="33"/>
        <v>1449.1641921284963</v>
      </c>
      <c r="Q89" s="10">
        <f t="shared" si="33"/>
        <v>1410.0033391380068</v>
      </c>
      <c r="R89" s="10">
        <f t="shared" si="33"/>
        <v>1370.8424861475173</v>
      </c>
      <c r="S89" s="10">
        <f t="shared" si="33"/>
        <v>536.96839992957473</v>
      </c>
      <c r="T89" s="10">
        <f t="shared" si="33"/>
        <v>521.17773341694226</v>
      </c>
      <c r="U89" s="10">
        <f t="shared" si="33"/>
        <v>505.38706690430968</v>
      </c>
      <c r="V89" s="10">
        <f t="shared" si="33"/>
        <v>489.59640039167715</v>
      </c>
      <c r="W89" s="10">
        <f t="shared" si="33"/>
        <v>1214.1990741855593</v>
      </c>
      <c r="X89" s="10">
        <f t="shared" si="33"/>
        <v>1214.1990741855593</v>
      </c>
      <c r="Y89" s="10">
        <f t="shared" si="33"/>
        <v>3634.8869156381875</v>
      </c>
      <c r="Z89" s="10">
        <f t="shared" si="33"/>
        <v>10278.803715112932</v>
      </c>
      <c r="AA89" s="10">
        <f t="shared" si="33"/>
        <v>17566.013186116757</v>
      </c>
      <c r="AB89" s="10">
        <f t="shared" si="33"/>
        <v>24164.921197994772</v>
      </c>
      <c r="AC89" s="10">
        <f t="shared" si="33"/>
        <v>30763.829209872729</v>
      </c>
      <c r="AD89" s="10">
        <f t="shared" si="33"/>
        <v>37362.737221750751</v>
      </c>
      <c r="AE89" s="10">
        <f t="shared" si="33"/>
        <v>43603.128019622505</v>
      </c>
      <c r="AF89" s="10">
        <f t="shared" si="33"/>
        <v>49469.460597986399</v>
      </c>
      <c r="AG89" s="10">
        <f t="shared" si="33"/>
        <v>55389.709417787046</v>
      </c>
      <c r="AH89" s="10">
        <f t="shared" si="33"/>
        <v>61164.399744728464</v>
      </c>
      <c r="AI89" s="10">
        <f t="shared" si="33"/>
        <v>67172.557498969429</v>
      </c>
      <c r="AJ89" s="10">
        <f t="shared" si="33"/>
        <v>73339.176259993576</v>
      </c>
      <c r="AK89" s="10">
        <f t="shared" si="33"/>
        <v>80294.845342084212</v>
      </c>
      <c r="AL89" s="10">
        <f t="shared" si="33"/>
        <v>87785.829003735053</v>
      </c>
      <c r="AM89" s="10">
        <f t="shared" si="33"/>
        <v>94194.550055602871</v>
      </c>
      <c r="AN89" s="10">
        <f t="shared" si="33"/>
        <v>100597.55462924304</v>
      </c>
      <c r="AO89" s="10">
        <f t="shared" si="33"/>
        <v>108517.24670730715</v>
      </c>
      <c r="AP89" s="10">
        <f t="shared" si="33"/>
        <v>116549.63336428721</v>
      </c>
      <c r="AQ89" s="10">
        <f t="shared" si="33"/>
        <v>123148.54137616523</v>
      </c>
      <c r="AR89" s="10">
        <f t="shared" si="33"/>
        <v>129747.44938804324</v>
      </c>
      <c r="AS89" s="10">
        <f t="shared" si="33"/>
        <v>136346.35739992125</v>
      </c>
      <c r="AT89" s="10">
        <f t="shared" si="33"/>
        <v>142945.26541179928</v>
      </c>
      <c r="AU89" s="10">
        <f t="shared" si="33"/>
        <v>148329.97434949176</v>
      </c>
      <c r="AV89" s="10">
        <f t="shared" si="33"/>
        <v>154928.88236136976</v>
      </c>
      <c r="AW89" s="10">
        <f t="shared" si="33"/>
        <v>161527.79037324808</v>
      </c>
      <c r="AX89" s="10">
        <f t="shared" si="33"/>
        <v>168126.69838512607</v>
      </c>
      <c r="AY89" s="10">
        <f t="shared" si="33"/>
        <v>174725.60639700384</v>
      </c>
      <c r="AZ89" s="10">
        <f t="shared" si="33"/>
        <v>181324.51440888183</v>
      </c>
      <c r="BA89" s="10">
        <f t="shared" si="33"/>
        <v>187923.42242076015</v>
      </c>
      <c r="BB89" s="10">
        <f t="shared" si="33"/>
        <v>194522.33043263815</v>
      </c>
      <c r="BC89" s="10">
        <f t="shared" si="33"/>
        <v>201121.23844451617</v>
      </c>
      <c r="BD89" s="10">
        <f t="shared" si="33"/>
        <v>207720.14645639417</v>
      </c>
      <c r="BE89" s="10">
        <f t="shared" si="33"/>
        <v>214319.0544682722</v>
      </c>
    </row>
    <row r="90" spans="1:57" x14ac:dyDescent="0.25">
      <c r="A90" s="8" t="s">
        <v>135</v>
      </c>
      <c r="B90" s="10">
        <f t="shared" ref="B90:Q106" si="34">B49*$B$85</f>
        <v>531.29185262499186</v>
      </c>
      <c r="C90" s="10">
        <f t="shared" si="34"/>
        <v>712.36562978978702</v>
      </c>
      <c r="D90" s="10">
        <f t="shared" si="34"/>
        <v>0</v>
      </c>
      <c r="E90" s="10">
        <f t="shared" si="34"/>
        <v>304.98878887989662</v>
      </c>
      <c r="F90" s="10">
        <f t="shared" si="34"/>
        <v>875.2443060515177</v>
      </c>
      <c r="G90" s="10">
        <f t="shared" si="34"/>
        <v>395.47753681638204</v>
      </c>
      <c r="H90" s="10">
        <f t="shared" si="34"/>
        <v>0</v>
      </c>
      <c r="I90" s="10">
        <f t="shared" si="34"/>
        <v>0</v>
      </c>
      <c r="J90" s="10">
        <f t="shared" si="34"/>
        <v>0</v>
      </c>
      <c r="K90" s="10">
        <f t="shared" si="34"/>
        <v>0</v>
      </c>
      <c r="L90" s="10">
        <f t="shared" si="34"/>
        <v>0</v>
      </c>
      <c r="M90" s="10">
        <f t="shared" si="34"/>
        <v>0</v>
      </c>
      <c r="N90" s="10">
        <f t="shared" si="34"/>
        <v>0</v>
      </c>
      <c r="O90" s="10">
        <f t="shared" si="34"/>
        <v>0</v>
      </c>
      <c r="P90" s="10">
        <f t="shared" si="34"/>
        <v>0</v>
      </c>
      <c r="Q90" s="10">
        <f t="shared" si="34"/>
        <v>0</v>
      </c>
      <c r="R90" s="10">
        <f t="shared" si="33"/>
        <v>0</v>
      </c>
      <c r="S90" s="10">
        <f t="shared" si="33"/>
        <v>0</v>
      </c>
      <c r="T90" s="10">
        <f t="shared" si="33"/>
        <v>0</v>
      </c>
      <c r="U90" s="10">
        <f t="shared" si="33"/>
        <v>0</v>
      </c>
      <c r="V90" s="10">
        <f t="shared" si="33"/>
        <v>0</v>
      </c>
      <c r="W90" s="10">
        <f t="shared" si="33"/>
        <v>0</v>
      </c>
      <c r="X90" s="10">
        <f t="shared" si="33"/>
        <v>0</v>
      </c>
      <c r="Y90" s="10">
        <f t="shared" si="33"/>
        <v>9.9682009337532271</v>
      </c>
      <c r="Z90" s="10">
        <f t="shared" si="33"/>
        <v>4.9841004668766136</v>
      </c>
      <c r="AA90" s="10">
        <f t="shared" si="33"/>
        <v>0</v>
      </c>
      <c r="AB90" s="10">
        <f t="shared" si="33"/>
        <v>0</v>
      </c>
      <c r="AC90" s="10">
        <f t="shared" si="33"/>
        <v>0</v>
      </c>
      <c r="AD90" s="10">
        <f t="shared" si="33"/>
        <v>0</v>
      </c>
      <c r="AE90" s="10">
        <f t="shared" si="33"/>
        <v>0</v>
      </c>
      <c r="AF90" s="10">
        <f t="shared" si="33"/>
        <v>0</v>
      </c>
      <c r="AG90" s="10">
        <f t="shared" si="33"/>
        <v>0</v>
      </c>
      <c r="AH90" s="10">
        <f t="shared" si="33"/>
        <v>0</v>
      </c>
      <c r="AI90" s="10">
        <f t="shared" si="33"/>
        <v>0</v>
      </c>
      <c r="AJ90" s="10">
        <f t="shared" si="33"/>
        <v>0</v>
      </c>
      <c r="AK90" s="10">
        <f t="shared" si="33"/>
        <v>0</v>
      </c>
      <c r="AL90" s="10">
        <f t="shared" si="33"/>
        <v>0</v>
      </c>
      <c r="AM90" s="10">
        <f t="shared" si="33"/>
        <v>0</v>
      </c>
      <c r="AN90" s="10">
        <f t="shared" si="33"/>
        <v>0</v>
      </c>
      <c r="AO90" s="10">
        <f t="shared" si="33"/>
        <v>0</v>
      </c>
      <c r="AP90" s="10">
        <f t="shared" si="33"/>
        <v>0</v>
      </c>
      <c r="AQ90" s="10">
        <f t="shared" si="33"/>
        <v>0</v>
      </c>
      <c r="AR90" s="10">
        <f t="shared" si="33"/>
        <v>0</v>
      </c>
      <c r="AS90" s="10">
        <f t="shared" si="33"/>
        <v>0</v>
      </c>
      <c r="AT90" s="10">
        <f t="shared" si="33"/>
        <v>0</v>
      </c>
      <c r="AU90" s="10">
        <f t="shared" si="33"/>
        <v>0</v>
      </c>
      <c r="AV90" s="10">
        <f t="shared" si="33"/>
        <v>255.33969213066814</v>
      </c>
      <c r="AW90" s="10">
        <f t="shared" si="33"/>
        <v>0</v>
      </c>
      <c r="AX90" s="10">
        <f t="shared" si="33"/>
        <v>172.77630648548771</v>
      </c>
      <c r="AY90" s="10">
        <f t="shared" si="33"/>
        <v>1614.4786612881719</v>
      </c>
      <c r="AZ90" s="10">
        <f t="shared" si="33"/>
        <v>3687.7426706499168</v>
      </c>
      <c r="BA90" s="10">
        <f t="shared" si="33"/>
        <v>4827.2429701479059</v>
      </c>
      <c r="BB90" s="10">
        <f t="shared" si="33"/>
        <v>5536.7518992557634</v>
      </c>
      <c r="BC90" s="10">
        <f t="shared" si="33"/>
        <v>8709.7594001216403</v>
      </c>
      <c r="BD90" s="10">
        <f t="shared" si="33"/>
        <v>11461.302571445847</v>
      </c>
      <c r="BE90" s="10">
        <f t="shared" si="33"/>
        <v>14694.176685614731</v>
      </c>
    </row>
    <row r="91" spans="1:57" x14ac:dyDescent="0.25">
      <c r="A91" s="8" t="s">
        <v>166</v>
      </c>
      <c r="B91" s="10">
        <f t="shared" si="34"/>
        <v>0</v>
      </c>
      <c r="C91" s="10">
        <f t="shared" si="33"/>
        <v>0</v>
      </c>
      <c r="D91" s="10">
        <f t="shared" si="33"/>
        <v>0</v>
      </c>
      <c r="E91" s="10">
        <f t="shared" si="33"/>
        <v>0</v>
      </c>
      <c r="F91" s="10">
        <f t="shared" si="33"/>
        <v>0</v>
      </c>
      <c r="G91" s="10">
        <f t="shared" si="33"/>
        <v>0</v>
      </c>
      <c r="H91" s="10">
        <f t="shared" si="33"/>
        <v>0</v>
      </c>
      <c r="I91" s="10">
        <f t="shared" si="33"/>
        <v>0</v>
      </c>
      <c r="J91" s="10">
        <f t="shared" si="33"/>
        <v>0</v>
      </c>
      <c r="K91" s="10">
        <f t="shared" si="33"/>
        <v>0</v>
      </c>
      <c r="L91" s="10">
        <f t="shared" si="33"/>
        <v>0</v>
      </c>
      <c r="M91" s="10">
        <f t="shared" si="33"/>
        <v>0</v>
      </c>
      <c r="N91" s="10">
        <f t="shared" si="33"/>
        <v>0</v>
      </c>
      <c r="O91" s="10">
        <f t="shared" si="33"/>
        <v>0</v>
      </c>
      <c r="P91" s="10">
        <f t="shared" si="33"/>
        <v>0</v>
      </c>
      <c r="Q91" s="10">
        <f t="shared" si="33"/>
        <v>0</v>
      </c>
      <c r="R91" s="10">
        <f t="shared" si="33"/>
        <v>0</v>
      </c>
      <c r="S91" s="10">
        <f t="shared" si="33"/>
        <v>0</v>
      </c>
      <c r="T91" s="10">
        <f t="shared" si="33"/>
        <v>0</v>
      </c>
      <c r="U91" s="10">
        <f t="shared" si="33"/>
        <v>0</v>
      </c>
      <c r="V91" s="10">
        <f t="shared" si="33"/>
        <v>0</v>
      </c>
      <c r="W91" s="10">
        <f t="shared" si="33"/>
        <v>0</v>
      </c>
      <c r="X91" s="10">
        <f t="shared" si="33"/>
        <v>0</v>
      </c>
      <c r="Y91" s="10">
        <f t="shared" si="33"/>
        <v>0</v>
      </c>
      <c r="Z91" s="10">
        <f t="shared" si="33"/>
        <v>1813.0442758750855</v>
      </c>
      <c r="AA91" s="10">
        <f t="shared" si="33"/>
        <v>4411.2382274003794</v>
      </c>
      <c r="AB91" s="10">
        <f t="shared" si="33"/>
        <v>5599.720950975443</v>
      </c>
      <c r="AC91" s="10">
        <f t="shared" si="33"/>
        <v>9718.1479653822971</v>
      </c>
      <c r="AD91" s="10">
        <f t="shared" si="33"/>
        <v>14189.297221012856</v>
      </c>
      <c r="AE91" s="10">
        <f t="shared" si="33"/>
        <v>16194.942489674844</v>
      </c>
      <c r="AF91" s="10">
        <f t="shared" si="33"/>
        <v>16216.64344104237</v>
      </c>
      <c r="AG91" s="10">
        <f t="shared" si="33"/>
        <v>16756.794006352658</v>
      </c>
      <c r="AH91" s="10">
        <f t="shared" si="33"/>
        <v>17066.344964296131</v>
      </c>
      <c r="AI91" s="10">
        <f t="shared" si="33"/>
        <v>17986.395315476315</v>
      </c>
      <c r="AJ91" s="10">
        <f t="shared" si="33"/>
        <v>18420.482397294138</v>
      </c>
      <c r="AK91" s="10">
        <f t="shared" si="33"/>
        <v>19605.420805316364</v>
      </c>
      <c r="AL91" s="10">
        <f t="shared" si="33"/>
        <v>21535.029030430665</v>
      </c>
      <c r="AM91" s="10">
        <f t="shared" si="33"/>
        <v>22997.902332887905</v>
      </c>
      <c r="AN91" s="10">
        <f t="shared" si="33"/>
        <v>24507.127261121368</v>
      </c>
      <c r="AO91" s="10">
        <f t="shared" si="33"/>
        <v>27643.935024550734</v>
      </c>
      <c r="AP91" s="10">
        <f t="shared" si="33"/>
        <v>33391.590428341326</v>
      </c>
      <c r="AQ91" s="10">
        <f t="shared" si="33"/>
        <v>42066.087422433426</v>
      </c>
      <c r="AR91" s="10">
        <f t="shared" si="33"/>
        <v>43427.369114011613</v>
      </c>
      <c r="AS91" s="10">
        <f t="shared" si="33"/>
        <v>51881.964980755576</v>
      </c>
      <c r="AT91" s="10">
        <f t="shared" si="33"/>
        <v>60414.935478222229</v>
      </c>
      <c r="AU91" s="10">
        <f t="shared" si="33"/>
        <v>70388.185715407497</v>
      </c>
      <c r="AV91" s="10">
        <f t="shared" si="33"/>
        <v>81073.575608661646</v>
      </c>
      <c r="AW91" s="10">
        <f t="shared" si="33"/>
        <v>85870.169588324759</v>
      </c>
      <c r="AX91" s="10">
        <f t="shared" si="33"/>
        <v>94672.203445162479</v>
      </c>
      <c r="AY91" s="10">
        <f t="shared" si="33"/>
        <v>104361.13843479502</v>
      </c>
      <c r="AZ91" s="10">
        <f t="shared" si="33"/>
        <v>113888.91027462474</v>
      </c>
      <c r="BA91" s="10">
        <f t="shared" si="33"/>
        <v>122829.99765542234</v>
      </c>
      <c r="BB91" s="10">
        <f t="shared" si="33"/>
        <v>123068.58423659543</v>
      </c>
      <c r="BC91" s="10">
        <f t="shared" si="33"/>
        <v>131567.21998514657</v>
      </c>
      <c r="BD91" s="10">
        <f t="shared" si="33"/>
        <v>146129.34449410901</v>
      </c>
      <c r="BE91" s="10">
        <f t="shared" si="33"/>
        <v>162926.38962972528</v>
      </c>
    </row>
    <row r="92" spans="1:57" x14ac:dyDescent="0.25">
      <c r="A92" s="8" t="s">
        <v>167</v>
      </c>
      <c r="B92" s="10">
        <f t="shared" si="34"/>
        <v>0</v>
      </c>
      <c r="C92" s="10">
        <f t="shared" si="33"/>
        <v>0</v>
      </c>
      <c r="D92" s="10">
        <f t="shared" si="33"/>
        <v>0</v>
      </c>
      <c r="E92" s="10">
        <f t="shared" si="33"/>
        <v>0</v>
      </c>
      <c r="F92" s="10">
        <f t="shared" si="33"/>
        <v>0</v>
      </c>
      <c r="G92" s="10">
        <f t="shared" si="33"/>
        <v>4256.6446683790464</v>
      </c>
      <c r="H92" s="10">
        <f t="shared" si="33"/>
        <v>3734.8498962414665</v>
      </c>
      <c r="I92" s="10">
        <f t="shared" si="33"/>
        <v>4256.6446683790464</v>
      </c>
      <c r="J92" s="10">
        <f t="shared" si="33"/>
        <v>328.88274807471731</v>
      </c>
      <c r="K92" s="10">
        <f t="shared" si="33"/>
        <v>0</v>
      </c>
      <c r="L92" s="10">
        <f t="shared" si="33"/>
        <v>0</v>
      </c>
      <c r="M92" s="10">
        <f t="shared" si="33"/>
        <v>0</v>
      </c>
      <c r="N92" s="10">
        <f t="shared" si="33"/>
        <v>0</v>
      </c>
      <c r="O92" s="10">
        <f t="shared" si="33"/>
        <v>0</v>
      </c>
      <c r="P92" s="10">
        <f t="shared" si="33"/>
        <v>0</v>
      </c>
      <c r="Q92" s="10">
        <f t="shared" si="33"/>
        <v>0</v>
      </c>
      <c r="R92" s="10">
        <f t="shared" si="33"/>
        <v>1023.8958804387446</v>
      </c>
      <c r="S92" s="10">
        <f t="shared" si="33"/>
        <v>1773.6019433843373</v>
      </c>
      <c r="T92" s="10">
        <f t="shared" si="33"/>
        <v>1773.6019433843373</v>
      </c>
      <c r="U92" s="10">
        <f t="shared" si="33"/>
        <v>1594.8099384882426</v>
      </c>
      <c r="V92" s="10">
        <f t="shared" si="33"/>
        <v>4919.1022999286542</v>
      </c>
      <c r="W92" s="10">
        <f t="shared" si="33"/>
        <v>8565.1420532067932</v>
      </c>
      <c r="X92" s="10">
        <f t="shared" si="33"/>
        <v>10439.883023404362</v>
      </c>
      <c r="Y92" s="10">
        <f t="shared" si="33"/>
        <v>11403.664793621276</v>
      </c>
      <c r="Z92" s="10">
        <f t="shared" si="33"/>
        <v>11048.406864619459</v>
      </c>
      <c r="AA92" s="10">
        <f t="shared" si="33"/>
        <v>10714.855093262908</v>
      </c>
      <c r="AB92" s="10">
        <f t="shared" si="33"/>
        <v>10248.771823091056</v>
      </c>
      <c r="AC92" s="10">
        <f t="shared" si="33"/>
        <v>7904.4896524743681</v>
      </c>
      <c r="AD92" s="10">
        <f t="shared" si="33"/>
        <v>4146.0257889473924</v>
      </c>
      <c r="AE92" s="10">
        <f t="shared" si="33"/>
        <v>2029.3308748882232</v>
      </c>
      <c r="AF92" s="10">
        <f t="shared" si="33"/>
        <v>1970.7290494039748</v>
      </c>
      <c r="AG92" s="10">
        <f t="shared" si="33"/>
        <v>1670.0295536665931</v>
      </c>
      <c r="AH92" s="10">
        <f t="shared" si="33"/>
        <v>1380.8954048703997</v>
      </c>
      <c r="AI92" s="10">
        <f t="shared" si="33"/>
        <v>679.00562492849895</v>
      </c>
      <c r="AJ92" s="10">
        <f t="shared" si="33"/>
        <v>596.71432744711876</v>
      </c>
      <c r="AK92" s="10">
        <f t="shared" si="33"/>
        <v>430.63158918659417</v>
      </c>
      <c r="AL92" s="10">
        <f t="shared" si="33"/>
        <v>216.63103769187347</v>
      </c>
      <c r="AM92" s="10">
        <f t="shared" si="33"/>
        <v>108.74429511990516</v>
      </c>
      <c r="AN92" s="10">
        <f t="shared" si="33"/>
        <v>0</v>
      </c>
      <c r="AO92" s="10">
        <f t="shared" si="33"/>
        <v>0</v>
      </c>
      <c r="AP92" s="10">
        <f t="shared" si="33"/>
        <v>0</v>
      </c>
      <c r="AQ92" s="10">
        <f t="shared" si="33"/>
        <v>0</v>
      </c>
      <c r="AR92" s="10">
        <f t="shared" si="33"/>
        <v>0</v>
      </c>
      <c r="AS92" s="10">
        <f t="shared" si="33"/>
        <v>0</v>
      </c>
      <c r="AT92" s="10">
        <f t="shared" si="33"/>
        <v>0</v>
      </c>
      <c r="AU92" s="10">
        <f t="shared" si="33"/>
        <v>0</v>
      </c>
      <c r="AV92" s="10">
        <f t="shared" si="33"/>
        <v>0</v>
      </c>
      <c r="AW92" s="10">
        <f t="shared" si="33"/>
        <v>0</v>
      </c>
      <c r="AX92" s="10">
        <f t="shared" si="33"/>
        <v>0</v>
      </c>
      <c r="AY92" s="10">
        <f t="shared" si="33"/>
        <v>0</v>
      </c>
      <c r="AZ92" s="10">
        <f t="shared" si="33"/>
        <v>0</v>
      </c>
      <c r="BA92" s="10">
        <f t="shared" si="33"/>
        <v>0</v>
      </c>
      <c r="BB92" s="10">
        <f t="shared" si="33"/>
        <v>0</v>
      </c>
      <c r="BC92" s="10">
        <f t="shared" si="33"/>
        <v>0</v>
      </c>
      <c r="BD92" s="10">
        <f t="shared" si="33"/>
        <v>0</v>
      </c>
      <c r="BE92" s="10">
        <f t="shared" si="33"/>
        <v>0</v>
      </c>
    </row>
    <row r="93" spans="1:57" x14ac:dyDescent="0.25">
      <c r="A93" s="8" t="s">
        <v>134</v>
      </c>
      <c r="B93" s="10">
        <f t="shared" si="34"/>
        <v>0</v>
      </c>
      <c r="C93" s="10">
        <f t="shared" si="33"/>
        <v>0</v>
      </c>
      <c r="D93" s="10">
        <f t="shared" si="33"/>
        <v>0</v>
      </c>
      <c r="E93" s="10">
        <f t="shared" si="33"/>
        <v>0</v>
      </c>
      <c r="F93" s="10">
        <f t="shared" si="33"/>
        <v>0</v>
      </c>
      <c r="G93" s="10">
        <f t="shared" si="33"/>
        <v>0</v>
      </c>
      <c r="H93" s="10">
        <f t="shared" si="33"/>
        <v>0</v>
      </c>
      <c r="I93" s="10">
        <f t="shared" si="33"/>
        <v>0</v>
      </c>
      <c r="J93" s="10">
        <f t="shared" si="33"/>
        <v>0</v>
      </c>
      <c r="K93" s="10">
        <f t="shared" si="33"/>
        <v>0</v>
      </c>
      <c r="L93" s="10">
        <f t="shared" si="33"/>
        <v>0</v>
      </c>
      <c r="M93" s="10">
        <f t="shared" si="33"/>
        <v>0</v>
      </c>
      <c r="N93" s="10">
        <f t="shared" si="33"/>
        <v>0</v>
      </c>
      <c r="O93" s="10">
        <f t="shared" si="33"/>
        <v>0</v>
      </c>
      <c r="P93" s="10">
        <f t="shared" si="33"/>
        <v>0</v>
      </c>
      <c r="Q93" s="10">
        <f t="shared" si="33"/>
        <v>0</v>
      </c>
      <c r="R93" s="10">
        <f t="shared" si="33"/>
        <v>0</v>
      </c>
      <c r="S93" s="10">
        <f t="shared" si="33"/>
        <v>0</v>
      </c>
      <c r="T93" s="10">
        <f t="shared" si="33"/>
        <v>0</v>
      </c>
      <c r="U93" s="10">
        <f t="shared" si="33"/>
        <v>0</v>
      </c>
      <c r="V93" s="10">
        <f t="shared" si="33"/>
        <v>0</v>
      </c>
      <c r="W93" s="10">
        <f t="shared" si="33"/>
        <v>566.84734869471959</v>
      </c>
      <c r="X93" s="10">
        <f t="shared" si="33"/>
        <v>6005.5708409341232</v>
      </c>
      <c r="Y93" s="10">
        <f t="shared" si="33"/>
        <v>13191.815880097314</v>
      </c>
      <c r="Z93" s="10">
        <f t="shared" si="33"/>
        <v>16335.608530726377</v>
      </c>
      <c r="AA93" s="10">
        <f t="shared" si="33"/>
        <v>18615.000033507</v>
      </c>
      <c r="AB93" s="10">
        <f t="shared" si="33"/>
        <v>18615.000033507</v>
      </c>
      <c r="AC93" s="10">
        <f t="shared" si="33"/>
        <v>24388.339511077978</v>
      </c>
      <c r="AD93" s="10">
        <f t="shared" si="33"/>
        <v>26061.000046909801</v>
      </c>
      <c r="AE93" s="10">
        <f t="shared" si="33"/>
        <v>26061.000046909801</v>
      </c>
      <c r="AF93" s="10">
        <f t="shared" si="33"/>
        <v>26061.000046909801</v>
      </c>
      <c r="AG93" s="10">
        <f t="shared" si="33"/>
        <v>26061.000046909801</v>
      </c>
      <c r="AH93" s="10">
        <f t="shared" si="33"/>
        <v>26061.000046909801</v>
      </c>
      <c r="AI93" s="10">
        <f t="shared" si="33"/>
        <v>26061.000046909801</v>
      </c>
      <c r="AJ93" s="10">
        <f t="shared" si="33"/>
        <v>26061.000046909801</v>
      </c>
      <c r="AK93" s="10">
        <f t="shared" si="33"/>
        <v>26061.000046909801</v>
      </c>
      <c r="AL93" s="10">
        <f t="shared" si="33"/>
        <v>27783.410465003119</v>
      </c>
      <c r="AM93" s="10">
        <f t="shared" si="33"/>
        <v>33018.862295258426</v>
      </c>
      <c r="AN93" s="10">
        <f t="shared" si="33"/>
        <v>38582.294413118616</v>
      </c>
      <c r="AO93" s="10">
        <f t="shared" si="33"/>
        <v>40953.000073715455</v>
      </c>
      <c r="AP93" s="10">
        <f t="shared" si="33"/>
        <v>40953.000073715455</v>
      </c>
      <c r="AQ93" s="10">
        <f t="shared" si="33"/>
        <v>40953.000073715455</v>
      </c>
      <c r="AR93" s="10">
        <f t="shared" si="33"/>
        <v>48399.000087118089</v>
      </c>
      <c r="AS93" s="10">
        <f t="shared" si="33"/>
        <v>48399.000087118089</v>
      </c>
      <c r="AT93" s="10">
        <f t="shared" si="33"/>
        <v>48399.000087118089</v>
      </c>
      <c r="AU93" s="10">
        <f t="shared" si="33"/>
        <v>48399.000087118089</v>
      </c>
      <c r="AV93" s="10">
        <f t="shared" si="33"/>
        <v>48399.000087118089</v>
      </c>
      <c r="AW93" s="10">
        <f t="shared" si="33"/>
        <v>54129.276614982868</v>
      </c>
      <c r="AX93" s="10">
        <f t="shared" si="33"/>
        <v>55845.000100521</v>
      </c>
      <c r="AY93" s="10">
        <f t="shared" si="33"/>
        <v>55845.000100521</v>
      </c>
      <c r="AZ93" s="10">
        <f t="shared" si="33"/>
        <v>55845.000100521</v>
      </c>
      <c r="BA93" s="10">
        <f t="shared" ref="C93:BE98" si="35">BA52*$B$85</f>
        <v>55845.000100521</v>
      </c>
      <c r="BB93" s="10">
        <f t="shared" si="35"/>
        <v>61240.660643054194</v>
      </c>
      <c r="BC93" s="10">
        <f t="shared" si="35"/>
        <v>63291.000113923918</v>
      </c>
      <c r="BD93" s="10">
        <f t="shared" si="35"/>
        <v>63291.000113923918</v>
      </c>
      <c r="BE93" s="10">
        <f t="shared" si="35"/>
        <v>63291.000113923918</v>
      </c>
    </row>
    <row r="94" spans="1:57" x14ac:dyDescent="0.25">
      <c r="A94" s="8" t="s">
        <v>136</v>
      </c>
      <c r="B94" s="10">
        <f t="shared" si="34"/>
        <v>9834.2072817015633</v>
      </c>
      <c r="C94" s="10">
        <f t="shared" si="35"/>
        <v>9847.938581726281</v>
      </c>
      <c r="D94" s="10">
        <f t="shared" si="35"/>
        <v>13107.454878222421</v>
      </c>
      <c r="E94" s="10">
        <f t="shared" si="35"/>
        <v>17430.36953312367</v>
      </c>
      <c r="F94" s="10">
        <f t="shared" si="35"/>
        <v>17629.008595732219</v>
      </c>
      <c r="G94" s="10">
        <f t="shared" si="35"/>
        <v>18686.318697635372</v>
      </c>
      <c r="H94" s="10">
        <f t="shared" si="35"/>
        <v>26300.948711341716</v>
      </c>
      <c r="I94" s="10">
        <f t="shared" si="35"/>
        <v>30794.828719430599</v>
      </c>
      <c r="J94" s="10">
        <f t="shared" si="35"/>
        <v>49619.757563136627</v>
      </c>
      <c r="K94" s="10">
        <f t="shared" si="35"/>
        <v>58461.882579052552</v>
      </c>
      <c r="L94" s="10">
        <f t="shared" si="35"/>
        <v>77434.923612980579</v>
      </c>
      <c r="M94" s="10">
        <f t="shared" si="35"/>
        <v>86405.243244381127</v>
      </c>
      <c r="N94" s="10">
        <f t="shared" si="35"/>
        <v>97821.314066808438</v>
      </c>
      <c r="O94" s="10">
        <f t="shared" si="35"/>
        <v>110381.51812913439</v>
      </c>
      <c r="P94" s="10">
        <f t="shared" si="35"/>
        <v>125324.62297616582</v>
      </c>
      <c r="Q94" s="10">
        <f t="shared" si="35"/>
        <v>143461.02374286964</v>
      </c>
      <c r="R94" s="10">
        <f t="shared" si="35"/>
        <v>154353.76549119386</v>
      </c>
      <c r="S94" s="10">
        <f t="shared" si="35"/>
        <v>162285.40343248748</v>
      </c>
      <c r="T94" s="10">
        <f t="shared" si="35"/>
        <v>172096.81252746467</v>
      </c>
      <c r="U94" s="10">
        <f t="shared" si="35"/>
        <v>182110.3827311669</v>
      </c>
      <c r="V94" s="10">
        <f t="shared" si="35"/>
        <v>183103.98977358709</v>
      </c>
      <c r="W94" s="10">
        <f t="shared" si="35"/>
        <v>183103.98977358709</v>
      </c>
      <c r="X94" s="10">
        <f t="shared" si="35"/>
        <v>183103.98977358735</v>
      </c>
      <c r="Y94" s="10">
        <f t="shared" si="35"/>
        <v>183103.98977358709</v>
      </c>
      <c r="Z94" s="10">
        <f t="shared" si="35"/>
        <v>183103.98977358709</v>
      </c>
      <c r="AA94" s="10">
        <f t="shared" si="35"/>
        <v>183103.98977358735</v>
      </c>
      <c r="AB94" s="10">
        <f t="shared" si="35"/>
        <v>183103.98977358735</v>
      </c>
      <c r="AC94" s="10">
        <f t="shared" si="35"/>
        <v>183103.98977358709</v>
      </c>
      <c r="AD94" s="10">
        <f t="shared" si="35"/>
        <v>183103.98977358735</v>
      </c>
      <c r="AE94" s="10">
        <f t="shared" si="35"/>
        <v>183103.98977358735</v>
      </c>
      <c r="AF94" s="10">
        <f t="shared" si="35"/>
        <v>183103.98977358709</v>
      </c>
      <c r="AG94" s="10">
        <f t="shared" si="35"/>
        <v>183103.98977358709</v>
      </c>
      <c r="AH94" s="10">
        <f t="shared" si="35"/>
        <v>183103.98977358709</v>
      </c>
      <c r="AI94" s="10">
        <f t="shared" si="35"/>
        <v>183103.98977358735</v>
      </c>
      <c r="AJ94" s="10">
        <f t="shared" si="35"/>
        <v>183103.98977358735</v>
      </c>
      <c r="AK94" s="10">
        <f t="shared" si="35"/>
        <v>183103.98977358709</v>
      </c>
      <c r="AL94" s="10">
        <f t="shared" si="35"/>
        <v>183103.98977358735</v>
      </c>
      <c r="AM94" s="10">
        <f t="shared" si="35"/>
        <v>183103.98977358709</v>
      </c>
      <c r="AN94" s="10">
        <f t="shared" si="35"/>
        <v>183103.98977358735</v>
      </c>
      <c r="AO94" s="10">
        <f t="shared" si="35"/>
        <v>183103.98977358709</v>
      </c>
      <c r="AP94" s="10">
        <f t="shared" si="35"/>
        <v>183103.98977358709</v>
      </c>
      <c r="AQ94" s="10">
        <f t="shared" si="35"/>
        <v>183103.98977358735</v>
      </c>
      <c r="AR94" s="10">
        <f t="shared" si="35"/>
        <v>183103.98977358709</v>
      </c>
      <c r="AS94" s="10">
        <f t="shared" si="35"/>
        <v>183103.98977358709</v>
      </c>
      <c r="AT94" s="10">
        <f t="shared" si="35"/>
        <v>183103.98977358735</v>
      </c>
      <c r="AU94" s="10">
        <f t="shared" si="35"/>
        <v>183103.98977358709</v>
      </c>
      <c r="AV94" s="10">
        <f t="shared" si="35"/>
        <v>183103.98977358709</v>
      </c>
      <c r="AW94" s="10">
        <f t="shared" si="35"/>
        <v>183103.98977358735</v>
      </c>
      <c r="AX94" s="10">
        <f t="shared" si="35"/>
        <v>183103.98977358709</v>
      </c>
      <c r="AY94" s="10">
        <f t="shared" si="35"/>
        <v>183103.98977358709</v>
      </c>
      <c r="AZ94" s="10">
        <f t="shared" si="35"/>
        <v>183103.98977358709</v>
      </c>
      <c r="BA94" s="10">
        <f t="shared" si="35"/>
        <v>185164.50033329599</v>
      </c>
      <c r="BB94" s="10">
        <f t="shared" si="35"/>
        <v>185164.50033329599</v>
      </c>
      <c r="BC94" s="10">
        <f t="shared" si="35"/>
        <v>185164.50033329599</v>
      </c>
      <c r="BD94" s="10">
        <f t="shared" si="35"/>
        <v>185164.50033329628</v>
      </c>
      <c r="BE94" s="10">
        <f t="shared" si="35"/>
        <v>185164.50033329599</v>
      </c>
    </row>
    <row r="95" spans="1:57" x14ac:dyDescent="0.25">
      <c r="A95" s="8" t="s">
        <v>137</v>
      </c>
      <c r="B95" s="10">
        <f t="shared" si="34"/>
        <v>59.56800010722246</v>
      </c>
      <c r="C95" s="10">
        <f t="shared" si="35"/>
        <v>59.56800010722246</v>
      </c>
      <c r="D95" s="10">
        <f t="shared" si="35"/>
        <v>59.56800010722246</v>
      </c>
      <c r="E95" s="10">
        <f t="shared" si="35"/>
        <v>59.56800010722246</v>
      </c>
      <c r="F95" s="10">
        <f t="shared" si="35"/>
        <v>59.56800010722246</v>
      </c>
      <c r="G95" s="10">
        <f t="shared" si="35"/>
        <v>199.72800035951045</v>
      </c>
      <c r="H95" s="10">
        <f t="shared" si="35"/>
        <v>550.12800099023161</v>
      </c>
      <c r="I95" s="10">
        <f t="shared" si="35"/>
        <v>1601.3280028823917</v>
      </c>
      <c r="J95" s="10">
        <f t="shared" si="35"/>
        <v>2792.6880050268383</v>
      </c>
      <c r="K95" s="10">
        <f t="shared" si="35"/>
        <v>4194.2880075497205</v>
      </c>
      <c r="L95" s="10">
        <f t="shared" si="35"/>
        <v>5946.2880107033207</v>
      </c>
      <c r="M95" s="10">
        <f t="shared" si="35"/>
        <v>7344.9096132208506</v>
      </c>
      <c r="N95" s="10">
        <f t="shared" si="35"/>
        <v>9093.9312163690884</v>
      </c>
      <c r="O95" s="10">
        <f t="shared" si="35"/>
        <v>10842.95281951733</v>
      </c>
      <c r="P95" s="10">
        <f t="shared" si="35"/>
        <v>12591.974422665568</v>
      </c>
      <c r="Q95" s="10">
        <f t="shared" si="35"/>
        <v>14340.996025813807</v>
      </c>
      <c r="R95" s="10">
        <f t="shared" si="35"/>
        <v>16090.017628962045</v>
      </c>
      <c r="S95" s="10">
        <f t="shared" si="35"/>
        <v>17839.039232110281</v>
      </c>
      <c r="T95" s="10">
        <f t="shared" si="35"/>
        <v>19588.060835258522</v>
      </c>
      <c r="U95" s="10">
        <f t="shared" si="35"/>
        <v>21337.082438406764</v>
      </c>
      <c r="V95" s="10">
        <f t="shared" si="35"/>
        <v>23086.104041555001</v>
      </c>
      <c r="W95" s="10">
        <f t="shared" si="35"/>
        <v>24835.125644703239</v>
      </c>
      <c r="X95" s="10">
        <f t="shared" si="35"/>
        <v>26584.147247851477</v>
      </c>
      <c r="Y95" s="10">
        <f t="shared" si="35"/>
        <v>28333.168850999606</v>
      </c>
      <c r="Z95" s="10">
        <f t="shared" si="35"/>
        <v>30082.190454148065</v>
      </c>
      <c r="AA95" s="10">
        <f t="shared" si="35"/>
        <v>31831.212057296249</v>
      </c>
      <c r="AB95" s="10">
        <f t="shared" si="35"/>
        <v>33580.233660444435</v>
      </c>
      <c r="AC95" s="10">
        <f t="shared" si="35"/>
        <v>35048.935263088082</v>
      </c>
      <c r="AD95" s="10">
        <f t="shared" si="35"/>
        <v>35045.95686308272</v>
      </c>
      <c r="AE95" s="10">
        <f t="shared" si="35"/>
        <v>35042.978463077357</v>
      </c>
      <c r="AF95" s="10">
        <f t="shared" si="35"/>
        <v>35040.000063072002</v>
      </c>
      <c r="AG95" s="10">
        <f t="shared" si="35"/>
        <v>35040.000063072002</v>
      </c>
      <c r="AH95" s="10">
        <f t="shared" si="35"/>
        <v>35040.000063072002</v>
      </c>
      <c r="AI95" s="10">
        <f t="shared" si="35"/>
        <v>35040.000063072002</v>
      </c>
      <c r="AJ95" s="10">
        <f t="shared" si="35"/>
        <v>35040.000063072002</v>
      </c>
      <c r="AK95" s="10">
        <f t="shared" si="35"/>
        <v>35040.000063072002</v>
      </c>
      <c r="AL95" s="10">
        <f t="shared" si="35"/>
        <v>35040.000063072002</v>
      </c>
      <c r="AM95" s="10">
        <f t="shared" si="35"/>
        <v>35040.000063072002</v>
      </c>
      <c r="AN95" s="10">
        <f t="shared" si="35"/>
        <v>35040.000063072002</v>
      </c>
      <c r="AO95" s="10">
        <f t="shared" si="35"/>
        <v>35040.000063072002</v>
      </c>
      <c r="AP95" s="10">
        <f t="shared" si="35"/>
        <v>35040.000063072002</v>
      </c>
      <c r="AQ95" s="10">
        <f t="shared" si="35"/>
        <v>35040.000063072002</v>
      </c>
      <c r="AR95" s="10">
        <f t="shared" si="35"/>
        <v>35040.000063072002</v>
      </c>
      <c r="AS95" s="10">
        <f t="shared" si="35"/>
        <v>35040.000063072002</v>
      </c>
      <c r="AT95" s="10">
        <f t="shared" si="35"/>
        <v>35040.000063072002</v>
      </c>
      <c r="AU95" s="10">
        <f t="shared" si="35"/>
        <v>35040.000063072002</v>
      </c>
      <c r="AV95" s="10">
        <f t="shared" si="35"/>
        <v>35040.000063072002</v>
      </c>
      <c r="AW95" s="10">
        <f t="shared" si="35"/>
        <v>35040.000063072002</v>
      </c>
      <c r="AX95" s="10">
        <f t="shared" si="35"/>
        <v>35040.000063072002</v>
      </c>
      <c r="AY95" s="10">
        <f t="shared" si="35"/>
        <v>35040.000063072002</v>
      </c>
      <c r="AZ95" s="10">
        <f t="shared" si="35"/>
        <v>35040.000063072002</v>
      </c>
      <c r="BA95" s="10">
        <f t="shared" si="35"/>
        <v>35040.000063072002</v>
      </c>
      <c r="BB95" s="10">
        <f t="shared" si="35"/>
        <v>35040.000063072002</v>
      </c>
      <c r="BC95" s="10">
        <f t="shared" si="35"/>
        <v>35040.000063072002</v>
      </c>
      <c r="BD95" s="10">
        <f t="shared" si="35"/>
        <v>35040.000063072002</v>
      </c>
      <c r="BE95" s="10">
        <f t="shared" si="35"/>
        <v>35040.000063072002</v>
      </c>
    </row>
    <row r="96" spans="1:57" x14ac:dyDescent="0.25">
      <c r="A96" s="8" t="s">
        <v>132</v>
      </c>
      <c r="B96" s="10">
        <f t="shared" si="34"/>
        <v>924.64532533306908</v>
      </c>
      <c r="C96" s="10">
        <f t="shared" si="35"/>
        <v>924.64532533306908</v>
      </c>
      <c r="D96" s="10">
        <f t="shared" si="35"/>
        <v>0</v>
      </c>
      <c r="E96" s="10">
        <f t="shared" si="35"/>
        <v>358.42202841486539</v>
      </c>
      <c r="F96" s="10">
        <f t="shared" si="35"/>
        <v>924.64532533306908</v>
      </c>
      <c r="G96" s="10">
        <f t="shared" si="35"/>
        <v>1269.0411259413274</v>
      </c>
      <c r="H96" s="10">
        <f t="shared" si="35"/>
        <v>1531.4735959698232</v>
      </c>
      <c r="I96" s="10">
        <f t="shared" si="35"/>
        <v>2227.4645879429218</v>
      </c>
      <c r="J96" s="10">
        <f t="shared" si="35"/>
        <v>2202.9005574645371</v>
      </c>
      <c r="K96" s="10">
        <f t="shared" si="35"/>
        <v>2178.3365269861524</v>
      </c>
      <c r="L96" s="10">
        <f t="shared" si="35"/>
        <v>2153.7724965077709</v>
      </c>
      <c r="M96" s="10">
        <f t="shared" si="35"/>
        <v>2129.2084660293863</v>
      </c>
      <c r="N96" s="10">
        <f t="shared" si="35"/>
        <v>2104.6444355510016</v>
      </c>
      <c r="O96" s="10">
        <f t="shared" si="35"/>
        <v>2080.0804050726169</v>
      </c>
      <c r="P96" s="10">
        <f t="shared" si="35"/>
        <v>2055.5163745942355</v>
      </c>
      <c r="Q96" s="10">
        <f t="shared" si="35"/>
        <v>2030.952344115851</v>
      </c>
      <c r="R96" s="10">
        <f t="shared" si="35"/>
        <v>2006.3883136374661</v>
      </c>
      <c r="S96" s="10">
        <f t="shared" si="35"/>
        <v>5904.1852128708206</v>
      </c>
      <c r="T96" s="10">
        <f t="shared" si="35"/>
        <v>7838.2363445248666</v>
      </c>
      <c r="U96" s="10">
        <f t="shared" si="35"/>
        <v>9528.9867982078013</v>
      </c>
      <c r="V96" s="10">
        <f t="shared" si="35"/>
        <v>16616.012347123811</v>
      </c>
      <c r="W96" s="10">
        <f t="shared" si="35"/>
        <v>23408.305699261644</v>
      </c>
      <c r="X96" s="10">
        <f t="shared" si="35"/>
        <v>27688.689176386481</v>
      </c>
      <c r="Y96" s="10">
        <f t="shared" si="35"/>
        <v>28699.650050688055</v>
      </c>
      <c r="Z96" s="10">
        <f t="shared" si="35"/>
        <v>28699.650050688055</v>
      </c>
      <c r="AA96" s="10">
        <f t="shared" si="35"/>
        <v>28699.650050688055</v>
      </c>
      <c r="AB96" s="10">
        <f t="shared" si="35"/>
        <v>28699.650050688055</v>
      </c>
      <c r="AC96" s="10">
        <f t="shared" si="35"/>
        <v>28699.650050688055</v>
      </c>
      <c r="AD96" s="10">
        <f t="shared" si="35"/>
        <v>28699.650050688055</v>
      </c>
      <c r="AE96" s="10">
        <f t="shared" si="35"/>
        <v>28699.650050688055</v>
      </c>
      <c r="AF96" s="10">
        <f t="shared" si="35"/>
        <v>28699.650050688055</v>
      </c>
      <c r="AG96" s="10">
        <f t="shared" si="35"/>
        <v>28699.650050688055</v>
      </c>
      <c r="AH96" s="10">
        <f t="shared" si="35"/>
        <v>28699.650050688055</v>
      </c>
      <c r="AI96" s="10">
        <f t="shared" si="35"/>
        <v>28699.650050688055</v>
      </c>
      <c r="AJ96" s="10">
        <f t="shared" si="35"/>
        <v>28699.650050688055</v>
      </c>
      <c r="AK96" s="10">
        <f t="shared" si="35"/>
        <v>28699.650050688055</v>
      </c>
      <c r="AL96" s="10">
        <f t="shared" si="35"/>
        <v>28699.650050688055</v>
      </c>
      <c r="AM96" s="10">
        <f t="shared" si="35"/>
        <v>28699.650050688055</v>
      </c>
      <c r="AN96" s="10">
        <f t="shared" si="35"/>
        <v>28699.650050688055</v>
      </c>
      <c r="AO96" s="10">
        <f t="shared" si="35"/>
        <v>28699.650050688055</v>
      </c>
      <c r="AP96" s="10">
        <f t="shared" si="35"/>
        <v>28699.650050688055</v>
      </c>
      <c r="AQ96" s="10">
        <f t="shared" si="35"/>
        <v>28699.650050688055</v>
      </c>
      <c r="AR96" s="10">
        <f t="shared" si="35"/>
        <v>28699.650050688055</v>
      </c>
      <c r="AS96" s="10">
        <f t="shared" si="35"/>
        <v>28699.650050688055</v>
      </c>
      <c r="AT96" s="10">
        <f t="shared" si="35"/>
        <v>28699.650050688055</v>
      </c>
      <c r="AU96" s="10">
        <f t="shared" si="35"/>
        <v>28699.650050688055</v>
      </c>
      <c r="AV96" s="10">
        <f t="shared" si="35"/>
        <v>28699.650050688055</v>
      </c>
      <c r="AW96" s="10">
        <f t="shared" si="35"/>
        <v>28699.650050688055</v>
      </c>
      <c r="AX96" s="10">
        <f t="shared" si="35"/>
        <v>28699.650050688055</v>
      </c>
      <c r="AY96" s="10">
        <f t="shared" si="35"/>
        <v>28699.650050688055</v>
      </c>
      <c r="AZ96" s="10">
        <f t="shared" si="35"/>
        <v>28699.650050688055</v>
      </c>
      <c r="BA96" s="10">
        <f t="shared" si="35"/>
        <v>28699.650050688055</v>
      </c>
      <c r="BB96" s="10">
        <f t="shared" si="35"/>
        <v>28699.650050688055</v>
      </c>
      <c r="BC96" s="10">
        <f t="shared" si="35"/>
        <v>28699.650050688055</v>
      </c>
      <c r="BD96" s="10">
        <f t="shared" si="35"/>
        <v>28699.650050688055</v>
      </c>
      <c r="BE96" s="10">
        <f t="shared" si="35"/>
        <v>28699.650050688055</v>
      </c>
    </row>
    <row r="97" spans="1:57" x14ac:dyDescent="0.25">
      <c r="A97" s="8" t="s">
        <v>168</v>
      </c>
      <c r="B97" s="10">
        <f t="shared" si="34"/>
        <v>16.222268422672759</v>
      </c>
      <c r="C97" s="10">
        <f t="shared" si="35"/>
        <v>16.222268422672759</v>
      </c>
      <c r="D97" s="10">
        <f t="shared" si="35"/>
        <v>0</v>
      </c>
      <c r="E97" s="10">
        <f t="shared" si="35"/>
        <v>7.5853044038368544</v>
      </c>
      <c r="F97" s="10">
        <f t="shared" si="35"/>
        <v>16.222268422672759</v>
      </c>
      <c r="G97" s="10">
        <f t="shared" si="35"/>
        <v>635.2576558678561</v>
      </c>
      <c r="H97" s="10">
        <f t="shared" si="35"/>
        <v>634.44654244672392</v>
      </c>
      <c r="I97" s="10">
        <f t="shared" si="35"/>
        <v>633.63542902558891</v>
      </c>
      <c r="J97" s="10">
        <f t="shared" si="35"/>
        <v>632.82431560445673</v>
      </c>
      <c r="K97" s="10">
        <f t="shared" si="35"/>
        <v>632.01320218332171</v>
      </c>
      <c r="L97" s="10">
        <f t="shared" si="35"/>
        <v>631.20208876218953</v>
      </c>
      <c r="M97" s="10">
        <f t="shared" si="35"/>
        <v>630.3909753410544</v>
      </c>
      <c r="N97" s="10">
        <f t="shared" si="35"/>
        <v>1515.0748631575154</v>
      </c>
      <c r="O97" s="10">
        <f t="shared" si="35"/>
        <v>2399.7587509739792</v>
      </c>
      <c r="P97" s="10">
        <f t="shared" si="35"/>
        <v>3284.4426387904432</v>
      </c>
      <c r="Q97" s="10">
        <f t="shared" si="35"/>
        <v>4169.1265266069131</v>
      </c>
      <c r="R97" s="10">
        <f t="shared" si="35"/>
        <v>6824.8004168985626</v>
      </c>
      <c r="S97" s="10">
        <f t="shared" si="35"/>
        <v>9480.4743071902121</v>
      </c>
      <c r="T97" s="10">
        <f t="shared" si="35"/>
        <v>12136.148197481863</v>
      </c>
      <c r="U97" s="10">
        <f t="shared" si="35"/>
        <v>14791.822087773515</v>
      </c>
      <c r="V97" s="10">
        <f t="shared" si="35"/>
        <v>17447.495978065192</v>
      </c>
      <c r="W97" s="10">
        <f t="shared" si="35"/>
        <v>20103.169868356843</v>
      </c>
      <c r="X97" s="10">
        <f t="shared" si="35"/>
        <v>22758.843758648491</v>
      </c>
      <c r="Y97" s="10">
        <f t="shared" si="35"/>
        <v>25414.517648940146</v>
      </c>
      <c r="Z97" s="10">
        <f t="shared" si="35"/>
        <v>28070.19153923171</v>
      </c>
      <c r="AA97" s="10">
        <f t="shared" si="35"/>
        <v>30726.676542944675</v>
      </c>
      <c r="AB97" s="10">
        <f t="shared" si="35"/>
        <v>33383.161546657364</v>
      </c>
      <c r="AC97" s="10">
        <f t="shared" si="35"/>
        <v>36039.646550370053</v>
      </c>
      <c r="AD97" s="10">
        <f t="shared" si="35"/>
        <v>38696.131554083018</v>
      </c>
      <c r="AE97" s="10">
        <f t="shared" si="35"/>
        <v>41352.6165577957</v>
      </c>
      <c r="AF97" s="10">
        <f t="shared" si="35"/>
        <v>43389.255060642237</v>
      </c>
      <c r="AG97" s="10">
        <f t="shared" si="35"/>
        <v>46045.740064354934</v>
      </c>
      <c r="AH97" s="10">
        <f t="shared" si="35"/>
        <v>48702.225068067899</v>
      </c>
      <c r="AI97" s="10">
        <f t="shared" si="35"/>
        <v>51358.710071780581</v>
      </c>
      <c r="AJ97" s="10">
        <f t="shared" si="35"/>
        <v>54015.19507549327</v>
      </c>
      <c r="AK97" s="10">
        <f t="shared" si="35"/>
        <v>56671.680079206235</v>
      </c>
      <c r="AL97" s="10">
        <f t="shared" si="35"/>
        <v>59328.165082918924</v>
      </c>
      <c r="AM97" s="10">
        <f t="shared" si="35"/>
        <v>61099.15508539405</v>
      </c>
      <c r="AN97" s="10">
        <f t="shared" si="35"/>
        <v>62870.14508786946</v>
      </c>
      <c r="AO97" s="10">
        <f t="shared" si="35"/>
        <v>64641.135090344578</v>
      </c>
      <c r="AP97" s="10">
        <f t="shared" si="35"/>
        <v>66412.125092819711</v>
      </c>
      <c r="AQ97" s="10">
        <f t="shared" si="35"/>
        <v>66412.125092819711</v>
      </c>
      <c r="AR97" s="10">
        <f t="shared" si="35"/>
        <v>66412.125092819711</v>
      </c>
      <c r="AS97" s="10">
        <f t="shared" si="35"/>
        <v>66412.125092819711</v>
      </c>
      <c r="AT97" s="10">
        <f t="shared" si="35"/>
        <v>66412.125092819711</v>
      </c>
      <c r="AU97" s="10">
        <f t="shared" si="35"/>
        <v>66412.125092819711</v>
      </c>
      <c r="AV97" s="10">
        <f t="shared" si="35"/>
        <v>66412.125092819711</v>
      </c>
      <c r="AW97" s="10">
        <f t="shared" si="35"/>
        <v>66412.125092819711</v>
      </c>
      <c r="AX97" s="10">
        <f t="shared" si="35"/>
        <v>66412.125092819711</v>
      </c>
      <c r="AY97" s="10">
        <f t="shared" si="35"/>
        <v>66412.125092819711</v>
      </c>
      <c r="AZ97" s="10">
        <f t="shared" si="35"/>
        <v>66412.125092819711</v>
      </c>
      <c r="BA97" s="10">
        <f t="shared" si="35"/>
        <v>66412.125092819711</v>
      </c>
      <c r="BB97" s="10">
        <f t="shared" si="35"/>
        <v>66412.125092819711</v>
      </c>
      <c r="BC97" s="10">
        <f t="shared" si="35"/>
        <v>66412.125092819711</v>
      </c>
      <c r="BD97" s="10">
        <f t="shared" si="35"/>
        <v>66412.125092819711</v>
      </c>
      <c r="BE97" s="10">
        <f t="shared" si="35"/>
        <v>66412.125092819711</v>
      </c>
    </row>
    <row r="98" spans="1:57" x14ac:dyDescent="0.25">
      <c r="A98" s="8" t="s">
        <v>170</v>
      </c>
      <c r="B98" s="10">
        <f t="shared" si="34"/>
        <v>1.7709900024751919</v>
      </c>
      <c r="C98" s="10">
        <f t="shared" si="35"/>
        <v>5.3129700074255712</v>
      </c>
      <c r="D98" s="10">
        <f t="shared" si="35"/>
        <v>0.76176000105100805</v>
      </c>
      <c r="E98" s="10">
        <f t="shared" si="35"/>
        <v>3.3123600016754993</v>
      </c>
      <c r="F98" s="10">
        <f t="shared" si="35"/>
        <v>7.0839600099007791</v>
      </c>
      <c r="G98" s="10">
        <f t="shared" si="35"/>
        <v>449.83146062869855</v>
      </c>
      <c r="H98" s="10">
        <f t="shared" si="35"/>
        <v>449.83146062869855</v>
      </c>
      <c r="I98" s="10">
        <f t="shared" si="35"/>
        <v>449.83146062869855</v>
      </c>
      <c r="J98" s="10">
        <f t="shared" si="35"/>
        <v>449.83146062869855</v>
      </c>
      <c r="K98" s="10">
        <f t="shared" si="35"/>
        <v>449.83146062869855</v>
      </c>
      <c r="L98" s="10">
        <f t="shared" si="35"/>
        <v>892.57896124749652</v>
      </c>
      <c r="M98" s="10">
        <f t="shared" si="35"/>
        <v>1335.3264618662947</v>
      </c>
      <c r="N98" s="10">
        <f t="shared" si="35"/>
        <v>1778.0739624850926</v>
      </c>
      <c r="O98" s="10">
        <f t="shared" si="35"/>
        <v>2220.8214631038909</v>
      </c>
      <c r="P98" s="10">
        <f t="shared" si="35"/>
        <v>2663.5689637226887</v>
      </c>
      <c r="Q98" s="10">
        <f t="shared" si="35"/>
        <v>3106.3164643414975</v>
      </c>
      <c r="R98" s="10">
        <f t="shared" si="35"/>
        <v>3991.8114655790882</v>
      </c>
      <c r="S98" s="10">
        <f t="shared" si="35"/>
        <v>4877.3064668166789</v>
      </c>
      <c r="T98" s="10">
        <f t="shared" si="35"/>
        <v>5762.8014680542692</v>
      </c>
      <c r="U98" s="10">
        <f t="shared" si="35"/>
        <v>6648.2964692918604</v>
      </c>
      <c r="V98" s="10">
        <f t="shared" si="35"/>
        <v>7532.020480527005</v>
      </c>
      <c r="W98" s="10">
        <f t="shared" si="35"/>
        <v>8413.9735017596231</v>
      </c>
      <c r="X98" s="10">
        <f t="shared" si="35"/>
        <v>9297.6975129947696</v>
      </c>
      <c r="Y98" s="10">
        <f t="shared" si="35"/>
        <v>10183.19251423236</v>
      </c>
      <c r="Z98" s="10">
        <f t="shared" si="35"/>
        <v>11068.68751546995</v>
      </c>
      <c r="AA98" s="10">
        <f t="shared" si="35"/>
        <v>11511.435016088761</v>
      </c>
      <c r="AB98" s="10">
        <f t="shared" si="35"/>
        <v>12396.930017326351</v>
      </c>
      <c r="AC98" s="10">
        <f t="shared" si="35"/>
        <v>13282.425018563941</v>
      </c>
      <c r="AD98" s="10">
        <f t="shared" si="35"/>
        <v>14167.92001980153</v>
      </c>
      <c r="AE98" s="10">
        <f t="shared" si="35"/>
        <v>15053.41502103912</v>
      </c>
      <c r="AF98" s="10">
        <f t="shared" si="35"/>
        <v>15496.16252165793</v>
      </c>
      <c r="AG98" s="10">
        <f t="shared" ref="C98:BE103" si="36">AG57*$B$85</f>
        <v>15938.910022276741</v>
      </c>
      <c r="AH98" s="10">
        <f t="shared" si="36"/>
        <v>16381.657522895521</v>
      </c>
      <c r="AI98" s="10">
        <f t="shared" si="36"/>
        <v>16824.40502351433</v>
      </c>
      <c r="AJ98" s="10">
        <f t="shared" si="36"/>
        <v>17267.152524133111</v>
      </c>
      <c r="AK98" s="10">
        <f t="shared" si="36"/>
        <v>17709.900024751922</v>
      </c>
      <c r="AL98" s="10">
        <f t="shared" si="36"/>
        <v>17709.900024751922</v>
      </c>
      <c r="AM98" s="10">
        <f t="shared" si="36"/>
        <v>17709.900024751922</v>
      </c>
      <c r="AN98" s="10">
        <f t="shared" si="36"/>
        <v>17709.900024751922</v>
      </c>
      <c r="AO98" s="10">
        <f t="shared" si="36"/>
        <v>17709.900024751922</v>
      </c>
      <c r="AP98" s="10">
        <f t="shared" si="36"/>
        <v>17709.900024751922</v>
      </c>
      <c r="AQ98" s="10">
        <f t="shared" si="36"/>
        <v>17709.900024751922</v>
      </c>
      <c r="AR98" s="10">
        <f t="shared" si="36"/>
        <v>17709.900024751922</v>
      </c>
      <c r="AS98" s="10">
        <f t="shared" si="36"/>
        <v>17709.900024751922</v>
      </c>
      <c r="AT98" s="10">
        <f t="shared" si="36"/>
        <v>17709.900024751922</v>
      </c>
      <c r="AU98" s="10">
        <f t="shared" si="36"/>
        <v>17709.900024751922</v>
      </c>
      <c r="AV98" s="10">
        <f t="shared" si="36"/>
        <v>17709.900024751922</v>
      </c>
      <c r="AW98" s="10">
        <f t="shared" si="36"/>
        <v>17709.900024751922</v>
      </c>
      <c r="AX98" s="10">
        <f t="shared" si="36"/>
        <v>17709.900024751922</v>
      </c>
      <c r="AY98" s="10">
        <f t="shared" si="36"/>
        <v>17709.900024751922</v>
      </c>
      <c r="AZ98" s="10">
        <f t="shared" si="36"/>
        <v>17709.900024751922</v>
      </c>
      <c r="BA98" s="10">
        <f t="shared" si="36"/>
        <v>17709.900024751922</v>
      </c>
      <c r="BB98" s="10">
        <f t="shared" si="36"/>
        <v>17709.900024751922</v>
      </c>
      <c r="BC98" s="10">
        <f t="shared" si="36"/>
        <v>17709.900024751922</v>
      </c>
      <c r="BD98" s="10">
        <f t="shared" si="36"/>
        <v>17709.900024751922</v>
      </c>
      <c r="BE98" s="10">
        <f t="shared" si="36"/>
        <v>17709.900024751922</v>
      </c>
    </row>
    <row r="99" spans="1:57" x14ac:dyDescent="0.25">
      <c r="A99" s="8" t="s">
        <v>169</v>
      </c>
      <c r="B99" s="10">
        <f t="shared" si="34"/>
        <v>0</v>
      </c>
      <c r="C99" s="10">
        <f t="shared" si="36"/>
        <v>0</v>
      </c>
      <c r="D99" s="10">
        <f t="shared" si="36"/>
        <v>0</v>
      </c>
      <c r="E99" s="10">
        <f t="shared" si="36"/>
        <v>0</v>
      </c>
      <c r="F99" s="10">
        <f t="shared" si="36"/>
        <v>0</v>
      </c>
      <c r="G99" s="10">
        <f t="shared" si="36"/>
        <v>0</v>
      </c>
      <c r="H99" s="10">
        <f t="shared" si="36"/>
        <v>0</v>
      </c>
      <c r="I99" s="10">
        <f t="shared" si="36"/>
        <v>0</v>
      </c>
      <c r="J99" s="10">
        <f t="shared" si="36"/>
        <v>0</v>
      </c>
      <c r="K99" s="10">
        <f t="shared" si="36"/>
        <v>0</v>
      </c>
      <c r="L99" s="10">
        <f t="shared" si="36"/>
        <v>0</v>
      </c>
      <c r="M99" s="10">
        <f t="shared" si="36"/>
        <v>661.7475010129981</v>
      </c>
      <c r="N99" s="10">
        <f t="shared" si="36"/>
        <v>1323.4950020259962</v>
      </c>
      <c r="O99" s="10">
        <f t="shared" si="36"/>
        <v>1985.2425030389941</v>
      </c>
      <c r="P99" s="10">
        <f t="shared" si="36"/>
        <v>2646.9900040519924</v>
      </c>
      <c r="Q99" s="10">
        <f t="shared" si="36"/>
        <v>3308.7375050649903</v>
      </c>
      <c r="R99" s="10">
        <f t="shared" si="36"/>
        <v>4632.232507090981</v>
      </c>
      <c r="S99" s="10">
        <f t="shared" si="36"/>
        <v>5955.7275091169704</v>
      </c>
      <c r="T99" s="10">
        <f t="shared" si="36"/>
        <v>7279.2225111429898</v>
      </c>
      <c r="U99" s="10">
        <f t="shared" si="36"/>
        <v>8602.7175131689801</v>
      </c>
      <c r="V99" s="10">
        <f t="shared" si="36"/>
        <v>9926.2125151949713</v>
      </c>
      <c r="W99" s="10">
        <f t="shared" si="36"/>
        <v>11249.707517220961</v>
      </c>
      <c r="X99" s="10">
        <f t="shared" si="36"/>
        <v>12573.202519246952</v>
      </c>
      <c r="Y99" s="10">
        <f t="shared" si="36"/>
        <v>13896.697521272969</v>
      </c>
      <c r="Z99" s="10">
        <f t="shared" si="36"/>
        <v>15220.192523298962</v>
      </c>
      <c r="AA99" s="10">
        <f t="shared" si="36"/>
        <v>16543.687525324953</v>
      </c>
      <c r="AB99" s="10">
        <f t="shared" si="36"/>
        <v>17867.182527350942</v>
      </c>
      <c r="AC99" s="10">
        <f t="shared" si="36"/>
        <v>19190.677529376931</v>
      </c>
      <c r="AD99" s="10">
        <f t="shared" si="36"/>
        <v>20514.17253140295</v>
      </c>
      <c r="AE99" s="10">
        <f t="shared" si="36"/>
        <v>21837.667533428939</v>
      </c>
      <c r="AF99" s="10">
        <f t="shared" si="36"/>
        <v>23161.162535454932</v>
      </c>
      <c r="AG99" s="10">
        <f t="shared" si="36"/>
        <v>23822.91003646794</v>
      </c>
      <c r="AH99" s="10">
        <f t="shared" si="36"/>
        <v>24484.657537480922</v>
      </c>
      <c r="AI99" s="10">
        <f t="shared" si="36"/>
        <v>25146.405038493929</v>
      </c>
      <c r="AJ99" s="10">
        <f t="shared" si="36"/>
        <v>25808.152539506937</v>
      </c>
      <c r="AK99" s="10">
        <f t="shared" si="36"/>
        <v>26469.900040519922</v>
      </c>
      <c r="AL99" s="10">
        <f t="shared" si="36"/>
        <v>26469.900040519922</v>
      </c>
      <c r="AM99" s="10">
        <f t="shared" si="36"/>
        <v>26469.900040519922</v>
      </c>
      <c r="AN99" s="10">
        <f t="shared" si="36"/>
        <v>26469.900040519922</v>
      </c>
      <c r="AO99" s="10">
        <f t="shared" si="36"/>
        <v>26469.900040519922</v>
      </c>
      <c r="AP99" s="10">
        <f t="shared" si="36"/>
        <v>26469.900040519922</v>
      </c>
      <c r="AQ99" s="10">
        <f t="shared" si="36"/>
        <v>26469.900040519922</v>
      </c>
      <c r="AR99" s="10">
        <f t="shared" si="36"/>
        <v>26469.900040519922</v>
      </c>
      <c r="AS99" s="10">
        <f t="shared" si="36"/>
        <v>26469.900040519922</v>
      </c>
      <c r="AT99" s="10">
        <f t="shared" si="36"/>
        <v>26469.900040519922</v>
      </c>
      <c r="AU99" s="10">
        <f t="shared" si="36"/>
        <v>26469.900040519922</v>
      </c>
      <c r="AV99" s="10">
        <f t="shared" si="36"/>
        <v>26469.900040519922</v>
      </c>
      <c r="AW99" s="10">
        <f t="shared" si="36"/>
        <v>26469.900040519922</v>
      </c>
      <c r="AX99" s="10">
        <f t="shared" si="36"/>
        <v>26469.900040519922</v>
      </c>
      <c r="AY99" s="10">
        <f t="shared" si="36"/>
        <v>26469.900040519922</v>
      </c>
      <c r="AZ99" s="10">
        <f t="shared" si="36"/>
        <v>26469.900040519922</v>
      </c>
      <c r="BA99" s="10">
        <f t="shared" si="36"/>
        <v>26469.900040519922</v>
      </c>
      <c r="BB99" s="10">
        <f t="shared" si="36"/>
        <v>26469.900040519922</v>
      </c>
      <c r="BC99" s="10">
        <f t="shared" si="36"/>
        <v>26469.900040519922</v>
      </c>
      <c r="BD99" s="10">
        <f t="shared" si="36"/>
        <v>26469.900040519922</v>
      </c>
      <c r="BE99" s="10">
        <f t="shared" si="36"/>
        <v>26469.900040519922</v>
      </c>
    </row>
    <row r="100" spans="1:57" x14ac:dyDescent="0.25">
      <c r="A100" s="8" t="s">
        <v>133</v>
      </c>
      <c r="B100" s="10">
        <f t="shared" si="34"/>
        <v>0</v>
      </c>
      <c r="C100" s="10">
        <f t="shared" si="36"/>
        <v>0</v>
      </c>
      <c r="D100" s="10">
        <f t="shared" si="36"/>
        <v>0</v>
      </c>
      <c r="E100" s="10">
        <f t="shared" si="36"/>
        <v>0</v>
      </c>
      <c r="F100" s="10">
        <f t="shared" si="36"/>
        <v>0</v>
      </c>
      <c r="G100" s="10">
        <f t="shared" si="36"/>
        <v>0</v>
      </c>
      <c r="H100" s="10">
        <f t="shared" si="36"/>
        <v>0</v>
      </c>
      <c r="I100" s="10">
        <f t="shared" si="36"/>
        <v>0</v>
      </c>
      <c r="J100" s="10">
        <f t="shared" si="36"/>
        <v>0</v>
      </c>
      <c r="K100" s="10">
        <f t="shared" si="36"/>
        <v>0</v>
      </c>
      <c r="L100" s="10">
        <f t="shared" si="36"/>
        <v>0</v>
      </c>
      <c r="M100" s="10">
        <f t="shared" si="36"/>
        <v>0</v>
      </c>
      <c r="N100" s="10">
        <f t="shared" si="36"/>
        <v>0</v>
      </c>
      <c r="O100" s="10">
        <f t="shared" si="36"/>
        <v>0</v>
      </c>
      <c r="P100" s="10">
        <f t="shared" si="36"/>
        <v>0</v>
      </c>
      <c r="Q100" s="10">
        <f t="shared" si="36"/>
        <v>0</v>
      </c>
      <c r="R100" s="10">
        <f t="shared" si="36"/>
        <v>0</v>
      </c>
      <c r="S100" s="10">
        <f t="shared" si="36"/>
        <v>0</v>
      </c>
      <c r="T100" s="10">
        <f t="shared" si="36"/>
        <v>0</v>
      </c>
      <c r="U100" s="10">
        <f t="shared" si="36"/>
        <v>0</v>
      </c>
      <c r="V100" s="10">
        <f t="shared" si="36"/>
        <v>0</v>
      </c>
      <c r="W100" s="10">
        <f t="shared" si="36"/>
        <v>0</v>
      </c>
      <c r="X100" s="10">
        <f t="shared" si="36"/>
        <v>0</v>
      </c>
      <c r="Y100" s="10">
        <f t="shared" si="36"/>
        <v>0</v>
      </c>
      <c r="Z100" s="10">
        <f t="shared" si="36"/>
        <v>0</v>
      </c>
      <c r="AA100" s="10">
        <f t="shared" si="36"/>
        <v>0</v>
      </c>
      <c r="AB100" s="10">
        <f t="shared" si="36"/>
        <v>0</v>
      </c>
      <c r="AC100" s="10">
        <f t="shared" si="36"/>
        <v>0</v>
      </c>
      <c r="AD100" s="10">
        <f t="shared" si="36"/>
        <v>136.93660672259318</v>
      </c>
      <c r="AE100" s="10">
        <f t="shared" si="36"/>
        <v>3870.6320246216446</v>
      </c>
      <c r="AF100" s="10">
        <f t="shared" si="36"/>
        <v>9155.1170330648438</v>
      </c>
      <c r="AG100" s="10">
        <f t="shared" si="36"/>
        <v>14439.602041508015</v>
      </c>
      <c r="AH100" s="10">
        <f t="shared" si="36"/>
        <v>19724.087049951217</v>
      </c>
      <c r="AI100" s="10">
        <f t="shared" si="36"/>
        <v>25008.572058394388</v>
      </c>
      <c r="AJ100" s="10">
        <f t="shared" si="36"/>
        <v>30293.057066837504</v>
      </c>
      <c r="AK100" s="10">
        <f t="shared" si="36"/>
        <v>35577.542075280646</v>
      </c>
      <c r="AL100" s="10">
        <f t="shared" si="36"/>
        <v>40862.027083724068</v>
      </c>
      <c r="AM100" s="10">
        <f t="shared" si="36"/>
        <v>46146.512092167213</v>
      </c>
      <c r="AN100" s="10">
        <f t="shared" si="36"/>
        <v>51430.997100610359</v>
      </c>
      <c r="AO100" s="10">
        <f t="shared" si="36"/>
        <v>56715.482109053497</v>
      </c>
      <c r="AP100" s="10">
        <f t="shared" si="36"/>
        <v>61999.967117496642</v>
      </c>
      <c r="AQ100" s="10">
        <f t="shared" si="36"/>
        <v>67284.452125939788</v>
      </c>
      <c r="AR100" s="10">
        <f t="shared" si="36"/>
        <v>72568.937134383217</v>
      </c>
      <c r="AS100" s="10">
        <f t="shared" si="36"/>
        <v>77853.422142826355</v>
      </c>
      <c r="AT100" s="10">
        <f t="shared" si="36"/>
        <v>83137.907151269508</v>
      </c>
      <c r="AU100" s="10">
        <f t="shared" si="36"/>
        <v>88422.392159712646</v>
      </c>
      <c r="AV100" s="10">
        <f t="shared" si="36"/>
        <v>93706.87716815577</v>
      </c>
      <c r="AW100" s="10">
        <f t="shared" si="36"/>
        <v>98991.362176598923</v>
      </c>
      <c r="AX100" s="10">
        <f t="shared" si="36"/>
        <v>104275.84718504206</v>
      </c>
      <c r="AY100" s="10">
        <f t="shared" si="36"/>
        <v>109560.3321934855</v>
      </c>
      <c r="AZ100" s="10">
        <f t="shared" si="36"/>
        <v>114844.81720192864</v>
      </c>
      <c r="BA100" s="10">
        <f t="shared" si="36"/>
        <v>120129.30221037177</v>
      </c>
      <c r="BB100" s="10">
        <f t="shared" si="36"/>
        <v>125413.78721881492</v>
      </c>
      <c r="BC100" s="10">
        <f t="shared" si="36"/>
        <v>130561.33562053546</v>
      </c>
      <c r="BD100" s="10">
        <f t="shared" si="36"/>
        <v>132112.12521107969</v>
      </c>
      <c r="BE100" s="10">
        <f t="shared" si="36"/>
        <v>132112.12521107969</v>
      </c>
    </row>
    <row r="101" spans="1:57" x14ac:dyDescent="0.25">
      <c r="A101" s="8" t="s">
        <v>171</v>
      </c>
      <c r="B101" s="10">
        <f t="shared" si="34"/>
        <v>0</v>
      </c>
      <c r="C101" s="10">
        <f t="shared" si="36"/>
        <v>0</v>
      </c>
      <c r="D101" s="10">
        <f t="shared" si="36"/>
        <v>0</v>
      </c>
      <c r="E101" s="10">
        <f t="shared" si="36"/>
        <v>0</v>
      </c>
      <c r="F101" s="10">
        <f t="shared" si="36"/>
        <v>0</v>
      </c>
      <c r="G101" s="10">
        <f t="shared" si="36"/>
        <v>0</v>
      </c>
      <c r="H101" s="10">
        <f t="shared" si="36"/>
        <v>0</v>
      </c>
      <c r="I101" s="10">
        <f t="shared" si="36"/>
        <v>0</v>
      </c>
      <c r="J101" s="10">
        <f t="shared" si="36"/>
        <v>0</v>
      </c>
      <c r="K101" s="10">
        <f t="shared" si="36"/>
        <v>0</v>
      </c>
      <c r="L101" s="10">
        <f t="shared" si="36"/>
        <v>0</v>
      </c>
      <c r="M101" s="10">
        <f t="shared" si="36"/>
        <v>0</v>
      </c>
      <c r="N101" s="10">
        <f t="shared" si="36"/>
        <v>0</v>
      </c>
      <c r="O101" s="10">
        <f t="shared" si="36"/>
        <v>0</v>
      </c>
      <c r="P101" s="10">
        <f t="shared" si="36"/>
        <v>0</v>
      </c>
      <c r="Q101" s="10">
        <f t="shared" si="36"/>
        <v>0</v>
      </c>
      <c r="R101" s="10">
        <f t="shared" si="36"/>
        <v>0</v>
      </c>
      <c r="S101" s="10">
        <f t="shared" si="36"/>
        <v>0</v>
      </c>
      <c r="T101" s="10">
        <f t="shared" si="36"/>
        <v>0</v>
      </c>
      <c r="U101" s="10">
        <f t="shared" si="36"/>
        <v>0</v>
      </c>
      <c r="V101" s="10">
        <f t="shared" si="36"/>
        <v>0</v>
      </c>
      <c r="W101" s="10">
        <f t="shared" si="36"/>
        <v>0</v>
      </c>
      <c r="X101" s="10">
        <f t="shared" si="36"/>
        <v>0</v>
      </c>
      <c r="Y101" s="10">
        <f t="shared" si="36"/>
        <v>0</v>
      </c>
      <c r="Z101" s="10">
        <f t="shared" si="36"/>
        <v>0</v>
      </c>
      <c r="AA101" s="10">
        <f t="shared" si="36"/>
        <v>0</v>
      </c>
      <c r="AB101" s="10">
        <f t="shared" si="36"/>
        <v>6318.8349223608457</v>
      </c>
      <c r="AC101" s="10">
        <f t="shared" si="36"/>
        <v>6318.8349223608457</v>
      </c>
      <c r="AD101" s="10">
        <f t="shared" si="36"/>
        <v>12999.444932577917</v>
      </c>
      <c r="AE101" s="10">
        <f t="shared" si="36"/>
        <v>19680.054942795017</v>
      </c>
      <c r="AF101" s="10">
        <f t="shared" si="36"/>
        <v>26360.664953012089</v>
      </c>
      <c r="AG101" s="10">
        <f t="shared" si="36"/>
        <v>33041.274963229131</v>
      </c>
      <c r="AH101" s="10">
        <f t="shared" si="36"/>
        <v>39721.884973446395</v>
      </c>
      <c r="AI101" s="10">
        <f t="shared" si="36"/>
        <v>46402.49498366339</v>
      </c>
      <c r="AJ101" s="10">
        <f t="shared" si="36"/>
        <v>53083.104993880377</v>
      </c>
      <c r="AK101" s="10">
        <f t="shared" si="36"/>
        <v>59763.715004097641</v>
      </c>
      <c r="AL101" s="10">
        <f t="shared" si="36"/>
        <v>66444.325014314629</v>
      </c>
      <c r="AM101" s="10">
        <f t="shared" si="36"/>
        <v>73124.935024531631</v>
      </c>
      <c r="AN101" s="10">
        <f t="shared" si="36"/>
        <v>79805.54503474888</v>
      </c>
      <c r="AO101" s="10">
        <f t="shared" si="36"/>
        <v>86486.155044965868</v>
      </c>
      <c r="AP101" s="10">
        <f t="shared" si="36"/>
        <v>93166.765055182856</v>
      </c>
      <c r="AQ101" s="10">
        <f t="shared" si="36"/>
        <v>99847.375065400134</v>
      </c>
      <c r="AR101" s="10">
        <f t="shared" si="36"/>
        <v>106527.98507561712</v>
      </c>
      <c r="AS101" s="10">
        <f t="shared" si="36"/>
        <v>113208.59508583439</v>
      </c>
      <c r="AT101" s="10">
        <f t="shared" si="36"/>
        <v>119889.20509605137</v>
      </c>
      <c r="AU101" s="10">
        <f t="shared" si="36"/>
        <v>126569.81510626836</v>
      </c>
      <c r="AV101" s="10">
        <f t="shared" si="36"/>
        <v>133250.42511648563</v>
      </c>
      <c r="AW101" s="10">
        <f t="shared" si="36"/>
        <v>139931.0351267026</v>
      </c>
      <c r="AX101" s="10">
        <f t="shared" si="36"/>
        <v>146611.6451369196</v>
      </c>
      <c r="AY101" s="10">
        <f t="shared" si="36"/>
        <v>153292.25514713686</v>
      </c>
      <c r="AZ101" s="10">
        <f t="shared" si="36"/>
        <v>159972.86515735387</v>
      </c>
      <c r="BA101" s="10">
        <f t="shared" si="36"/>
        <v>160334.64024521023</v>
      </c>
      <c r="BB101" s="10">
        <f t="shared" si="36"/>
        <v>167015.25025542721</v>
      </c>
      <c r="BC101" s="10">
        <f t="shared" si="36"/>
        <v>167015.25025542721</v>
      </c>
      <c r="BD101" s="10">
        <f t="shared" si="36"/>
        <v>167015.25025542721</v>
      </c>
      <c r="BE101" s="10">
        <f t="shared" si="36"/>
        <v>167015.25025542721</v>
      </c>
    </row>
    <row r="102" spans="1:57" x14ac:dyDescent="0.25">
      <c r="A102" s="8" t="s">
        <v>128</v>
      </c>
      <c r="B102" s="10">
        <f t="shared" si="34"/>
        <v>582.5400004660321</v>
      </c>
      <c r="C102" s="10">
        <f t="shared" si="36"/>
        <v>582.5400004660321</v>
      </c>
      <c r="D102" s="10">
        <f t="shared" si="36"/>
        <v>582.5400004660321</v>
      </c>
      <c r="E102" s="10">
        <f t="shared" si="36"/>
        <v>582.5400004660321</v>
      </c>
      <c r="F102" s="10">
        <f t="shared" si="36"/>
        <v>582.5400004660321</v>
      </c>
      <c r="G102" s="10">
        <f t="shared" si="36"/>
        <v>582.5400004660321</v>
      </c>
      <c r="H102" s="10">
        <f t="shared" si="36"/>
        <v>582.5400004660321</v>
      </c>
      <c r="I102" s="10">
        <f t="shared" si="36"/>
        <v>582.5400004660321</v>
      </c>
      <c r="J102" s="10">
        <f t="shared" si="36"/>
        <v>582.5400004660321</v>
      </c>
      <c r="K102" s="10">
        <f t="shared" si="36"/>
        <v>582.5400004660321</v>
      </c>
      <c r="L102" s="10">
        <f t="shared" si="36"/>
        <v>582.5400004660321</v>
      </c>
      <c r="M102" s="10">
        <f t="shared" si="36"/>
        <v>582.5400004660321</v>
      </c>
      <c r="N102" s="10">
        <f t="shared" si="36"/>
        <v>582.5400004660321</v>
      </c>
      <c r="O102" s="10">
        <f t="shared" si="36"/>
        <v>582.5400004660321</v>
      </c>
      <c r="P102" s="10">
        <f t="shared" si="36"/>
        <v>582.5400004660321</v>
      </c>
      <c r="Q102" s="10">
        <f t="shared" si="36"/>
        <v>582.5400004660321</v>
      </c>
      <c r="R102" s="10">
        <f t="shared" si="36"/>
        <v>582.5400004660321</v>
      </c>
      <c r="S102" s="10">
        <f t="shared" si="36"/>
        <v>582.5400004660321</v>
      </c>
      <c r="T102" s="10">
        <f t="shared" si="36"/>
        <v>582.5400004660321</v>
      </c>
      <c r="U102" s="10">
        <f t="shared" si="36"/>
        <v>582.5400004660321</v>
      </c>
      <c r="V102" s="10">
        <f t="shared" si="36"/>
        <v>582.5400004660321</v>
      </c>
      <c r="W102" s="10">
        <f t="shared" si="36"/>
        <v>582.5400004660321</v>
      </c>
      <c r="X102" s="10">
        <f t="shared" si="36"/>
        <v>582.5400004660321</v>
      </c>
      <c r="Y102" s="10">
        <f t="shared" si="36"/>
        <v>582.5400004660321</v>
      </c>
      <c r="Z102" s="10">
        <f t="shared" si="36"/>
        <v>582.5400004660321</v>
      </c>
      <c r="AA102" s="10">
        <f t="shared" si="36"/>
        <v>582.5400004660321</v>
      </c>
      <c r="AB102" s="10">
        <f t="shared" si="36"/>
        <v>582.5400004660321</v>
      </c>
      <c r="AC102" s="10">
        <f t="shared" si="36"/>
        <v>582.5400004660321</v>
      </c>
      <c r="AD102" s="10">
        <f t="shared" si="36"/>
        <v>582.5400004660321</v>
      </c>
      <c r="AE102" s="10">
        <f t="shared" si="36"/>
        <v>582.5400004660321</v>
      </c>
      <c r="AF102" s="10">
        <f t="shared" si="36"/>
        <v>582.5400004660321</v>
      </c>
      <c r="AG102" s="10">
        <f t="shared" si="36"/>
        <v>582.5400004660321</v>
      </c>
      <c r="AH102" s="10">
        <f t="shared" si="36"/>
        <v>582.5400004660321</v>
      </c>
      <c r="AI102" s="10">
        <f t="shared" si="36"/>
        <v>582.5400004660321</v>
      </c>
      <c r="AJ102" s="10">
        <f t="shared" si="36"/>
        <v>582.5400004660321</v>
      </c>
      <c r="AK102" s="10">
        <f t="shared" si="36"/>
        <v>582.5400004660321</v>
      </c>
      <c r="AL102" s="10">
        <f t="shared" si="36"/>
        <v>582.5400004660321</v>
      </c>
      <c r="AM102" s="10">
        <f t="shared" si="36"/>
        <v>582.5400004660321</v>
      </c>
      <c r="AN102" s="10">
        <f t="shared" si="36"/>
        <v>582.5400004660321</v>
      </c>
      <c r="AO102" s="10">
        <f t="shared" si="36"/>
        <v>582.5400004660321</v>
      </c>
      <c r="AP102" s="10">
        <f t="shared" si="36"/>
        <v>582.5400004660321</v>
      </c>
      <c r="AQ102" s="10">
        <f t="shared" si="36"/>
        <v>582.5400004660321</v>
      </c>
      <c r="AR102" s="10">
        <f t="shared" si="36"/>
        <v>582.5400004660321</v>
      </c>
      <c r="AS102" s="10">
        <f t="shared" si="36"/>
        <v>582.5400004660321</v>
      </c>
      <c r="AT102" s="10">
        <f t="shared" si="36"/>
        <v>582.5400004660321</v>
      </c>
      <c r="AU102" s="10">
        <f t="shared" si="36"/>
        <v>582.5400004660321</v>
      </c>
      <c r="AV102" s="10">
        <f t="shared" si="36"/>
        <v>582.5400004660321</v>
      </c>
      <c r="AW102" s="10">
        <f t="shared" si="36"/>
        <v>582.5400004660321</v>
      </c>
      <c r="AX102" s="10">
        <f t="shared" si="36"/>
        <v>582.5400004660321</v>
      </c>
      <c r="AY102" s="10">
        <f t="shared" si="36"/>
        <v>582.5400004660321</v>
      </c>
      <c r="AZ102" s="10">
        <f t="shared" si="36"/>
        <v>582.5400004660321</v>
      </c>
      <c r="BA102" s="10">
        <f t="shared" si="36"/>
        <v>582.5400004660321</v>
      </c>
      <c r="BB102" s="10">
        <f t="shared" si="36"/>
        <v>582.5400004660321</v>
      </c>
      <c r="BC102" s="10">
        <f t="shared" si="36"/>
        <v>582.5400004660321</v>
      </c>
      <c r="BD102" s="10">
        <f t="shared" si="36"/>
        <v>582.5400004660321</v>
      </c>
      <c r="BE102" s="10">
        <f t="shared" si="36"/>
        <v>582.5400004660321</v>
      </c>
    </row>
    <row r="103" spans="1:57" x14ac:dyDescent="0.25">
      <c r="A103" s="8" t="s">
        <v>130</v>
      </c>
      <c r="B103" s="10">
        <f t="shared" si="34"/>
        <v>0</v>
      </c>
      <c r="C103" s="10">
        <f t="shared" si="36"/>
        <v>0</v>
      </c>
      <c r="D103" s="10">
        <f t="shared" si="36"/>
        <v>0</v>
      </c>
      <c r="E103" s="10">
        <f t="shared" si="36"/>
        <v>0</v>
      </c>
      <c r="F103" s="10">
        <f t="shared" si="36"/>
        <v>0</v>
      </c>
      <c r="G103" s="10">
        <f t="shared" si="36"/>
        <v>2330.1600018641284</v>
      </c>
      <c r="H103" s="10">
        <f t="shared" si="36"/>
        <v>2330.1600018641284</v>
      </c>
      <c r="I103" s="10">
        <f t="shared" si="36"/>
        <v>3495.2400027961921</v>
      </c>
      <c r="J103" s="10">
        <f t="shared" si="36"/>
        <v>3495.2400027961921</v>
      </c>
      <c r="K103" s="10">
        <f t="shared" si="36"/>
        <v>4660.3200037282568</v>
      </c>
      <c r="L103" s="10">
        <f t="shared" si="36"/>
        <v>5825.4000046603205</v>
      </c>
      <c r="M103" s="10">
        <f t="shared" ref="C103:BE106" si="37">M62*$B$85</f>
        <v>5825.4000046603205</v>
      </c>
      <c r="N103" s="10">
        <f t="shared" si="37"/>
        <v>6990.4800055923843</v>
      </c>
      <c r="O103" s="10">
        <f t="shared" si="37"/>
        <v>8155.5600065244489</v>
      </c>
      <c r="P103" s="10">
        <f t="shared" si="37"/>
        <v>8155.5600065244489</v>
      </c>
      <c r="Q103" s="10">
        <f t="shared" si="37"/>
        <v>8155.5600065244489</v>
      </c>
      <c r="R103" s="10">
        <f t="shared" si="37"/>
        <v>8155.5600065244489</v>
      </c>
      <c r="S103" s="10">
        <f t="shared" si="37"/>
        <v>8155.5600065244489</v>
      </c>
      <c r="T103" s="10">
        <f t="shared" si="37"/>
        <v>8155.5600065244489</v>
      </c>
      <c r="U103" s="10">
        <f t="shared" si="37"/>
        <v>8155.5600065244489</v>
      </c>
      <c r="V103" s="10">
        <f t="shared" si="37"/>
        <v>8155.5600065244489</v>
      </c>
      <c r="W103" s="10">
        <f t="shared" si="37"/>
        <v>8155.5600065244489</v>
      </c>
      <c r="X103" s="10">
        <f t="shared" si="37"/>
        <v>8155.5600065244489</v>
      </c>
      <c r="Y103" s="10">
        <f t="shared" si="37"/>
        <v>8155.5600065244489</v>
      </c>
      <c r="Z103" s="10">
        <f t="shared" si="37"/>
        <v>8155.5600065244489</v>
      </c>
      <c r="AA103" s="10">
        <f t="shared" si="37"/>
        <v>8155.5600065244489</v>
      </c>
      <c r="AB103" s="10">
        <f t="shared" si="37"/>
        <v>8155.5600065244489</v>
      </c>
      <c r="AC103" s="10">
        <f t="shared" si="37"/>
        <v>8155.5600065244489</v>
      </c>
      <c r="AD103" s="10">
        <f t="shared" si="37"/>
        <v>8155.5600065244489</v>
      </c>
      <c r="AE103" s="10">
        <f t="shared" si="37"/>
        <v>8155.5600065244489</v>
      </c>
      <c r="AF103" s="10">
        <f t="shared" si="37"/>
        <v>8155.5600065244489</v>
      </c>
      <c r="AG103" s="10">
        <f t="shared" si="37"/>
        <v>8155.5600065244489</v>
      </c>
      <c r="AH103" s="10">
        <f t="shared" si="37"/>
        <v>8155.5600065244489</v>
      </c>
      <c r="AI103" s="10">
        <f t="shared" si="37"/>
        <v>8155.5600065244489</v>
      </c>
      <c r="AJ103" s="10">
        <f t="shared" si="37"/>
        <v>8155.5600065244489</v>
      </c>
      <c r="AK103" s="10">
        <f t="shared" si="37"/>
        <v>8155.5600065244489</v>
      </c>
      <c r="AL103" s="10">
        <f t="shared" si="37"/>
        <v>8155.5600065244489</v>
      </c>
      <c r="AM103" s="10">
        <f t="shared" si="37"/>
        <v>8155.5600065244489</v>
      </c>
      <c r="AN103" s="10">
        <f t="shared" si="37"/>
        <v>8155.5600065244489</v>
      </c>
      <c r="AO103" s="10">
        <f t="shared" si="37"/>
        <v>8155.5600065244489</v>
      </c>
      <c r="AP103" s="10">
        <f t="shared" si="37"/>
        <v>8155.5600065244489</v>
      </c>
      <c r="AQ103" s="10">
        <f t="shared" si="37"/>
        <v>8155.5600065244489</v>
      </c>
      <c r="AR103" s="10">
        <f t="shared" si="37"/>
        <v>8155.5600065244489</v>
      </c>
      <c r="AS103" s="10">
        <f t="shared" si="37"/>
        <v>8155.5600065244489</v>
      </c>
      <c r="AT103" s="10">
        <f t="shared" si="37"/>
        <v>8155.5600065244489</v>
      </c>
      <c r="AU103" s="10">
        <f t="shared" si="37"/>
        <v>8155.5600065244489</v>
      </c>
      <c r="AV103" s="10">
        <f t="shared" si="37"/>
        <v>8155.5600065244489</v>
      </c>
      <c r="AW103" s="10">
        <f t="shared" si="37"/>
        <v>8155.5600065244489</v>
      </c>
      <c r="AX103" s="10">
        <f t="shared" si="37"/>
        <v>8155.5600065244489</v>
      </c>
      <c r="AY103" s="10">
        <f t="shared" si="37"/>
        <v>8155.5600065244489</v>
      </c>
      <c r="AZ103" s="10">
        <f t="shared" si="37"/>
        <v>8155.5600065244489</v>
      </c>
      <c r="BA103" s="10">
        <f t="shared" si="37"/>
        <v>8155.5600065244489</v>
      </c>
      <c r="BB103" s="10">
        <f t="shared" si="37"/>
        <v>8155.5600065244489</v>
      </c>
      <c r="BC103" s="10">
        <f t="shared" si="37"/>
        <v>8155.5600065244489</v>
      </c>
      <c r="BD103" s="10">
        <f t="shared" si="37"/>
        <v>8155.5600065244489</v>
      </c>
      <c r="BE103" s="10">
        <f t="shared" si="37"/>
        <v>8155.5600065244489</v>
      </c>
    </row>
    <row r="104" spans="1:57" x14ac:dyDescent="0.25">
      <c r="A104" s="8" t="s">
        <v>129</v>
      </c>
      <c r="B104" s="10">
        <f t="shared" si="34"/>
        <v>582.5400004660321</v>
      </c>
      <c r="C104" s="10">
        <f t="shared" si="37"/>
        <v>582.5400004660321</v>
      </c>
      <c r="D104" s="10">
        <f t="shared" si="37"/>
        <v>582.5400004660321</v>
      </c>
      <c r="E104" s="10">
        <f t="shared" si="37"/>
        <v>582.5400004660321</v>
      </c>
      <c r="F104" s="10">
        <f t="shared" si="37"/>
        <v>582.5400004660321</v>
      </c>
      <c r="G104" s="10">
        <f t="shared" si="37"/>
        <v>582.5400004660321</v>
      </c>
      <c r="H104" s="10">
        <f t="shared" si="37"/>
        <v>582.5400004660321</v>
      </c>
      <c r="I104" s="10">
        <f t="shared" si="37"/>
        <v>582.5400004660321</v>
      </c>
      <c r="J104" s="10">
        <f t="shared" si="37"/>
        <v>9320.6400074565136</v>
      </c>
      <c r="K104" s="10">
        <f t="shared" si="37"/>
        <v>9320.6400074565136</v>
      </c>
      <c r="L104" s="10">
        <f t="shared" si="37"/>
        <v>18058.740014446994</v>
      </c>
      <c r="M104" s="10">
        <f t="shared" si="37"/>
        <v>18058.740014446994</v>
      </c>
      <c r="N104" s="10">
        <f t="shared" si="37"/>
        <v>18058.740014446994</v>
      </c>
      <c r="O104" s="10">
        <f t="shared" si="37"/>
        <v>18058.740014446994</v>
      </c>
      <c r="P104" s="10">
        <f t="shared" si="37"/>
        <v>18058.740014446994</v>
      </c>
      <c r="Q104" s="10">
        <f t="shared" si="37"/>
        <v>18058.740014446994</v>
      </c>
      <c r="R104" s="10">
        <f t="shared" si="37"/>
        <v>18058.740014446994</v>
      </c>
      <c r="S104" s="10">
        <f t="shared" si="37"/>
        <v>18058.740014446994</v>
      </c>
      <c r="T104" s="10">
        <f t="shared" si="37"/>
        <v>18058.740014446994</v>
      </c>
      <c r="U104" s="10">
        <f t="shared" si="37"/>
        <v>18058.740014446994</v>
      </c>
      <c r="V104" s="10">
        <f t="shared" si="37"/>
        <v>18058.740014446994</v>
      </c>
      <c r="W104" s="10">
        <f t="shared" si="37"/>
        <v>18058.740014446994</v>
      </c>
      <c r="X104" s="10">
        <f t="shared" si="37"/>
        <v>18058.740014446994</v>
      </c>
      <c r="Y104" s="10">
        <f t="shared" si="37"/>
        <v>18058.740014446994</v>
      </c>
      <c r="Z104" s="10">
        <f t="shared" si="37"/>
        <v>18058.740014446994</v>
      </c>
      <c r="AA104" s="10">
        <f t="shared" si="37"/>
        <v>18058.740014446994</v>
      </c>
      <c r="AB104" s="10">
        <f t="shared" si="37"/>
        <v>18058.740014446994</v>
      </c>
      <c r="AC104" s="10">
        <f t="shared" si="37"/>
        <v>18058.740014446994</v>
      </c>
      <c r="AD104" s="10">
        <f t="shared" si="37"/>
        <v>18058.740014446994</v>
      </c>
      <c r="AE104" s="10">
        <f t="shared" si="37"/>
        <v>18058.740014446994</v>
      </c>
      <c r="AF104" s="10">
        <f t="shared" si="37"/>
        <v>18058.740014446994</v>
      </c>
      <c r="AG104" s="10">
        <f t="shared" si="37"/>
        <v>18058.740014446994</v>
      </c>
      <c r="AH104" s="10">
        <f t="shared" si="37"/>
        <v>18058.740014446994</v>
      </c>
      <c r="AI104" s="10">
        <f t="shared" si="37"/>
        <v>18058.740014446994</v>
      </c>
      <c r="AJ104" s="10">
        <f t="shared" si="37"/>
        <v>18058.740014446994</v>
      </c>
      <c r="AK104" s="10">
        <f t="shared" si="37"/>
        <v>18058.740014446994</v>
      </c>
      <c r="AL104" s="10">
        <f t="shared" si="37"/>
        <v>18058.740014446994</v>
      </c>
      <c r="AM104" s="10">
        <f t="shared" si="37"/>
        <v>18058.740014446994</v>
      </c>
      <c r="AN104" s="10">
        <f t="shared" si="37"/>
        <v>18058.740014446994</v>
      </c>
      <c r="AO104" s="10">
        <f t="shared" si="37"/>
        <v>18058.740014446994</v>
      </c>
      <c r="AP104" s="10">
        <f t="shared" si="37"/>
        <v>18058.740014446994</v>
      </c>
      <c r="AQ104" s="10">
        <f t="shared" si="37"/>
        <v>18058.740014446994</v>
      </c>
      <c r="AR104" s="10">
        <f t="shared" si="37"/>
        <v>18058.740014446994</v>
      </c>
      <c r="AS104" s="10">
        <f t="shared" si="37"/>
        <v>18058.740014446994</v>
      </c>
      <c r="AT104" s="10">
        <f t="shared" si="37"/>
        <v>18058.740014446994</v>
      </c>
      <c r="AU104" s="10">
        <f t="shared" si="37"/>
        <v>18058.740014446994</v>
      </c>
      <c r="AV104" s="10">
        <f t="shared" si="37"/>
        <v>18058.740014446994</v>
      </c>
      <c r="AW104" s="10">
        <f t="shared" si="37"/>
        <v>18058.740014446994</v>
      </c>
      <c r="AX104" s="10">
        <f t="shared" si="37"/>
        <v>18058.740014446994</v>
      </c>
      <c r="AY104" s="10">
        <f t="shared" si="37"/>
        <v>18058.740014446994</v>
      </c>
      <c r="AZ104" s="10">
        <f t="shared" si="37"/>
        <v>18058.740014446994</v>
      </c>
      <c r="BA104" s="10">
        <f t="shared" si="37"/>
        <v>18058.740014446994</v>
      </c>
      <c r="BB104" s="10">
        <f t="shared" si="37"/>
        <v>18058.740014446994</v>
      </c>
      <c r="BC104" s="10">
        <f t="shared" si="37"/>
        <v>18058.740014446994</v>
      </c>
      <c r="BD104" s="10">
        <f t="shared" si="37"/>
        <v>18058.740014446994</v>
      </c>
      <c r="BE104" s="10">
        <f t="shared" si="37"/>
        <v>18058.740014446994</v>
      </c>
    </row>
    <row r="105" spans="1:57" x14ac:dyDescent="0.25">
      <c r="A105" s="8" t="s">
        <v>131</v>
      </c>
      <c r="B105" s="10">
        <f t="shared" si="34"/>
        <v>0</v>
      </c>
      <c r="C105" s="10">
        <f t="shared" si="37"/>
        <v>0</v>
      </c>
      <c r="D105" s="10">
        <f t="shared" si="37"/>
        <v>0</v>
      </c>
      <c r="E105" s="10">
        <f t="shared" si="37"/>
        <v>0</v>
      </c>
      <c r="F105" s="10">
        <f t="shared" si="37"/>
        <v>0</v>
      </c>
      <c r="G105" s="10">
        <f t="shared" si="37"/>
        <v>0</v>
      </c>
      <c r="H105" s="10">
        <f t="shared" si="37"/>
        <v>2400.0588908089362</v>
      </c>
      <c r="I105" s="10">
        <f t="shared" si="37"/>
        <v>2400.0588908089362</v>
      </c>
      <c r="J105" s="10">
        <f t="shared" si="37"/>
        <v>2400.0588908089362</v>
      </c>
      <c r="K105" s="10">
        <f t="shared" si="37"/>
        <v>2400.0588908089362</v>
      </c>
      <c r="L105" s="10">
        <f t="shared" si="37"/>
        <v>2400.0588908089362</v>
      </c>
      <c r="M105" s="10">
        <f t="shared" si="37"/>
        <v>2400.0588908089362</v>
      </c>
      <c r="N105" s="10">
        <f t="shared" si="37"/>
        <v>2400.0588908089362</v>
      </c>
      <c r="O105" s="10">
        <f t="shared" si="37"/>
        <v>2400.0588908089362</v>
      </c>
      <c r="P105" s="10">
        <f t="shared" si="37"/>
        <v>2400.0588908089362</v>
      </c>
      <c r="Q105" s="10">
        <f t="shared" si="37"/>
        <v>2400.0588908089362</v>
      </c>
      <c r="R105" s="10">
        <f t="shared" si="37"/>
        <v>2400.0588908089362</v>
      </c>
      <c r="S105" s="10">
        <f t="shared" si="37"/>
        <v>2400.0588908089362</v>
      </c>
      <c r="T105" s="10">
        <f t="shared" si="37"/>
        <v>2400.0588908089362</v>
      </c>
      <c r="U105" s="10">
        <f t="shared" si="37"/>
        <v>2400.0588908089362</v>
      </c>
      <c r="V105" s="10">
        <f t="shared" si="37"/>
        <v>2400.0588908089362</v>
      </c>
      <c r="W105" s="10">
        <f t="shared" si="37"/>
        <v>2400.0588908089362</v>
      </c>
      <c r="X105" s="10">
        <f t="shared" si="37"/>
        <v>2400.0588908089362</v>
      </c>
      <c r="Y105" s="10">
        <f t="shared" si="37"/>
        <v>2400.0588908089362</v>
      </c>
      <c r="Z105" s="10">
        <f t="shared" si="37"/>
        <v>2400.0588908089362</v>
      </c>
      <c r="AA105" s="10">
        <f t="shared" si="37"/>
        <v>2400.0588908089362</v>
      </c>
      <c r="AB105" s="10">
        <f t="shared" si="37"/>
        <v>2400.0588908089362</v>
      </c>
      <c r="AC105" s="10">
        <f t="shared" si="37"/>
        <v>2400.0588908089362</v>
      </c>
      <c r="AD105" s="10">
        <f t="shared" si="37"/>
        <v>2400.0588908089362</v>
      </c>
      <c r="AE105" s="10">
        <f t="shared" si="37"/>
        <v>2400.0588908089362</v>
      </c>
      <c r="AF105" s="10">
        <f t="shared" si="37"/>
        <v>2400.0588908089362</v>
      </c>
      <c r="AG105" s="10">
        <f t="shared" si="37"/>
        <v>2400.0588908089362</v>
      </c>
      <c r="AH105" s="10">
        <f t="shared" si="37"/>
        <v>2400.0588908089362</v>
      </c>
      <c r="AI105" s="10">
        <f t="shared" si="37"/>
        <v>2400.0588908089362</v>
      </c>
      <c r="AJ105" s="10">
        <f t="shared" si="37"/>
        <v>2400.0588908089362</v>
      </c>
      <c r="AK105" s="10">
        <f t="shared" si="37"/>
        <v>2400.0588908089362</v>
      </c>
      <c r="AL105" s="10">
        <f t="shared" si="37"/>
        <v>2400.0588908089362</v>
      </c>
      <c r="AM105" s="10">
        <f t="shared" si="37"/>
        <v>2400.0588908089362</v>
      </c>
      <c r="AN105" s="10">
        <f t="shared" si="37"/>
        <v>2400.0588908089362</v>
      </c>
      <c r="AO105" s="10">
        <f t="shared" si="37"/>
        <v>2400.0588908089362</v>
      </c>
      <c r="AP105" s="10">
        <f t="shared" si="37"/>
        <v>2400.0588908089362</v>
      </c>
      <c r="AQ105" s="10">
        <f t="shared" si="37"/>
        <v>2400.0588908089362</v>
      </c>
      <c r="AR105" s="10">
        <f t="shared" si="37"/>
        <v>2400.0588908089362</v>
      </c>
      <c r="AS105" s="10">
        <f t="shared" si="37"/>
        <v>2400.0588908089362</v>
      </c>
      <c r="AT105" s="10">
        <f t="shared" si="37"/>
        <v>2400.0588908089362</v>
      </c>
      <c r="AU105" s="10">
        <f t="shared" si="37"/>
        <v>2400.0588908089362</v>
      </c>
      <c r="AV105" s="10">
        <f t="shared" si="37"/>
        <v>2400.0588908089362</v>
      </c>
      <c r="AW105" s="10">
        <f t="shared" si="37"/>
        <v>2400.0588908089362</v>
      </c>
      <c r="AX105" s="10">
        <f t="shared" si="37"/>
        <v>2400.0588908089362</v>
      </c>
      <c r="AY105" s="10">
        <f t="shared" si="37"/>
        <v>2400.0588908089362</v>
      </c>
      <c r="AZ105" s="10">
        <f t="shared" si="37"/>
        <v>2400.0588908089362</v>
      </c>
      <c r="BA105" s="10">
        <f t="shared" si="37"/>
        <v>2400.0588908089362</v>
      </c>
      <c r="BB105" s="10">
        <f t="shared" si="37"/>
        <v>2400.0588908089362</v>
      </c>
      <c r="BC105" s="10">
        <f t="shared" si="37"/>
        <v>2400.0588908089362</v>
      </c>
      <c r="BD105" s="10">
        <f t="shared" si="37"/>
        <v>2400.0588908089444</v>
      </c>
      <c r="BE105" s="10">
        <f t="shared" si="37"/>
        <v>2400.0588908089362</v>
      </c>
    </row>
    <row r="106" spans="1:57" x14ac:dyDescent="0.25">
      <c r="A106" s="8" t="s">
        <v>139</v>
      </c>
      <c r="B106" s="10">
        <f t="shared" si="34"/>
        <v>0</v>
      </c>
      <c r="C106" s="10">
        <f t="shared" si="37"/>
        <v>0</v>
      </c>
      <c r="D106" s="10">
        <f t="shared" si="37"/>
        <v>0</v>
      </c>
      <c r="E106" s="10">
        <f t="shared" si="37"/>
        <v>0</v>
      </c>
      <c r="F106" s="10">
        <f t="shared" si="37"/>
        <v>0</v>
      </c>
      <c r="G106" s="10">
        <f t="shared" si="37"/>
        <v>0</v>
      </c>
      <c r="H106" s="10">
        <f t="shared" si="37"/>
        <v>0</v>
      </c>
      <c r="I106" s="10">
        <f t="shared" si="37"/>
        <v>0</v>
      </c>
      <c r="J106" s="10">
        <f t="shared" si="37"/>
        <v>0</v>
      </c>
      <c r="K106" s="10">
        <f t="shared" si="37"/>
        <v>0</v>
      </c>
      <c r="L106" s="10">
        <f t="shared" si="37"/>
        <v>0</v>
      </c>
      <c r="M106" s="10">
        <f t="shared" si="37"/>
        <v>0</v>
      </c>
      <c r="N106" s="10">
        <f t="shared" si="37"/>
        <v>0</v>
      </c>
      <c r="O106" s="10">
        <f t="shared" si="37"/>
        <v>0</v>
      </c>
      <c r="P106" s="10">
        <f t="shared" si="37"/>
        <v>0</v>
      </c>
      <c r="Q106" s="10">
        <f t="shared" si="37"/>
        <v>0</v>
      </c>
      <c r="R106" s="10">
        <f t="shared" si="37"/>
        <v>0</v>
      </c>
      <c r="S106" s="10">
        <f t="shared" si="37"/>
        <v>0</v>
      </c>
      <c r="T106" s="10">
        <f t="shared" si="37"/>
        <v>0</v>
      </c>
      <c r="U106" s="10">
        <f t="shared" si="37"/>
        <v>0</v>
      </c>
      <c r="V106" s="10">
        <f t="shared" si="37"/>
        <v>0</v>
      </c>
      <c r="W106" s="10">
        <f t="shared" si="37"/>
        <v>0</v>
      </c>
      <c r="X106" s="10">
        <f t="shared" si="37"/>
        <v>0</v>
      </c>
      <c r="Y106" s="10">
        <f t="shared" si="37"/>
        <v>0</v>
      </c>
      <c r="Z106" s="10">
        <f t="shared" si="37"/>
        <v>0</v>
      </c>
      <c r="AA106" s="10">
        <f t="shared" si="37"/>
        <v>0</v>
      </c>
      <c r="AB106" s="10">
        <f t="shared" si="37"/>
        <v>0</v>
      </c>
      <c r="AC106" s="10">
        <f t="shared" si="37"/>
        <v>0</v>
      </c>
      <c r="AD106" s="10">
        <f t="shared" si="37"/>
        <v>0</v>
      </c>
      <c r="AE106" s="10">
        <f t="shared" si="37"/>
        <v>0</v>
      </c>
      <c r="AF106" s="10">
        <f t="shared" si="37"/>
        <v>0</v>
      </c>
      <c r="AG106" s="10">
        <f t="shared" si="37"/>
        <v>0</v>
      </c>
      <c r="AH106" s="10">
        <f t="shared" si="37"/>
        <v>0</v>
      </c>
      <c r="AI106" s="10">
        <f t="shared" si="37"/>
        <v>0</v>
      </c>
      <c r="AJ106" s="10">
        <f t="shared" si="37"/>
        <v>0</v>
      </c>
      <c r="AK106" s="10">
        <f t="shared" si="37"/>
        <v>0</v>
      </c>
      <c r="AL106" s="10">
        <f t="shared" si="37"/>
        <v>0</v>
      </c>
      <c r="AM106" s="10">
        <f t="shared" si="37"/>
        <v>0</v>
      </c>
      <c r="AN106" s="10">
        <f t="shared" si="37"/>
        <v>0</v>
      </c>
      <c r="AO106" s="10">
        <f t="shared" si="37"/>
        <v>0</v>
      </c>
      <c r="AP106" s="10">
        <f t="shared" si="37"/>
        <v>0</v>
      </c>
      <c r="AQ106" s="10">
        <f t="shared" si="37"/>
        <v>0</v>
      </c>
      <c r="AR106" s="10">
        <f t="shared" si="37"/>
        <v>0</v>
      </c>
      <c r="AS106" s="10">
        <f t="shared" si="37"/>
        <v>0</v>
      </c>
      <c r="AT106" s="10">
        <f t="shared" si="37"/>
        <v>0</v>
      </c>
      <c r="AU106" s="10">
        <f t="shared" si="37"/>
        <v>0</v>
      </c>
      <c r="AV106" s="10">
        <f t="shared" si="37"/>
        <v>0</v>
      </c>
      <c r="AW106" s="10">
        <f t="shared" si="37"/>
        <v>0</v>
      </c>
      <c r="AX106" s="10">
        <f t="shared" si="37"/>
        <v>0</v>
      </c>
      <c r="AY106" s="10">
        <f t="shared" si="37"/>
        <v>0</v>
      </c>
      <c r="AZ106" s="10">
        <f t="shared" si="37"/>
        <v>0</v>
      </c>
      <c r="BA106" s="10">
        <f t="shared" si="37"/>
        <v>0</v>
      </c>
      <c r="BB106" s="10">
        <f t="shared" si="37"/>
        <v>0</v>
      </c>
      <c r="BC106" s="10">
        <f t="shared" si="37"/>
        <v>0</v>
      </c>
      <c r="BD106" s="10">
        <f t="shared" si="37"/>
        <v>0</v>
      </c>
      <c r="BE106" s="10">
        <f t="shared" si="37"/>
        <v>0</v>
      </c>
    </row>
    <row r="107" spans="1:57" x14ac:dyDescent="0.25">
      <c r="A107" s="8" t="s">
        <v>192</v>
      </c>
      <c r="B107" s="10">
        <f>SUM(B102:B105)</f>
        <v>1165.0800009320642</v>
      </c>
      <c r="C107" s="10">
        <f t="shared" ref="C107:BE107" si="38">SUM(C102:C105)</f>
        <v>1165.0800009320642</v>
      </c>
      <c r="D107" s="10">
        <f t="shared" si="38"/>
        <v>1165.0800009320642</v>
      </c>
      <c r="E107" s="10">
        <f t="shared" si="38"/>
        <v>1165.0800009320642</v>
      </c>
      <c r="F107" s="10">
        <f t="shared" si="38"/>
        <v>1165.0800009320642</v>
      </c>
      <c r="G107" s="10">
        <f t="shared" si="38"/>
        <v>3495.240002796193</v>
      </c>
      <c r="H107" s="10">
        <f t="shared" si="38"/>
        <v>5895.2988936051297</v>
      </c>
      <c r="I107" s="10">
        <f t="shared" si="38"/>
        <v>7060.3788945371925</v>
      </c>
      <c r="J107" s="10">
        <f t="shared" si="38"/>
        <v>15798.478901527675</v>
      </c>
      <c r="K107" s="10">
        <f t="shared" si="38"/>
        <v>16963.558902459739</v>
      </c>
      <c r="L107" s="10">
        <f t="shared" si="38"/>
        <v>26866.738910382282</v>
      </c>
      <c r="M107" s="10">
        <f t="shared" si="38"/>
        <v>26866.738910382282</v>
      </c>
      <c r="N107" s="10">
        <f t="shared" si="38"/>
        <v>28031.818911314349</v>
      </c>
      <c r="O107" s="10">
        <f t="shared" si="38"/>
        <v>29196.898912246412</v>
      </c>
      <c r="P107" s="10">
        <f t="shared" si="38"/>
        <v>29196.898912246412</v>
      </c>
      <c r="Q107" s="10">
        <f t="shared" si="38"/>
        <v>29196.898912246412</v>
      </c>
      <c r="R107" s="10">
        <f t="shared" si="38"/>
        <v>29196.898912246412</v>
      </c>
      <c r="S107" s="10">
        <f t="shared" si="38"/>
        <v>29196.898912246412</v>
      </c>
      <c r="T107" s="10">
        <f t="shared" si="38"/>
        <v>29196.898912246412</v>
      </c>
      <c r="U107" s="10">
        <f t="shared" si="38"/>
        <v>29196.898912246412</v>
      </c>
      <c r="V107" s="10">
        <f t="shared" si="38"/>
        <v>29196.898912246412</v>
      </c>
      <c r="W107" s="10">
        <f t="shared" si="38"/>
        <v>29196.898912246412</v>
      </c>
      <c r="X107" s="10">
        <f t="shared" si="38"/>
        <v>29196.898912246412</v>
      </c>
      <c r="Y107" s="10">
        <f t="shared" si="38"/>
        <v>29196.898912246412</v>
      </c>
      <c r="Z107" s="10">
        <f t="shared" si="38"/>
        <v>29196.898912246412</v>
      </c>
      <c r="AA107" s="10">
        <f t="shared" si="38"/>
        <v>29196.898912246412</v>
      </c>
      <c r="AB107" s="10">
        <f t="shared" si="38"/>
        <v>29196.898912246412</v>
      </c>
      <c r="AC107" s="10">
        <f t="shared" si="38"/>
        <v>29196.898912246412</v>
      </c>
      <c r="AD107" s="10">
        <f t="shared" si="38"/>
        <v>29196.898912246412</v>
      </c>
      <c r="AE107" s="10">
        <f t="shared" si="38"/>
        <v>29196.898912246412</v>
      </c>
      <c r="AF107" s="10">
        <f t="shared" si="38"/>
        <v>29196.898912246412</v>
      </c>
      <c r="AG107" s="10">
        <f t="shared" si="38"/>
        <v>29196.898912246412</v>
      </c>
      <c r="AH107" s="10">
        <f t="shared" si="38"/>
        <v>29196.898912246412</v>
      </c>
      <c r="AI107" s="10">
        <f t="shared" si="38"/>
        <v>29196.898912246412</v>
      </c>
      <c r="AJ107" s="10">
        <f t="shared" si="38"/>
        <v>29196.898912246412</v>
      </c>
      <c r="AK107" s="10">
        <f t="shared" si="38"/>
        <v>29196.898912246412</v>
      </c>
      <c r="AL107" s="10">
        <f t="shared" si="38"/>
        <v>29196.898912246412</v>
      </c>
      <c r="AM107" s="10">
        <f t="shared" si="38"/>
        <v>29196.898912246412</v>
      </c>
      <c r="AN107" s="10">
        <f t="shared" si="38"/>
        <v>29196.898912246412</v>
      </c>
      <c r="AO107" s="10">
        <f t="shared" si="38"/>
        <v>29196.898912246412</v>
      </c>
      <c r="AP107" s="10">
        <f t="shared" si="38"/>
        <v>29196.898912246412</v>
      </c>
      <c r="AQ107" s="10">
        <f t="shared" si="38"/>
        <v>29196.898912246412</v>
      </c>
      <c r="AR107" s="10">
        <f t="shared" si="38"/>
        <v>29196.898912246412</v>
      </c>
      <c r="AS107" s="10">
        <f t="shared" si="38"/>
        <v>29196.898912246412</v>
      </c>
      <c r="AT107" s="10">
        <f t="shared" si="38"/>
        <v>29196.898912246412</v>
      </c>
      <c r="AU107" s="10">
        <f t="shared" si="38"/>
        <v>29196.898912246412</v>
      </c>
      <c r="AV107" s="10">
        <f t="shared" si="38"/>
        <v>29196.898912246412</v>
      </c>
      <c r="AW107" s="10">
        <f t="shared" si="38"/>
        <v>29196.898912246412</v>
      </c>
      <c r="AX107" s="10">
        <f t="shared" si="38"/>
        <v>29196.898912246412</v>
      </c>
      <c r="AY107" s="10">
        <f t="shared" si="38"/>
        <v>29196.898912246412</v>
      </c>
      <c r="AZ107" s="10">
        <f t="shared" si="38"/>
        <v>29196.898912246412</v>
      </c>
      <c r="BA107" s="10">
        <f t="shared" si="38"/>
        <v>29196.898912246412</v>
      </c>
      <c r="BB107" s="10">
        <f t="shared" si="38"/>
        <v>29196.898912246412</v>
      </c>
      <c r="BC107" s="10">
        <f t="shared" si="38"/>
        <v>29196.898912246412</v>
      </c>
      <c r="BD107" s="10">
        <f t="shared" si="38"/>
        <v>29196.898912246419</v>
      </c>
      <c r="BE107" s="10">
        <f t="shared" si="38"/>
        <v>29196.898912246412</v>
      </c>
    </row>
    <row r="108" spans="1:57" x14ac:dyDescent="0.25">
      <c r="A108" s="17" t="s">
        <v>179</v>
      </c>
      <c r="B108" s="10">
        <f>SUM(B89:B101)</f>
        <v>12150.922778001785</v>
      </c>
      <c r="C108" s="10">
        <f t="shared" ref="C108:BE108" si="39">SUM(C89:C101)</f>
        <v>12349.26983519625</v>
      </c>
      <c r="D108" s="10">
        <f t="shared" si="39"/>
        <v>13167.784638330695</v>
      </c>
      <c r="E108" s="10">
        <f t="shared" si="39"/>
        <v>18480.059345183818</v>
      </c>
      <c r="F108" s="10">
        <f t="shared" si="39"/>
        <v>20294.989515466394</v>
      </c>
      <c r="G108" s="10">
        <f t="shared" si="39"/>
        <v>27889.715279623542</v>
      </c>
      <c r="H108" s="10">
        <f t="shared" si="39"/>
        <v>35159.93348862353</v>
      </c>
      <c r="I108" s="10">
        <f t="shared" si="39"/>
        <v>41882.827296303629</v>
      </c>
      <c r="J108" s="10">
        <f t="shared" si="39"/>
        <v>57906.818224959745</v>
      </c>
      <c r="K108" s="10">
        <f t="shared" si="39"/>
        <v>67757.124498433841</v>
      </c>
      <c r="L108" s="10">
        <f t="shared" si="39"/>
        <v>88664.57277429181</v>
      </c>
      <c r="M108" s="10">
        <f t="shared" si="39"/>
        <v>100073.47301295168</v>
      </c>
      <c r="N108" s="10">
        <f t="shared" si="39"/>
        <v>115164.01944450662</v>
      </c>
      <c r="O108" s="10">
        <f t="shared" si="39"/>
        <v>131398.69911596019</v>
      </c>
      <c r="P108" s="10">
        <f t="shared" si="39"/>
        <v>150016.27957211924</v>
      </c>
      <c r="Q108" s="10">
        <f t="shared" si="39"/>
        <v>171827.1559479507</v>
      </c>
      <c r="R108" s="10">
        <f t="shared" si="39"/>
        <v>190293.75418994829</v>
      </c>
      <c r="S108" s="10">
        <f t="shared" si="39"/>
        <v>208652.70650390637</v>
      </c>
      <c r="T108" s="10">
        <f t="shared" si="39"/>
        <v>226996.06156072847</v>
      </c>
      <c r="U108" s="10">
        <f t="shared" si="39"/>
        <v>245119.48504340835</v>
      </c>
      <c r="V108" s="10">
        <f t="shared" si="39"/>
        <v>263120.53383637342</v>
      </c>
      <c r="W108" s="10">
        <f t="shared" si="39"/>
        <v>281460.4604809765</v>
      </c>
      <c r="X108" s="10">
        <f t="shared" si="39"/>
        <v>299666.22292723955</v>
      </c>
      <c r="Y108" s="10">
        <f t="shared" si="39"/>
        <v>317871.55215001077</v>
      </c>
      <c r="Z108" s="10">
        <f t="shared" si="39"/>
        <v>335725.74934322457</v>
      </c>
      <c r="AA108" s="10">
        <f t="shared" si="39"/>
        <v>353723.75750621711</v>
      </c>
      <c r="AB108" s="10">
        <f t="shared" si="39"/>
        <v>373978.39650398371</v>
      </c>
      <c r="AC108" s="10">
        <f t="shared" si="39"/>
        <v>394458.96544684237</v>
      </c>
      <c r="AD108" s="10">
        <f t="shared" si="39"/>
        <v>415123.26261056692</v>
      </c>
      <c r="AE108" s="10">
        <f t="shared" si="39"/>
        <v>436529.40579812857</v>
      </c>
      <c r="AF108" s="10">
        <f t="shared" si="39"/>
        <v>458123.83512652182</v>
      </c>
      <c r="AG108" s="10">
        <f t="shared" si="39"/>
        <v>480009.6100399</v>
      </c>
      <c r="AH108" s="10">
        <f t="shared" si="39"/>
        <v>501530.79219999391</v>
      </c>
      <c r="AI108" s="10">
        <f t="shared" si="39"/>
        <v>523483.1855494781</v>
      </c>
      <c r="AJ108" s="10">
        <f t="shared" si="39"/>
        <v>545727.67511884333</v>
      </c>
      <c r="AK108" s="10">
        <f t="shared" si="39"/>
        <v>569428.2748947005</v>
      </c>
      <c r="AL108" s="10">
        <f t="shared" si="39"/>
        <v>594978.85667043761</v>
      </c>
      <c r="AM108" s="10">
        <f t="shared" si="39"/>
        <v>621714.10113358102</v>
      </c>
      <c r="AN108" s="10">
        <f t="shared" si="39"/>
        <v>648817.10347933089</v>
      </c>
      <c r="AO108" s="10">
        <f t="shared" si="39"/>
        <v>675980.39400255634</v>
      </c>
      <c r="AP108" s="10">
        <f t="shared" si="39"/>
        <v>703496.52108446218</v>
      </c>
      <c r="AQ108" s="10">
        <f t="shared" si="39"/>
        <v>730735.02110909298</v>
      </c>
      <c r="AR108" s="10">
        <f t="shared" si="39"/>
        <v>758106.30584461195</v>
      </c>
      <c r="AS108" s="10">
        <f t="shared" si="39"/>
        <v>785124.90474189434</v>
      </c>
      <c r="AT108" s="10">
        <f t="shared" si="39"/>
        <v>812221.8782698994</v>
      </c>
      <c r="AU108" s="10">
        <f t="shared" si="39"/>
        <v>839544.93246343697</v>
      </c>
      <c r="AV108" s="10">
        <f t="shared" si="39"/>
        <v>869049.66507936013</v>
      </c>
      <c r="AW108" s="10">
        <f t="shared" si="39"/>
        <v>897885.19892529608</v>
      </c>
      <c r="AX108" s="10">
        <f t="shared" si="39"/>
        <v>927139.73560469539</v>
      </c>
      <c r="AY108" s="10">
        <f t="shared" si="39"/>
        <v>956834.37597966893</v>
      </c>
      <c r="AZ108" s="10">
        <f t="shared" si="39"/>
        <v>986999.41485939873</v>
      </c>
      <c r="BA108" s="10">
        <f t="shared" si="39"/>
        <v>1011385.6812075808</v>
      </c>
      <c r="BB108" s="10">
        <f t="shared" si="39"/>
        <v>1036293.4402909331</v>
      </c>
      <c r="BC108" s="10">
        <f t="shared" si="39"/>
        <v>1061761.8794248183</v>
      </c>
      <c r="BD108" s="10">
        <f t="shared" si="39"/>
        <v>1087225.2447075276</v>
      </c>
      <c r="BE108" s="10">
        <f t="shared" si="39"/>
        <v>1113854.0719691906</v>
      </c>
    </row>
    <row r="109" spans="1:57" x14ac:dyDescent="0.25">
      <c r="A109" s="8" t="s">
        <v>180</v>
      </c>
      <c r="B109" s="10">
        <f>B89+B94+B95+B96+SUM(B97:B101)</f>
        <v>11619.630925376794</v>
      </c>
      <c r="C109" s="10">
        <f t="shared" ref="C109:BE109" si="40">C89+C94+C95+C96+SUM(C97:C101)</f>
        <v>11636.904205406463</v>
      </c>
      <c r="D109" s="10">
        <f t="shared" si="40"/>
        <v>13167.784638330695</v>
      </c>
      <c r="E109" s="10">
        <f t="shared" si="40"/>
        <v>18175.070556303919</v>
      </c>
      <c r="F109" s="10">
        <f t="shared" si="40"/>
        <v>19419.745209414876</v>
      </c>
      <c r="G109" s="10">
        <f t="shared" si="40"/>
        <v>23237.593074428114</v>
      </c>
      <c r="H109" s="10">
        <f t="shared" si="40"/>
        <v>31425.083592382052</v>
      </c>
      <c r="I109" s="10">
        <f t="shared" si="40"/>
        <v>37626.182627924572</v>
      </c>
      <c r="J109" s="10">
        <f t="shared" si="40"/>
        <v>57577.935476885039</v>
      </c>
      <c r="K109" s="10">
        <f t="shared" si="40"/>
        <v>67757.124498433826</v>
      </c>
      <c r="L109" s="10">
        <f t="shared" si="40"/>
        <v>88664.57277429181</v>
      </c>
      <c r="M109" s="10">
        <f t="shared" si="40"/>
        <v>100073.47301295168</v>
      </c>
      <c r="N109" s="10">
        <f t="shared" si="40"/>
        <v>115164.01944450662</v>
      </c>
      <c r="O109" s="10">
        <f t="shared" si="40"/>
        <v>131398.69911596019</v>
      </c>
      <c r="P109" s="10">
        <f t="shared" si="40"/>
        <v>150016.27957211924</v>
      </c>
      <c r="Q109" s="10">
        <f t="shared" si="40"/>
        <v>171827.1559479507</v>
      </c>
      <c r="R109" s="10">
        <f t="shared" si="40"/>
        <v>189269.85830950952</v>
      </c>
      <c r="S109" s="10">
        <f t="shared" si="40"/>
        <v>206879.10456052204</v>
      </c>
      <c r="T109" s="10">
        <f t="shared" si="40"/>
        <v>225222.45961734411</v>
      </c>
      <c r="U109" s="10">
        <f t="shared" si="40"/>
        <v>243524.67510492014</v>
      </c>
      <c r="V109" s="10">
        <f t="shared" si="40"/>
        <v>258201.43153644475</v>
      </c>
      <c r="W109" s="10">
        <f t="shared" si="40"/>
        <v>272328.47107907495</v>
      </c>
      <c r="X109" s="10">
        <f t="shared" si="40"/>
        <v>283220.76906290109</v>
      </c>
      <c r="Y109" s="10">
        <f t="shared" si="40"/>
        <v>293266.10327535844</v>
      </c>
      <c r="Z109" s="10">
        <f t="shared" si="40"/>
        <v>306523.70557153679</v>
      </c>
      <c r="AA109" s="10">
        <f t="shared" si="40"/>
        <v>319982.66415204678</v>
      </c>
      <c r="AB109" s="10">
        <f t="shared" si="40"/>
        <v>339514.90369641013</v>
      </c>
      <c r="AC109" s="10">
        <f t="shared" si="40"/>
        <v>352447.98831790767</v>
      </c>
      <c r="AD109" s="10">
        <f t="shared" si="40"/>
        <v>370726.9395536969</v>
      </c>
      <c r="AE109" s="10">
        <f t="shared" si="40"/>
        <v>392244.13238665566</v>
      </c>
      <c r="AF109" s="10">
        <f t="shared" si="40"/>
        <v>413875.46258916566</v>
      </c>
      <c r="AG109" s="10">
        <f t="shared" si="40"/>
        <v>435521.78643297101</v>
      </c>
      <c r="AH109" s="10">
        <f t="shared" si="40"/>
        <v>457022.55178391759</v>
      </c>
      <c r="AI109" s="10">
        <f t="shared" si="40"/>
        <v>478756.78456216346</v>
      </c>
      <c r="AJ109" s="10">
        <f t="shared" si="40"/>
        <v>500649.47834719217</v>
      </c>
      <c r="AK109" s="10">
        <f t="shared" si="40"/>
        <v>523331.22245328769</v>
      </c>
      <c r="AL109" s="10">
        <f t="shared" si="40"/>
        <v>545443.78613731195</v>
      </c>
      <c r="AM109" s="10">
        <f t="shared" si="40"/>
        <v>565588.5922103147</v>
      </c>
      <c r="AN109" s="10">
        <f t="shared" si="40"/>
        <v>585727.6818050911</v>
      </c>
      <c r="AO109" s="10">
        <f t="shared" si="40"/>
        <v>607383.45890429011</v>
      </c>
      <c r="AP109" s="10">
        <f t="shared" si="40"/>
        <v>629151.93058240553</v>
      </c>
      <c r="AQ109" s="10">
        <f t="shared" si="40"/>
        <v>647715.93361294409</v>
      </c>
      <c r="AR109" s="10">
        <f t="shared" si="40"/>
        <v>666279.93664348242</v>
      </c>
      <c r="AS109" s="10">
        <f t="shared" si="40"/>
        <v>684843.93967402074</v>
      </c>
      <c r="AT109" s="10">
        <f t="shared" si="40"/>
        <v>703407.94270455919</v>
      </c>
      <c r="AU109" s="10">
        <f t="shared" si="40"/>
        <v>720757.74666091148</v>
      </c>
      <c r="AV109" s="10">
        <f t="shared" si="40"/>
        <v>739321.74969144992</v>
      </c>
      <c r="AW109" s="10">
        <f t="shared" si="40"/>
        <v>757885.7527219886</v>
      </c>
      <c r="AX109" s="10">
        <f t="shared" si="40"/>
        <v>776449.75575252646</v>
      </c>
      <c r="AY109" s="10">
        <f t="shared" si="40"/>
        <v>795013.75878306502</v>
      </c>
      <c r="AZ109" s="10">
        <f t="shared" si="40"/>
        <v>813577.76181360311</v>
      </c>
      <c r="BA109" s="10">
        <f t="shared" si="40"/>
        <v>827883.44048148976</v>
      </c>
      <c r="BB109" s="10">
        <f t="shared" si="40"/>
        <v>846447.44351202785</v>
      </c>
      <c r="BC109" s="10">
        <f t="shared" si="40"/>
        <v>858193.89992562647</v>
      </c>
      <c r="BD109" s="10">
        <f t="shared" si="40"/>
        <v>866343.59752804902</v>
      </c>
      <c r="BE109" s="10">
        <f t="shared" si="40"/>
        <v>872942.5055399267</v>
      </c>
    </row>
    <row r="110" spans="1:57" x14ac:dyDescent="0.25">
      <c r="A110" s="8" t="s">
        <v>181</v>
      </c>
      <c r="B110" s="18">
        <f>B109/B108</f>
        <v>0.95627559632040049</v>
      </c>
      <c r="C110" s="18">
        <f t="shared" ref="C110:BE110" si="41">C109/C108</f>
        <v>0.94231516200581378</v>
      </c>
      <c r="D110" s="18">
        <f t="shared" si="41"/>
        <v>1</v>
      </c>
      <c r="E110" s="18">
        <f t="shared" si="41"/>
        <v>0.98349633065656883</v>
      </c>
      <c r="F110" s="18">
        <f t="shared" si="41"/>
        <v>0.95687387247061584</v>
      </c>
      <c r="G110" s="18">
        <f t="shared" si="41"/>
        <v>0.83319577992987592</v>
      </c>
      <c r="H110" s="18">
        <f t="shared" si="41"/>
        <v>0.89377539927798955</v>
      </c>
      <c r="I110" s="18">
        <f t="shared" si="41"/>
        <v>0.8983677811847548</v>
      </c>
      <c r="J110" s="18">
        <f t="shared" si="41"/>
        <v>0.99432048318045996</v>
      </c>
      <c r="K110" s="18">
        <f t="shared" si="41"/>
        <v>0.99999999999999978</v>
      </c>
      <c r="L110" s="18">
        <f t="shared" si="41"/>
        <v>1</v>
      </c>
      <c r="M110" s="18">
        <f t="shared" si="41"/>
        <v>1</v>
      </c>
      <c r="N110" s="18">
        <f t="shared" si="41"/>
        <v>1</v>
      </c>
      <c r="O110" s="18">
        <f t="shared" si="41"/>
        <v>1</v>
      </c>
      <c r="P110" s="18">
        <f t="shared" si="41"/>
        <v>1</v>
      </c>
      <c r="Q110" s="18">
        <f t="shared" si="41"/>
        <v>1</v>
      </c>
      <c r="R110" s="18">
        <f t="shared" si="41"/>
        <v>0.99461939313354064</v>
      </c>
      <c r="S110" s="18">
        <f t="shared" si="41"/>
        <v>0.99149974149340292</v>
      </c>
      <c r="T110" s="18">
        <f t="shared" si="41"/>
        <v>0.9921866400183782</v>
      </c>
      <c r="U110" s="18">
        <f t="shared" si="41"/>
        <v>0.99349374474164798</v>
      </c>
      <c r="V110" s="18">
        <f t="shared" si="41"/>
        <v>0.98130475707005171</v>
      </c>
      <c r="W110" s="18">
        <f t="shared" si="41"/>
        <v>0.9675549830825394</v>
      </c>
      <c r="X110" s="18">
        <f t="shared" si="41"/>
        <v>0.94512076234787568</v>
      </c>
      <c r="Y110" s="18">
        <f t="shared" si="41"/>
        <v>0.92259310810222972</v>
      </c>
      <c r="Z110" s="18">
        <f t="shared" si="41"/>
        <v>0.91301815893235683</v>
      </c>
      <c r="AA110" s="18">
        <f t="shared" si="41"/>
        <v>0.90461174111671794</v>
      </c>
      <c r="AB110" s="18">
        <f t="shared" si="41"/>
        <v>0.90784630040198999</v>
      </c>
      <c r="AC110" s="18">
        <f t="shared" si="41"/>
        <v>0.89349721819265859</v>
      </c>
      <c r="AD110" s="18">
        <f t="shared" si="41"/>
        <v>0.89305267361391194</v>
      </c>
      <c r="AE110" s="18">
        <f t="shared" si="41"/>
        <v>0.89855145421302396</v>
      </c>
      <c r="AF110" s="18">
        <f t="shared" si="41"/>
        <v>0.90341394805372677</v>
      </c>
      <c r="AG110" s="18">
        <f t="shared" si="41"/>
        <v>0.90731888971299757</v>
      </c>
      <c r="AH110" s="18">
        <f t="shared" si="41"/>
        <v>0.91125521880553262</v>
      </c>
      <c r="AI110" s="18">
        <f t="shared" si="41"/>
        <v>0.91456000455799313</v>
      </c>
      <c r="AJ110" s="18">
        <f t="shared" si="41"/>
        <v>0.91739800118835013</v>
      </c>
      <c r="AK110" s="18">
        <f t="shared" si="41"/>
        <v>0.91904677994794493</v>
      </c>
      <c r="AL110" s="18">
        <f t="shared" si="41"/>
        <v>0.91674482214321196</v>
      </c>
      <c r="AM110" s="18">
        <f t="shared" si="41"/>
        <v>0.90972456822045411</v>
      </c>
      <c r="AN110" s="18">
        <f t="shared" si="41"/>
        <v>0.90276239430816796</v>
      </c>
      <c r="AO110" s="18">
        <f t="shared" si="41"/>
        <v>0.89852230078435258</v>
      </c>
      <c r="AP110" s="18">
        <f t="shared" si="41"/>
        <v>0.89432131037769436</v>
      </c>
      <c r="AQ110" s="18">
        <f t="shared" si="41"/>
        <v>0.88638961443213105</v>
      </c>
      <c r="AR110" s="18">
        <f t="shared" si="41"/>
        <v>0.87887402005075654</v>
      </c>
      <c r="AS110" s="18">
        <f t="shared" si="41"/>
        <v>0.87227387074055374</v>
      </c>
      <c r="AT110" s="18">
        <f t="shared" si="41"/>
        <v>0.86602929756445002</v>
      </c>
      <c r="AU110" s="18">
        <f t="shared" si="41"/>
        <v>0.85851003179308838</v>
      </c>
      <c r="AV110" s="18">
        <f t="shared" si="41"/>
        <v>0.85072439401255195</v>
      </c>
      <c r="AW110" s="18">
        <f t="shared" si="41"/>
        <v>0.84407867913305989</v>
      </c>
      <c r="AX110" s="18">
        <f t="shared" si="41"/>
        <v>0.83746788745508083</v>
      </c>
      <c r="AY110" s="18">
        <f t="shared" si="41"/>
        <v>0.83087917694123237</v>
      </c>
      <c r="AZ110" s="18">
        <f t="shared" si="41"/>
        <v>0.82429406701269414</v>
      </c>
      <c r="BA110" s="18">
        <f t="shared" si="41"/>
        <v>0.818563537001046</v>
      </c>
      <c r="BB110" s="18">
        <f t="shared" si="41"/>
        <v>0.81680285776429584</v>
      </c>
      <c r="BC110" s="18">
        <f t="shared" si="41"/>
        <v>0.80827341474204228</v>
      </c>
      <c r="BD110" s="18">
        <f t="shared" si="41"/>
        <v>0.79683911107224381</v>
      </c>
      <c r="BE110" s="18">
        <f t="shared" si="41"/>
        <v>0.78371352900532598</v>
      </c>
    </row>
    <row r="113" spans="1:57" ht="15.75" x14ac:dyDescent="0.25">
      <c r="A113" s="3" t="s">
        <v>140</v>
      </c>
      <c r="B113" s="3">
        <v>2015</v>
      </c>
      <c r="C113" s="3">
        <v>2016</v>
      </c>
      <c r="D113" s="3">
        <v>2017</v>
      </c>
      <c r="E113" s="3">
        <v>2018</v>
      </c>
      <c r="F113" s="3">
        <v>2019</v>
      </c>
      <c r="G113" s="3">
        <v>2020</v>
      </c>
      <c r="H113" s="3">
        <v>2021</v>
      </c>
      <c r="I113" s="3">
        <v>2022</v>
      </c>
      <c r="J113" s="3">
        <v>2023</v>
      </c>
      <c r="K113" s="3">
        <v>2024</v>
      </c>
      <c r="L113" s="3">
        <v>2025</v>
      </c>
      <c r="M113" s="3">
        <v>2026</v>
      </c>
      <c r="N113" s="3">
        <v>2027</v>
      </c>
      <c r="O113" s="3">
        <v>2028</v>
      </c>
      <c r="P113" s="3">
        <v>2029</v>
      </c>
      <c r="Q113" s="3">
        <v>2030</v>
      </c>
      <c r="R113" s="3">
        <v>2031</v>
      </c>
      <c r="S113" s="3">
        <v>2032</v>
      </c>
      <c r="T113" s="3">
        <v>2033</v>
      </c>
      <c r="U113" s="3">
        <v>2034</v>
      </c>
      <c r="V113" s="3">
        <v>2035</v>
      </c>
      <c r="W113" s="3">
        <v>2036</v>
      </c>
      <c r="X113" s="3">
        <v>2037</v>
      </c>
      <c r="Y113" s="3">
        <v>2038</v>
      </c>
      <c r="Z113" s="3">
        <v>2039</v>
      </c>
      <c r="AA113" s="3">
        <v>2040</v>
      </c>
      <c r="AB113" s="3">
        <v>2041</v>
      </c>
      <c r="AC113" s="3">
        <v>2042</v>
      </c>
      <c r="AD113" s="3">
        <v>2043</v>
      </c>
      <c r="AE113" s="3">
        <v>2044</v>
      </c>
      <c r="AF113" s="3">
        <v>2045</v>
      </c>
      <c r="AG113" s="3">
        <v>2046</v>
      </c>
      <c r="AH113" s="3">
        <v>2047</v>
      </c>
      <c r="AI113" s="3">
        <v>2048</v>
      </c>
      <c r="AJ113" s="3">
        <v>2049</v>
      </c>
      <c r="AK113" s="3">
        <v>2050</v>
      </c>
      <c r="AL113" s="3">
        <v>2051</v>
      </c>
      <c r="AM113" s="3">
        <v>2052</v>
      </c>
      <c r="AN113" s="3">
        <v>2053</v>
      </c>
      <c r="AO113" s="3">
        <v>2054</v>
      </c>
      <c r="AP113" s="3">
        <v>2055</v>
      </c>
      <c r="AQ113" s="3">
        <v>2056</v>
      </c>
      <c r="AR113" s="3">
        <v>2057</v>
      </c>
      <c r="AS113" s="3">
        <v>2058</v>
      </c>
      <c r="AT113" s="3">
        <v>2059</v>
      </c>
      <c r="AU113" s="3">
        <v>2060</v>
      </c>
      <c r="AV113" s="3">
        <v>2061</v>
      </c>
      <c r="AW113" s="3">
        <v>2062</v>
      </c>
      <c r="AX113" s="3">
        <v>2063</v>
      </c>
      <c r="AY113" s="3">
        <v>2064</v>
      </c>
      <c r="AZ113" s="3">
        <v>2065</v>
      </c>
      <c r="BA113" s="3">
        <v>2066</v>
      </c>
      <c r="BB113" s="3">
        <v>2067</v>
      </c>
      <c r="BC113" s="3">
        <v>2068</v>
      </c>
      <c r="BD113" s="3">
        <v>2069</v>
      </c>
      <c r="BE113" s="3">
        <v>2070</v>
      </c>
    </row>
    <row r="114" spans="1:57" x14ac:dyDescent="0.25">
      <c r="A114" t="s">
        <v>143</v>
      </c>
      <c r="B114" s="10">
        <f>B74*$B$85</f>
        <v>0</v>
      </c>
      <c r="C114" s="10">
        <f t="shared" ref="C114:BE118" si="42">C74*$B$85</f>
        <v>0</v>
      </c>
      <c r="D114" s="10">
        <f t="shared" si="42"/>
        <v>0</v>
      </c>
      <c r="E114" s="10">
        <f t="shared" si="42"/>
        <v>0</v>
      </c>
      <c r="F114" s="10">
        <f t="shared" si="42"/>
        <v>0</v>
      </c>
      <c r="G114" s="10">
        <f t="shared" si="42"/>
        <v>0</v>
      </c>
      <c r="H114" s="10">
        <f t="shared" si="42"/>
        <v>0</v>
      </c>
      <c r="I114" s="10">
        <f t="shared" si="42"/>
        <v>0</v>
      </c>
      <c r="J114" s="10">
        <f t="shared" si="42"/>
        <v>0</v>
      </c>
      <c r="K114" s="10">
        <f t="shared" si="42"/>
        <v>0</v>
      </c>
      <c r="L114" s="10">
        <f t="shared" si="42"/>
        <v>0</v>
      </c>
      <c r="M114" s="10">
        <f t="shared" si="42"/>
        <v>0</v>
      </c>
      <c r="N114" s="10">
        <f t="shared" si="42"/>
        <v>0</v>
      </c>
      <c r="O114" s="10">
        <f t="shared" si="42"/>
        <v>0</v>
      </c>
      <c r="P114" s="10">
        <f t="shared" si="42"/>
        <v>0</v>
      </c>
      <c r="Q114" s="10">
        <f t="shared" si="42"/>
        <v>0</v>
      </c>
      <c r="R114" s="10">
        <f t="shared" si="42"/>
        <v>0</v>
      </c>
      <c r="S114" s="10">
        <f t="shared" si="42"/>
        <v>0</v>
      </c>
      <c r="T114" s="10">
        <f t="shared" si="42"/>
        <v>0</v>
      </c>
      <c r="U114" s="10">
        <f t="shared" si="42"/>
        <v>0</v>
      </c>
      <c r="V114" s="10">
        <f t="shared" si="42"/>
        <v>0</v>
      </c>
      <c r="W114" s="10">
        <f t="shared" si="42"/>
        <v>0</v>
      </c>
      <c r="X114" s="10">
        <f t="shared" si="42"/>
        <v>0</v>
      </c>
      <c r="Y114" s="10">
        <f t="shared" si="42"/>
        <v>0</v>
      </c>
      <c r="Z114" s="10">
        <f t="shared" si="42"/>
        <v>0</v>
      </c>
      <c r="AA114" s="10">
        <f t="shared" si="42"/>
        <v>0</v>
      </c>
      <c r="AB114" s="10">
        <f t="shared" si="42"/>
        <v>0</v>
      </c>
      <c r="AC114" s="10">
        <f t="shared" si="42"/>
        <v>0</v>
      </c>
      <c r="AD114" s="10">
        <f t="shared" si="42"/>
        <v>0</v>
      </c>
      <c r="AE114" s="10">
        <f t="shared" si="42"/>
        <v>0</v>
      </c>
      <c r="AF114" s="10">
        <f t="shared" si="42"/>
        <v>0</v>
      </c>
      <c r="AG114" s="10">
        <f t="shared" si="42"/>
        <v>0</v>
      </c>
      <c r="AH114" s="10">
        <f t="shared" si="42"/>
        <v>0</v>
      </c>
      <c r="AI114" s="10">
        <f t="shared" si="42"/>
        <v>0</v>
      </c>
      <c r="AJ114" s="10">
        <f t="shared" si="42"/>
        <v>0</v>
      </c>
      <c r="AK114" s="10">
        <f t="shared" si="42"/>
        <v>0</v>
      </c>
      <c r="AL114" s="10">
        <f t="shared" si="42"/>
        <v>0</v>
      </c>
      <c r="AM114" s="10">
        <f t="shared" si="42"/>
        <v>0</v>
      </c>
      <c r="AN114" s="10">
        <f t="shared" si="42"/>
        <v>0</v>
      </c>
      <c r="AO114" s="10">
        <f t="shared" si="42"/>
        <v>0</v>
      </c>
      <c r="AP114" s="10">
        <f t="shared" si="42"/>
        <v>0</v>
      </c>
      <c r="AQ114" s="10">
        <f t="shared" si="42"/>
        <v>0</v>
      </c>
      <c r="AR114" s="10">
        <f t="shared" si="42"/>
        <v>0</v>
      </c>
      <c r="AS114" s="10">
        <f t="shared" si="42"/>
        <v>0</v>
      </c>
      <c r="AT114" s="10">
        <f t="shared" si="42"/>
        <v>0</v>
      </c>
      <c r="AU114" s="10">
        <f t="shared" si="42"/>
        <v>0</v>
      </c>
      <c r="AV114" s="10">
        <f t="shared" si="42"/>
        <v>0</v>
      </c>
      <c r="AW114" s="10">
        <f t="shared" si="42"/>
        <v>0</v>
      </c>
      <c r="AX114" s="10">
        <f t="shared" si="42"/>
        <v>0</v>
      </c>
      <c r="AY114" s="10">
        <f t="shared" si="42"/>
        <v>0</v>
      </c>
      <c r="AZ114" s="10">
        <f t="shared" si="42"/>
        <v>0</v>
      </c>
      <c r="BA114" s="10">
        <f t="shared" si="42"/>
        <v>0</v>
      </c>
      <c r="BB114" s="10">
        <f t="shared" si="42"/>
        <v>0</v>
      </c>
      <c r="BC114" s="10">
        <f t="shared" si="42"/>
        <v>0</v>
      </c>
      <c r="BD114" s="10">
        <f t="shared" si="42"/>
        <v>0</v>
      </c>
      <c r="BE114" s="10">
        <f t="shared" si="42"/>
        <v>0</v>
      </c>
    </row>
    <row r="115" spans="1:57" x14ac:dyDescent="0.25">
      <c r="A115" t="s">
        <v>144</v>
      </c>
      <c r="B115" s="10">
        <f t="shared" ref="B115:Q122" si="43">B75*$B$85</f>
        <v>0</v>
      </c>
      <c r="C115" s="10">
        <f t="shared" si="43"/>
        <v>0</v>
      </c>
      <c r="D115" s="10">
        <f t="shared" si="43"/>
        <v>0</v>
      </c>
      <c r="E115" s="10">
        <f t="shared" si="43"/>
        <v>0</v>
      </c>
      <c r="F115" s="10">
        <f t="shared" si="43"/>
        <v>0</v>
      </c>
      <c r="G115" s="10">
        <f t="shared" si="43"/>
        <v>0</v>
      </c>
      <c r="H115" s="10">
        <f t="shared" si="43"/>
        <v>0</v>
      </c>
      <c r="I115" s="10">
        <f t="shared" si="43"/>
        <v>0</v>
      </c>
      <c r="J115" s="10">
        <f t="shared" si="43"/>
        <v>0</v>
      </c>
      <c r="K115" s="10">
        <f t="shared" si="43"/>
        <v>0</v>
      </c>
      <c r="L115" s="10">
        <f t="shared" si="43"/>
        <v>0</v>
      </c>
      <c r="M115" s="10">
        <f t="shared" si="43"/>
        <v>0</v>
      </c>
      <c r="N115" s="10">
        <f t="shared" si="43"/>
        <v>0</v>
      </c>
      <c r="O115" s="10">
        <f t="shared" si="43"/>
        <v>0</v>
      </c>
      <c r="P115" s="10">
        <f t="shared" si="43"/>
        <v>0</v>
      </c>
      <c r="Q115" s="10">
        <f t="shared" si="43"/>
        <v>0</v>
      </c>
      <c r="R115" s="10">
        <f t="shared" si="42"/>
        <v>0</v>
      </c>
      <c r="S115" s="10">
        <f t="shared" si="42"/>
        <v>0</v>
      </c>
      <c r="T115" s="10">
        <f t="shared" si="42"/>
        <v>0</v>
      </c>
      <c r="U115" s="10">
        <f t="shared" si="42"/>
        <v>0</v>
      </c>
      <c r="V115" s="10">
        <f t="shared" si="42"/>
        <v>0</v>
      </c>
      <c r="W115" s="10">
        <f t="shared" si="42"/>
        <v>0</v>
      </c>
      <c r="X115" s="10">
        <f t="shared" si="42"/>
        <v>0</v>
      </c>
      <c r="Y115" s="10">
        <f t="shared" si="42"/>
        <v>0</v>
      </c>
      <c r="Z115" s="10">
        <f t="shared" si="42"/>
        <v>0</v>
      </c>
      <c r="AA115" s="10">
        <f t="shared" si="42"/>
        <v>0</v>
      </c>
      <c r="AB115" s="10">
        <f t="shared" si="42"/>
        <v>0</v>
      </c>
      <c r="AC115" s="10">
        <f t="shared" si="42"/>
        <v>0</v>
      </c>
      <c r="AD115" s="10">
        <f t="shared" si="42"/>
        <v>0</v>
      </c>
      <c r="AE115" s="10">
        <f t="shared" si="42"/>
        <v>0</v>
      </c>
      <c r="AF115" s="10">
        <f t="shared" si="42"/>
        <v>0</v>
      </c>
      <c r="AG115" s="10">
        <f t="shared" si="42"/>
        <v>0</v>
      </c>
      <c r="AH115" s="10">
        <f t="shared" si="42"/>
        <v>0</v>
      </c>
      <c r="AI115" s="10">
        <f t="shared" si="42"/>
        <v>0</v>
      </c>
      <c r="AJ115" s="10">
        <f t="shared" si="42"/>
        <v>0</v>
      </c>
      <c r="AK115" s="10">
        <f t="shared" si="42"/>
        <v>0</v>
      </c>
      <c r="AL115" s="10">
        <f t="shared" si="42"/>
        <v>0</v>
      </c>
      <c r="AM115" s="10">
        <f t="shared" si="42"/>
        <v>0</v>
      </c>
      <c r="AN115" s="10">
        <f t="shared" si="42"/>
        <v>0</v>
      </c>
      <c r="AO115" s="10">
        <f t="shared" si="42"/>
        <v>0</v>
      </c>
      <c r="AP115" s="10">
        <f t="shared" si="42"/>
        <v>0</v>
      </c>
      <c r="AQ115" s="10">
        <f t="shared" si="42"/>
        <v>0</v>
      </c>
      <c r="AR115" s="10">
        <f t="shared" si="42"/>
        <v>0</v>
      </c>
      <c r="AS115" s="10">
        <f t="shared" si="42"/>
        <v>0</v>
      </c>
      <c r="AT115" s="10">
        <f t="shared" si="42"/>
        <v>0</v>
      </c>
      <c r="AU115" s="10">
        <f t="shared" si="42"/>
        <v>0</v>
      </c>
      <c r="AV115" s="10">
        <f t="shared" si="42"/>
        <v>0</v>
      </c>
      <c r="AW115" s="10">
        <f t="shared" si="42"/>
        <v>0</v>
      </c>
      <c r="AX115" s="10">
        <f t="shared" si="42"/>
        <v>0</v>
      </c>
      <c r="AY115" s="10">
        <f t="shared" si="42"/>
        <v>0</v>
      </c>
      <c r="AZ115" s="10">
        <f t="shared" si="42"/>
        <v>0</v>
      </c>
      <c r="BA115" s="10">
        <f t="shared" si="42"/>
        <v>0</v>
      </c>
      <c r="BB115" s="10">
        <f t="shared" si="42"/>
        <v>0</v>
      </c>
      <c r="BC115" s="10">
        <f t="shared" si="42"/>
        <v>0</v>
      </c>
      <c r="BD115" s="10">
        <f t="shared" si="42"/>
        <v>0</v>
      </c>
      <c r="BE115" s="10">
        <f t="shared" si="42"/>
        <v>0</v>
      </c>
    </row>
    <row r="116" spans="1:57" x14ac:dyDescent="0.25">
      <c r="A116" t="s">
        <v>146</v>
      </c>
      <c r="B116" s="10">
        <f t="shared" si="43"/>
        <v>0</v>
      </c>
      <c r="C116" s="10">
        <f t="shared" si="42"/>
        <v>0</v>
      </c>
      <c r="D116" s="10">
        <f t="shared" si="42"/>
        <v>0</v>
      </c>
      <c r="E116" s="10">
        <f t="shared" si="42"/>
        <v>0</v>
      </c>
      <c r="F116" s="10">
        <f t="shared" si="42"/>
        <v>27.777777800000003</v>
      </c>
      <c r="G116" s="10">
        <f t="shared" si="42"/>
        <v>52.777777820000004</v>
      </c>
      <c r="H116" s="10">
        <f t="shared" si="42"/>
        <v>80.555555619999993</v>
      </c>
      <c r="I116" s="10">
        <f t="shared" si="42"/>
        <v>108.33333342</v>
      </c>
      <c r="J116" s="10">
        <f t="shared" si="42"/>
        <v>133.33333343999999</v>
      </c>
      <c r="K116" s="10">
        <f t="shared" si="42"/>
        <v>161.11111123999999</v>
      </c>
      <c r="L116" s="10">
        <f t="shared" si="42"/>
        <v>188.88888904000001</v>
      </c>
      <c r="M116" s="10">
        <f t="shared" si="42"/>
        <v>213.88888906000003</v>
      </c>
      <c r="N116" s="10">
        <f t="shared" si="42"/>
        <v>241.66666686000002</v>
      </c>
      <c r="O116" s="10">
        <f t="shared" si="42"/>
        <v>266.66666687999998</v>
      </c>
      <c r="P116" s="10">
        <f t="shared" si="42"/>
        <v>294.44444468</v>
      </c>
      <c r="Q116" s="10">
        <f t="shared" si="42"/>
        <v>319.44444469999996</v>
      </c>
      <c r="R116" s="10">
        <f t="shared" si="42"/>
        <v>394.44444476000001</v>
      </c>
      <c r="S116" s="10">
        <f t="shared" si="42"/>
        <v>466.66666703999999</v>
      </c>
      <c r="T116" s="10">
        <f t="shared" si="42"/>
        <v>541.66666710000004</v>
      </c>
      <c r="U116" s="10">
        <f t="shared" si="42"/>
        <v>616.66666716000009</v>
      </c>
      <c r="V116" s="10">
        <f t="shared" si="42"/>
        <v>688.88888944000007</v>
      </c>
      <c r="W116" s="10">
        <f t="shared" si="42"/>
        <v>763.8888895</v>
      </c>
      <c r="X116" s="10">
        <f t="shared" si="42"/>
        <v>836.11111177999999</v>
      </c>
      <c r="Y116" s="10">
        <f t="shared" si="42"/>
        <v>911.11111184000004</v>
      </c>
      <c r="Z116" s="10">
        <f t="shared" si="42"/>
        <v>986.11111189999997</v>
      </c>
      <c r="AA116" s="10">
        <f t="shared" si="42"/>
        <v>1058.3333341800001</v>
      </c>
      <c r="AB116" s="10">
        <f t="shared" si="42"/>
        <v>1144.4444453600001</v>
      </c>
      <c r="AC116" s="10">
        <f t="shared" si="42"/>
        <v>1230.55555654</v>
      </c>
      <c r="AD116" s="10">
        <f t="shared" si="42"/>
        <v>1313.8888899400001</v>
      </c>
      <c r="AE116" s="10">
        <f t="shared" si="42"/>
        <v>1400.00000112</v>
      </c>
      <c r="AF116" s="10">
        <f t="shared" si="42"/>
        <v>1486.1111123000001</v>
      </c>
      <c r="AG116" s="10">
        <f t="shared" si="42"/>
        <v>1569.4444457000002</v>
      </c>
      <c r="AH116" s="10">
        <f t="shared" si="42"/>
        <v>1655.55555688</v>
      </c>
      <c r="AI116" s="10">
        <f t="shared" si="42"/>
        <v>1741.6666680599999</v>
      </c>
      <c r="AJ116" s="10">
        <f t="shared" si="42"/>
        <v>1825.0000014600002</v>
      </c>
      <c r="AK116" s="10">
        <f t="shared" si="42"/>
        <v>1911.1111126400001</v>
      </c>
      <c r="AL116" s="10">
        <f t="shared" si="42"/>
        <v>1975.0000015800001</v>
      </c>
      <c r="AM116" s="10">
        <f t="shared" si="42"/>
        <v>2038.8888905200001</v>
      </c>
      <c r="AN116" s="10">
        <f t="shared" si="42"/>
        <v>2102.7777794600001</v>
      </c>
      <c r="AO116" s="10">
        <f t="shared" si="42"/>
        <v>2166.6666684000002</v>
      </c>
      <c r="AP116" s="10">
        <f t="shared" si="42"/>
        <v>2230.5555573399997</v>
      </c>
      <c r="AQ116" s="10">
        <f t="shared" si="42"/>
        <v>2291.6666685</v>
      </c>
      <c r="AR116" s="10">
        <f t="shared" si="42"/>
        <v>2355.55555744</v>
      </c>
      <c r="AS116" s="10">
        <f t="shared" si="42"/>
        <v>2419.4444463800005</v>
      </c>
      <c r="AT116" s="10">
        <f t="shared" si="42"/>
        <v>2483.3333353200001</v>
      </c>
      <c r="AU116" s="10">
        <f t="shared" si="42"/>
        <v>2547.2222242600001</v>
      </c>
      <c r="AV116" s="10">
        <f t="shared" si="42"/>
        <v>2675.0000021400001</v>
      </c>
      <c r="AW116" s="10">
        <f t="shared" si="42"/>
        <v>2800.00000224</v>
      </c>
      <c r="AX116" s="10">
        <f t="shared" si="42"/>
        <v>2927.77778012</v>
      </c>
      <c r="AY116" s="10">
        <f t="shared" si="42"/>
        <v>3052.7777802200003</v>
      </c>
      <c r="AZ116" s="10">
        <f t="shared" si="42"/>
        <v>3180.5555580999999</v>
      </c>
      <c r="BA116" s="10">
        <f t="shared" si="42"/>
        <v>3308.3333359800004</v>
      </c>
      <c r="BB116" s="10">
        <f t="shared" si="42"/>
        <v>3433.3333360800002</v>
      </c>
      <c r="BC116" s="10">
        <f t="shared" si="42"/>
        <v>3561.1111139600002</v>
      </c>
      <c r="BD116" s="10">
        <f t="shared" si="42"/>
        <v>3686.1111140600001</v>
      </c>
      <c r="BE116" s="10">
        <f t="shared" si="42"/>
        <v>3813.8888919400001</v>
      </c>
    </row>
    <row r="117" spans="1:57" x14ac:dyDescent="0.25">
      <c r="A117" t="s">
        <v>147</v>
      </c>
      <c r="B117" s="10">
        <f t="shared" si="43"/>
        <v>0</v>
      </c>
      <c r="C117" s="10">
        <f t="shared" si="42"/>
        <v>0</v>
      </c>
      <c r="D117" s="10">
        <f t="shared" si="42"/>
        <v>0</v>
      </c>
      <c r="E117" s="10">
        <f t="shared" si="42"/>
        <v>0</v>
      </c>
      <c r="F117" s="10">
        <f t="shared" si="42"/>
        <v>8.3333333399999994</v>
      </c>
      <c r="G117" s="10">
        <f t="shared" si="42"/>
        <v>16.666666679999999</v>
      </c>
      <c r="H117" s="10">
        <f t="shared" si="42"/>
        <v>22.222222240000001</v>
      </c>
      <c r="I117" s="10">
        <f t="shared" si="42"/>
        <v>30.55555558</v>
      </c>
      <c r="J117" s="10">
        <f t="shared" si="42"/>
        <v>38.888888920000007</v>
      </c>
      <c r="K117" s="10">
        <f t="shared" si="42"/>
        <v>47.222222260000002</v>
      </c>
      <c r="L117" s="10">
        <f t="shared" si="42"/>
        <v>52.777777820000004</v>
      </c>
      <c r="M117" s="10">
        <f t="shared" si="42"/>
        <v>44.444444480000001</v>
      </c>
      <c r="N117" s="10">
        <f t="shared" si="42"/>
        <v>36.111111140000006</v>
      </c>
      <c r="O117" s="10">
        <f t="shared" si="42"/>
        <v>27.777777799997946</v>
      </c>
      <c r="P117" s="10">
        <f t="shared" si="42"/>
        <v>19.444444460000003</v>
      </c>
      <c r="Q117" s="10">
        <f t="shared" si="42"/>
        <v>11.11111112</v>
      </c>
      <c r="R117" s="10">
        <f t="shared" si="42"/>
        <v>8.3333333399999994</v>
      </c>
      <c r="S117" s="10">
        <f t="shared" si="42"/>
        <v>8.3333333399999994</v>
      </c>
      <c r="T117" s="10">
        <f t="shared" si="42"/>
        <v>8.3333333399999994</v>
      </c>
      <c r="U117" s="10">
        <f t="shared" si="42"/>
        <v>5.5555555600000002</v>
      </c>
      <c r="V117" s="10">
        <f t="shared" si="42"/>
        <v>5.5555555600000002</v>
      </c>
      <c r="W117" s="10">
        <f t="shared" si="42"/>
        <v>2.7777777800000001</v>
      </c>
      <c r="X117" s="10">
        <f t="shared" si="42"/>
        <v>2.7777777800000001</v>
      </c>
      <c r="Y117" s="10">
        <f t="shared" si="42"/>
        <v>2.7777777800000001</v>
      </c>
      <c r="Z117" s="10">
        <f t="shared" si="42"/>
        <v>0</v>
      </c>
      <c r="AA117" s="10">
        <f t="shared" si="42"/>
        <v>0</v>
      </c>
      <c r="AB117" s="10">
        <f t="shared" si="42"/>
        <v>0</v>
      </c>
      <c r="AC117" s="10">
        <f t="shared" si="42"/>
        <v>0</v>
      </c>
      <c r="AD117" s="10">
        <f t="shared" si="42"/>
        <v>0</v>
      </c>
      <c r="AE117" s="10">
        <f t="shared" si="42"/>
        <v>0</v>
      </c>
      <c r="AF117" s="10">
        <f t="shared" si="42"/>
        <v>0</v>
      </c>
      <c r="AG117" s="10">
        <f t="shared" si="42"/>
        <v>0</v>
      </c>
      <c r="AH117" s="10">
        <f t="shared" si="42"/>
        <v>0</v>
      </c>
      <c r="AI117" s="10">
        <f t="shared" si="42"/>
        <v>0</v>
      </c>
      <c r="AJ117" s="10">
        <f t="shared" si="42"/>
        <v>0</v>
      </c>
      <c r="AK117" s="10">
        <f t="shared" si="42"/>
        <v>0</v>
      </c>
      <c r="AL117" s="10">
        <f t="shared" si="42"/>
        <v>0</v>
      </c>
      <c r="AM117" s="10">
        <f t="shared" si="42"/>
        <v>0</v>
      </c>
      <c r="AN117" s="10">
        <f t="shared" si="42"/>
        <v>0</v>
      </c>
      <c r="AO117" s="10">
        <f t="shared" si="42"/>
        <v>0</v>
      </c>
      <c r="AP117" s="10">
        <f t="shared" si="42"/>
        <v>0</v>
      </c>
      <c r="AQ117" s="10">
        <f t="shared" si="42"/>
        <v>0</v>
      </c>
      <c r="AR117" s="10">
        <f t="shared" si="42"/>
        <v>0</v>
      </c>
      <c r="AS117" s="10">
        <f t="shared" si="42"/>
        <v>0</v>
      </c>
      <c r="AT117" s="10">
        <f t="shared" si="42"/>
        <v>0</v>
      </c>
      <c r="AU117" s="10">
        <f t="shared" si="42"/>
        <v>0</v>
      </c>
      <c r="AV117" s="10">
        <f t="shared" si="42"/>
        <v>0</v>
      </c>
      <c r="AW117" s="10">
        <f t="shared" si="42"/>
        <v>0</v>
      </c>
      <c r="AX117" s="10">
        <f t="shared" si="42"/>
        <v>0</v>
      </c>
      <c r="AY117" s="10">
        <f t="shared" si="42"/>
        <v>0</v>
      </c>
      <c r="AZ117" s="10">
        <f t="shared" si="42"/>
        <v>0</v>
      </c>
      <c r="BA117" s="10">
        <f t="shared" si="42"/>
        <v>0</v>
      </c>
      <c r="BB117" s="10">
        <f t="shared" si="42"/>
        <v>0</v>
      </c>
      <c r="BC117" s="10">
        <f t="shared" si="42"/>
        <v>0</v>
      </c>
      <c r="BD117" s="10">
        <f t="shared" si="42"/>
        <v>0</v>
      </c>
      <c r="BE117" s="10">
        <f t="shared" si="42"/>
        <v>0</v>
      </c>
    </row>
    <row r="118" spans="1:57" x14ac:dyDescent="0.25">
      <c r="A118" t="s">
        <v>148</v>
      </c>
      <c r="B118" s="10">
        <f t="shared" si="43"/>
        <v>0</v>
      </c>
      <c r="C118" s="10">
        <f t="shared" si="42"/>
        <v>0</v>
      </c>
      <c r="D118" s="10">
        <f t="shared" si="42"/>
        <v>0</v>
      </c>
      <c r="E118" s="10">
        <f t="shared" si="42"/>
        <v>0</v>
      </c>
      <c r="F118" s="10">
        <f t="shared" si="42"/>
        <v>0</v>
      </c>
      <c r="G118" s="10">
        <f t="shared" si="42"/>
        <v>0</v>
      </c>
      <c r="H118" s="10">
        <f t="shared" si="42"/>
        <v>0</v>
      </c>
      <c r="I118" s="10">
        <f t="shared" si="42"/>
        <v>0</v>
      </c>
      <c r="J118" s="10">
        <f t="shared" si="42"/>
        <v>0</v>
      </c>
      <c r="K118" s="10">
        <f t="shared" si="42"/>
        <v>0</v>
      </c>
      <c r="L118" s="10">
        <f t="shared" si="42"/>
        <v>0</v>
      </c>
      <c r="M118" s="10">
        <f t="shared" si="42"/>
        <v>0</v>
      </c>
      <c r="N118" s="10">
        <f t="shared" si="42"/>
        <v>0</v>
      </c>
      <c r="O118" s="10">
        <f t="shared" si="42"/>
        <v>0</v>
      </c>
      <c r="P118" s="10">
        <f t="shared" si="42"/>
        <v>0</v>
      </c>
      <c r="Q118" s="10">
        <f t="shared" si="42"/>
        <v>0</v>
      </c>
      <c r="R118" s="10">
        <f t="shared" si="42"/>
        <v>0</v>
      </c>
      <c r="S118" s="10">
        <f t="shared" si="42"/>
        <v>0</v>
      </c>
      <c r="T118" s="10">
        <f t="shared" si="42"/>
        <v>0</v>
      </c>
      <c r="U118" s="10">
        <f t="shared" si="42"/>
        <v>0</v>
      </c>
      <c r="V118" s="10">
        <f t="shared" si="42"/>
        <v>0</v>
      </c>
      <c r="W118" s="10">
        <f t="shared" si="42"/>
        <v>0</v>
      </c>
      <c r="X118" s="10">
        <f t="shared" si="42"/>
        <v>0</v>
      </c>
      <c r="Y118" s="10">
        <f t="shared" si="42"/>
        <v>0</v>
      </c>
      <c r="Z118" s="10">
        <f t="shared" si="42"/>
        <v>0</v>
      </c>
      <c r="AA118" s="10">
        <f t="shared" si="42"/>
        <v>0</v>
      </c>
      <c r="AB118" s="10">
        <f t="shared" si="42"/>
        <v>0</v>
      </c>
      <c r="AC118" s="10">
        <f t="shared" si="42"/>
        <v>0</v>
      </c>
      <c r="AD118" s="10">
        <f t="shared" si="42"/>
        <v>0</v>
      </c>
      <c r="AE118" s="10">
        <f t="shared" si="42"/>
        <v>0</v>
      </c>
      <c r="AF118" s="10">
        <f t="shared" si="42"/>
        <v>0</v>
      </c>
      <c r="AG118" s="10">
        <f t="shared" si="42"/>
        <v>0</v>
      </c>
      <c r="AH118" s="10">
        <f t="shared" si="42"/>
        <v>0</v>
      </c>
      <c r="AI118" s="10">
        <f t="shared" si="42"/>
        <v>0</v>
      </c>
      <c r="AJ118" s="10">
        <f t="shared" si="42"/>
        <v>0</v>
      </c>
      <c r="AK118" s="10">
        <f t="shared" si="42"/>
        <v>0</v>
      </c>
      <c r="AL118" s="10">
        <f t="shared" si="42"/>
        <v>0</v>
      </c>
      <c r="AM118" s="10">
        <f t="shared" si="42"/>
        <v>0</v>
      </c>
      <c r="AN118" s="10">
        <f t="shared" si="42"/>
        <v>0</v>
      </c>
      <c r="AO118" s="10">
        <f t="shared" si="42"/>
        <v>0</v>
      </c>
      <c r="AP118" s="10">
        <f t="shared" si="42"/>
        <v>0</v>
      </c>
      <c r="AQ118" s="10">
        <f t="shared" si="42"/>
        <v>0</v>
      </c>
      <c r="AR118" s="10">
        <f t="shared" si="42"/>
        <v>0</v>
      </c>
      <c r="AS118" s="10">
        <f t="shared" si="42"/>
        <v>0</v>
      </c>
      <c r="AT118" s="10">
        <f t="shared" si="42"/>
        <v>0</v>
      </c>
      <c r="AU118" s="10">
        <f t="shared" si="42"/>
        <v>0</v>
      </c>
      <c r="AV118" s="10">
        <f t="shared" si="42"/>
        <v>0</v>
      </c>
      <c r="AW118" s="10">
        <f t="shared" si="42"/>
        <v>0</v>
      </c>
      <c r="AX118" s="10">
        <f t="shared" si="42"/>
        <v>0</v>
      </c>
      <c r="AY118" s="10">
        <f t="shared" si="42"/>
        <v>0</v>
      </c>
      <c r="AZ118" s="10">
        <f t="shared" si="42"/>
        <v>0</v>
      </c>
      <c r="BA118" s="10">
        <f t="shared" ref="C118:BE122" si="44">BA78*$B$85</f>
        <v>0</v>
      </c>
      <c r="BB118" s="10">
        <f t="shared" si="44"/>
        <v>0</v>
      </c>
      <c r="BC118" s="10">
        <f t="shared" si="44"/>
        <v>0</v>
      </c>
      <c r="BD118" s="10">
        <f t="shared" si="44"/>
        <v>0</v>
      </c>
      <c r="BE118" s="10">
        <f t="shared" si="44"/>
        <v>0</v>
      </c>
    </row>
    <row r="119" spans="1:57" x14ac:dyDescent="0.25">
      <c r="A119" t="s">
        <v>149</v>
      </c>
      <c r="B119" s="10">
        <f t="shared" si="43"/>
        <v>0</v>
      </c>
      <c r="C119" s="10">
        <f t="shared" si="44"/>
        <v>0</v>
      </c>
      <c r="D119" s="10">
        <f t="shared" si="44"/>
        <v>0</v>
      </c>
      <c r="E119" s="10">
        <f t="shared" si="44"/>
        <v>0</v>
      </c>
      <c r="F119" s="10">
        <f t="shared" si="44"/>
        <v>0</v>
      </c>
      <c r="G119" s="10">
        <f t="shared" si="44"/>
        <v>0</v>
      </c>
      <c r="H119" s="10">
        <f t="shared" si="44"/>
        <v>0</v>
      </c>
      <c r="I119" s="10">
        <f t="shared" si="44"/>
        <v>0</v>
      </c>
      <c r="J119" s="10">
        <f t="shared" si="44"/>
        <v>0</v>
      </c>
      <c r="K119" s="10">
        <f t="shared" si="44"/>
        <v>0</v>
      </c>
      <c r="L119" s="10">
        <f t="shared" si="44"/>
        <v>0</v>
      </c>
      <c r="M119" s="10">
        <f t="shared" si="44"/>
        <v>0</v>
      </c>
      <c r="N119" s="10">
        <f t="shared" si="44"/>
        <v>0</v>
      </c>
      <c r="O119" s="10">
        <f t="shared" si="44"/>
        <v>0</v>
      </c>
      <c r="P119" s="10">
        <f t="shared" si="44"/>
        <v>0</v>
      </c>
      <c r="Q119" s="10">
        <f t="shared" si="44"/>
        <v>0</v>
      </c>
      <c r="R119" s="10">
        <f t="shared" si="44"/>
        <v>0</v>
      </c>
      <c r="S119" s="10">
        <f t="shared" si="44"/>
        <v>0</v>
      </c>
      <c r="T119" s="10">
        <f t="shared" si="44"/>
        <v>0</v>
      </c>
      <c r="U119" s="10">
        <f t="shared" si="44"/>
        <v>2.7777777800000001</v>
      </c>
      <c r="V119" s="10">
        <f t="shared" si="44"/>
        <v>2.7777777800000001</v>
      </c>
      <c r="W119" s="10">
        <f t="shared" si="44"/>
        <v>2.7777777800000001</v>
      </c>
      <c r="X119" s="10">
        <f t="shared" si="44"/>
        <v>2.7777777800000001</v>
      </c>
      <c r="Y119" s="10">
        <f t="shared" si="44"/>
        <v>2.7777777800000001</v>
      </c>
      <c r="Z119" s="10">
        <f t="shared" si="44"/>
        <v>2.7777777800000001</v>
      </c>
      <c r="AA119" s="10">
        <f t="shared" si="44"/>
        <v>2.7777777800000001</v>
      </c>
      <c r="AB119" s="10">
        <f t="shared" si="44"/>
        <v>2.7777777799969501</v>
      </c>
      <c r="AC119" s="10">
        <f t="shared" si="44"/>
        <v>2.777777780004139</v>
      </c>
      <c r="AD119" s="10">
        <f t="shared" si="44"/>
        <v>2.7777777799903864</v>
      </c>
      <c r="AE119" s="10">
        <f t="shared" si="44"/>
        <v>2.7777777800000001</v>
      </c>
      <c r="AF119" s="10">
        <f t="shared" si="44"/>
        <v>2.7777777800000001</v>
      </c>
      <c r="AG119" s="10">
        <f t="shared" si="44"/>
        <v>2.7777777799962724</v>
      </c>
      <c r="AH119" s="10">
        <f t="shared" si="44"/>
        <v>0</v>
      </c>
      <c r="AI119" s="10">
        <f t="shared" si="44"/>
        <v>0</v>
      </c>
      <c r="AJ119" s="10">
        <f t="shared" si="44"/>
        <v>0</v>
      </c>
      <c r="AK119" s="10">
        <f t="shared" si="44"/>
        <v>0</v>
      </c>
      <c r="AL119" s="10">
        <f t="shared" si="44"/>
        <v>0</v>
      </c>
      <c r="AM119" s="10">
        <f t="shared" si="44"/>
        <v>0</v>
      </c>
      <c r="AN119" s="10">
        <f t="shared" si="44"/>
        <v>0</v>
      </c>
      <c r="AO119" s="10">
        <f t="shared" si="44"/>
        <v>0</v>
      </c>
      <c r="AP119" s="10">
        <f t="shared" si="44"/>
        <v>0</v>
      </c>
      <c r="AQ119" s="10">
        <f t="shared" si="44"/>
        <v>0</v>
      </c>
      <c r="AR119" s="10">
        <f t="shared" si="44"/>
        <v>0</v>
      </c>
      <c r="AS119" s="10">
        <f t="shared" si="44"/>
        <v>0</v>
      </c>
      <c r="AT119" s="10">
        <f t="shared" si="44"/>
        <v>0</v>
      </c>
      <c r="AU119" s="10">
        <f t="shared" si="44"/>
        <v>0</v>
      </c>
      <c r="AV119" s="10">
        <f t="shared" si="44"/>
        <v>0</v>
      </c>
      <c r="AW119" s="10">
        <f t="shared" si="44"/>
        <v>0</v>
      </c>
      <c r="AX119" s="10">
        <f t="shared" si="44"/>
        <v>0</v>
      </c>
      <c r="AY119" s="10">
        <f t="shared" si="44"/>
        <v>0</v>
      </c>
      <c r="AZ119" s="10">
        <f t="shared" si="44"/>
        <v>0</v>
      </c>
      <c r="BA119" s="10">
        <f t="shared" si="44"/>
        <v>0</v>
      </c>
      <c r="BB119" s="10">
        <f t="shared" si="44"/>
        <v>0</v>
      </c>
      <c r="BC119" s="10">
        <f t="shared" si="44"/>
        <v>0</v>
      </c>
      <c r="BD119" s="10">
        <f t="shared" si="44"/>
        <v>0</v>
      </c>
      <c r="BE119" s="10">
        <f t="shared" si="44"/>
        <v>0</v>
      </c>
    </row>
    <row r="120" spans="1:57" x14ac:dyDescent="0.25">
      <c r="A120" t="s">
        <v>150</v>
      </c>
      <c r="B120" s="10">
        <f t="shared" si="43"/>
        <v>0</v>
      </c>
      <c r="C120" s="10">
        <f t="shared" si="44"/>
        <v>0</v>
      </c>
      <c r="D120" s="10">
        <f t="shared" si="44"/>
        <v>0</v>
      </c>
      <c r="E120" s="10">
        <f t="shared" si="44"/>
        <v>0</v>
      </c>
      <c r="F120" s="10">
        <f t="shared" si="44"/>
        <v>0</v>
      </c>
      <c r="G120" s="10">
        <f t="shared" si="44"/>
        <v>0</v>
      </c>
      <c r="H120" s="10">
        <f t="shared" si="44"/>
        <v>0</v>
      </c>
      <c r="I120" s="10">
        <f t="shared" si="44"/>
        <v>0</v>
      </c>
      <c r="J120" s="10">
        <f t="shared" si="44"/>
        <v>0</v>
      </c>
      <c r="K120" s="10">
        <f t="shared" si="44"/>
        <v>0</v>
      </c>
      <c r="L120" s="10">
        <f t="shared" si="44"/>
        <v>0</v>
      </c>
      <c r="M120" s="10">
        <f t="shared" si="44"/>
        <v>0</v>
      </c>
      <c r="N120" s="10">
        <f t="shared" si="44"/>
        <v>0</v>
      </c>
      <c r="O120" s="10">
        <f t="shared" si="44"/>
        <v>0</v>
      </c>
      <c r="P120" s="10">
        <f t="shared" si="44"/>
        <v>0</v>
      </c>
      <c r="Q120" s="10">
        <f t="shared" si="44"/>
        <v>0</v>
      </c>
      <c r="R120" s="10">
        <f t="shared" si="44"/>
        <v>0</v>
      </c>
      <c r="S120" s="10">
        <f t="shared" si="44"/>
        <v>0</v>
      </c>
      <c r="T120" s="10">
        <f t="shared" si="44"/>
        <v>0</v>
      </c>
      <c r="U120" s="10">
        <f t="shared" si="44"/>
        <v>0</v>
      </c>
      <c r="V120" s="10">
        <f t="shared" si="44"/>
        <v>0</v>
      </c>
      <c r="W120" s="10">
        <f t="shared" si="44"/>
        <v>0</v>
      </c>
      <c r="X120" s="10">
        <f t="shared" si="44"/>
        <v>0</v>
      </c>
      <c r="Y120" s="10">
        <f t="shared" si="44"/>
        <v>0</v>
      </c>
      <c r="Z120" s="10">
        <f t="shared" si="44"/>
        <v>0</v>
      </c>
      <c r="AA120" s="10">
        <f t="shared" si="44"/>
        <v>0</v>
      </c>
      <c r="AB120" s="10">
        <f t="shared" si="44"/>
        <v>0</v>
      </c>
      <c r="AC120" s="10">
        <f t="shared" si="44"/>
        <v>0</v>
      </c>
      <c r="AD120" s="10">
        <f t="shared" si="44"/>
        <v>0</v>
      </c>
      <c r="AE120" s="10">
        <f t="shared" si="44"/>
        <v>0</v>
      </c>
      <c r="AF120" s="10">
        <f t="shared" si="44"/>
        <v>0</v>
      </c>
      <c r="AG120" s="10">
        <f t="shared" si="44"/>
        <v>0</v>
      </c>
      <c r="AH120" s="10">
        <f t="shared" si="44"/>
        <v>0</v>
      </c>
      <c r="AI120" s="10">
        <f t="shared" si="44"/>
        <v>0</v>
      </c>
      <c r="AJ120" s="10">
        <f t="shared" si="44"/>
        <v>0</v>
      </c>
      <c r="AK120" s="10">
        <f t="shared" si="44"/>
        <v>0</v>
      </c>
      <c r="AL120" s="10">
        <f t="shared" si="44"/>
        <v>0</v>
      </c>
      <c r="AM120" s="10">
        <f t="shared" si="44"/>
        <v>0</v>
      </c>
      <c r="AN120" s="10">
        <f t="shared" si="44"/>
        <v>0</v>
      </c>
      <c r="AO120" s="10">
        <f t="shared" si="44"/>
        <v>0</v>
      </c>
      <c r="AP120" s="10">
        <f t="shared" si="44"/>
        <v>0</v>
      </c>
      <c r="AQ120" s="10">
        <f t="shared" si="44"/>
        <v>0</v>
      </c>
      <c r="AR120" s="10">
        <f t="shared" si="44"/>
        <v>0</v>
      </c>
      <c r="AS120" s="10">
        <f t="shared" si="44"/>
        <v>0</v>
      </c>
      <c r="AT120" s="10">
        <f t="shared" si="44"/>
        <v>0</v>
      </c>
      <c r="AU120" s="10">
        <f t="shared" si="44"/>
        <v>0</v>
      </c>
      <c r="AV120" s="10">
        <f t="shared" si="44"/>
        <v>0</v>
      </c>
      <c r="AW120" s="10">
        <f t="shared" si="44"/>
        <v>0</v>
      </c>
      <c r="AX120" s="10">
        <f t="shared" si="44"/>
        <v>0</v>
      </c>
      <c r="AY120" s="10">
        <f t="shared" si="44"/>
        <v>0</v>
      </c>
      <c r="AZ120" s="10">
        <f t="shared" si="44"/>
        <v>0</v>
      </c>
      <c r="BA120" s="10">
        <f t="shared" si="44"/>
        <v>0</v>
      </c>
      <c r="BB120" s="10">
        <f t="shared" si="44"/>
        <v>0</v>
      </c>
      <c r="BC120" s="10">
        <f t="shared" si="44"/>
        <v>0</v>
      </c>
      <c r="BD120" s="10">
        <f t="shared" si="44"/>
        <v>0</v>
      </c>
      <c r="BE120" s="10">
        <f t="shared" si="44"/>
        <v>0</v>
      </c>
    </row>
    <row r="121" spans="1:57" x14ac:dyDescent="0.25">
      <c r="A121" t="s">
        <v>151</v>
      </c>
      <c r="B121" s="10">
        <f t="shared" si="43"/>
        <v>0</v>
      </c>
      <c r="C121" s="10">
        <f t="shared" si="44"/>
        <v>0</v>
      </c>
      <c r="D121" s="10">
        <f t="shared" si="44"/>
        <v>0</v>
      </c>
      <c r="E121" s="10">
        <f t="shared" si="44"/>
        <v>0</v>
      </c>
      <c r="F121" s="10">
        <f t="shared" si="44"/>
        <v>0</v>
      </c>
      <c r="G121" s="10">
        <f t="shared" si="44"/>
        <v>0</v>
      </c>
      <c r="H121" s="10">
        <f t="shared" si="44"/>
        <v>0</v>
      </c>
      <c r="I121" s="10">
        <f t="shared" si="44"/>
        <v>0</v>
      </c>
      <c r="J121" s="10">
        <f t="shared" si="44"/>
        <v>0</v>
      </c>
      <c r="K121" s="10">
        <f t="shared" si="44"/>
        <v>0</v>
      </c>
      <c r="L121" s="10">
        <f t="shared" si="44"/>
        <v>0</v>
      </c>
      <c r="M121" s="10">
        <f t="shared" si="44"/>
        <v>0</v>
      </c>
      <c r="N121" s="10">
        <f t="shared" si="44"/>
        <v>0</v>
      </c>
      <c r="O121" s="10">
        <f t="shared" si="44"/>
        <v>0</v>
      </c>
      <c r="P121" s="10">
        <f t="shared" si="44"/>
        <v>0</v>
      </c>
      <c r="Q121" s="10">
        <f t="shared" si="44"/>
        <v>0</v>
      </c>
      <c r="R121" s="10">
        <f t="shared" si="44"/>
        <v>0</v>
      </c>
      <c r="S121" s="10">
        <f t="shared" si="44"/>
        <v>2.7777777800000001</v>
      </c>
      <c r="T121" s="10">
        <f t="shared" si="44"/>
        <v>2.7777777800000001</v>
      </c>
      <c r="U121" s="10">
        <f t="shared" si="44"/>
        <v>5.5555555600000002</v>
      </c>
      <c r="V121" s="10">
        <f t="shared" si="44"/>
        <v>5.5555555600000002</v>
      </c>
      <c r="W121" s="10">
        <f t="shared" si="44"/>
        <v>8.3333333399999994</v>
      </c>
      <c r="X121" s="10">
        <f t="shared" si="44"/>
        <v>8.3333333399998892</v>
      </c>
      <c r="Y121" s="10">
        <f t="shared" si="44"/>
        <v>11.11111112</v>
      </c>
      <c r="Z121" s="10">
        <f t="shared" si="44"/>
        <v>11.111111119998501</v>
      </c>
      <c r="AA121" s="10">
        <f t="shared" si="44"/>
        <v>13.888888900000001</v>
      </c>
      <c r="AB121" s="10">
        <f t="shared" si="44"/>
        <v>13.888888899992027</v>
      </c>
      <c r="AC121" s="10">
        <f t="shared" si="44"/>
        <v>16.666666679999999</v>
      </c>
      <c r="AD121" s="10">
        <f t="shared" si="44"/>
        <v>16.666666679999999</v>
      </c>
      <c r="AE121" s="10">
        <f t="shared" si="44"/>
        <v>19.444444460000003</v>
      </c>
      <c r="AF121" s="10">
        <f t="shared" si="44"/>
        <v>19.444444460000003</v>
      </c>
      <c r="AG121" s="10">
        <f t="shared" si="44"/>
        <v>22.222222240000001</v>
      </c>
      <c r="AH121" s="10">
        <f t="shared" si="44"/>
        <v>22.222222240000001</v>
      </c>
      <c r="AI121" s="10">
        <f t="shared" si="44"/>
        <v>25.000000020000002</v>
      </c>
      <c r="AJ121" s="10">
        <f t="shared" si="44"/>
        <v>25.000000020000002</v>
      </c>
      <c r="AK121" s="10">
        <f t="shared" si="44"/>
        <v>27.777777800000003</v>
      </c>
      <c r="AL121" s="10">
        <f t="shared" si="44"/>
        <v>27.777777800000003</v>
      </c>
      <c r="AM121" s="10">
        <f t="shared" si="44"/>
        <v>30.55555558</v>
      </c>
      <c r="AN121" s="10">
        <f t="shared" si="44"/>
        <v>33.333333359999997</v>
      </c>
      <c r="AO121" s="10">
        <f t="shared" si="44"/>
        <v>36.111111140000006</v>
      </c>
      <c r="AP121" s="10">
        <f t="shared" si="44"/>
        <v>36.111111140000006</v>
      </c>
      <c r="AQ121" s="10">
        <f t="shared" si="44"/>
        <v>38.888888920000007</v>
      </c>
      <c r="AR121" s="10">
        <f t="shared" si="44"/>
        <v>41.6666667</v>
      </c>
      <c r="AS121" s="10">
        <f t="shared" si="44"/>
        <v>44.444444480000001</v>
      </c>
      <c r="AT121" s="10">
        <f t="shared" si="44"/>
        <v>44.444444480000001</v>
      </c>
      <c r="AU121" s="10">
        <f t="shared" si="44"/>
        <v>47.222222260000002</v>
      </c>
      <c r="AV121" s="10">
        <f t="shared" si="44"/>
        <v>47.222222260000002</v>
      </c>
      <c r="AW121" s="10">
        <f t="shared" si="44"/>
        <v>47.222222260000002</v>
      </c>
      <c r="AX121" s="10">
        <f t="shared" si="44"/>
        <v>44.444444480000001</v>
      </c>
      <c r="AY121" s="10">
        <f t="shared" si="44"/>
        <v>44.444444480000001</v>
      </c>
      <c r="AZ121" s="10">
        <f t="shared" si="44"/>
        <v>44.444444480000001</v>
      </c>
      <c r="BA121" s="10">
        <f t="shared" si="44"/>
        <v>44.444444480000001</v>
      </c>
      <c r="BB121" s="10">
        <f t="shared" si="44"/>
        <v>44.444444480000001</v>
      </c>
      <c r="BC121" s="10">
        <f t="shared" si="44"/>
        <v>41.6666667</v>
      </c>
      <c r="BD121" s="10">
        <f t="shared" si="44"/>
        <v>41.6666667</v>
      </c>
      <c r="BE121" s="10">
        <f t="shared" si="44"/>
        <v>41.6666667</v>
      </c>
    </row>
    <row r="122" spans="1:57" x14ac:dyDescent="0.25">
      <c r="A122" t="s">
        <v>152</v>
      </c>
      <c r="B122" s="10">
        <f t="shared" si="43"/>
        <v>0</v>
      </c>
      <c r="C122" s="10">
        <f t="shared" si="44"/>
        <v>0</v>
      </c>
      <c r="D122" s="10">
        <f t="shared" si="44"/>
        <v>0</v>
      </c>
      <c r="E122" s="10">
        <f t="shared" si="44"/>
        <v>0</v>
      </c>
      <c r="F122" s="10">
        <f t="shared" si="44"/>
        <v>0</v>
      </c>
      <c r="G122" s="10">
        <f t="shared" si="44"/>
        <v>0</v>
      </c>
      <c r="H122" s="10">
        <f t="shared" si="44"/>
        <v>0</v>
      </c>
      <c r="I122" s="10">
        <f t="shared" si="44"/>
        <v>0</v>
      </c>
      <c r="J122" s="10">
        <f t="shared" si="44"/>
        <v>0</v>
      </c>
      <c r="K122" s="10">
        <f t="shared" si="44"/>
        <v>0</v>
      </c>
      <c r="L122" s="10">
        <f t="shared" si="44"/>
        <v>0</v>
      </c>
      <c r="M122" s="10">
        <f t="shared" si="44"/>
        <v>0</v>
      </c>
      <c r="N122" s="10">
        <f t="shared" si="44"/>
        <v>0</v>
      </c>
      <c r="O122" s="10">
        <f t="shared" si="44"/>
        <v>0</v>
      </c>
      <c r="P122" s="10">
        <f t="shared" si="44"/>
        <v>0</v>
      </c>
      <c r="Q122" s="10">
        <f t="shared" si="44"/>
        <v>0</v>
      </c>
      <c r="R122" s="10">
        <f t="shared" si="44"/>
        <v>0</v>
      </c>
      <c r="S122" s="10">
        <f t="shared" si="44"/>
        <v>0</v>
      </c>
      <c r="T122" s="10">
        <f t="shared" si="44"/>
        <v>0</v>
      </c>
      <c r="U122" s="10">
        <f t="shared" si="44"/>
        <v>0</v>
      </c>
      <c r="V122" s="10">
        <f t="shared" si="44"/>
        <v>0</v>
      </c>
      <c r="W122" s="10">
        <f t="shared" si="44"/>
        <v>0</v>
      </c>
      <c r="X122" s="10">
        <f t="shared" si="44"/>
        <v>0</v>
      </c>
      <c r="Y122" s="10">
        <f t="shared" si="44"/>
        <v>0</v>
      </c>
      <c r="Z122" s="10">
        <f t="shared" si="44"/>
        <v>0</v>
      </c>
      <c r="AA122" s="10">
        <f t="shared" si="44"/>
        <v>0</v>
      </c>
      <c r="AB122" s="10">
        <f t="shared" si="44"/>
        <v>0</v>
      </c>
      <c r="AC122" s="10">
        <f t="shared" si="44"/>
        <v>0</v>
      </c>
      <c r="AD122" s="10">
        <f t="shared" si="44"/>
        <v>0</v>
      </c>
      <c r="AE122" s="10">
        <f t="shared" si="44"/>
        <v>0</v>
      </c>
      <c r="AF122" s="10">
        <f t="shared" si="44"/>
        <v>0</v>
      </c>
      <c r="AG122" s="10">
        <f t="shared" si="44"/>
        <v>0</v>
      </c>
      <c r="AH122" s="10">
        <f t="shared" si="44"/>
        <v>0</v>
      </c>
      <c r="AI122" s="10">
        <f t="shared" si="44"/>
        <v>0</v>
      </c>
      <c r="AJ122" s="10">
        <f t="shared" si="44"/>
        <v>0</v>
      </c>
      <c r="AK122" s="10">
        <f t="shared" si="44"/>
        <v>0</v>
      </c>
      <c r="AL122" s="10">
        <f t="shared" si="44"/>
        <v>0</v>
      </c>
      <c r="AM122" s="10">
        <f t="shared" si="44"/>
        <v>0</v>
      </c>
      <c r="AN122" s="10">
        <f t="shared" si="44"/>
        <v>0</v>
      </c>
      <c r="AO122" s="10">
        <f t="shared" si="44"/>
        <v>0</v>
      </c>
      <c r="AP122" s="10">
        <f t="shared" si="44"/>
        <v>0</v>
      </c>
      <c r="AQ122" s="10">
        <f t="shared" si="44"/>
        <v>0</v>
      </c>
      <c r="AR122" s="10">
        <f t="shared" si="44"/>
        <v>0</v>
      </c>
      <c r="AS122" s="10">
        <f t="shared" si="44"/>
        <v>0</v>
      </c>
      <c r="AT122" s="10">
        <f t="shared" si="44"/>
        <v>0</v>
      </c>
      <c r="AU122" s="10">
        <f t="shared" si="44"/>
        <v>0</v>
      </c>
      <c r="AV122" s="10">
        <f t="shared" si="44"/>
        <v>0</v>
      </c>
      <c r="AW122" s="10">
        <f t="shared" si="44"/>
        <v>0</v>
      </c>
      <c r="AX122" s="10">
        <f t="shared" si="44"/>
        <v>0</v>
      </c>
      <c r="AY122" s="10">
        <f t="shared" si="44"/>
        <v>0</v>
      </c>
      <c r="AZ122" s="10">
        <f t="shared" si="44"/>
        <v>0</v>
      </c>
      <c r="BA122" s="10">
        <f t="shared" si="44"/>
        <v>0</v>
      </c>
      <c r="BB122" s="10">
        <f t="shared" si="44"/>
        <v>0</v>
      </c>
      <c r="BC122" s="10">
        <f t="shared" si="44"/>
        <v>0</v>
      </c>
      <c r="BD122" s="10">
        <f t="shared" si="44"/>
        <v>0</v>
      </c>
      <c r="BE122" s="10">
        <f t="shared" si="44"/>
        <v>0</v>
      </c>
    </row>
    <row r="126" spans="1:57" ht="15.75" x14ac:dyDescent="0.25">
      <c r="A126" s="14" t="s">
        <v>178</v>
      </c>
    </row>
    <row r="127" spans="1:57" ht="15.75" x14ac:dyDescent="0.25">
      <c r="B127" s="14">
        <v>2015</v>
      </c>
      <c r="C127" s="14">
        <v>2016</v>
      </c>
      <c r="D127" s="14">
        <v>2017</v>
      </c>
      <c r="E127" s="14">
        <v>2018</v>
      </c>
      <c r="F127" s="14">
        <v>2019</v>
      </c>
      <c r="G127" s="14">
        <v>2020</v>
      </c>
      <c r="H127" s="14">
        <v>2021</v>
      </c>
      <c r="I127" s="14">
        <v>2022</v>
      </c>
      <c r="J127" s="14">
        <v>2023</v>
      </c>
      <c r="K127" s="14">
        <v>2024</v>
      </c>
      <c r="L127" s="14">
        <v>2025</v>
      </c>
      <c r="M127" s="14">
        <v>2026</v>
      </c>
      <c r="N127" s="14">
        <v>2027</v>
      </c>
      <c r="O127" s="14">
        <v>2028</v>
      </c>
      <c r="P127" s="14">
        <v>2029</v>
      </c>
      <c r="Q127" s="14">
        <v>2030</v>
      </c>
      <c r="R127" s="14">
        <v>2031</v>
      </c>
      <c r="S127" s="14">
        <v>2032</v>
      </c>
      <c r="T127" s="14">
        <v>2033</v>
      </c>
      <c r="U127" s="14">
        <v>2034</v>
      </c>
      <c r="V127" s="14">
        <v>2035</v>
      </c>
      <c r="W127" s="14">
        <v>2036</v>
      </c>
      <c r="X127" s="14">
        <v>2037</v>
      </c>
      <c r="Y127" s="14">
        <v>2038</v>
      </c>
      <c r="Z127" s="14">
        <v>2039</v>
      </c>
      <c r="AA127" s="14">
        <v>2040</v>
      </c>
      <c r="AB127" s="14">
        <v>2041</v>
      </c>
      <c r="AC127" s="14">
        <v>2042</v>
      </c>
      <c r="AD127" s="14">
        <v>2043</v>
      </c>
      <c r="AE127" s="14">
        <v>2044</v>
      </c>
      <c r="AF127" s="14">
        <v>2045</v>
      </c>
      <c r="AG127" s="14">
        <v>2046</v>
      </c>
      <c r="AH127" s="14">
        <v>2047</v>
      </c>
      <c r="AI127" s="14">
        <v>2048</v>
      </c>
      <c r="AJ127" s="14">
        <v>2049</v>
      </c>
      <c r="AK127" s="14">
        <v>2050</v>
      </c>
      <c r="AL127" s="14">
        <v>2051</v>
      </c>
      <c r="AM127" s="14">
        <v>2052</v>
      </c>
      <c r="AN127" s="14">
        <v>2053</v>
      </c>
      <c r="AO127" s="14">
        <v>2054</v>
      </c>
      <c r="AP127" s="14">
        <v>2055</v>
      </c>
      <c r="AQ127" s="14">
        <v>2056</v>
      </c>
      <c r="AR127" s="14">
        <v>2057</v>
      </c>
      <c r="AS127" s="14">
        <v>2058</v>
      </c>
      <c r="AT127" s="14">
        <v>2059</v>
      </c>
      <c r="AU127" s="14">
        <v>2060</v>
      </c>
      <c r="AV127" s="14">
        <v>2061</v>
      </c>
      <c r="AW127" s="14">
        <v>2062</v>
      </c>
      <c r="AX127" s="14">
        <v>2063</v>
      </c>
      <c r="AY127" s="14">
        <v>2064</v>
      </c>
      <c r="AZ127" s="14">
        <v>2065</v>
      </c>
      <c r="BA127" s="14">
        <v>2066</v>
      </c>
      <c r="BB127" s="14">
        <v>2067</v>
      </c>
      <c r="BC127" s="14">
        <v>2068</v>
      </c>
      <c r="BD127" s="14">
        <v>2069</v>
      </c>
      <c r="BE127" s="14">
        <v>2070</v>
      </c>
    </row>
    <row r="128" spans="1:57" x14ac:dyDescent="0.25">
      <c r="A128" t="s">
        <v>175</v>
      </c>
      <c r="B128" s="10">
        <f>SUM(B89:B97)+SUM(B100:B101)</f>
        <v>12149.15178799931</v>
      </c>
      <c r="C128" s="10">
        <f t="shared" ref="C128:BE128" si="45">SUM(C89:C97)+SUM(C100:C101)</f>
        <v>12343.956865188824</v>
      </c>
      <c r="D128" s="10">
        <f t="shared" si="45"/>
        <v>13167.022878329644</v>
      </c>
      <c r="E128" s="10">
        <f t="shared" si="45"/>
        <v>18476.746985182141</v>
      </c>
      <c r="F128" s="10">
        <f t="shared" si="45"/>
        <v>20287.905555456491</v>
      </c>
      <c r="G128" s="10">
        <f t="shared" si="45"/>
        <v>27439.883818994844</v>
      </c>
      <c r="H128" s="10">
        <f t="shared" si="45"/>
        <v>34710.102027994828</v>
      </c>
      <c r="I128" s="10">
        <f t="shared" si="45"/>
        <v>41432.995835674927</v>
      </c>
      <c r="J128" s="10">
        <f t="shared" si="45"/>
        <v>57456.98676433105</v>
      </c>
      <c r="K128" s="10">
        <f t="shared" si="45"/>
        <v>67307.293037805139</v>
      </c>
      <c r="L128" s="10">
        <f t="shared" si="45"/>
        <v>87771.993813044319</v>
      </c>
      <c r="M128" s="10">
        <f t="shared" si="45"/>
        <v>98076.399050072388</v>
      </c>
      <c r="N128" s="10">
        <f t="shared" si="45"/>
        <v>112062.45047999552</v>
      </c>
      <c r="O128" s="10">
        <f t="shared" si="45"/>
        <v>127192.6351498173</v>
      </c>
      <c r="P128" s="10">
        <f t="shared" si="45"/>
        <v>144705.72060434456</v>
      </c>
      <c r="Q128" s="10">
        <f t="shared" si="45"/>
        <v>165412.1019785442</v>
      </c>
      <c r="R128" s="10">
        <f t="shared" si="45"/>
        <v>181669.71021727822</v>
      </c>
      <c r="S128" s="10">
        <f t="shared" si="45"/>
        <v>197819.67252797273</v>
      </c>
      <c r="T128" s="10">
        <f t="shared" si="45"/>
        <v>213954.03758153121</v>
      </c>
      <c r="U128" s="10">
        <f t="shared" si="45"/>
        <v>229868.47106094752</v>
      </c>
      <c r="V128" s="10">
        <f t="shared" si="45"/>
        <v>245662.30084065141</v>
      </c>
      <c r="W128" s="10">
        <f t="shared" si="45"/>
        <v>261796.77946199587</v>
      </c>
      <c r="X128" s="10">
        <f t="shared" si="45"/>
        <v>277795.32289499784</v>
      </c>
      <c r="Y128" s="10">
        <f t="shared" si="45"/>
        <v>293791.66211450542</v>
      </c>
      <c r="Z128" s="10">
        <f t="shared" si="45"/>
        <v>309436.86930445564</v>
      </c>
      <c r="AA128" s="10">
        <f t="shared" si="45"/>
        <v>325668.63496480341</v>
      </c>
      <c r="AB128" s="10">
        <f t="shared" si="45"/>
        <v>343714.28395930637</v>
      </c>
      <c r="AC128" s="10">
        <f t="shared" si="45"/>
        <v>361985.86289890151</v>
      </c>
      <c r="AD128" s="10">
        <f t="shared" si="45"/>
        <v>380441.17005936243</v>
      </c>
      <c r="AE128" s="10">
        <f t="shared" si="45"/>
        <v>399638.3232436605</v>
      </c>
      <c r="AF128" s="10">
        <f t="shared" si="45"/>
        <v>419466.51006940892</v>
      </c>
      <c r="AG128" s="10">
        <f t="shared" si="45"/>
        <v>440247.78998115531</v>
      </c>
      <c r="AH128" s="10">
        <f t="shared" si="45"/>
        <v>460664.47713961749</v>
      </c>
      <c r="AI128" s="10">
        <f t="shared" si="45"/>
        <v>481512.37548746984</v>
      </c>
      <c r="AJ128" s="10">
        <f t="shared" si="45"/>
        <v>502652.37005520321</v>
      </c>
      <c r="AK128" s="10">
        <f t="shared" si="45"/>
        <v>525248.47482942871</v>
      </c>
      <c r="AL128" s="10">
        <f t="shared" si="45"/>
        <v>550799.05660516582</v>
      </c>
      <c r="AM128" s="10">
        <f t="shared" si="45"/>
        <v>577534.30106830923</v>
      </c>
      <c r="AN128" s="10">
        <f t="shared" si="45"/>
        <v>604637.3034140591</v>
      </c>
      <c r="AO128" s="10">
        <f t="shared" si="45"/>
        <v>631800.59393728455</v>
      </c>
      <c r="AP128" s="10">
        <f t="shared" si="45"/>
        <v>659316.72101919039</v>
      </c>
      <c r="AQ128" s="10">
        <f t="shared" si="45"/>
        <v>686555.22104382119</v>
      </c>
      <c r="AR128" s="10">
        <f t="shared" si="45"/>
        <v>713926.50577934016</v>
      </c>
      <c r="AS128" s="10">
        <f t="shared" si="45"/>
        <v>740945.10467662255</v>
      </c>
      <c r="AT128" s="10">
        <f t="shared" si="45"/>
        <v>768042.07820462761</v>
      </c>
      <c r="AU128" s="10">
        <f t="shared" si="45"/>
        <v>795365.13239816518</v>
      </c>
      <c r="AV128" s="10">
        <f t="shared" si="45"/>
        <v>824869.86501408834</v>
      </c>
      <c r="AW128" s="10">
        <f t="shared" si="45"/>
        <v>853705.39886002429</v>
      </c>
      <c r="AX128" s="10">
        <f t="shared" si="45"/>
        <v>882959.9355394236</v>
      </c>
      <c r="AY128" s="10">
        <f t="shared" si="45"/>
        <v>912654.57591439714</v>
      </c>
      <c r="AZ128" s="10">
        <f t="shared" si="45"/>
        <v>942819.61479412683</v>
      </c>
      <c r="BA128" s="10">
        <f t="shared" si="45"/>
        <v>967205.88114230905</v>
      </c>
      <c r="BB128" s="10">
        <f t="shared" si="45"/>
        <v>992113.64022566134</v>
      </c>
      <c r="BC128" s="10">
        <f t="shared" si="45"/>
        <v>1017582.0793595468</v>
      </c>
      <c r="BD128" s="10">
        <f t="shared" si="45"/>
        <v>1043045.4446422559</v>
      </c>
      <c r="BE128" s="10">
        <f t="shared" si="45"/>
        <v>1069674.2719039188</v>
      </c>
    </row>
    <row r="129" spans="1:57" x14ac:dyDescent="0.25">
      <c r="A129" t="s">
        <v>176</v>
      </c>
      <c r="B129" s="10">
        <f>B114+B116+B122</f>
        <v>0</v>
      </c>
      <c r="C129" s="10">
        <f t="shared" ref="C129:BE129" si="46">C114+C116+C122</f>
        <v>0</v>
      </c>
      <c r="D129" s="10">
        <f t="shared" si="46"/>
        <v>0</v>
      </c>
      <c r="E129" s="10">
        <f t="shared" si="46"/>
        <v>0</v>
      </c>
      <c r="F129" s="10">
        <f t="shared" si="46"/>
        <v>27.777777800000003</v>
      </c>
      <c r="G129" s="10">
        <f t="shared" si="46"/>
        <v>52.777777820000004</v>
      </c>
      <c r="H129" s="10">
        <f t="shared" si="46"/>
        <v>80.555555619999993</v>
      </c>
      <c r="I129" s="10">
        <f t="shared" si="46"/>
        <v>108.33333342</v>
      </c>
      <c r="J129" s="10">
        <f t="shared" si="46"/>
        <v>133.33333343999999</v>
      </c>
      <c r="K129" s="10">
        <f t="shared" si="46"/>
        <v>161.11111123999999</v>
      </c>
      <c r="L129" s="10">
        <f t="shared" si="46"/>
        <v>188.88888904000001</v>
      </c>
      <c r="M129" s="10">
        <f t="shared" si="46"/>
        <v>213.88888906000003</v>
      </c>
      <c r="N129" s="10">
        <f t="shared" si="46"/>
        <v>241.66666686000002</v>
      </c>
      <c r="O129" s="10">
        <f t="shared" si="46"/>
        <v>266.66666687999998</v>
      </c>
      <c r="P129" s="10">
        <f t="shared" si="46"/>
        <v>294.44444468</v>
      </c>
      <c r="Q129" s="10">
        <f t="shared" si="46"/>
        <v>319.44444469999996</v>
      </c>
      <c r="R129" s="10">
        <f t="shared" si="46"/>
        <v>394.44444476000001</v>
      </c>
      <c r="S129" s="10">
        <f t="shared" si="46"/>
        <v>466.66666703999999</v>
      </c>
      <c r="T129" s="10">
        <f t="shared" si="46"/>
        <v>541.66666710000004</v>
      </c>
      <c r="U129" s="10">
        <f t="shared" si="46"/>
        <v>616.66666716000009</v>
      </c>
      <c r="V129" s="10">
        <f t="shared" si="46"/>
        <v>688.88888944000007</v>
      </c>
      <c r="W129" s="10">
        <f t="shared" si="46"/>
        <v>763.8888895</v>
      </c>
      <c r="X129" s="10">
        <f t="shared" si="46"/>
        <v>836.11111177999999</v>
      </c>
      <c r="Y129" s="10">
        <f t="shared" si="46"/>
        <v>911.11111184000004</v>
      </c>
      <c r="Z129" s="10">
        <f t="shared" si="46"/>
        <v>986.11111189999997</v>
      </c>
      <c r="AA129" s="10">
        <f t="shared" si="46"/>
        <v>1058.3333341800001</v>
      </c>
      <c r="AB129" s="10">
        <f t="shared" si="46"/>
        <v>1144.4444453600001</v>
      </c>
      <c r="AC129" s="10">
        <f t="shared" si="46"/>
        <v>1230.55555654</v>
      </c>
      <c r="AD129" s="10">
        <f t="shared" si="46"/>
        <v>1313.8888899400001</v>
      </c>
      <c r="AE129" s="10">
        <f t="shared" si="46"/>
        <v>1400.00000112</v>
      </c>
      <c r="AF129" s="10">
        <f t="shared" si="46"/>
        <v>1486.1111123000001</v>
      </c>
      <c r="AG129" s="10">
        <f t="shared" si="46"/>
        <v>1569.4444457000002</v>
      </c>
      <c r="AH129" s="10">
        <f t="shared" si="46"/>
        <v>1655.55555688</v>
      </c>
      <c r="AI129" s="10">
        <f t="shared" si="46"/>
        <v>1741.6666680599999</v>
      </c>
      <c r="AJ129" s="10">
        <f t="shared" si="46"/>
        <v>1825.0000014600002</v>
      </c>
      <c r="AK129" s="10">
        <f t="shared" si="46"/>
        <v>1911.1111126400001</v>
      </c>
      <c r="AL129" s="10">
        <f t="shared" si="46"/>
        <v>1975.0000015800001</v>
      </c>
      <c r="AM129" s="10">
        <f t="shared" si="46"/>
        <v>2038.8888905200001</v>
      </c>
      <c r="AN129" s="10">
        <f t="shared" si="46"/>
        <v>2102.7777794600001</v>
      </c>
      <c r="AO129" s="10">
        <f t="shared" si="46"/>
        <v>2166.6666684000002</v>
      </c>
      <c r="AP129" s="10">
        <f t="shared" si="46"/>
        <v>2230.5555573399997</v>
      </c>
      <c r="AQ129" s="10">
        <f t="shared" si="46"/>
        <v>2291.6666685</v>
      </c>
      <c r="AR129" s="10">
        <f t="shared" si="46"/>
        <v>2355.55555744</v>
      </c>
      <c r="AS129" s="10">
        <f t="shared" si="46"/>
        <v>2419.4444463800005</v>
      </c>
      <c r="AT129" s="10">
        <f t="shared" si="46"/>
        <v>2483.3333353200001</v>
      </c>
      <c r="AU129" s="10">
        <f t="shared" si="46"/>
        <v>2547.2222242600001</v>
      </c>
      <c r="AV129" s="10">
        <f t="shared" si="46"/>
        <v>2675.0000021400001</v>
      </c>
      <c r="AW129" s="10">
        <f t="shared" si="46"/>
        <v>2800.00000224</v>
      </c>
      <c r="AX129" s="10">
        <f t="shared" si="46"/>
        <v>2927.77778012</v>
      </c>
      <c r="AY129" s="10">
        <f t="shared" si="46"/>
        <v>3052.7777802200003</v>
      </c>
      <c r="AZ129" s="10">
        <f t="shared" si="46"/>
        <v>3180.5555580999999</v>
      </c>
      <c r="BA129" s="10">
        <f t="shared" si="46"/>
        <v>3308.3333359800004</v>
      </c>
      <c r="BB129" s="10">
        <f t="shared" si="46"/>
        <v>3433.3333360800002</v>
      </c>
      <c r="BC129" s="10">
        <f t="shared" si="46"/>
        <v>3561.1111139600002</v>
      </c>
      <c r="BD129" s="10">
        <f t="shared" si="46"/>
        <v>3686.1111140600001</v>
      </c>
      <c r="BE129" s="10">
        <f t="shared" si="46"/>
        <v>3813.8888919400001</v>
      </c>
    </row>
    <row r="130" spans="1:57" x14ac:dyDescent="0.25">
      <c r="A130" t="s">
        <v>177</v>
      </c>
      <c r="B130" s="10">
        <f>B98+B99+SUM(B117:B121)+B115</f>
        <v>1.7709900024751919</v>
      </c>
      <c r="C130" s="10">
        <f t="shared" ref="C130:BE130" si="47">C98+C99+SUM(C117:C121)+C115</f>
        <v>5.3129700074255712</v>
      </c>
      <c r="D130" s="10">
        <f t="shared" si="47"/>
        <v>0.76176000105100805</v>
      </c>
      <c r="E130" s="10">
        <f t="shared" si="47"/>
        <v>3.3123600016754993</v>
      </c>
      <c r="F130" s="10">
        <f t="shared" si="47"/>
        <v>15.417293349900778</v>
      </c>
      <c r="G130" s="10">
        <f t="shared" si="47"/>
        <v>466.49812730869854</v>
      </c>
      <c r="H130" s="10">
        <f t="shared" si="47"/>
        <v>472.05368286869856</v>
      </c>
      <c r="I130" s="10">
        <f t="shared" si="47"/>
        <v>480.38701620869853</v>
      </c>
      <c r="J130" s="10">
        <f t="shared" si="47"/>
        <v>488.72034954869855</v>
      </c>
      <c r="K130" s="10">
        <f t="shared" si="47"/>
        <v>497.05368288869857</v>
      </c>
      <c r="L130" s="10">
        <f t="shared" si="47"/>
        <v>945.35673906749651</v>
      </c>
      <c r="M130" s="10">
        <f t="shared" si="47"/>
        <v>2041.5184073592927</v>
      </c>
      <c r="N130" s="10">
        <f t="shared" si="47"/>
        <v>3137.6800756510888</v>
      </c>
      <c r="O130" s="10">
        <f t="shared" si="47"/>
        <v>4233.8417439428831</v>
      </c>
      <c r="P130" s="10">
        <f t="shared" si="47"/>
        <v>5330.0034122346815</v>
      </c>
      <c r="Q130" s="10">
        <f t="shared" si="47"/>
        <v>6426.1650805264881</v>
      </c>
      <c r="R130" s="10">
        <f t="shared" si="47"/>
        <v>8632.3773060100702</v>
      </c>
      <c r="S130" s="10">
        <f t="shared" si="47"/>
        <v>10844.14508705365</v>
      </c>
      <c r="T130" s="10">
        <f t="shared" si="47"/>
        <v>13053.135090317261</v>
      </c>
      <c r="U130" s="10">
        <f t="shared" si="47"/>
        <v>15264.902871360842</v>
      </c>
      <c r="V130" s="10">
        <f t="shared" si="47"/>
        <v>17472.121884621978</v>
      </c>
      <c r="W130" s="10">
        <f t="shared" si="47"/>
        <v>19677.569907880585</v>
      </c>
      <c r="X130" s="10">
        <f t="shared" si="47"/>
        <v>21884.78892114172</v>
      </c>
      <c r="Y130" s="10">
        <f t="shared" si="47"/>
        <v>24096.556702185328</v>
      </c>
      <c r="Z130" s="10">
        <f t="shared" si="47"/>
        <v>26302.768927668909</v>
      </c>
      <c r="AA130" s="10">
        <f t="shared" si="47"/>
        <v>28071.789208093716</v>
      </c>
      <c r="AB130" s="10">
        <f t="shared" si="47"/>
        <v>30280.779211357283</v>
      </c>
      <c r="AC130" s="10">
        <f t="shared" si="47"/>
        <v>32492.546992400876</v>
      </c>
      <c r="AD130" s="10">
        <f t="shared" si="47"/>
        <v>34701.536995664472</v>
      </c>
      <c r="AE130" s="10">
        <f t="shared" si="47"/>
        <v>36913.304776708057</v>
      </c>
      <c r="AF130" s="10">
        <f t="shared" si="47"/>
        <v>38679.547279352861</v>
      </c>
      <c r="AG130" s="10">
        <f t="shared" si="47"/>
        <v>39786.820058764672</v>
      </c>
      <c r="AH130" s="10">
        <f t="shared" si="47"/>
        <v>40888.537282616446</v>
      </c>
      <c r="AI130" s="10">
        <f t="shared" si="47"/>
        <v>41995.810062028257</v>
      </c>
      <c r="AJ130" s="10">
        <f t="shared" si="47"/>
        <v>43100.305063660046</v>
      </c>
      <c r="AK130" s="10">
        <f t="shared" si="47"/>
        <v>44207.577843071849</v>
      </c>
      <c r="AL130" s="10">
        <f t="shared" si="47"/>
        <v>44207.577843071849</v>
      </c>
      <c r="AM130" s="10">
        <f t="shared" si="47"/>
        <v>44210.355620851849</v>
      </c>
      <c r="AN130" s="10">
        <f t="shared" si="47"/>
        <v>44213.13339863185</v>
      </c>
      <c r="AO130" s="10">
        <f t="shared" si="47"/>
        <v>44215.91117641185</v>
      </c>
      <c r="AP130" s="10">
        <f t="shared" si="47"/>
        <v>44215.91117641185</v>
      </c>
      <c r="AQ130" s="10">
        <f t="shared" si="47"/>
        <v>44218.68895419185</v>
      </c>
      <c r="AR130" s="10">
        <f t="shared" si="47"/>
        <v>44221.46673197185</v>
      </c>
      <c r="AS130" s="10">
        <f t="shared" si="47"/>
        <v>44224.24450975185</v>
      </c>
      <c r="AT130" s="10">
        <f t="shared" si="47"/>
        <v>44224.24450975185</v>
      </c>
      <c r="AU130" s="10">
        <f t="shared" si="47"/>
        <v>44227.02228753185</v>
      </c>
      <c r="AV130" s="10">
        <f t="shared" si="47"/>
        <v>44227.02228753185</v>
      </c>
      <c r="AW130" s="10">
        <f t="shared" si="47"/>
        <v>44227.02228753185</v>
      </c>
      <c r="AX130" s="10">
        <f t="shared" si="47"/>
        <v>44224.24450975185</v>
      </c>
      <c r="AY130" s="10">
        <f t="shared" si="47"/>
        <v>44224.24450975185</v>
      </c>
      <c r="AZ130" s="10">
        <f t="shared" si="47"/>
        <v>44224.24450975185</v>
      </c>
      <c r="BA130" s="10">
        <f t="shared" si="47"/>
        <v>44224.24450975185</v>
      </c>
      <c r="BB130" s="10">
        <f t="shared" si="47"/>
        <v>44224.24450975185</v>
      </c>
      <c r="BC130" s="10">
        <f t="shared" si="47"/>
        <v>44221.46673197185</v>
      </c>
      <c r="BD130" s="10">
        <f t="shared" si="47"/>
        <v>44221.46673197185</v>
      </c>
      <c r="BE130" s="10">
        <f t="shared" si="47"/>
        <v>44221.46673197185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E10"/>
  <sheetViews>
    <sheetView tabSelected="1" zoomScale="70" zoomScaleNormal="70" workbookViewId="0">
      <selection activeCell="A18" sqref="A18"/>
    </sheetView>
  </sheetViews>
  <sheetFormatPr defaultRowHeight="15" x14ac:dyDescent="0.25"/>
  <cols>
    <col min="1" max="1" width="19.5703125" customWidth="1"/>
    <col min="2" max="25" width="8.85546875" bestFit="1" customWidth="1"/>
    <col min="26" max="57" width="9.42578125" bestFit="1" customWidth="1"/>
  </cols>
  <sheetData>
    <row r="1" spans="1:57" ht="15.75" x14ac:dyDescent="0.25">
      <c r="A1" s="2" t="s">
        <v>88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  <c r="AL1" s="2">
        <v>2051</v>
      </c>
      <c r="AM1" s="2">
        <v>2052</v>
      </c>
      <c r="AN1" s="2">
        <v>2053</v>
      </c>
      <c r="AO1" s="2">
        <v>2054</v>
      </c>
      <c r="AP1" s="2">
        <v>2055</v>
      </c>
      <c r="AQ1" s="2">
        <v>2056</v>
      </c>
      <c r="AR1" s="2">
        <v>2057</v>
      </c>
      <c r="AS1" s="2">
        <v>2058</v>
      </c>
      <c r="AT1" s="2">
        <v>2059</v>
      </c>
      <c r="AU1" s="2">
        <v>2060</v>
      </c>
      <c r="AV1" s="2">
        <v>2061</v>
      </c>
      <c r="AW1" s="2">
        <v>2062</v>
      </c>
      <c r="AX1" s="2">
        <v>2063</v>
      </c>
      <c r="AY1" s="2">
        <v>2064</v>
      </c>
      <c r="AZ1" s="2">
        <v>2065</v>
      </c>
      <c r="BA1" s="2">
        <v>2066</v>
      </c>
      <c r="BB1" s="2">
        <v>2067</v>
      </c>
      <c r="BC1" s="2">
        <v>2068</v>
      </c>
      <c r="BD1" s="2">
        <v>2069</v>
      </c>
      <c r="BE1" s="2">
        <v>2070</v>
      </c>
    </row>
    <row r="2" spans="1:57" x14ac:dyDescent="0.25">
      <c r="A2" s="1" t="s">
        <v>102</v>
      </c>
      <c r="B2">
        <f>Demand!D16+Demand!D44+Demand!D72+Demand!D100+Demand!D128+Demand!D156+Demand!D184+Demand!D212</f>
        <v>31.989999968009997</v>
      </c>
      <c r="C2">
        <f>Demand!E16+Demand!E44+Demand!E72+Demand!E100+Demand!E128+Demand!E156+Demand!E184+Demand!E212</f>
        <v>32.999999967000001</v>
      </c>
      <c r="D2">
        <f>Demand!F16+Demand!F44+Demand!F72+Demand!F100+Demand!F128+Demand!F156+Demand!F184+Demand!F212</f>
        <v>34.079999965920003</v>
      </c>
      <c r="E2">
        <f>Demand!G16+Demand!G44+Demand!G72+Demand!G100+Demand!G128+Demand!G156+Demand!G184+Demand!G212</f>
        <v>49.929999950070005</v>
      </c>
      <c r="F2">
        <f>Demand!H16+Demand!H44+Demand!H72+Demand!H100+Demand!H128+Demand!H156+Demand!H184+Demand!H212</f>
        <v>58.91999994108</v>
      </c>
      <c r="G2">
        <f>Demand!I16+Demand!I44+Demand!I72+Demand!I100+Demand!I128+Demand!I156+Demand!I184+Demand!I212</f>
        <v>69.909999930090009</v>
      </c>
      <c r="H2">
        <f>Demand!J16+Demand!J44+Demand!J72+Demand!J100+Demand!J128+Demand!J156+Demand!J184+Demand!J212</f>
        <v>83.489999916510001</v>
      </c>
      <c r="I2">
        <f>Demand!K16+Demand!K44+Demand!K72+Demand!K100+Demand!K128+Demand!K156+Demand!K184+Demand!K212</f>
        <v>100.03999989996001</v>
      </c>
      <c r="J2">
        <f>Demand!L16+Demand!L44+Demand!L72+Demand!L100+Demand!L128+Demand!L156+Demand!L184+Demand!L212</f>
        <v>120.31999987968001</v>
      </c>
      <c r="K2">
        <f>Demand!M16+Demand!M44+Demand!M72+Demand!M100+Demand!M128+Demand!M156+Demand!M184+Demand!M212</f>
        <v>146.61999985337999</v>
      </c>
      <c r="L2">
        <f>Demand!N16+Demand!N44+Demand!N72+Demand!N100+Demand!N128+Demand!N156+Demand!N184+Demand!N212</f>
        <v>179.20999982079002</v>
      </c>
      <c r="M2">
        <f>Demand!O16+Demand!O44+Demand!O72+Demand!O100+Demand!O128+Demand!O156+Demand!O184+Demand!O212</f>
        <v>214.12999978586998</v>
      </c>
      <c r="N2">
        <f>Demand!P16+Demand!P44+Demand!P72+Demand!P100+Demand!P128+Demand!P156+Demand!P184+Demand!P212</f>
        <v>257.13999974286003</v>
      </c>
      <c r="O2">
        <f>Demand!Q16+Demand!Q44+Demand!Q72+Demand!Q100+Demand!Q128+Demand!Q156+Demand!Q184+Demand!Q212</f>
        <v>304.31999969568</v>
      </c>
      <c r="P2">
        <f>Demand!R16+Demand!R44+Demand!R72+Demand!R100+Demand!R128+Demand!R156+Demand!R184+Demand!R212</f>
        <v>363.49999963649998</v>
      </c>
      <c r="Q2">
        <f>Demand!S16+Demand!S44+Demand!S72+Demand!S100+Demand!S128+Demand!S156+Demand!S184+Demand!S212</f>
        <v>433.61999956637999</v>
      </c>
      <c r="R2">
        <f>Demand!T16+Demand!T44+Demand!T72+Demand!T100+Demand!T128+Demand!T156+Demand!T184+Demand!T212</f>
        <v>492.94999950705005</v>
      </c>
      <c r="S2">
        <f>Demand!U16+Demand!U44+Demand!U72+Demand!U100+Demand!U128+Demand!U156+Demand!U184+Demand!U212</f>
        <v>551.96999944802997</v>
      </c>
      <c r="T2">
        <f>Demand!V16+Demand!V44+Demand!V72+Demand!V100+Demand!V128+Demand!V156+Demand!V184+Demand!V212</f>
        <v>611.98999938801001</v>
      </c>
      <c r="U2">
        <f>Demand!W16+Demand!W44+Demand!W72+Demand!W100+Demand!W128+Demand!W156+Demand!W184+Demand!W212</f>
        <v>671.21999932878009</v>
      </c>
      <c r="V2">
        <f>Demand!X16+Demand!X44+Demand!X72+Demand!X100+Demand!X128+Demand!X156+Demand!X184+Demand!X212</f>
        <v>731.18999926881008</v>
      </c>
      <c r="W2">
        <f>Demand!Y16+Demand!Y44+Demand!Y72+Demand!Y100+Demand!Y128+Demand!Y156+Demand!Y184+Demand!Y212</f>
        <v>792.04999920795001</v>
      </c>
      <c r="X2">
        <f>Demand!Z16+Demand!Z44+Demand!Z72+Demand!Z100+Demand!Z128+Demand!Z156+Demand!Z184+Demand!Z212</f>
        <v>853.74999914625005</v>
      </c>
      <c r="Y2">
        <f>Demand!AA16+Demand!AA44+Demand!AA72+Demand!AA100+Demand!AA128+Demand!AA156+Demand!AA184+Demand!AA212</f>
        <v>915.14999908484992</v>
      </c>
      <c r="Z2">
        <f>Demand!AB16+Demand!AB44+Demand!AB72+Demand!AB100+Demand!AB128+Demand!AB156+Demand!AB184+Demand!AB212</f>
        <v>976.75999902323997</v>
      </c>
      <c r="AA2">
        <f>Demand!AC16+Demand!AC44+Demand!AC72+Demand!AC100+Demand!AC128+Demand!AC156+Demand!AC184+Demand!AC212</f>
        <v>1038.2799989617201</v>
      </c>
      <c r="AB2">
        <f>Demand!AD16+Demand!AD44+Demand!AD72+Demand!AD100+Demand!AD128+Demand!AD156+Demand!AD184+Demand!AD212</f>
        <v>1102.3399988976601</v>
      </c>
      <c r="AC2">
        <f>Demand!AE16+Demand!AE44+Demand!AE72+Demand!AE100+Demand!AE128+Demand!AE156+Demand!AE184+Demand!AE212</f>
        <v>1167.1499988328501</v>
      </c>
      <c r="AD2">
        <f>Demand!AF16+Demand!AF44+Demand!AF72+Demand!AF100+Demand!AF128+Demand!AF156+Demand!AF184+Demand!AF212</f>
        <v>1232.54999876745</v>
      </c>
      <c r="AE2">
        <f>Demand!AG16+Demand!AG44+Demand!AG72+Demand!AG100+Demand!AG128+Demand!AG156+Demand!AG184+Demand!AG212</f>
        <v>1300.42999869957</v>
      </c>
      <c r="AF2">
        <f>Demand!AH16+Demand!AH44+Demand!AH72+Demand!AH100+Demand!AH128+Demand!AH156+Demand!AH184+Demand!AH212</f>
        <v>1368.7999986312002</v>
      </c>
      <c r="AG2">
        <f>Demand!AI16+Demand!AI44+Demand!AI72+Demand!AI100+Demand!AI128+Demand!AI156+Demand!AI184+Demand!AI212</f>
        <v>1437.9499985620498</v>
      </c>
      <c r="AH2">
        <f>Demand!AJ16+Demand!AJ44+Demand!AJ72+Demand!AJ100+Demand!AJ128+Demand!AJ156+Demand!AJ184+Demand!AJ212</f>
        <v>1505.8799984941202</v>
      </c>
      <c r="AI2">
        <f>Demand!AK16+Demand!AK44+Demand!AK72+Demand!AK100+Demand!AK128+Demand!AK156+Demand!AK184+Demand!AK212</f>
        <v>1575.2699984247301</v>
      </c>
      <c r="AJ2">
        <f>Demand!AL16+Demand!AL44+Demand!AL72+Demand!AL100+Demand!AL128+Demand!AL156+Demand!AL184+Demand!AL212</f>
        <v>1645.5999983544</v>
      </c>
      <c r="AK2">
        <f>Demand!AM16+Demand!AM44+Demand!AM72+Demand!AM100+Demand!AM128+Demand!AM156+Demand!AM184+Demand!AM212</f>
        <v>1720.7799982792201</v>
      </c>
      <c r="AL2">
        <f>Demand!AN16+Demand!AN44+Demand!AN72+Demand!AN100+Demand!AN128+Demand!AN156+Demand!AN184+Demand!AN212</f>
        <v>1802.9299981970698</v>
      </c>
      <c r="AM2">
        <f>Demand!AO16+Demand!AO44+Demand!AO72+Demand!AO100+Demand!AO128+Demand!AO156+Demand!AO184+Demand!AO212</f>
        <v>1889.0299981109702</v>
      </c>
      <c r="AN2">
        <f>Demand!AP16+Demand!AP44+Demand!AP72+Demand!AP100+Demand!AP128+Demand!AP156+Demand!AP184+Demand!AP212</f>
        <v>1976.34999802365</v>
      </c>
      <c r="AO2">
        <f>Demand!AQ16+Demand!AQ44+Demand!AQ72+Demand!AQ100+Demand!AQ128+Demand!AQ156+Demand!AQ184+Demand!AQ212</f>
        <v>2063.8599979361402</v>
      </c>
      <c r="AP2">
        <f>Demand!AR16+Demand!AR44+Demand!AR72+Demand!AR100+Demand!AR128+Demand!AR156+Demand!AR184+Demand!AR212</f>
        <v>2152.5499978474504</v>
      </c>
      <c r="AQ2">
        <f>Demand!AS16+Demand!AS44+Demand!AS72+Demand!AS100+Demand!AS128+Demand!AS156+Demand!AS184+Demand!AS212</f>
        <v>2240.2999977597001</v>
      </c>
      <c r="AR2">
        <f>Demand!AT16+Demand!AT44+Demand!AT72+Demand!AT100+Demand!AT128+Demand!AT156+Demand!AT184+Demand!AT212</f>
        <v>2328.5099976714901</v>
      </c>
      <c r="AS2">
        <f>Demand!AU16+Demand!AU44+Demand!AU72+Demand!AU100+Demand!AU128+Demand!AU156+Demand!AU184+Demand!AU212</f>
        <v>2415.5399975844603</v>
      </c>
      <c r="AT2">
        <f>Demand!AV16+Demand!AV44+Demand!AV72+Demand!AV100+Demand!AV128+Demand!AV156+Demand!AV184+Demand!AV212</f>
        <v>2502.8299974971696</v>
      </c>
      <c r="AU2">
        <f>Demand!AW16+Demand!AW44+Demand!AW72+Demand!AW100+Demand!AW128+Demand!AW156+Demand!AW184+Demand!AW212</f>
        <v>2590.8699974091296</v>
      </c>
      <c r="AV2">
        <f>Demand!AX16+Demand!AX44+Demand!AX72+Demand!AX100+Demand!AX128+Demand!AX156+Demand!AX184+Demand!AX212</f>
        <v>2685.5799973144199</v>
      </c>
      <c r="AW2">
        <f>Demand!AY16+Demand!AY44+Demand!AY72+Demand!AY100+Demand!AY128+Demand!AY156+Demand!AY184+Demand!AY212</f>
        <v>2778.06999722193</v>
      </c>
      <c r="AX2">
        <f>Demand!AZ16+Demand!AZ44+Demand!AZ72+Demand!AZ100+Demand!AZ128+Demand!AZ156+Demand!AZ184+Demand!AZ212</f>
        <v>2871.93999712806</v>
      </c>
      <c r="AY2">
        <f>Demand!BA16+Demand!BA44+Demand!BA72+Demand!BA100+Demand!BA128+Demand!BA156+Demand!BA184+Demand!BA212</f>
        <v>2967.2799970327201</v>
      </c>
      <c r="AZ2">
        <f>Demand!BB16+Demand!BB44+Demand!BB72+Demand!BB100+Demand!BB128+Demand!BB156+Demand!BB184+Demand!BB212</f>
        <v>3064.1899969358101</v>
      </c>
      <c r="BA2">
        <f>Demand!BC16+Demand!BC44+Demand!BC72+Demand!BC100+Demand!BC128+Demand!BC156+Demand!BC184+Demand!BC212</f>
        <v>3141.9199968580801</v>
      </c>
      <c r="BB2">
        <f>Demand!BD16+Demand!BD44+Demand!BD72+Demand!BD100+Demand!BD128+Demand!BD156+Demand!BD184+Demand!BD212</f>
        <v>3221.3899967786097</v>
      </c>
      <c r="BC2">
        <f>Demand!BE16+Demand!BE44+Demand!BE72+Demand!BE100+Demand!BE128+Demand!BE156+Demand!BE184+Demand!BE212</f>
        <v>3302.6999966973003</v>
      </c>
      <c r="BD2">
        <f>Demand!BF16+Demand!BF44+Demand!BF72+Demand!BF100+Demand!BF128+Demand!BF156+Demand!BF184+Demand!BF212</f>
        <v>3385.93999661406</v>
      </c>
      <c r="BE2">
        <f>Demand!BG16+Demand!BG44+Demand!BG72+Demand!BG100+Demand!BG128+Demand!BG156+Demand!BG184+Demand!BG212</f>
        <v>3471.1999965287996</v>
      </c>
    </row>
    <row r="3" spans="1:57" x14ac:dyDescent="0.25">
      <c r="A3" s="1" t="s">
        <v>103</v>
      </c>
      <c r="B3">
        <f>Demand!D17+Demand!D45+Demand!D73+Demand!D101+Demand!D129+Demand!D157+Demand!D185+Demand!D213</f>
        <v>0</v>
      </c>
      <c r="C3">
        <f>Demand!E17+Demand!E45+Demand!E73+Demand!E101+Demand!E129+Demand!E157+Demand!E185+Demand!E213</f>
        <v>0</v>
      </c>
      <c r="D3">
        <f>Demand!F17+Demand!F45+Demand!F73+Demand!F101+Demand!F129+Demand!F157+Demand!F185+Demand!F213</f>
        <v>0</v>
      </c>
      <c r="E3">
        <f>Demand!G17+Demand!G45+Demand!G73+Demand!G101+Demand!G129+Demand!G157+Demand!G185+Demand!G213</f>
        <v>0</v>
      </c>
      <c r="F3">
        <f>Demand!H17+Demand!H45+Demand!H73+Demand!H101+Demand!H129+Demand!H157+Demand!H185+Demand!H213</f>
        <v>0.82999999917</v>
      </c>
      <c r="G3">
        <f>Demand!I17+Demand!I45+Demand!I73+Demand!I101+Demand!I129+Demand!I157+Demand!I185+Demand!I213</f>
        <v>1.65999999834</v>
      </c>
      <c r="H3">
        <f>Demand!J17+Demand!J45+Demand!J73+Demand!J101+Demand!J129+Demand!J157+Demand!J185+Demand!J213</f>
        <v>2.48999999751</v>
      </c>
      <c r="I3">
        <f>Demand!K17+Demand!K45+Demand!K73+Demand!K101+Demand!K129+Demand!K157+Demand!K185+Demand!K213</f>
        <v>3.3099999966900002</v>
      </c>
      <c r="J3">
        <f>Demand!L17+Demand!L45+Demand!L73+Demand!L101+Demand!L129+Demand!L157+Demand!L185+Demand!L213</f>
        <v>4.1399999958600002</v>
      </c>
      <c r="K3">
        <f>Demand!M17+Demand!M45+Demand!M73+Demand!M101+Demand!M129+Demand!M157+Demand!M185+Demand!M213</f>
        <v>4.9699999950300002</v>
      </c>
      <c r="L3">
        <f>Demand!N17+Demand!N45+Demand!N73+Demand!N101+Demand!N129+Demand!N157+Demand!N185+Demand!N213</f>
        <v>5.7999999942000002</v>
      </c>
      <c r="M3">
        <f>Demand!O17+Demand!O45+Demand!O73+Demand!O101+Demand!O129+Demand!O157+Demand!O185+Demand!O213</f>
        <v>7.9399999920600015</v>
      </c>
      <c r="N3">
        <f>Demand!P17+Demand!P45+Demand!P73+Demand!P101+Demand!P129+Demand!P157+Demand!P185+Demand!P213</f>
        <v>10.069999989929999</v>
      </c>
      <c r="O3">
        <f>Demand!Q17+Demand!Q45+Demand!Q73+Demand!Q101+Demand!Q129+Demand!Q157+Demand!Q185+Demand!Q213</f>
        <v>12.209999987789999</v>
      </c>
      <c r="P3">
        <f>Demand!R17+Demand!R45+Demand!R73+Demand!R101+Demand!R129+Demand!R157+Demand!R185+Demand!R213</f>
        <v>14.33999998566</v>
      </c>
      <c r="Q3">
        <f>Demand!S17+Demand!S45+Demand!S73+Demand!S101+Demand!S129+Demand!S157+Demand!S185+Demand!S213</f>
        <v>16.479999983519999</v>
      </c>
      <c r="R3">
        <f>Demand!T17+Demand!T45+Demand!T73+Demand!T101+Demand!T129+Demand!T157+Demand!T185+Demand!T213</f>
        <v>19.379999980619999</v>
      </c>
      <c r="S3">
        <f>Demand!U17+Demand!U45+Demand!U73+Demand!U101+Demand!U129+Demand!U157+Demand!U185+Demand!U213</f>
        <v>22.279999977719999</v>
      </c>
      <c r="T3">
        <f>Demand!V17+Demand!V45+Demand!V73+Demand!V101+Demand!V129+Demand!V157+Demand!V185+Demand!V213</f>
        <v>25.179999974819999</v>
      </c>
      <c r="U3">
        <f>Demand!W17+Demand!W45+Demand!W73+Demand!W101+Demand!W129+Demand!W157+Demand!W185+Demand!W213</f>
        <v>28.079999971919996</v>
      </c>
      <c r="V3">
        <f>Demand!X17+Demand!X45+Demand!X73+Demand!X101+Demand!X129+Demand!X157+Demand!X185+Demand!X213</f>
        <v>30.97999996902</v>
      </c>
      <c r="W3">
        <f>Demand!Y17+Demand!Y45+Demand!Y73+Demand!Y101+Demand!Y129+Demand!Y157+Demand!Y185+Demand!Y213</f>
        <v>33.889999966109997</v>
      </c>
      <c r="X3">
        <f>Demand!Z17+Demand!Z45+Demand!Z73+Demand!Z101+Demand!Z129+Demand!Z157+Demand!Z185+Demand!Z213</f>
        <v>36.789999963210001</v>
      </c>
      <c r="Y3">
        <f>Demand!AA17+Demand!AA45+Demand!AA73+Demand!AA101+Demand!AA129+Demand!AA157+Demand!AA185+Demand!AA213</f>
        <v>39.689999960309997</v>
      </c>
      <c r="Z3">
        <f>Demand!AB17+Demand!AB45+Demand!AB73+Demand!AB101+Demand!AB129+Demand!AB157+Demand!AB185+Demand!AB213</f>
        <v>42.589999957410008</v>
      </c>
      <c r="AA3">
        <f>Demand!AC17+Demand!AC45+Demand!AC73+Demand!AC101+Demand!AC129+Demand!AC157+Demand!AC185+Demand!AC213</f>
        <v>45.489999954509997</v>
      </c>
      <c r="AB3">
        <f>Demand!AD17+Demand!AD45+Demand!AD73+Demand!AD101+Demand!AD129+Demand!AD157+Demand!AD185+Demand!AD213</f>
        <v>49.569999950430002</v>
      </c>
      <c r="AC3">
        <f>Demand!AE17+Demand!AE45+Demand!AE73+Demand!AE101+Demand!AE129+Demand!AE157+Demand!AE185+Demand!AE213</f>
        <v>53.64999994635</v>
      </c>
      <c r="AD3">
        <f>Demand!AF17+Demand!AF45+Demand!AF73+Demand!AF101+Demand!AF129+Demand!AF157+Demand!AF185+Demand!AF213</f>
        <v>57.729999942270005</v>
      </c>
      <c r="AE3">
        <f>Demand!AG17+Demand!AG45+Demand!AG73+Demand!AG101+Demand!AG129+Demand!AG157+Demand!AG185+Demand!AG213</f>
        <v>61.819999938180004</v>
      </c>
      <c r="AF3">
        <f>Demand!AH17+Demand!AH45+Demand!AH73+Demand!AH101+Demand!AH129+Demand!AH157+Demand!AH185+Demand!AH213</f>
        <v>65.899999934099995</v>
      </c>
      <c r="AG3">
        <f>Demand!AI17+Demand!AI45+Demand!AI73+Demand!AI101+Demand!AI129+Demand!AI157+Demand!AI185+Demand!AI213</f>
        <v>69.97999993002</v>
      </c>
      <c r="AH3">
        <f>Demand!AJ17+Demand!AJ45+Demand!AJ73+Demand!AJ101+Demand!AJ129+Demand!AJ157+Demand!AJ185+Demand!AJ213</f>
        <v>74.059999925939991</v>
      </c>
      <c r="AI3">
        <f>Demand!AK17+Demand!AK45+Demand!AK73+Demand!AK101+Demand!AK129+Demand!AK157+Demand!AK185+Demand!AK213</f>
        <v>78.139999921859996</v>
      </c>
      <c r="AJ3">
        <f>Demand!AL17+Demand!AL45+Demand!AL73+Demand!AL101+Demand!AL129+Demand!AL157+Demand!AL185+Demand!AL213</f>
        <v>82.219999917780001</v>
      </c>
      <c r="AK3">
        <f>Demand!AM17+Demand!AM45+Demand!AM73+Demand!AM101+Demand!AM129+Demand!AM157+Demand!AM185+Demand!AM213</f>
        <v>86.299999913699992</v>
      </c>
      <c r="AL3">
        <f>Demand!AN17+Demand!AN45+Demand!AN73+Demand!AN101+Demand!AN129+Demand!AN157+Demand!AN185+Demand!AN213</f>
        <v>89.129999910869984</v>
      </c>
      <c r="AM3">
        <f>Demand!AO17+Demand!AO45+Demand!AO73+Demand!AO101+Demand!AO129+Demand!AO157+Demand!AO185+Demand!AO213</f>
        <v>91.949999908050003</v>
      </c>
      <c r="AN3">
        <f>Demand!AP17+Demand!AP45+Demand!AP73+Demand!AP101+Demand!AP129+Demand!AP157+Demand!AP185+Demand!AP213</f>
        <v>94.769999905229994</v>
      </c>
      <c r="AO3">
        <f>Demand!AQ17+Demand!AQ45+Demand!AQ73+Demand!AQ101+Demand!AQ129+Demand!AQ157+Demand!AQ185+Demand!AQ213</f>
        <v>97.5999999024</v>
      </c>
      <c r="AP3">
        <f>Demand!AR17+Demand!AR45+Demand!AR73+Demand!AR101+Demand!AR129+Demand!AR157+Demand!AR185+Demand!AR213</f>
        <v>100.41999989957999</v>
      </c>
      <c r="AQ3">
        <f>Demand!AS17+Demand!AS45+Demand!AS73+Demand!AS101+Demand!AS129+Demand!AS157+Demand!AS185+Demand!AS213</f>
        <v>103.24999989674998</v>
      </c>
      <c r="AR3">
        <f>Demand!AT17+Demand!AT45+Demand!AT73+Demand!AT101+Demand!AT129+Demand!AT157+Demand!AT185+Demand!AT213</f>
        <v>106.06999989393</v>
      </c>
      <c r="AS3">
        <f>Demand!AU17+Demand!AU45+Demand!AU73+Demand!AU101+Demand!AU129+Demand!AU157+Demand!AU185+Demand!AU213</f>
        <v>108.89999989109998</v>
      </c>
      <c r="AT3">
        <f>Demand!AV17+Demand!AV45+Demand!AV73+Demand!AV101+Demand!AV129+Demand!AV157+Demand!AV185+Demand!AV213</f>
        <v>111.71999988828</v>
      </c>
      <c r="AU3">
        <f>Demand!AW17+Demand!AW45+Demand!AW73+Demand!AW101+Demand!AW129+Demand!AW157+Demand!AW185+Demand!AW213</f>
        <v>114.54999988544999</v>
      </c>
      <c r="AV3">
        <f>Demand!AX17+Demand!AX45+Demand!AX73+Demand!AX101+Demand!AX129+Demand!AX157+Demand!AX185+Demand!AX213</f>
        <v>118.07999988192002</v>
      </c>
      <c r="AW3">
        <f>Demand!AY17+Demand!AY45+Demand!AY73+Demand!AY101+Demand!AY129+Demand!AY157+Demand!AY185+Demand!AY213</f>
        <v>121.60999987839</v>
      </c>
      <c r="AX3">
        <f>Demand!AZ17+Demand!AZ45+Demand!AZ73+Demand!AZ101+Demand!AZ129+Demand!AZ157+Demand!AZ185+Demand!AZ213</f>
        <v>125.13999987486</v>
      </c>
      <c r="AY3">
        <f>Demand!BA17+Demand!BA45+Demand!BA73+Demand!BA101+Demand!BA129+Demand!BA157+Demand!BA185+Demand!BA213</f>
        <v>128.66999987132999</v>
      </c>
      <c r="AZ3">
        <f>Demand!BB17+Demand!BB45+Demand!BB73+Demand!BB101+Demand!BB129+Demand!BB157+Demand!BB185+Demand!BB213</f>
        <v>132.19999986779999</v>
      </c>
      <c r="BA3">
        <f>Demand!BC17+Demand!BC45+Demand!BC73+Demand!BC101+Demand!BC129+Demand!BC157+Demand!BC185+Demand!BC213</f>
        <v>135.72999986426998</v>
      </c>
      <c r="BB3">
        <f>Demand!BD17+Demand!BD45+Demand!BD73+Demand!BD101+Demand!BD129+Demand!BD157+Demand!BD185+Demand!BD213</f>
        <v>139.24999986075002</v>
      </c>
      <c r="BC3">
        <f>Demand!BE17+Demand!BE45+Demand!BE73+Demand!BE101+Demand!BE129+Demand!BE157+Demand!BE185+Demand!BE213</f>
        <v>142.77999985721999</v>
      </c>
      <c r="BD3">
        <f>Demand!BF17+Demand!BF45+Demand!BF73+Demand!BF101+Demand!BF129+Demand!BF157+Demand!BF185+Demand!BF213</f>
        <v>146.30999985368999</v>
      </c>
      <c r="BE3">
        <f>Demand!BG17+Demand!BG45+Demand!BG73+Demand!BG101+Demand!BG129+Demand!BG157+Demand!BG185+Demand!BG213</f>
        <v>149.83999985015998</v>
      </c>
    </row>
    <row r="4" spans="1:57" x14ac:dyDescent="0.25">
      <c r="A4" s="1"/>
    </row>
    <row r="5" spans="1:57" x14ac:dyDescent="0.25">
      <c r="A5" t="s">
        <v>172</v>
      </c>
      <c r="B5" s="4">
        <v>277.77777800000001</v>
      </c>
    </row>
    <row r="8" spans="1:57" ht="15.75" x14ac:dyDescent="0.25">
      <c r="A8" s="2" t="s">
        <v>88</v>
      </c>
      <c r="B8" s="2">
        <v>2015</v>
      </c>
      <c r="C8" s="2">
        <v>2016</v>
      </c>
      <c r="D8" s="2">
        <v>2017</v>
      </c>
      <c r="E8" s="2">
        <v>2018</v>
      </c>
      <c r="F8" s="2">
        <v>2019</v>
      </c>
      <c r="G8" s="2">
        <v>2020</v>
      </c>
      <c r="H8" s="2">
        <v>2021</v>
      </c>
      <c r="I8" s="2">
        <v>2022</v>
      </c>
      <c r="J8" s="2">
        <v>2023</v>
      </c>
      <c r="K8" s="2">
        <v>2024</v>
      </c>
      <c r="L8" s="2">
        <v>2025</v>
      </c>
      <c r="M8" s="2">
        <v>2026</v>
      </c>
      <c r="N8" s="2">
        <v>2027</v>
      </c>
      <c r="O8" s="2">
        <v>2028</v>
      </c>
      <c r="P8" s="2">
        <v>2029</v>
      </c>
      <c r="Q8" s="2">
        <v>2030</v>
      </c>
      <c r="R8" s="2">
        <v>2031</v>
      </c>
      <c r="S8" s="2">
        <v>2032</v>
      </c>
      <c r="T8" s="2">
        <v>2033</v>
      </c>
      <c r="U8" s="2">
        <v>2034</v>
      </c>
      <c r="V8" s="2">
        <v>2035</v>
      </c>
      <c r="W8" s="2">
        <v>2036</v>
      </c>
      <c r="X8" s="2">
        <v>2037</v>
      </c>
      <c r="Y8" s="2">
        <v>2038</v>
      </c>
      <c r="Z8" s="2">
        <v>2039</v>
      </c>
      <c r="AA8" s="2">
        <v>2040</v>
      </c>
      <c r="AB8" s="2">
        <v>2041</v>
      </c>
      <c r="AC8" s="2">
        <v>2042</v>
      </c>
      <c r="AD8" s="2">
        <v>2043</v>
      </c>
      <c r="AE8" s="2">
        <v>2044</v>
      </c>
      <c r="AF8" s="2">
        <v>2045</v>
      </c>
      <c r="AG8" s="2">
        <v>2046</v>
      </c>
      <c r="AH8" s="2">
        <v>2047</v>
      </c>
      <c r="AI8" s="2">
        <v>2048</v>
      </c>
      <c r="AJ8" s="2">
        <v>2049</v>
      </c>
      <c r="AK8" s="2">
        <v>2050</v>
      </c>
      <c r="AL8" s="2">
        <v>2051</v>
      </c>
      <c r="AM8" s="2">
        <v>2052</v>
      </c>
      <c r="AN8" s="2">
        <v>2053</v>
      </c>
      <c r="AO8" s="2">
        <v>2054</v>
      </c>
      <c r="AP8" s="2">
        <v>2055</v>
      </c>
      <c r="AQ8" s="2">
        <v>2056</v>
      </c>
      <c r="AR8" s="2">
        <v>2057</v>
      </c>
      <c r="AS8" s="2">
        <v>2058</v>
      </c>
      <c r="AT8" s="2">
        <v>2059</v>
      </c>
      <c r="AU8" s="2">
        <v>2060</v>
      </c>
      <c r="AV8" s="2">
        <v>2061</v>
      </c>
      <c r="AW8" s="2">
        <v>2062</v>
      </c>
      <c r="AX8" s="2">
        <v>2063</v>
      </c>
      <c r="AY8" s="2">
        <v>2064</v>
      </c>
      <c r="AZ8" s="2">
        <v>2065</v>
      </c>
      <c r="BA8" s="2">
        <v>2066</v>
      </c>
      <c r="BB8" s="2">
        <v>2067</v>
      </c>
      <c r="BC8" s="2">
        <v>2068</v>
      </c>
      <c r="BD8" s="2">
        <v>2069</v>
      </c>
      <c r="BE8" s="2">
        <v>2070</v>
      </c>
    </row>
    <row r="9" spans="1:57" x14ac:dyDescent="0.25">
      <c r="A9" t="s">
        <v>159</v>
      </c>
      <c r="B9" s="10">
        <f>B2*$B$5</f>
        <v>8886.1111093338877</v>
      </c>
      <c r="C9" s="10">
        <f t="shared" ref="C9:BE9" si="0">C2*$B$5</f>
        <v>9166.6666648333339</v>
      </c>
      <c r="D9" s="10">
        <f t="shared" si="0"/>
        <v>9466.6666647733346</v>
      </c>
      <c r="E9" s="10">
        <f t="shared" si="0"/>
        <v>13869.444441670557</v>
      </c>
      <c r="F9" s="10">
        <f t="shared" si="0"/>
        <v>16366.666663393335</v>
      </c>
      <c r="G9" s="10">
        <f t="shared" si="0"/>
        <v>19419.444440560557</v>
      </c>
      <c r="H9" s="10">
        <f t="shared" si="0"/>
        <v>23191.666662028336</v>
      </c>
      <c r="I9" s="10">
        <f t="shared" si="0"/>
        <v>27788.888883331114</v>
      </c>
      <c r="J9" s="10">
        <f t="shared" si="0"/>
        <v>33422.222215537782</v>
      </c>
      <c r="K9" s="10">
        <f t="shared" si="0"/>
        <v>40727.777769632223</v>
      </c>
      <c r="L9" s="10">
        <f t="shared" si="0"/>
        <v>49780.555545599454</v>
      </c>
      <c r="M9" s="10">
        <f t="shared" si="0"/>
        <v>59480.555543659444</v>
      </c>
      <c r="N9" s="10">
        <f t="shared" si="0"/>
        <v>71427.777763492239</v>
      </c>
      <c r="O9" s="10">
        <f t="shared" si="0"/>
        <v>84533.333316426666</v>
      </c>
      <c r="P9" s="10">
        <f t="shared" si="0"/>
        <v>100972.22220202777</v>
      </c>
      <c r="Q9" s="10">
        <f t="shared" si="0"/>
        <v>120449.99997591</v>
      </c>
      <c r="R9" s="10">
        <f t="shared" si="0"/>
        <v>136930.55552816947</v>
      </c>
      <c r="S9" s="10">
        <f t="shared" si="0"/>
        <v>153324.99996933501</v>
      </c>
      <c r="T9" s="10">
        <f t="shared" si="0"/>
        <v>169997.22218822278</v>
      </c>
      <c r="U9" s="10">
        <f t="shared" si="0"/>
        <v>186449.99996271002</v>
      </c>
      <c r="V9" s="10">
        <f t="shared" si="0"/>
        <v>203108.3332927117</v>
      </c>
      <c r="W9" s="10">
        <f t="shared" si="0"/>
        <v>220013.88884488613</v>
      </c>
      <c r="X9" s="10">
        <f t="shared" si="0"/>
        <v>237152.77773034724</v>
      </c>
      <c r="Y9" s="10">
        <f t="shared" si="0"/>
        <v>254208.33328249166</v>
      </c>
      <c r="Z9" s="10">
        <f t="shared" si="0"/>
        <v>271322.22216795781</v>
      </c>
      <c r="AA9" s="10">
        <f t="shared" si="0"/>
        <v>288411.11105342896</v>
      </c>
      <c r="AB9" s="10">
        <f t="shared" si="0"/>
        <v>306205.55549431447</v>
      </c>
      <c r="AC9" s="10">
        <f t="shared" si="0"/>
        <v>324208.33326849173</v>
      </c>
      <c r="AD9" s="10">
        <f t="shared" si="0"/>
        <v>342374.99993152503</v>
      </c>
      <c r="AE9" s="10">
        <f t="shared" si="0"/>
        <v>361230.55548330944</v>
      </c>
      <c r="AF9" s="10">
        <f t="shared" si="0"/>
        <v>380222.22214617784</v>
      </c>
      <c r="AG9" s="10">
        <f t="shared" si="0"/>
        <v>399430.55547566939</v>
      </c>
      <c r="AH9" s="10">
        <f t="shared" si="0"/>
        <v>418299.99991634005</v>
      </c>
      <c r="AI9" s="10">
        <f t="shared" si="0"/>
        <v>437574.99991248507</v>
      </c>
      <c r="AJ9" s="10">
        <f t="shared" si="0"/>
        <v>457111.11101968889</v>
      </c>
      <c r="AK9" s="10">
        <f t="shared" si="0"/>
        <v>477994.44434884557</v>
      </c>
      <c r="AL9" s="10">
        <f t="shared" si="0"/>
        <v>500813.88878872606</v>
      </c>
      <c r="AM9" s="10">
        <f t="shared" si="0"/>
        <v>524730.55545060954</v>
      </c>
      <c r="AN9" s="10">
        <f t="shared" si="0"/>
        <v>548986.1110013139</v>
      </c>
      <c r="AO9" s="10">
        <f t="shared" si="0"/>
        <v>573294.44432978565</v>
      </c>
      <c r="AP9" s="10">
        <f t="shared" si="0"/>
        <v>597930.55543596961</v>
      </c>
      <c r="AQ9" s="10">
        <f t="shared" si="0"/>
        <v>622305.55543109449</v>
      </c>
      <c r="AR9" s="10">
        <f t="shared" si="0"/>
        <v>646808.33320397174</v>
      </c>
      <c r="AS9" s="10">
        <f t="shared" si="0"/>
        <v>670983.33319913677</v>
      </c>
      <c r="AT9" s="10">
        <f t="shared" si="0"/>
        <v>695230.55541650939</v>
      </c>
      <c r="AU9" s="10">
        <f t="shared" si="0"/>
        <v>719686.11096717382</v>
      </c>
      <c r="AV9" s="10">
        <f t="shared" si="0"/>
        <v>745994.44429524557</v>
      </c>
      <c r="AW9" s="10">
        <f t="shared" si="0"/>
        <v>771686.11095677386</v>
      </c>
      <c r="AX9" s="10">
        <f t="shared" si="0"/>
        <v>797761.11095155892</v>
      </c>
      <c r="AY9" s="10">
        <f t="shared" si="0"/>
        <v>824244.44427959563</v>
      </c>
      <c r="AZ9" s="10">
        <f t="shared" si="0"/>
        <v>851163.88871865615</v>
      </c>
      <c r="BA9" s="10">
        <f t="shared" si="0"/>
        <v>872755.55538100447</v>
      </c>
      <c r="BB9" s="10">
        <f t="shared" si="0"/>
        <v>894830.55537658941</v>
      </c>
      <c r="BC9" s="10">
        <f t="shared" si="0"/>
        <v>917416.66648318351</v>
      </c>
      <c r="BD9" s="10">
        <f t="shared" si="0"/>
        <v>940538.88870078116</v>
      </c>
      <c r="BE9" s="10">
        <f t="shared" si="0"/>
        <v>964222.22202937771</v>
      </c>
    </row>
    <row r="10" spans="1:57" ht="33" customHeight="1" x14ac:dyDescent="0.25">
      <c r="A10" s="6" t="s">
        <v>158</v>
      </c>
      <c r="B10" s="10">
        <f>B3*$B$5</f>
        <v>0</v>
      </c>
      <c r="C10" s="10">
        <f t="shared" ref="C10:BE10" si="1">C3*$B$5</f>
        <v>0</v>
      </c>
      <c r="D10" s="10">
        <f t="shared" si="1"/>
        <v>0</v>
      </c>
      <c r="E10" s="10">
        <f t="shared" si="1"/>
        <v>0</v>
      </c>
      <c r="F10" s="10">
        <f t="shared" si="1"/>
        <v>230.55555550944445</v>
      </c>
      <c r="G10" s="10">
        <f t="shared" si="1"/>
        <v>461.11111101888889</v>
      </c>
      <c r="H10" s="10">
        <f t="shared" si="1"/>
        <v>691.66666652833339</v>
      </c>
      <c r="I10" s="10">
        <f t="shared" si="1"/>
        <v>919.44444426055566</v>
      </c>
      <c r="J10" s="10">
        <f t="shared" si="1"/>
        <v>1149.9999997700002</v>
      </c>
      <c r="K10" s="10">
        <f t="shared" si="1"/>
        <v>1380.5555552794447</v>
      </c>
      <c r="L10" s="10">
        <f t="shared" si="1"/>
        <v>1611.1111107888889</v>
      </c>
      <c r="M10" s="10">
        <f t="shared" si="1"/>
        <v>2205.5555551144448</v>
      </c>
      <c r="N10" s="10">
        <f t="shared" si="1"/>
        <v>2797.2222216627774</v>
      </c>
      <c r="O10" s="10">
        <f t="shared" si="1"/>
        <v>3391.6666659883331</v>
      </c>
      <c r="P10" s="10">
        <f t="shared" si="1"/>
        <v>3983.3333325366671</v>
      </c>
      <c r="Q10" s="10">
        <f t="shared" si="1"/>
        <v>4577.7777768622218</v>
      </c>
      <c r="R10" s="10">
        <f t="shared" si="1"/>
        <v>5383.3333322566668</v>
      </c>
      <c r="S10" s="10">
        <f t="shared" si="1"/>
        <v>6188.888887651111</v>
      </c>
      <c r="T10" s="10">
        <f t="shared" si="1"/>
        <v>6994.444443045556</v>
      </c>
      <c r="U10" s="10">
        <f t="shared" si="1"/>
        <v>7799.9999984399992</v>
      </c>
      <c r="V10" s="10">
        <f t="shared" si="1"/>
        <v>8605.5555538344452</v>
      </c>
      <c r="W10" s="10">
        <f t="shared" si="1"/>
        <v>9413.888887006111</v>
      </c>
      <c r="X10" s="10">
        <f t="shared" si="1"/>
        <v>10219.444442400556</v>
      </c>
      <c r="Y10" s="10">
        <f t="shared" si="1"/>
        <v>11024.999997794999</v>
      </c>
      <c r="Z10" s="10">
        <f t="shared" si="1"/>
        <v>11830.555553189448</v>
      </c>
      <c r="AA10" s="10">
        <f t="shared" si="1"/>
        <v>12636.111108583889</v>
      </c>
      <c r="AB10" s="10">
        <f t="shared" si="1"/>
        <v>13769.444441690557</v>
      </c>
      <c r="AC10" s="10">
        <f t="shared" si="1"/>
        <v>14902.777774797223</v>
      </c>
      <c r="AD10" s="10">
        <f t="shared" si="1"/>
        <v>16036.111107903891</v>
      </c>
      <c r="AE10" s="10">
        <f t="shared" si="1"/>
        <v>17172.222218787778</v>
      </c>
      <c r="AF10" s="10">
        <f t="shared" si="1"/>
        <v>18305.555551894442</v>
      </c>
      <c r="AG10" s="10">
        <f t="shared" si="1"/>
        <v>19438.888885001114</v>
      </c>
      <c r="AH10" s="10">
        <f t="shared" si="1"/>
        <v>20572.222218107778</v>
      </c>
      <c r="AI10" s="10">
        <f t="shared" si="1"/>
        <v>21705.555551214446</v>
      </c>
      <c r="AJ10" s="10">
        <f t="shared" si="1"/>
        <v>22838.888884321113</v>
      </c>
      <c r="AK10" s="10">
        <f t="shared" si="1"/>
        <v>23972.222217427778</v>
      </c>
      <c r="AL10" s="10">
        <f t="shared" si="1"/>
        <v>24758.333328381665</v>
      </c>
      <c r="AM10" s="10">
        <f t="shared" si="1"/>
        <v>25541.666661558334</v>
      </c>
      <c r="AN10" s="10">
        <f t="shared" si="1"/>
        <v>26324.999994735001</v>
      </c>
      <c r="AO10" s="10">
        <f t="shared" si="1"/>
        <v>27111.111105688891</v>
      </c>
      <c r="AP10" s="10">
        <f t="shared" si="1"/>
        <v>27894.444438865554</v>
      </c>
      <c r="AQ10" s="10">
        <f t="shared" si="1"/>
        <v>28680.555549819441</v>
      </c>
      <c r="AR10" s="10">
        <f t="shared" si="1"/>
        <v>29463.888882996114</v>
      </c>
      <c r="AS10" s="10">
        <f t="shared" si="1"/>
        <v>30249.999993949998</v>
      </c>
      <c r="AT10" s="10">
        <f t="shared" si="1"/>
        <v>31033.333327126667</v>
      </c>
      <c r="AU10" s="10">
        <f t="shared" si="1"/>
        <v>31819.444438080554</v>
      </c>
      <c r="AV10" s="10">
        <f t="shared" si="1"/>
        <v>32799.999993440004</v>
      </c>
      <c r="AW10" s="10">
        <f t="shared" si="1"/>
        <v>33780.555548799442</v>
      </c>
      <c r="AX10" s="10">
        <f t="shared" si="1"/>
        <v>34761.111104158888</v>
      </c>
      <c r="AY10" s="10">
        <f t="shared" si="1"/>
        <v>35741.666659518334</v>
      </c>
      <c r="AZ10" s="10">
        <f t="shared" si="1"/>
        <v>36722.222214877773</v>
      </c>
      <c r="BA10" s="10">
        <f t="shared" si="1"/>
        <v>37702.777770237219</v>
      </c>
      <c r="BB10" s="10">
        <f t="shared" si="1"/>
        <v>38680.555547819451</v>
      </c>
      <c r="BC10" s="10">
        <f t="shared" si="1"/>
        <v>39661.11110317889</v>
      </c>
      <c r="BD10" s="10">
        <f t="shared" si="1"/>
        <v>40641.666658538328</v>
      </c>
      <c r="BE10" s="10">
        <f t="shared" si="1"/>
        <v>41622.222213897774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E18"/>
  <sheetViews>
    <sheetView zoomScale="70" zoomScaleNormal="70" workbookViewId="0">
      <selection activeCell="X31" sqref="X31"/>
    </sheetView>
  </sheetViews>
  <sheetFormatPr defaultRowHeight="15" x14ac:dyDescent="0.25"/>
  <cols>
    <col min="1" max="1" width="20.140625" customWidth="1"/>
    <col min="2" max="2" width="10.5703125" customWidth="1"/>
    <col min="3" max="3" width="12" bestFit="1" customWidth="1"/>
    <col min="4" max="4" width="12.5703125" bestFit="1" customWidth="1"/>
    <col min="5" max="6" width="12" bestFit="1" customWidth="1"/>
  </cols>
  <sheetData>
    <row r="1" spans="1:57" ht="15.75" x14ac:dyDescent="0.25"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  <c r="AL1" s="2">
        <v>2051</v>
      </c>
      <c r="AM1" s="2">
        <v>2052</v>
      </c>
      <c r="AN1" s="2">
        <v>2053</v>
      </c>
      <c r="AO1" s="2">
        <v>2054</v>
      </c>
      <c r="AP1" s="2">
        <v>2055</v>
      </c>
      <c r="AQ1" s="2">
        <v>2056</v>
      </c>
      <c r="AR1" s="2">
        <v>2057</v>
      </c>
      <c r="AS1" s="2">
        <v>2058</v>
      </c>
      <c r="AT1" s="2">
        <v>2059</v>
      </c>
      <c r="AU1" s="2">
        <v>2060</v>
      </c>
      <c r="AV1" s="2">
        <v>2061</v>
      </c>
      <c r="AW1" s="2">
        <v>2062</v>
      </c>
      <c r="AX1" s="2">
        <v>2063</v>
      </c>
      <c r="AY1" s="2">
        <v>2064</v>
      </c>
      <c r="AZ1" s="2">
        <v>2065</v>
      </c>
      <c r="BA1" s="2">
        <v>2066</v>
      </c>
      <c r="BB1" s="2">
        <v>2067</v>
      </c>
      <c r="BC1" s="2">
        <v>2068</v>
      </c>
      <c r="BD1" s="2">
        <v>2069</v>
      </c>
      <c r="BE1" s="2">
        <v>2070</v>
      </c>
    </row>
    <row r="2" spans="1:57" x14ac:dyDescent="0.25">
      <c r="A2" t="s">
        <v>162</v>
      </c>
      <c r="B2">
        <f>SUM(CapitalInvestment!C3:C84)</f>
        <v>1622.7511722631466</v>
      </c>
      <c r="C2">
        <f>SUM(CapitalInvestment!D3:D84)</f>
        <v>74.457657649215008</v>
      </c>
      <c r="D2">
        <f>SUM(CapitalInvestment!E3:E84)</f>
        <v>5888.5224442011468</v>
      </c>
      <c r="E2">
        <f>SUM(CapitalInvestment!F3:F84)</f>
        <v>1641.1036016363</v>
      </c>
      <c r="F2">
        <f>SUM(CapitalInvestment!G3:G84)</f>
        <v>365.5503103311089</v>
      </c>
      <c r="G2">
        <f>SUM(CapitalInvestment!H3:H84)</f>
        <v>6474.9913657313455</v>
      </c>
      <c r="H2">
        <f>SUM(CapitalInvestment!I3:I84)</f>
        <v>7734.9182632561096</v>
      </c>
      <c r="I2">
        <f>SUM(CapitalInvestment!J3:J84)</f>
        <v>6081.3930199515571</v>
      </c>
      <c r="J2">
        <f>SUM(CapitalInvestment!K3:K84)</f>
        <v>16692.266140626907</v>
      </c>
      <c r="K2">
        <f>SUM(CapitalInvestment!L3:L84)</f>
        <v>10083.83826900601</v>
      </c>
      <c r="L2">
        <f>SUM(CapitalInvestment!M3:M84)</f>
        <v>18668.179782638348</v>
      </c>
      <c r="M2">
        <f>SUM(CapitalInvestment!N3:N84)</f>
        <v>11715.565786583367</v>
      </c>
      <c r="N2">
        <f>SUM(CapitalInvestment!O3:O84)</f>
        <v>15423.60232511617</v>
      </c>
      <c r="O2">
        <f>SUM(CapitalInvestment!P3:P84)</f>
        <v>16532.276799115978</v>
      </c>
      <c r="P2">
        <f>SUM(CapitalInvestment!Q3:Q84)</f>
        <v>19313.74836641653</v>
      </c>
      <c r="Q2">
        <f>SUM(CapitalInvestment!R3:R84)</f>
        <v>22553.929295355138</v>
      </c>
      <c r="R2">
        <f>SUM(CapitalInvestment!S3:S84)</f>
        <v>18598.70049552172</v>
      </c>
      <c r="S2">
        <f>SUM(CapitalInvestment!T3:T84)</f>
        <v>19371.096512847995</v>
      </c>
      <c r="T2">
        <f>SUM(CapitalInvestment!U3:U84)</f>
        <v>20676.837609935352</v>
      </c>
      <c r="U2">
        <f>SUM(CapitalInvestment!V3:V84)</f>
        <v>20645.044061831115</v>
      </c>
      <c r="V2">
        <f>SUM(CapitalInvestment!W3:W84)</f>
        <v>14867.143259524497</v>
      </c>
      <c r="W2">
        <f>SUM(CapitalInvestment!X3:X84)</f>
        <v>14764.277587186349</v>
      </c>
      <c r="X2">
        <f>SUM(CapitalInvestment!Y3:Y84)</f>
        <v>19074.164216430625</v>
      </c>
      <c r="Y2">
        <f>SUM(CapitalInvestment!Z3:Z84)</f>
        <v>22080.659597102138</v>
      </c>
      <c r="Z2">
        <f>SUM(CapitalInvestment!AA3:AA84)</f>
        <v>22483.915024580179</v>
      </c>
      <c r="AA2">
        <f>SUM(CapitalInvestment!AB3:AB84)</f>
        <v>22315.931070250459</v>
      </c>
      <c r="AB2">
        <f>SUM(CapitalInvestment!AC3:AC84)</f>
        <v>27553.57262940619</v>
      </c>
      <c r="AC2">
        <f>SUM(CapitalInvestment!AD3:AD84)</f>
        <v>26617.1636705333</v>
      </c>
      <c r="AD2">
        <f>SUM(CapitalInvestment!AE3:AE84)</f>
        <v>30511.867690205159</v>
      </c>
      <c r="AE2">
        <f>SUM(CapitalInvestment!AF3:AF84)</f>
        <v>32704.654686915259</v>
      </c>
      <c r="AF2">
        <f>SUM(CapitalInvestment!AG3:AG84)</f>
        <v>33727.213934892869</v>
      </c>
      <c r="AG2">
        <f>SUM(CapitalInvestment!AH3:AH84)</f>
        <v>34221.667602035792</v>
      </c>
      <c r="AH2">
        <f>SUM(CapitalInvestment!AI3:AI84)</f>
        <v>34502.84929381236</v>
      </c>
      <c r="AI2">
        <f>SUM(CapitalInvestment!AJ3:AJ84)</f>
        <v>34596.506444136496</v>
      </c>
      <c r="AJ2">
        <f>SUM(CapitalInvestment!AK3:AK84)</f>
        <v>33916.977848389033</v>
      </c>
      <c r="AK2">
        <f>SUM(CapitalInvestment!AL3:AL84)</f>
        <v>34943.791098299174</v>
      </c>
      <c r="AL2">
        <f>SUM(CapitalInvestment!AM3:AM84)</f>
        <v>37763.785267196334</v>
      </c>
      <c r="AM2">
        <f>SUM(CapitalInvestment!AN3:AN84)</f>
        <v>40975.784594517288</v>
      </c>
      <c r="AN2">
        <f>SUM(CapitalInvestment!AO3:AO84)</f>
        <v>41196.999951806814</v>
      </c>
      <c r="AO2">
        <f>SUM(CapitalInvestment!AP3:AP84)</f>
        <v>38590.832619447079</v>
      </c>
      <c r="AP2">
        <f>SUM(CapitalInvestment!AQ3:AQ84)</f>
        <v>36867.88445158692</v>
      </c>
      <c r="AQ2">
        <f>SUM(CapitalInvestment!AR3:AR84)</f>
        <v>36478.728488838453</v>
      </c>
      <c r="AR2">
        <f>SUM(CapitalInvestment!AS3:AS84)</f>
        <v>45892.162711988552</v>
      </c>
      <c r="AS2">
        <f>SUM(CapitalInvestment!AT3:AT84)</f>
        <v>38642.640392909045</v>
      </c>
      <c r="AT2">
        <f>SUM(CapitalInvestment!AU3:AU84)</f>
        <v>38443.691597833364</v>
      </c>
      <c r="AU2">
        <f>SUM(CapitalInvestment!AV3:AV84)</f>
        <v>39035.210197604414</v>
      </c>
      <c r="AV2">
        <f>SUM(CapitalInvestment!AW3:AW84)</f>
        <v>41060.061036391715</v>
      </c>
      <c r="AW2">
        <f>SUM(CapitalInvestment!AX3:AX84)</f>
        <v>49137.873280001935</v>
      </c>
      <c r="AX2">
        <f>SUM(CapitalInvestment!AY3:AY84)</f>
        <v>45078.086142141568</v>
      </c>
      <c r="AY2">
        <f>SUM(CapitalInvestment!AZ3:AZ84)</f>
        <v>40014.454098419767</v>
      </c>
      <c r="AZ2">
        <f>SUM(CapitalInvestment!BA3:BA84)</f>
        <v>39500.252057675687</v>
      </c>
      <c r="BA2">
        <f>SUM(CapitalInvestment!BB3:BB84)</f>
        <v>38111.371623360363</v>
      </c>
      <c r="BB2">
        <f>SUM(CapitalInvestment!BC3:BC84)</f>
        <v>44601.611008856074</v>
      </c>
      <c r="BC2">
        <f>SUM(CapitalInvestment!BD3:BD84)</f>
        <v>37381.742692665044</v>
      </c>
      <c r="BD2">
        <f>SUM(CapitalInvestment!BE3:BE84)</f>
        <v>33019.566329740068</v>
      </c>
      <c r="BE2">
        <f>SUM(CapitalInvestment!BF3:BF84)</f>
        <v>37075.063543999277</v>
      </c>
    </row>
    <row r="3" spans="1:57" x14ac:dyDescent="0.25">
      <c r="A3" t="s">
        <v>163</v>
      </c>
      <c r="B3">
        <f>SUM(AnnualFixedOperatingCost!C4:C83)</f>
        <v>166.02595716680719</v>
      </c>
      <c r="C3">
        <f>SUM(AnnualFixedOperatingCost!D4:D83)</f>
        <v>167.46088563441566</v>
      </c>
      <c r="D3">
        <f>SUM(AnnualFixedOperatingCost!E4:E83)</f>
        <v>270.20434963441573</v>
      </c>
      <c r="E3">
        <f>SUM(AnnualFixedOperatingCost!F4:F83)</f>
        <v>270.07021363441572</v>
      </c>
      <c r="F3">
        <f>SUM(AnnualFixedOperatingCost!G4:G83)</f>
        <v>278.70100759979113</v>
      </c>
      <c r="G3">
        <f>SUM(AnnualFixedOperatingCost!H4:H83)</f>
        <v>375.91731254588757</v>
      </c>
      <c r="H3">
        <f>SUM(AnnualFixedOperatingCost!I4:I83)</f>
        <v>483.42147399263717</v>
      </c>
      <c r="I3">
        <f>SUM(AnnualFixedOperatingCost!J4:J83)</f>
        <v>562.6688792330167</v>
      </c>
      <c r="J3">
        <f>SUM(AnnualFixedOperatingCost!K4:K83)</f>
        <v>820.84379940207975</v>
      </c>
      <c r="K3">
        <f>SUM(AnnualFixedOperatingCost!L4:L83)</f>
        <v>948.98906147896435</v>
      </c>
      <c r="L3">
        <f>SUM(AnnualFixedOperatingCost!M4:M83)</f>
        <v>1215.159052212704</v>
      </c>
      <c r="M3">
        <f>SUM(AnnualFixedOperatingCost!N4:N83)</f>
        <v>1361.3990644603705</v>
      </c>
      <c r="N3">
        <f>SUM(AnnualFixedOperatingCost!O4:O83)</f>
        <v>1555.1928845940768</v>
      </c>
      <c r="O3">
        <f>SUM(AnnualFixedOperatingCost!P4:P83)</f>
        <v>1763.9364386971133</v>
      </c>
      <c r="P3">
        <f>SUM(AnnualFixedOperatingCost!Q4:Q83)</f>
        <v>1996.8025694020268</v>
      </c>
      <c r="Q3">
        <f>SUM(AnnualFixedOperatingCost!R4:R83)</f>
        <v>2279.221029695444</v>
      </c>
      <c r="R3">
        <f>SUM(AnnualFixedOperatingCost!S4:S83)</f>
        <v>2506.3078844970819</v>
      </c>
      <c r="S3">
        <f>SUM(AnnualFixedOperatingCost!T4:T83)</f>
        <v>2760.1501939130771</v>
      </c>
      <c r="T3">
        <f>SUM(AnnualFixedOperatingCost!U4:U83)</f>
        <v>3038.3905131555971</v>
      </c>
      <c r="U3">
        <f>SUM(AnnualFixedOperatingCost!V4:V83)</f>
        <v>3318.9089669937453</v>
      </c>
      <c r="V3">
        <f>SUM(AnnualFixedOperatingCost!W4:W83)</f>
        <v>3504.2190983521691</v>
      </c>
      <c r="W3">
        <f>SUM(AnnualFixedOperatingCost!X4:X83)</f>
        <v>3692.1513592050924</v>
      </c>
      <c r="X3">
        <f>SUM(AnnualFixedOperatingCost!Y4:Y83)</f>
        <v>3978.4220970880287</v>
      </c>
      <c r="Y3">
        <f>SUM(AnnualFixedOperatingCost!Z4:Z83)</f>
        <v>4371.1580992426516</v>
      </c>
      <c r="Z3">
        <f>SUM(AnnualFixedOperatingCost!AA4:AA83)</f>
        <v>4806.4555310955566</v>
      </c>
      <c r="AA3">
        <f>SUM(AnnualFixedOperatingCost!AB4:AB83)</f>
        <v>5223.9813783559939</v>
      </c>
      <c r="AB3">
        <f>SUM(AnnualFixedOperatingCost!AC4:AC83)</f>
        <v>5799.0809661331714</v>
      </c>
      <c r="AC3">
        <f>SUM(AnnualFixedOperatingCost!AD4:AD83)</f>
        <v>6323.4187532375472</v>
      </c>
      <c r="AD3">
        <f>SUM(AnnualFixedOperatingCost!AE4:AE83)</f>
        <v>6980.0792298274137</v>
      </c>
      <c r="AE3">
        <f>SUM(AnnualFixedOperatingCost!AF4:AF83)</f>
        <v>7706.9050001258329</v>
      </c>
      <c r="AF3">
        <f>SUM(AnnualFixedOperatingCost!AG4:AG83)</f>
        <v>8438.5644599626266</v>
      </c>
      <c r="AG3">
        <f>SUM(AnnualFixedOperatingCost!AH4:AH83)</f>
        <v>9173.7766096886226</v>
      </c>
      <c r="AH3">
        <f>SUM(AnnualFixedOperatingCost!AI4:AI83)</f>
        <v>9894.7205212715962</v>
      </c>
      <c r="AI3">
        <f>SUM(AnnualFixedOperatingCost!AJ4:AJ83)</f>
        <v>10618.965832363852</v>
      </c>
      <c r="AJ3">
        <f>SUM(AnnualFixedOperatingCost!AK4:AK83)</f>
        <v>11314.575777816477</v>
      </c>
      <c r="AK3">
        <f>SUM(AnnualFixedOperatingCost!AL4:AL83)</f>
        <v>12011.538972931437</v>
      </c>
      <c r="AL3">
        <f>SUM(AnnualFixedOperatingCost!AM4:AM83)</f>
        <v>12731.924581204423</v>
      </c>
      <c r="AM3">
        <f>SUM(AnnualFixedOperatingCost!AN4:AN83)</f>
        <v>13497.544357260569</v>
      </c>
      <c r="AN3">
        <f>SUM(AnnualFixedOperatingCost!AO4:AO83)</f>
        <v>14259.400898133106</v>
      </c>
      <c r="AO3">
        <f>SUM(AnnualFixedOperatingCost!AP4:AP83)</f>
        <v>14953.420159063702</v>
      </c>
      <c r="AP3">
        <f>SUM(AnnualFixedOperatingCost!AQ4:AQ83)</f>
        <v>15598.046495305613</v>
      </c>
      <c r="AQ3">
        <f>SUM(AnnualFixedOperatingCost!AR4:AR83)</f>
        <v>16207.411132683426</v>
      </c>
      <c r="AR3">
        <f>SUM(AnnualFixedOperatingCost!AS4:AS83)</f>
        <v>16967.602776256521</v>
      </c>
      <c r="AS3">
        <f>SUM(AnnualFixedOperatingCost!AT4:AT83)</f>
        <v>17551.307545318272</v>
      </c>
      <c r="AT3">
        <f>SUM(AnnualFixedOperatingCost!AU4:AU83)</f>
        <v>18122.923421721003</v>
      </c>
      <c r="AU3">
        <f>SUM(AnnualFixedOperatingCost!AV4:AV83)</f>
        <v>18632.819676284569</v>
      </c>
      <c r="AV3">
        <f>SUM(AnnualFixedOperatingCost!AW4:AW83)</f>
        <v>19177.675699773074</v>
      </c>
      <c r="AW3">
        <f>SUM(AnnualFixedOperatingCost!AX4:AX83)</f>
        <v>19810.259928714095</v>
      </c>
      <c r="AX3">
        <f>SUM(AnnualFixedOperatingCost!AY4:AY83)</f>
        <v>20350.73801114771</v>
      </c>
      <c r="AY3">
        <f>SUM(AnnualFixedOperatingCost!AZ4:AZ83)</f>
        <v>20842.079002174181</v>
      </c>
      <c r="AZ3">
        <f>SUM(AnnualFixedOperatingCost!BA4:BA83)</f>
        <v>21320.113509651623</v>
      </c>
      <c r="BA3">
        <f>SUM(AnnualFixedOperatingCost!BB4:BB83)</f>
        <v>21685.975885572057</v>
      </c>
      <c r="BB3">
        <f>SUM(AnnualFixedOperatingCost!BC4:BC83)</f>
        <v>22212.654057479278</v>
      </c>
      <c r="BC3">
        <f>SUM(AnnualFixedOperatingCost!BD4:BD83)</f>
        <v>22515.877526861197</v>
      </c>
      <c r="BD3">
        <f>SUM(AnnualFixedOperatingCost!BE4:BE83)</f>
        <v>22718.338791568916</v>
      </c>
      <c r="BE3">
        <f>SUM(AnnualFixedOperatingCost!BF4:BF83)</f>
        <v>22917.40690298472</v>
      </c>
    </row>
    <row r="4" spans="1:57" x14ac:dyDescent="0.25">
      <c r="A4" t="s">
        <v>164</v>
      </c>
      <c r="B4">
        <f>SUM(AnnualVariableOperatingCost!C4:C30)+SUM(AnnualVariableOperatingCost!C35:C53)+SUM(AnnualVariableOperatingCost!C55:C80)</f>
        <v>184.0366234544766</v>
      </c>
      <c r="C4">
        <f>SUM(AnnualVariableOperatingCost!D4:D30)+SUM(AnnualVariableOperatingCost!D35:D53)+SUM(AnnualVariableOperatingCost!D55:D80)</f>
        <v>200.78874568140239</v>
      </c>
      <c r="D4">
        <f>SUM(AnnualVariableOperatingCost!E4:E30)+SUM(AnnualVariableOperatingCost!E35:E53)+SUM(AnnualVariableOperatingCost!E55:E80)</f>
        <v>8.3651227562631797E-3</v>
      </c>
      <c r="E4">
        <f>SUM(AnnualVariableOperatingCost!F4:F30)+SUM(AnnualVariableOperatingCost!F35:F53)+SUM(AnnualVariableOperatingCost!F55:F80)</f>
        <v>89.943509885289302</v>
      </c>
      <c r="F4">
        <f>SUM(AnnualVariableOperatingCost!G4:G30)+SUM(AnnualVariableOperatingCost!G35:G53)+SUM(AnnualVariableOperatingCost!G55:G80)</f>
        <v>643.3598199911163</v>
      </c>
      <c r="G4">
        <f>SUM(AnnualVariableOperatingCost!H4:H30)+SUM(AnnualVariableOperatingCost!H35:H53)+SUM(AnnualVariableOperatingCost!H55:H80)</f>
        <v>488.77817128153953</v>
      </c>
      <c r="H4">
        <f>SUM(AnnualVariableOperatingCost!I4:I30)+SUM(AnnualVariableOperatingCost!I35:I53)+SUM(AnnualVariableOperatingCost!I55:I80)</f>
        <v>341.11311141774468</v>
      </c>
      <c r="I4">
        <f>SUM(AnnualVariableOperatingCost!J4:J30)+SUM(AnnualVariableOperatingCost!J35:J53)+SUM(AnnualVariableOperatingCost!J55:J80)</f>
        <v>431.0138169538605</v>
      </c>
      <c r="J4">
        <f>SUM(AnnualVariableOperatingCost!K4:K30)+SUM(AnnualVariableOperatingCost!K35:K53)+SUM(AnnualVariableOperatingCost!K55:K80)</f>
        <v>47.214377718261488</v>
      </c>
      <c r="K4">
        <f>SUM(AnnualVariableOperatingCost!L4:L30)+SUM(AnnualVariableOperatingCost!L35:L53)+SUM(AnnualVariableOperatingCost!L55:L80)</f>
        <v>16.363273696913883</v>
      </c>
      <c r="L4">
        <f>SUM(AnnualVariableOperatingCost!M4:M30)+SUM(AnnualVariableOperatingCost!M35:M53)+SUM(AnnualVariableOperatingCost!M55:M80)</f>
        <v>14.286162928238044</v>
      </c>
      <c r="M4">
        <f>SUM(AnnualVariableOperatingCost!N4:N30)+SUM(AnnualVariableOperatingCost!N35:N53)+SUM(AnnualVariableOperatingCost!N55:N80)</f>
        <v>13.946089993730437</v>
      </c>
      <c r="N4">
        <f>SUM(AnnualVariableOperatingCost!O4:O30)+SUM(AnnualVariableOperatingCost!O35:O53)+SUM(AnnualVariableOperatingCost!O55:O80)</f>
        <v>13.607788620004369</v>
      </c>
      <c r="O4">
        <f>SUM(AnnualVariableOperatingCost!P4:P30)+SUM(AnnualVariableOperatingCost!P35:P53)+SUM(AnnualVariableOperatingCost!P55:P80)</f>
        <v>13.270277430992948</v>
      </c>
      <c r="P4">
        <f>SUM(AnnualVariableOperatingCost!Q4:Q30)+SUM(AnnualVariableOperatingCost!Q35:Q53)+SUM(AnnualVariableOperatingCost!Q55:Q80)</f>
        <v>12.935369903355145</v>
      </c>
      <c r="Q4">
        <f>SUM(AnnualVariableOperatingCost!R4:R30)+SUM(AnnualVariableOperatingCost!R35:R53)+SUM(AnnualVariableOperatingCost!R55:R80)</f>
        <v>12.602697197409913</v>
      </c>
      <c r="R4">
        <f>SUM(AnnualVariableOperatingCost!S4:S30)+SUM(AnnualVariableOperatingCost!S35:S53)+SUM(AnnualVariableOperatingCost!S55:S80)</f>
        <v>110.93500344976411</v>
      </c>
      <c r="S4">
        <f>SUM(AnnualVariableOperatingCost!T4:T30)+SUM(AnnualVariableOperatingCost!T35:T53)+SUM(AnnualVariableOperatingCost!T55:T80)</f>
        <v>175.48656241468018</v>
      </c>
      <c r="T4">
        <f>SUM(AnnualVariableOperatingCost!U4:U30)+SUM(AnnualVariableOperatingCost!U35:U53)+SUM(AnnualVariableOperatingCost!U55:U80)</f>
        <v>175.04636507031623</v>
      </c>
      <c r="U4">
        <f>SUM(AnnualVariableOperatingCost!V4:V30)+SUM(AnnualVariableOperatingCost!V35:V53)+SUM(AnnualVariableOperatingCost!V55:V80)</f>
        <v>156.86147705901806</v>
      </c>
      <c r="V4">
        <f>SUM(AnnualVariableOperatingCost!W4:W30)+SUM(AnnualVariableOperatingCost!W35:W53)+SUM(AnnualVariableOperatingCost!W55:W80)</f>
        <v>473.17860724629833</v>
      </c>
      <c r="W4">
        <f>SUM(AnnualVariableOperatingCost!X4:X30)+SUM(AnnualVariableOperatingCost!X35:X53)+SUM(AnnualVariableOperatingCost!X55:X80)</f>
        <v>829.89144099965802</v>
      </c>
      <c r="X4">
        <f>SUM(AnnualVariableOperatingCost!Y4:Y30)+SUM(AnnualVariableOperatingCost!Y35:Y53)+SUM(AnnualVariableOperatingCost!Y55:Y80)</f>
        <v>1021.023539986751</v>
      </c>
      <c r="Y4">
        <f>SUM(AnnualVariableOperatingCost!Z4:Z30)+SUM(AnnualVariableOperatingCost!Z35:Z53)+SUM(AnnualVariableOperatingCost!Z55:Z80)</f>
        <v>1148.8813020272</v>
      </c>
      <c r="Z4">
        <f>SUM(AnnualVariableOperatingCost!AA4:AA30)+SUM(AnnualVariableOperatingCost!AA35:AA53)+SUM(AnnualVariableOperatingCost!AA55:AA80)</f>
        <v>1497.7481590483335</v>
      </c>
      <c r="AA4">
        <f>SUM(AnnualVariableOperatingCost!AB4:AB30)+SUM(AnnualVariableOperatingCost!AB35:AB53)+SUM(AnnualVariableOperatingCost!AB55:AB80)</f>
        <v>1999.7317249841276</v>
      </c>
      <c r="AB4">
        <f>SUM(AnnualVariableOperatingCost!AC4:AC30)+SUM(AnnualVariableOperatingCost!AC35:AC53)+SUM(AnnualVariableOperatingCost!AC55:AC80)</f>
        <v>2226.4393027678134</v>
      </c>
      <c r="AC4">
        <f>SUM(AnnualVariableOperatingCost!AD4:AD30)+SUM(AnnualVariableOperatingCost!AD35:AD53)+SUM(AnnualVariableOperatingCost!AD55:AD80)</f>
        <v>2804.7215339000322</v>
      </c>
      <c r="AD4">
        <f>SUM(AnnualVariableOperatingCost!AE4:AE30)+SUM(AnnualVariableOperatingCost!AE35:AE53)+SUM(AnnualVariableOperatingCost!AE55:AE80)</f>
        <v>3302.5214593760211</v>
      </c>
      <c r="AE4">
        <f>SUM(AnnualVariableOperatingCost!AF4:AF30)+SUM(AnnualVariableOperatingCost!AF35:AF53)+SUM(AnnualVariableOperatingCost!AF55:AF80)</f>
        <v>3517.0910537562982</v>
      </c>
      <c r="AF4">
        <f>SUM(AnnualVariableOperatingCost!AG4:AG30)+SUM(AnnualVariableOperatingCost!AG35:AG53)+SUM(AnnualVariableOperatingCost!AG55:AG80)</f>
        <v>3572.3614894020025</v>
      </c>
      <c r="AG4">
        <f>SUM(AnnualVariableOperatingCost!AH4:AH30)+SUM(AnnualVariableOperatingCost!AH35:AH53)+SUM(AnnualVariableOperatingCost!AH55:AH80)</f>
        <v>3697.5674582057754</v>
      </c>
      <c r="AH4">
        <f>SUM(AnnualVariableOperatingCost!AI4:AI30)+SUM(AnnualVariableOperatingCost!AI35:AI53)+SUM(AnnualVariableOperatingCost!AI55:AI80)</f>
        <v>3781.592440999184</v>
      </c>
      <c r="AI4">
        <f>SUM(AnnualVariableOperatingCost!AJ4:AJ30)+SUM(AnnualVariableOperatingCost!AJ35:AJ53)+SUM(AnnualVariableOperatingCost!AJ55:AJ80)</f>
        <v>3937.6966227495082</v>
      </c>
      <c r="AJ4">
        <f>SUM(AnnualVariableOperatingCost!AK4:AK30)+SUM(AnnualVariableOperatingCost!AK35:AK53)+SUM(AnnualVariableOperatingCost!AK55:AK80)</f>
        <v>4067.8450136866472</v>
      </c>
      <c r="AK4">
        <f>SUM(AnnualVariableOperatingCost!AL4:AL30)+SUM(AnnualVariableOperatingCost!AL35:AL53)+SUM(AnnualVariableOperatingCost!AL55:AL80)</f>
        <v>4332.1761784321625</v>
      </c>
      <c r="AL4">
        <f>SUM(AnnualVariableOperatingCost!AM4:AM30)+SUM(AnnualVariableOperatingCost!AM35:AM53)+SUM(AnnualVariableOperatingCost!AM55:AM80)</f>
        <v>4734.8704734937164</v>
      </c>
      <c r="AM4">
        <f>SUM(AnnualVariableOperatingCost!AN4:AN30)+SUM(AnnualVariableOperatingCost!AN35:AN53)+SUM(AnnualVariableOperatingCost!AN55:AN80)</f>
        <v>5062.6199098485667</v>
      </c>
      <c r="AN4">
        <f>SUM(AnnualVariableOperatingCost!AO4:AO30)+SUM(AnnualVariableOperatingCost!AO35:AO53)+SUM(AnnualVariableOperatingCost!AO55:AO80)</f>
        <v>5400.3182210117038</v>
      </c>
      <c r="AO4">
        <f>SUM(AnnualVariableOperatingCost!AP4:AP30)+SUM(AnnualVariableOperatingCost!AP35:AP53)+SUM(AnnualVariableOperatingCost!AP55:AP80)</f>
        <v>6050.4236465597714</v>
      </c>
      <c r="AP4">
        <f>SUM(AnnualVariableOperatingCost!AQ4:AQ30)+SUM(AnnualVariableOperatingCost!AQ35:AQ53)+SUM(AnnualVariableOperatingCost!AQ55:AQ80)</f>
        <v>7171.0888454706092</v>
      </c>
      <c r="AQ4">
        <f>SUM(AnnualVariableOperatingCost!AR4:AR30)+SUM(AnnualVariableOperatingCost!AR35:AR53)+SUM(AnnualVariableOperatingCost!AR55:AR80)</f>
        <v>8813.0697706237843</v>
      </c>
      <c r="AR4">
        <f>SUM(AnnualVariableOperatingCost!AS4:AS30)+SUM(AnnualVariableOperatingCost!AS35:AS53)+SUM(AnnualVariableOperatingCost!AS55:AS80)</f>
        <v>9147.6418921291734</v>
      </c>
      <c r="AS4">
        <f>SUM(AnnualVariableOperatingCost!AT4:AT30)+SUM(AnnualVariableOperatingCost!AT35:AT53)+SUM(AnnualVariableOperatingCost!AT55:AT80)</f>
        <v>10757.196378213739</v>
      </c>
      <c r="AT4">
        <f>SUM(AnnualVariableOperatingCost!AU4:AU30)+SUM(AnnualVariableOperatingCost!AU35:AU53)+SUM(AnnualVariableOperatingCost!AU55:AU80)</f>
        <v>12385.610788033327</v>
      </c>
      <c r="AU4">
        <f>SUM(AnnualVariableOperatingCost!AV4:AV30)+SUM(AnnualVariableOperatingCost!AV35:AV53)+SUM(AnnualVariableOperatingCost!AV55:AV80)</f>
        <v>14270.694172164243</v>
      </c>
      <c r="AV4">
        <f>SUM(AnnualVariableOperatingCost!AW4:AW30)+SUM(AnnualVariableOperatingCost!AW35:AW53)+SUM(AnnualVariableOperatingCost!AW55:AW80)</f>
        <v>16381.384777595154</v>
      </c>
      <c r="AW4">
        <f>SUM(AnnualVariableOperatingCost!AX4:AX30)+SUM(AnnualVariableOperatingCost!AX35:AX53)+SUM(AnnualVariableOperatingCost!AX55:AX80)</f>
        <v>17274.834446265628</v>
      </c>
      <c r="AX4">
        <f>SUM(AnnualVariableOperatingCost!AY4:AY30)+SUM(AnnualVariableOperatingCost!AY35:AY53)+SUM(AnnualVariableOperatingCost!AY55:AY80)</f>
        <v>19028.987281927257</v>
      </c>
      <c r="AY4">
        <f>SUM(AnnualVariableOperatingCost!AZ4:AZ30)+SUM(AnnualVariableOperatingCost!AZ35:AZ53)+SUM(AnnualVariableOperatingCost!AZ55:AZ80)</f>
        <v>21342.682680221991</v>
      </c>
      <c r="AZ4">
        <f>SUM(AnnualVariableOperatingCost!BA4:BA30)+SUM(AnnualVariableOperatingCost!BA35:BA53)+SUM(AnnualVariableOperatingCost!BA55:BA80)</f>
        <v>23830.611155912902</v>
      </c>
      <c r="BA4">
        <f>SUM(AnnualVariableOperatingCost!BB4:BB30)+SUM(AnnualVariableOperatingCost!BB35:BB53)+SUM(AnnualVariableOperatingCost!BB55:BB80)</f>
        <v>25925.477883582789</v>
      </c>
      <c r="BB4">
        <f>SUM(AnnualVariableOperatingCost!BC4:BC30)+SUM(AnnualVariableOperatingCost!BC35:BC53)+SUM(AnnualVariableOperatingCost!BC55:BC80)</f>
        <v>26300.232500811846</v>
      </c>
      <c r="BC4">
        <f>SUM(AnnualVariableOperatingCost!BD4:BD30)+SUM(AnnualVariableOperatingCost!BD35:BD53)+SUM(AnnualVariableOperatingCost!BD55:BD80)</f>
        <v>28965.852749834634</v>
      </c>
      <c r="BD4">
        <f>SUM(AnnualVariableOperatingCost!BE4:BE30)+SUM(AnnualVariableOperatingCost!BE35:BE53)+SUM(AnnualVariableOperatingCost!BE55:BE80)</f>
        <v>32992.176611584749</v>
      </c>
      <c r="BE4">
        <f>SUM(AnnualVariableOperatingCost!BF4:BF30)+SUM(AnnualVariableOperatingCost!BF35:BF53)+SUM(AnnualVariableOperatingCost!BF55:BF80)</f>
        <v>37205.133732083283</v>
      </c>
    </row>
    <row r="5" spans="1:57" x14ac:dyDescent="0.25">
      <c r="A5" t="s">
        <v>186</v>
      </c>
      <c r="B5">
        <f>SUM(AnnualVariableOperatingCost!C31:C34)</f>
        <v>-29.713219200000001</v>
      </c>
      <c r="C5">
        <f>SUM(AnnualVariableOperatingCost!D31:D34)</f>
        <v>-29.713219200000001</v>
      </c>
      <c r="D5">
        <f>SUM(AnnualVariableOperatingCost!E31:E34)</f>
        <v>-29.713219200000001</v>
      </c>
      <c r="E5">
        <f>SUM(AnnualVariableOperatingCost!F31:F34)</f>
        <v>-50.287305600000003</v>
      </c>
      <c r="F5">
        <f>SUM(AnnualVariableOperatingCost!G31:G34)</f>
        <v>-67.947465600000001</v>
      </c>
      <c r="G5">
        <f>SUM(AnnualVariableOperatingCost!H31:H34)</f>
        <v>-256.69042559999997</v>
      </c>
      <c r="H5">
        <f>SUM(AnnualVariableOperatingCost!I31:I34)</f>
        <v>-522.31107040000006</v>
      </c>
      <c r="I5">
        <f>SUM(AnnualVariableOperatingCost!J31:J34)</f>
        <v>-831.81668080000009</v>
      </c>
      <c r="J5">
        <f>SUM(AnnualVariableOperatingCost!K31:K34)</f>
        <v>-1861.2936328000001</v>
      </c>
      <c r="K5">
        <f>SUM(AnnualVariableOperatingCost!L31:L34)</f>
        <v>-1998.5572264</v>
      </c>
      <c r="L5">
        <f>SUM(AnnualVariableOperatingCost!M31:M34)</f>
        <v>-3165.2977719999999</v>
      </c>
      <c r="M5">
        <f>SUM(AnnualVariableOperatingCost!N31:N34)</f>
        <v>-3165.2977719999999</v>
      </c>
      <c r="N5">
        <f>SUM(AnnualVariableOperatingCost!O31:O34)</f>
        <v>-3302.5613655999996</v>
      </c>
      <c r="O5">
        <f>SUM(AnnualVariableOperatingCost!P31:P34)</f>
        <v>-3439.8249591999997</v>
      </c>
      <c r="P5">
        <f>SUM(AnnualVariableOperatingCost!Q31:Q34)</f>
        <v>-3439.8249591999997</v>
      </c>
      <c r="Q5">
        <f>SUM(AnnualVariableOperatingCost!R31:R34)</f>
        <v>-3439.8249591999997</v>
      </c>
      <c r="R5">
        <f>SUM(AnnualVariableOperatingCost!S31:S34)</f>
        <v>-3439.8249591999997</v>
      </c>
      <c r="S5">
        <f>SUM(AnnualVariableOperatingCost!T31:T34)</f>
        <v>-3782.8116872000001</v>
      </c>
      <c r="T5">
        <f>SUM(AnnualVariableOperatingCost!U31:U34)</f>
        <v>-3782.8116872000001</v>
      </c>
      <c r="U5">
        <f>SUM(AnnualVariableOperatingCost!V31:V34)</f>
        <v>-3782.8116872000001</v>
      </c>
      <c r="V5">
        <f>SUM(AnnualVariableOperatingCost!W31:W34)</f>
        <v>-3782.8116872000001</v>
      </c>
      <c r="W5">
        <f>SUM(AnnualVariableOperatingCost!X31:X34)</f>
        <v>-3782.8116872000001</v>
      </c>
      <c r="X5">
        <f>SUM(AnnualVariableOperatingCost!Y31:Y34)</f>
        <v>-3782.8116872000001</v>
      </c>
      <c r="Y5">
        <f>SUM(AnnualVariableOperatingCost!Z31:Z34)</f>
        <v>-3782.8116872000001</v>
      </c>
      <c r="Z5">
        <f>SUM(AnnualVariableOperatingCost!AA31:AA34)</f>
        <v>-3782.8116872000001</v>
      </c>
      <c r="AA5">
        <f>SUM(AnnualVariableOperatingCost!AB31:AB34)</f>
        <v>-3782.8116872000001</v>
      </c>
      <c r="AB5">
        <f>SUM(AnnualVariableOperatingCost!AC31:AC34)</f>
        <v>-3782.8116872000001</v>
      </c>
      <c r="AC5">
        <f>SUM(AnnualVariableOperatingCost!AD31:AD34)</f>
        <v>-3782.8116872000001</v>
      </c>
      <c r="AD5">
        <f>SUM(AnnualVariableOperatingCost!AE31:AE34)</f>
        <v>-4161.2034967999998</v>
      </c>
      <c r="AE5">
        <f>SUM(AnnualVariableOperatingCost!AF31:AF34)</f>
        <v>-4161.2034967999998</v>
      </c>
      <c r="AF5">
        <f>SUM(AnnualVariableOperatingCost!AG31:AG34)</f>
        <v>-4161.2034967999998</v>
      </c>
      <c r="AG5">
        <f>SUM(AnnualVariableOperatingCost!AH31:AH34)</f>
        <v>-4161.2034967999998</v>
      </c>
      <c r="AH5">
        <f>SUM(AnnualVariableOperatingCost!AI31:AI34)</f>
        <v>-4161.2034967999998</v>
      </c>
      <c r="AI5">
        <f>SUM(AnnualVariableOperatingCost!AJ31:AJ34)</f>
        <v>-4161.2034967999998</v>
      </c>
      <c r="AJ5">
        <f>SUM(AnnualVariableOperatingCost!AK31:AK34)</f>
        <v>-4161.2034967999998</v>
      </c>
      <c r="AK5">
        <f>SUM(AnnualVariableOperatingCost!AL31:AL34)</f>
        <v>-4161.2034967999998</v>
      </c>
      <c r="AL5">
        <f>SUM(AnnualVariableOperatingCost!AM31:AM34)</f>
        <v>-4161.2034967999998</v>
      </c>
      <c r="AM5">
        <f>SUM(AnnualVariableOperatingCost!AN31:AN34)</f>
        <v>-4161.2034967999998</v>
      </c>
      <c r="AN5">
        <f>SUM(AnnualVariableOperatingCost!AO31:AO34)</f>
        <v>-4577.2132056</v>
      </c>
      <c r="AO5">
        <f>SUM(AnnualVariableOperatingCost!AP31:AP34)</f>
        <v>-4577.2132056</v>
      </c>
      <c r="AP5">
        <f>SUM(AnnualVariableOperatingCost!AQ31:AQ34)</f>
        <v>-4577.2132056</v>
      </c>
      <c r="AQ5">
        <f>SUM(AnnualVariableOperatingCost!AR31:AR34)</f>
        <v>-4577.2132056</v>
      </c>
      <c r="AR5">
        <f>SUM(AnnualVariableOperatingCost!AS31:AS34)</f>
        <v>-4577.2132056</v>
      </c>
      <c r="AS5">
        <f>SUM(AnnualVariableOperatingCost!AT31:AT34)</f>
        <v>-4577.2132056</v>
      </c>
      <c r="AT5">
        <f>SUM(AnnualVariableOperatingCost!AU31:AU34)</f>
        <v>-4577.2132056</v>
      </c>
      <c r="AU5">
        <f>SUM(AnnualVariableOperatingCost!AV31:AV34)</f>
        <v>-4577.2132056</v>
      </c>
      <c r="AV5">
        <f>SUM(AnnualVariableOperatingCost!AW31:AW34)</f>
        <v>-4577.2132056</v>
      </c>
      <c r="AW5">
        <f>SUM(AnnualVariableOperatingCost!AX31:AX34)</f>
        <v>-4577.2132056</v>
      </c>
      <c r="AX5">
        <f>SUM(AnnualVariableOperatingCost!AY31:AY34)</f>
        <v>-5035.2664488</v>
      </c>
      <c r="AY5">
        <f>SUM(AnnualVariableOperatingCost!AZ31:AZ34)</f>
        <v>-5035.2664488</v>
      </c>
      <c r="AZ5">
        <f>SUM(AnnualVariableOperatingCost!BA31:BA34)</f>
        <v>-5035.2664488</v>
      </c>
      <c r="BA5">
        <f>SUM(AnnualVariableOperatingCost!BB31:BB34)</f>
        <v>-5035.2664488</v>
      </c>
      <c r="BB5">
        <f>SUM(AnnualVariableOperatingCost!BC31:BC34)</f>
        <v>-5035.2664488</v>
      </c>
      <c r="BC5">
        <f>SUM(AnnualVariableOperatingCost!BD31:BD34)</f>
        <v>-5035.2664488</v>
      </c>
      <c r="BD5">
        <f>SUM(AnnualVariableOperatingCost!BE31:BE34)</f>
        <v>-5035.2664488000009</v>
      </c>
      <c r="BE5">
        <f>SUM(AnnualVariableOperatingCost!BF31:BF34)</f>
        <v>-5035.2664488</v>
      </c>
    </row>
    <row r="7" spans="1:57" ht="16.5" thickBot="1" x14ac:dyDescent="0.3">
      <c r="A7" s="7" t="s">
        <v>160</v>
      </c>
    </row>
    <row r="8" spans="1:57" ht="15.75" thickBot="1" x14ac:dyDescent="0.3">
      <c r="A8" s="24"/>
      <c r="B8" s="11" t="s">
        <v>174</v>
      </c>
      <c r="C8" s="12" t="s">
        <v>188</v>
      </c>
      <c r="D8" s="12" t="s">
        <v>189</v>
      </c>
      <c r="E8" s="12" t="s">
        <v>190</v>
      </c>
      <c r="F8" s="13" t="s">
        <v>191</v>
      </c>
      <c r="J8" s="5">
        <f>(B13/12)</f>
        <v>6.9453616664964946</v>
      </c>
      <c r="K8" s="5">
        <f t="shared" ref="K8:N8" si="0">(C13/12)</f>
        <v>17.078361949532841</v>
      </c>
      <c r="L8" s="5">
        <f t="shared" si="0"/>
        <v>27.589503999002059</v>
      </c>
      <c r="M8" s="5">
        <f t="shared" si="0"/>
        <v>44.988932682227023</v>
      </c>
      <c r="N8" s="5">
        <f t="shared" si="0"/>
        <v>62.958233670884674</v>
      </c>
    </row>
    <row r="9" spans="1:57" x14ac:dyDescent="0.25">
      <c r="A9" s="25" t="s">
        <v>162</v>
      </c>
      <c r="B9" s="20">
        <f>SUM(B2:L2)/1000</f>
        <v>75.327972027291196</v>
      </c>
      <c r="C9" s="20">
        <f>SUM(M2:V2)/1000</f>
        <v>179.69794451224783</v>
      </c>
      <c r="D9" s="20">
        <f>SUM(W2:AF2)/1000</f>
        <v>251.83342010750252</v>
      </c>
      <c r="E9" s="20">
        <f>SUM(AG2:AP2)/1000</f>
        <v>367.5770791712273</v>
      </c>
      <c r="F9" s="21">
        <f>SUM(AQ2:AZ2)/1000</f>
        <v>413.28316000380443</v>
      </c>
      <c r="G9" s="10">
        <f>SUM(B9:F9)</f>
        <v>1287.7195758220732</v>
      </c>
    </row>
    <row r="10" spans="1:57" x14ac:dyDescent="0.25">
      <c r="A10" s="26" t="s">
        <v>163</v>
      </c>
      <c r="B10" s="20">
        <f>SUM(B3:L3)/1000</f>
        <v>5.5594619925351347</v>
      </c>
      <c r="C10" s="20">
        <f>SUM(M3:V3)/1000</f>
        <v>24.084528643760702</v>
      </c>
      <c r="D10" s="20">
        <f>SUM(W3:AF3)/1000</f>
        <v>57.320216874273918</v>
      </c>
      <c r="E10" s="20">
        <f>SUM(AG3:AP3)/1000</f>
        <v>124.05391420503942</v>
      </c>
      <c r="F10" s="21">
        <f>SUM(AQ3:AZ3)/1000</f>
        <v>188.98293070372446</v>
      </c>
      <c r="G10" s="10">
        <f t="shared" ref="G10:G12" si="1">SUM(B10:F10)</f>
        <v>400.00105241933363</v>
      </c>
    </row>
    <row r="11" spans="1:57" x14ac:dyDescent="0.25">
      <c r="A11" s="26" t="s">
        <v>164</v>
      </c>
      <c r="B11" s="20">
        <f>SUM(B4:L4)/1000</f>
        <v>2.4569059781315987</v>
      </c>
      <c r="C11" s="20">
        <f>SUM(M4:V4)/1000</f>
        <v>1.1578702383855697</v>
      </c>
      <c r="D11" s="20">
        <f>SUM(W4:AF4)/1000</f>
        <v>21.920411006248241</v>
      </c>
      <c r="E11" s="20">
        <f>SUM(AG4:AP4)/1000</f>
        <v>48.236198810457644</v>
      </c>
      <c r="F11" s="21">
        <f>SUM(AQ4:AZ4)/1000</f>
        <v>153.23271334308717</v>
      </c>
      <c r="G11" s="10">
        <f t="shared" si="1"/>
        <v>227.00409937631022</v>
      </c>
    </row>
    <row r="12" spans="1:57" ht="15.75" thickBot="1" x14ac:dyDescent="0.3">
      <c r="A12" s="27" t="s">
        <v>187</v>
      </c>
      <c r="B12" s="22">
        <f>SUM(B5:L5)/1000</f>
        <v>-8.8433412367999988</v>
      </c>
      <c r="C12" s="22">
        <f>SUM(M5:V5)/1000</f>
        <v>-35.358405723200001</v>
      </c>
      <c r="D12" s="22">
        <f>SUM(W5:AF5)/1000</f>
        <v>-38.963292300799999</v>
      </c>
      <c r="E12" s="22">
        <f>SUM(AG5:AP5)/1000</f>
        <v>-42.860064094399995</v>
      </c>
      <c r="F12" s="23">
        <f>SUM(AQ5:AZ5)/1000</f>
        <v>-47.146291785600006</v>
      </c>
      <c r="G12" s="10">
        <f t="shared" si="1"/>
        <v>-173.1713951408</v>
      </c>
    </row>
    <row r="13" spans="1:57" x14ac:dyDescent="0.25">
      <c r="B13" s="10">
        <f>SUM(B9:B11)</f>
        <v>83.344339997957931</v>
      </c>
      <c r="C13" s="10">
        <f t="shared" ref="C13:F13" si="2">SUM(C9:C11)</f>
        <v>204.94034339439409</v>
      </c>
      <c r="D13" s="10">
        <f t="shared" si="2"/>
        <v>331.07404798802469</v>
      </c>
      <c r="E13" s="10">
        <f t="shared" si="2"/>
        <v>539.86719218672431</v>
      </c>
      <c r="F13" s="10">
        <f t="shared" si="2"/>
        <v>755.49880405061606</v>
      </c>
    </row>
    <row r="15" spans="1:57" x14ac:dyDescent="0.25">
      <c r="A15" s="9" t="s">
        <v>162</v>
      </c>
      <c r="B15" s="19">
        <v>2015</v>
      </c>
      <c r="C15" s="19">
        <v>2016</v>
      </c>
      <c r="D15" s="19">
        <v>2017</v>
      </c>
      <c r="E15" s="19">
        <v>2018</v>
      </c>
      <c r="F15" s="19">
        <v>2019</v>
      </c>
      <c r="G15" s="19">
        <v>2020</v>
      </c>
      <c r="H15" s="19">
        <v>2021</v>
      </c>
      <c r="I15" s="19">
        <v>2022</v>
      </c>
      <c r="J15" s="19">
        <v>2023</v>
      </c>
      <c r="K15" s="19">
        <v>2024</v>
      </c>
      <c r="L15" s="19">
        <v>2025</v>
      </c>
      <c r="M15" s="19">
        <v>2026</v>
      </c>
      <c r="N15" s="19">
        <v>2027</v>
      </c>
      <c r="O15" s="19">
        <v>2028</v>
      </c>
      <c r="P15" s="19">
        <v>2029</v>
      </c>
      <c r="Q15" s="19">
        <v>2030</v>
      </c>
      <c r="R15" s="19">
        <v>2031</v>
      </c>
      <c r="S15" s="19">
        <v>2032</v>
      </c>
      <c r="T15" s="19">
        <v>2033</v>
      </c>
      <c r="U15" s="19">
        <v>2034</v>
      </c>
      <c r="V15" s="19">
        <v>2035</v>
      </c>
      <c r="W15" s="19">
        <v>2036</v>
      </c>
      <c r="X15" s="19">
        <v>2037</v>
      </c>
      <c r="Y15" s="19">
        <v>2038</v>
      </c>
      <c r="Z15" s="19">
        <v>2039</v>
      </c>
      <c r="AA15" s="19">
        <v>2040</v>
      </c>
      <c r="AB15" s="19">
        <v>2041</v>
      </c>
      <c r="AC15" s="19">
        <v>2042</v>
      </c>
      <c r="AD15" s="19">
        <v>2043</v>
      </c>
      <c r="AE15" s="19">
        <v>2044</v>
      </c>
      <c r="AF15" s="19">
        <v>2045</v>
      </c>
      <c r="AG15" s="19">
        <v>2046</v>
      </c>
      <c r="AH15" s="19">
        <v>2047</v>
      </c>
      <c r="AI15" s="19">
        <v>2048</v>
      </c>
      <c r="AJ15" s="19">
        <v>2049</v>
      </c>
      <c r="AK15" s="19">
        <v>2050</v>
      </c>
      <c r="AL15" s="19">
        <v>2051</v>
      </c>
      <c r="AM15" s="19">
        <v>2052</v>
      </c>
      <c r="AN15" s="19">
        <v>2053</v>
      </c>
      <c r="AO15" s="19">
        <v>2054</v>
      </c>
      <c r="AP15" s="19">
        <v>2055</v>
      </c>
      <c r="AQ15" s="19">
        <v>2056</v>
      </c>
      <c r="AR15" s="19">
        <v>2057</v>
      </c>
      <c r="AS15" s="19">
        <v>2058</v>
      </c>
      <c r="AT15" s="19">
        <v>2059</v>
      </c>
      <c r="AU15" s="19">
        <v>2060</v>
      </c>
      <c r="AV15" s="19">
        <v>2061</v>
      </c>
      <c r="AW15" s="19">
        <v>2062</v>
      </c>
      <c r="AX15" s="19">
        <v>2063</v>
      </c>
      <c r="AY15" s="19">
        <v>2064</v>
      </c>
      <c r="AZ15" s="19">
        <v>2065</v>
      </c>
      <c r="BA15" s="19">
        <v>2066</v>
      </c>
      <c r="BB15" s="19">
        <v>2067</v>
      </c>
      <c r="BC15" s="19">
        <v>2068</v>
      </c>
      <c r="BD15" s="19">
        <v>2069</v>
      </c>
      <c r="BE15" s="19">
        <v>2070</v>
      </c>
    </row>
    <row r="16" spans="1:57" x14ac:dyDescent="0.25">
      <c r="A16" t="s">
        <v>175</v>
      </c>
      <c r="B16">
        <f>CapitalInvestment!C9+CapitalInvestment!C10+CapitalInvestment!C15+CapitalInvestment!C36+CapitalInvestment!C37+CapitalInvestment!C40+CapitalInvestment!C43+CapitalInvestment!C44+CapitalInvestment!C45+CapitalInvestment!C49+CapitalInvestment!C50+CapitalInvestment!C54+CapitalInvestment!C56+CapitalInvestment!C57+CapitalInvestment!C58+CapitalInvestment!C59+CapitalInvestment!C61+CapitalInvestment!C79</f>
        <v>1548.9793199999999</v>
      </c>
      <c r="C16">
        <f>CapitalInvestment!D9+CapitalInvestment!D10+CapitalInvestment!D15+CapitalInvestment!D36+CapitalInvestment!D37+CapitalInvestment!D40+CapitalInvestment!D43+CapitalInvestment!D44+CapitalInvestment!D45+CapitalInvestment!D49+CapitalInvestment!D50+CapitalInvestment!D54+CapitalInvestment!D56+CapitalInvestment!D57+CapitalInvestment!D58+CapitalInvestment!D59+CapitalInvestment!D61+CapitalInvestment!D79</f>
        <v>30.183978</v>
      </c>
      <c r="D16">
        <f>CapitalInvestment!E9+CapitalInvestment!E10+CapitalInvestment!E15+CapitalInvestment!E36+CapitalInvestment!E37+CapitalInvestment!E40+CapitalInvestment!E43+CapitalInvestment!E44+CapitalInvestment!E45+CapitalInvestment!E49+CapitalInvestment!E50+CapitalInvestment!E54+CapitalInvestment!E56+CapitalInvestment!E57+CapitalInvestment!E58+CapitalInvestment!E59+CapitalInvestment!E61+CapitalInvestment!E79</f>
        <v>5442.2610000000004</v>
      </c>
      <c r="E16">
        <f>CapitalInvestment!F9+CapitalInvestment!F10+CapitalInvestment!F15+CapitalInvestment!F36+CapitalInvestment!F37+CapitalInvestment!F40+CapitalInvestment!F43+CapitalInvestment!F44+CapitalInvestment!F45+CapitalInvestment!F49+CapitalInvestment!F50+CapitalInvestment!F54+CapitalInvestment!F56+CapitalInvestment!F57+CapitalInvestment!F58+CapitalInvestment!F59+CapitalInvestment!F61+CapitalInvestment!F79</f>
        <v>0</v>
      </c>
      <c r="F16">
        <f>CapitalInvestment!G9+CapitalInvestment!G10+CapitalInvestment!G15+CapitalInvestment!G36+CapitalInvestment!G37+CapitalInvestment!G40+CapitalInvestment!G43+CapitalInvestment!G44+CapitalInvestment!G45+CapitalInvestment!G49+CapitalInvestment!G50+CapitalInvestment!G54+CapitalInvestment!G56+CapitalInvestment!G57+CapitalInvestment!G58+CapitalInvestment!G59+CapitalInvestment!G61+CapitalInvestment!G79</f>
        <v>0</v>
      </c>
      <c r="G16">
        <f>CapitalInvestment!H9+CapitalInvestment!H10+CapitalInvestment!H15+CapitalInvestment!H36+CapitalInvestment!H37+CapitalInvestment!H40+CapitalInvestment!H43+CapitalInvestment!H44+CapitalInvestment!H45+CapitalInvestment!H49+CapitalInvestment!H50+CapitalInvestment!H54+CapitalInvestment!H56+CapitalInvestment!H57+CapitalInvestment!H58+CapitalInvestment!H59+CapitalInvestment!H61+CapitalInvestment!H79</f>
        <v>3566.8856023291933</v>
      </c>
      <c r="H16">
        <f>CapitalInvestment!I9+CapitalInvestment!I10+CapitalInvestment!I15+CapitalInvestment!I36+CapitalInvestment!I37+CapitalInvestment!I40+CapitalInvestment!I43+CapitalInvestment!I44+CapitalInvestment!I45+CapitalInvestment!I49+CapitalInvestment!I50+CapitalInvestment!I54+CapitalInvestment!I56+CapitalInvestment!I57+CapitalInvestment!I58+CapitalInvestment!I59+CapitalInvestment!I61+CapitalInvestment!I79</f>
        <v>5738.0479999999998</v>
      </c>
      <c r="I16">
        <f>CapitalInvestment!J9+CapitalInvestment!J10+CapitalInvestment!J15+CapitalInvestment!J36+CapitalInvestment!J37+CapitalInvestment!J40+CapitalInvestment!J43+CapitalInvestment!J44+CapitalInvestment!J45+CapitalInvestment!J49+CapitalInvestment!J50+CapitalInvestment!J54+CapitalInvestment!J56+CapitalInvestment!J57+CapitalInvestment!J58+CapitalInvestment!J59+CapitalInvestment!J61+CapitalInvestment!J79</f>
        <v>4275.6218356045592</v>
      </c>
      <c r="J16">
        <f>CapitalInvestment!K9+CapitalInvestment!K10+CapitalInvestment!K15+CapitalInvestment!K36+CapitalInvestment!K37+CapitalInvestment!K40+CapitalInvestment!K43+CapitalInvestment!K44+CapitalInvestment!K45+CapitalInvestment!K49+CapitalInvestment!K50+CapitalInvestment!K54+CapitalInvestment!K56+CapitalInvestment!K57+CapitalInvestment!K58+CapitalInvestment!K59+CapitalInvestment!K61+CapitalInvestment!K79</f>
        <v>13866.31224110129</v>
      </c>
      <c r="K16">
        <f>CapitalInvestment!L9+CapitalInvestment!L10+CapitalInvestment!L15+CapitalInvestment!L36+CapitalInvestment!L37+CapitalInvestment!L40+CapitalInvestment!L43+CapitalInvestment!L44+CapitalInvestment!L45+CapitalInvestment!L49+CapitalInvestment!L50+CapitalInvestment!L54+CapitalInvestment!L56+CapitalInvestment!L57+CapitalInvestment!L58+CapitalInvestment!L59+CapitalInvestment!L61+CapitalInvestment!L79</f>
        <v>7004.8154999999997</v>
      </c>
      <c r="L16">
        <f>CapitalInvestment!M9+CapitalInvestment!M10+CapitalInvestment!M15+CapitalInvestment!M36+CapitalInvestment!M37+CapitalInvestment!M40+CapitalInvestment!M43+CapitalInvestment!M44+CapitalInvestment!M45+CapitalInvestment!M49+CapitalInvestment!M50+CapitalInvestment!M54+CapitalInvestment!M56+CapitalInvestment!M57+CapitalInvestment!M58+CapitalInvestment!M59+CapitalInvestment!M61+CapitalInvestment!M79</f>
        <v>14292.25534526539</v>
      </c>
      <c r="M16">
        <f>CapitalInvestment!N9+CapitalInvestment!N10+CapitalInvestment!N15+CapitalInvestment!N36+CapitalInvestment!N37+CapitalInvestment!N40+CapitalInvestment!N43+CapitalInvestment!N44+CapitalInvestment!N45+CapitalInvestment!N49+CapitalInvestment!N50+CapitalInvestment!N54+CapitalInvestment!N56+CapitalInvestment!N57+CapitalInvestment!N58+CapitalInvestment!N59+CapitalInvestment!N61+CapitalInvestment!N79</f>
        <v>7088.9337900201199</v>
      </c>
      <c r="N16">
        <f>CapitalInvestment!O9+CapitalInvestment!O10+CapitalInvestment!O15+CapitalInvestment!O36+CapitalInvestment!O37+CapitalInvestment!O40+CapitalInvestment!O43+CapitalInvestment!O44+CapitalInvestment!O45+CapitalInvestment!O49+CapitalInvestment!O50+CapitalInvestment!O54+CapitalInvestment!O56+CapitalInvestment!O57+CapitalInvestment!O58+CapitalInvestment!O59+CapitalInvestment!O61+CapitalInvestment!O79</f>
        <v>9817.8974494609702</v>
      </c>
      <c r="O16">
        <f>CapitalInvestment!P9+CapitalInvestment!P10+CapitalInvestment!P15+CapitalInvestment!P36+CapitalInvestment!P37+CapitalInvestment!P40+CapitalInvestment!P43+CapitalInvestment!P44+CapitalInvestment!P45+CapitalInvestment!P49+CapitalInvestment!P50+CapitalInvestment!P54+CapitalInvestment!P56+CapitalInvestment!P57+CapitalInvestment!P58+CapitalInvestment!P59+CapitalInvestment!P61+CapitalInvestment!P79</f>
        <v>10595.13579771454</v>
      </c>
      <c r="P16">
        <f>CapitalInvestment!Q9+CapitalInvestment!Q10+CapitalInvestment!Q15+CapitalInvestment!Q36+CapitalInvestment!Q37+CapitalInvestment!Q40+CapitalInvestment!Q43+CapitalInvestment!Q44+CapitalInvestment!Q45+CapitalInvestment!Q49+CapitalInvestment!Q50+CapitalInvestment!Q54+CapitalInvestment!Q56+CapitalInvestment!Q57+CapitalInvestment!Q58+CapitalInvestment!Q59+CapitalInvestment!Q61+CapitalInvestment!Q79</f>
        <v>12238.796923944999</v>
      </c>
      <c r="Q16">
        <f>CapitalInvestment!R9+CapitalInvestment!R10+CapitalInvestment!R15+CapitalInvestment!R36+CapitalInvestment!R37+CapitalInvestment!R40+CapitalInvestment!R43+CapitalInvestment!R44+CapitalInvestment!R45+CapitalInvestment!R49+CapitalInvestment!R50+CapitalInvestment!R54+CapitalInvestment!R56+CapitalInvestment!R57+CapitalInvestment!R58+CapitalInvestment!R59+CapitalInvestment!R61+CapitalInvestment!R79</f>
        <v>14449.267220338899</v>
      </c>
      <c r="R16">
        <f>CapitalInvestment!S9+CapitalInvestment!S10+CapitalInvestment!S15+CapitalInvestment!S36+CapitalInvestment!S37+CapitalInvestment!S40+CapitalInvestment!S43+CapitalInvestment!S44+CapitalInvestment!S45+CapitalInvestment!S49+CapitalInvestment!S50+CapitalInvestment!S54+CapitalInvestment!S56+CapitalInvestment!S57+CapitalInvestment!S58+CapitalInvestment!S59+CapitalInvestment!S61+CapitalInvestment!S79</f>
        <v>10872.378946307581</v>
      </c>
      <c r="S16">
        <f>CapitalInvestment!T9+CapitalInvestment!T10+CapitalInvestment!T15+CapitalInvestment!T36+CapitalInvestment!T37+CapitalInvestment!T40+CapitalInvestment!T43+CapitalInvestment!T44+CapitalInvestment!T45+CapitalInvestment!T49+CapitalInvestment!T50+CapitalInvestment!T54+CapitalInvestment!T56+CapitalInvestment!T57+CapitalInvestment!T58+CapitalInvestment!T59+CapitalInvestment!T61+CapitalInvestment!T79</f>
        <v>11741.899203676239</v>
      </c>
      <c r="T16">
        <f>CapitalInvestment!U9+CapitalInvestment!U10+CapitalInvestment!U15+CapitalInvestment!U36+CapitalInvestment!U37+CapitalInvestment!U40+CapitalInvestment!U43+CapitalInvestment!U44+CapitalInvestment!U45+CapitalInvestment!U49+CapitalInvestment!U50+CapitalInvestment!U54+CapitalInvestment!U56+CapitalInvestment!U57+CapitalInvestment!U58+CapitalInvestment!U59+CapitalInvestment!U61+CapitalInvestment!U79</f>
        <v>13020.369786160571</v>
      </c>
      <c r="U16">
        <f>CapitalInvestment!V9+CapitalInvestment!V10+CapitalInvestment!V15+CapitalInvestment!V36+CapitalInvestment!V37+CapitalInvestment!V40+CapitalInvestment!V43+CapitalInvestment!V44+CapitalInvestment!V45+CapitalInvestment!V49+CapitalInvestment!V50+CapitalInvestment!V54+CapitalInvestment!V56+CapitalInvestment!V57+CapitalInvestment!V58+CapitalInvestment!V59+CapitalInvestment!V61+CapitalInvestment!V79</f>
        <v>13125.483458634591</v>
      </c>
      <c r="V16">
        <f>CapitalInvestment!W9+CapitalInvestment!W10+CapitalInvestment!W15+CapitalInvestment!W36+CapitalInvestment!W37+CapitalInvestment!W40+CapitalInvestment!W43+CapitalInvestment!W44+CapitalInvestment!W45+CapitalInvestment!W49+CapitalInvestment!W50+CapitalInvestment!W54+CapitalInvestment!W56+CapitalInvestment!W57+CapitalInvestment!W58+CapitalInvestment!W59+CapitalInvestment!W61+CapitalInvestment!W79</f>
        <v>7360.7958852298725</v>
      </c>
      <c r="W16">
        <f>CapitalInvestment!X9+CapitalInvestment!X10+CapitalInvestment!X15+CapitalInvestment!X36+CapitalInvestment!X37+CapitalInvestment!X40+CapitalInvestment!X43+CapitalInvestment!X44+CapitalInvestment!X45+CapitalInvestment!X49+CapitalInvestment!X50+CapitalInvestment!X54+CapitalInvestment!X56+CapitalInvestment!X57+CapitalInvestment!X58+CapitalInvestment!X59+CapitalInvestment!X61+CapitalInvestment!X79</f>
        <v>7217.7464321862662</v>
      </c>
      <c r="X16">
        <f>CapitalInvestment!Y9+CapitalInvestment!Y10+CapitalInvestment!Y15+CapitalInvestment!Y36+CapitalInvestment!Y37+CapitalInvestment!Y40+CapitalInvestment!Y43+CapitalInvestment!Y44+CapitalInvestment!Y45+CapitalInvestment!Y49+CapitalInvestment!Y50+CapitalInvestment!Y54+CapitalInvestment!Y56+CapitalInvestment!Y57+CapitalInvestment!Y58+CapitalInvestment!Y59+CapitalInvestment!Y61+CapitalInvestment!Y79</f>
        <v>11525.337922899722</v>
      </c>
      <c r="Y16">
        <f>CapitalInvestment!Z9+CapitalInvestment!Z10+CapitalInvestment!Z15+CapitalInvestment!Z36+CapitalInvestment!Z37+CapitalInvestment!Z40+CapitalInvestment!Z43+CapitalInvestment!Z44+CapitalInvestment!Z45+CapitalInvestment!Z49+CapitalInvestment!Z50+CapitalInvestment!Z54+CapitalInvestment!Z56+CapitalInvestment!Z57+CapitalInvestment!Z58+CapitalInvestment!Z59+CapitalInvestment!Z61+CapitalInvestment!Z79</f>
        <v>14618.750621802617</v>
      </c>
      <c r="Z16">
        <f>CapitalInvestment!AA9+CapitalInvestment!AA10+CapitalInvestment!AA15+CapitalInvestment!AA36+CapitalInvestment!AA37+CapitalInvestment!AA40+CapitalInvestment!AA43+CapitalInvestment!AA44+CapitalInvestment!AA45+CapitalInvestment!AA49+CapitalInvestment!AA50+CapitalInvestment!AA54+CapitalInvestment!AA56+CapitalInvestment!AA57+CapitalInvestment!AA58+CapitalInvestment!AA59+CapitalInvestment!AA61+CapitalInvestment!AA79</f>
        <v>15046.864610725379</v>
      </c>
      <c r="AA16">
        <f>CapitalInvestment!AB9+CapitalInvestment!AB10+CapitalInvestment!AB15+CapitalInvestment!AB36+CapitalInvestment!AB37+CapitalInvestment!AB40+CapitalInvestment!AB43+CapitalInvestment!AB44+CapitalInvestment!AB45+CapitalInvestment!AB49+CapitalInvestment!AB50+CapitalInvestment!AB54+CapitalInvestment!AB56+CapitalInvestment!AB57+CapitalInvestment!AB58+CapitalInvestment!AB59+CapitalInvestment!AB61+CapitalInvestment!AB79</f>
        <v>14806.35751549453</v>
      </c>
      <c r="AB16">
        <f>CapitalInvestment!AC9+CapitalInvestment!AC10+CapitalInvestment!AC15+CapitalInvestment!AC36+CapitalInvestment!AC37+CapitalInvestment!AC40+CapitalInvestment!AC43+CapitalInvestment!AC44+CapitalInvestment!AC45+CapitalInvestment!AC49+CapitalInvestment!AC50+CapitalInvestment!AC54+CapitalInvestment!AC56+CapitalInvestment!AC57+CapitalInvestment!AC58+CapitalInvestment!AC59+CapitalInvestment!AC61+CapitalInvestment!AC79</f>
        <v>19566.386832015454</v>
      </c>
      <c r="AC16">
        <f>CapitalInvestment!AD9+CapitalInvestment!AD10+CapitalInvestment!AD15+CapitalInvestment!AD36+CapitalInvestment!AD37+CapitalInvestment!AD40+CapitalInvestment!AD43+CapitalInvestment!AD44+CapitalInvestment!AD45+CapitalInvestment!AD49+CapitalInvestment!AD50+CapitalInvestment!AD54+CapitalInvestment!AD56+CapitalInvestment!AD57+CapitalInvestment!AD58+CapitalInvestment!AD59+CapitalInvestment!AD61+CapitalInvestment!AD79</f>
        <v>18581.24775437322</v>
      </c>
      <c r="AD16">
        <f>CapitalInvestment!AE9+CapitalInvestment!AE10+CapitalInvestment!AE15+CapitalInvestment!AE36+CapitalInvestment!AE37+CapitalInvestment!AE40+CapitalInvestment!AE43+CapitalInvestment!AE44+CapitalInvestment!AE45+CapitalInvestment!AE49+CapitalInvestment!AE50+CapitalInvestment!AE54+CapitalInvestment!AE56+CapitalInvestment!AE57+CapitalInvestment!AE58+CapitalInvestment!AE59+CapitalInvestment!AE61+CapitalInvestment!AE79</f>
        <v>22456.922303868017</v>
      </c>
      <c r="AE16">
        <f>CapitalInvestment!AF9+CapitalInvestment!AF10+CapitalInvestment!AF15+CapitalInvestment!AF36+CapitalInvestment!AF37+CapitalInvestment!AF40+CapitalInvestment!AF43+CapitalInvestment!AF44+CapitalInvestment!AF45+CapitalInvestment!AF49+CapitalInvestment!AF50+CapitalInvestment!AF54+CapitalInvestment!AF56+CapitalInvestment!AF57+CapitalInvestment!AF58+CapitalInvestment!AF59+CapitalInvestment!AF61+CapitalInvestment!AF79</f>
        <v>24150.057475100741</v>
      </c>
      <c r="AF16">
        <f>CapitalInvestment!AG9+CapitalInvestment!AG10+CapitalInvestment!AG15+CapitalInvestment!AG36+CapitalInvestment!AG37+CapitalInvestment!AG40+CapitalInvestment!AG43+CapitalInvestment!AG44+CapitalInvestment!AG45+CapitalInvestment!AG49+CapitalInvestment!AG50+CapitalInvestment!AG54+CapitalInvestment!AG56+CapitalInvestment!AG57+CapitalInvestment!AG58+CapitalInvestment!AG59+CapitalInvestment!AG61+CapitalInvestment!AG79</f>
        <v>25392.874618034111</v>
      </c>
      <c r="AG16">
        <f>CapitalInvestment!AH9+CapitalInvestment!AH10+CapitalInvestment!AH15+CapitalInvestment!AH36+CapitalInvestment!AH37+CapitalInvestment!AH40+CapitalInvestment!AH43+CapitalInvestment!AH44+CapitalInvestment!AH45+CapitalInvestment!AH49+CapitalInvestment!AH50+CapitalInvestment!AH54+CapitalInvestment!AH56+CapitalInvestment!AH57+CapitalInvestment!AH58+CapitalInvestment!AH59+CapitalInvestment!AH61+CapitalInvestment!AH79</f>
        <v>25609.843041277407</v>
      </c>
      <c r="AH16">
        <f>CapitalInvestment!AI9+CapitalInvestment!AI10+CapitalInvestment!AI15+CapitalInvestment!AI36+CapitalInvestment!AI37+CapitalInvestment!AI40+CapitalInvestment!AI43+CapitalInvestment!AI44+CapitalInvestment!AI45+CapitalInvestment!AI49+CapitalInvestment!AI50+CapitalInvestment!AI54+CapitalInvestment!AI56+CapitalInvestment!AI57+CapitalInvestment!AI58+CapitalInvestment!AI59+CapitalInvestment!AI61+CapitalInvestment!AI79</f>
        <v>25920.558449340944</v>
      </c>
      <c r="AI16">
        <f>CapitalInvestment!AJ9+CapitalInvestment!AJ10+CapitalInvestment!AJ15+CapitalInvestment!AJ36+CapitalInvestment!AJ37+CapitalInvestment!AJ40+CapitalInvestment!AJ43+CapitalInvestment!AJ44+CapitalInvestment!AJ45+CapitalInvestment!AJ49+CapitalInvestment!AJ50+CapitalInvestment!AJ54+CapitalInvestment!AJ56+CapitalInvestment!AJ57+CapitalInvestment!AJ58+CapitalInvestment!AJ59+CapitalInvestment!AJ61+CapitalInvestment!AJ79</f>
        <v>25888.810102791089</v>
      </c>
      <c r="AJ16">
        <f>CapitalInvestment!AK9+CapitalInvestment!AK10+CapitalInvestment!AK15+CapitalInvestment!AK36+CapitalInvestment!AK37+CapitalInvestment!AK40+CapitalInvestment!AK43+CapitalInvestment!AK44+CapitalInvestment!AK45+CapitalInvestment!AK49+CapitalInvestment!AK50+CapitalInvestment!AK54+CapitalInvestment!AK56+CapitalInvestment!AK57+CapitalInvestment!AK58+CapitalInvestment!AK59+CapitalInvestment!AK61+CapitalInvestment!AK79</f>
        <v>25139.901834314453</v>
      </c>
      <c r="AK16">
        <f>CapitalInvestment!AL9+CapitalInvestment!AL10+CapitalInvestment!AL15+CapitalInvestment!AL36+CapitalInvestment!AL37+CapitalInvestment!AL40+CapitalInvestment!AL43+CapitalInvestment!AL44+CapitalInvestment!AL45+CapitalInvestment!AL49+CapitalInvestment!AL50+CapitalInvestment!AL54+CapitalInvestment!AL56+CapitalInvestment!AL57+CapitalInvestment!AL58+CapitalInvestment!AL59+CapitalInvestment!AL61+CapitalInvestment!AL79</f>
        <v>25696.14351324704</v>
      </c>
      <c r="AL16">
        <f>CapitalInvestment!AM9+CapitalInvestment!AM10+CapitalInvestment!AM15+CapitalInvestment!AM36+CapitalInvestment!AM37+CapitalInvestment!AM40+CapitalInvestment!AM43+CapitalInvestment!AM44+CapitalInvestment!AM45+CapitalInvestment!AM49+CapitalInvestment!AM50+CapitalInvestment!AM54+CapitalInvestment!AM56+CapitalInvestment!AM57+CapitalInvestment!AM58+CapitalInvestment!AM59+CapitalInvestment!AM61+CapitalInvestment!AM79</f>
        <v>27427.828317451458</v>
      </c>
      <c r="AM16">
        <f>CapitalInvestment!AN9+CapitalInvestment!AN10+CapitalInvestment!AN15+CapitalInvestment!AN36+CapitalInvestment!AN37+CapitalInvestment!AN40+CapitalInvestment!AN43+CapitalInvestment!AN44+CapitalInvestment!AN45+CapitalInvestment!AN49+CapitalInvestment!AN50+CapitalInvestment!AN54+CapitalInvestment!AN56+CapitalInvestment!AN57+CapitalInvestment!AN58+CapitalInvestment!AN59+CapitalInvestment!AN61+CapitalInvestment!AN79</f>
        <v>30260.327539868489</v>
      </c>
      <c r="AN16">
        <f>CapitalInvestment!AO9+CapitalInvestment!AO10+CapitalInvestment!AO15+CapitalInvestment!AO36+CapitalInvestment!AO37+CapitalInvestment!AO40+CapitalInvestment!AO43+CapitalInvestment!AO44+CapitalInvestment!AO45+CapitalInvestment!AO49+CapitalInvestment!AO50+CapitalInvestment!AO54+CapitalInvestment!AO56+CapitalInvestment!AO57+CapitalInvestment!AO58+CapitalInvestment!AO59+CapitalInvestment!AO61+CapitalInvestment!AO79</f>
        <v>30379.897250853908</v>
      </c>
      <c r="AO16">
        <f>CapitalInvestment!AP9+CapitalInvestment!AP10+CapitalInvestment!AP15+CapitalInvestment!AP36+CapitalInvestment!AP37+CapitalInvestment!AP40+CapitalInvestment!AP43+CapitalInvestment!AP44+CapitalInvestment!AP45+CapitalInvestment!AP49+CapitalInvestment!AP50+CapitalInvestment!AP54+CapitalInvestment!AP56+CapitalInvestment!AP57+CapitalInvestment!AP58+CapitalInvestment!AP59+CapitalInvestment!AP61+CapitalInvestment!AP79</f>
        <v>27781.409947073607</v>
      </c>
      <c r="AP16">
        <f>CapitalInvestment!AQ9+CapitalInvestment!AQ10+CapitalInvestment!AQ15+CapitalInvestment!AQ36+CapitalInvestment!AQ37+CapitalInvestment!AQ40+CapitalInvestment!AQ43+CapitalInvestment!AQ44+CapitalInvestment!AQ45+CapitalInvestment!AQ49+CapitalInvestment!AQ50+CapitalInvestment!AQ54+CapitalInvestment!AQ56+CapitalInvestment!AQ57+CapitalInvestment!AQ58+CapitalInvestment!AQ59+CapitalInvestment!AQ61+CapitalInvestment!AQ79</f>
        <v>25960.807467872575</v>
      </c>
      <c r="AQ16">
        <f>CapitalInvestment!AR9+CapitalInvestment!AR10+CapitalInvestment!AR15+CapitalInvestment!AR36+CapitalInvestment!AR37+CapitalInvestment!AR40+CapitalInvestment!AR43+CapitalInvestment!AR44+CapitalInvestment!AR45+CapitalInvestment!AR49+CapitalInvestment!AR50+CapitalInvestment!AR54+CapitalInvestment!AR56+CapitalInvestment!AR57+CapitalInvestment!AR58+CapitalInvestment!AR59+CapitalInvestment!AR61+CapitalInvestment!AR79</f>
        <v>25696.456483132657</v>
      </c>
      <c r="AR16">
        <f>CapitalInvestment!AS9+CapitalInvestment!AS10+CapitalInvestment!AS15+CapitalInvestment!AS36+CapitalInvestment!AS37+CapitalInvestment!AS40+CapitalInvestment!AS43+CapitalInvestment!AS44+CapitalInvestment!AS45+CapitalInvestment!AS49+CapitalInvestment!AS50+CapitalInvestment!AS54+CapitalInvestment!AS56+CapitalInvestment!AS57+CapitalInvestment!AS58+CapitalInvestment!AS59+CapitalInvestment!AS61+CapitalInvestment!AS79</f>
        <v>35078.966321393207</v>
      </c>
      <c r="AS16">
        <f>CapitalInvestment!AT9+CapitalInvestment!AT10+CapitalInvestment!AT15+CapitalInvestment!AT36+CapitalInvestment!AT37+CapitalInvestment!AT40+CapitalInvestment!AT43+CapitalInvestment!AT44+CapitalInvestment!AT45+CapitalInvestment!AT49+CapitalInvestment!AT50+CapitalInvestment!AT54+CapitalInvestment!AT56+CapitalInvestment!AT57+CapitalInvestment!AT58+CapitalInvestment!AT59+CapitalInvestment!AT61+CapitalInvestment!AT79</f>
        <v>27986.322499999998</v>
      </c>
      <c r="AT16">
        <f>CapitalInvestment!AU9+CapitalInvestment!AU10+CapitalInvestment!AU15+CapitalInvestment!AU36+CapitalInvestment!AU37+CapitalInvestment!AU40+CapitalInvestment!AU43+CapitalInvestment!AU44+CapitalInvestment!AU45+CapitalInvestment!AU49+CapitalInvestment!AU50+CapitalInvestment!AU54+CapitalInvestment!AU56+CapitalInvestment!AU57+CapitalInvestment!AU58+CapitalInvestment!AU59+CapitalInvestment!AU61+CapitalInvestment!AU79</f>
        <v>27756.897500000003</v>
      </c>
      <c r="AU16">
        <f>CapitalInvestment!AV9+CapitalInvestment!AV10+CapitalInvestment!AV15+CapitalInvestment!AV36+CapitalInvestment!AV37+CapitalInvestment!AV40+CapitalInvestment!AV43+CapitalInvestment!AV44+CapitalInvestment!AV45+CapitalInvestment!AV49+CapitalInvestment!AV50+CapitalInvestment!AV54+CapitalInvestment!AV56+CapitalInvestment!AV57+CapitalInvestment!AV58+CapitalInvestment!AV59+CapitalInvestment!AV61+CapitalInvestment!AV79</f>
        <v>28307.468655440716</v>
      </c>
      <c r="AV16">
        <f>CapitalInvestment!AW9+CapitalInvestment!AW10+CapitalInvestment!AW15+CapitalInvestment!AW36+CapitalInvestment!AW37+CapitalInvestment!AW40+CapitalInvestment!AW43+CapitalInvestment!AW44+CapitalInvestment!AW45+CapitalInvestment!AW49+CapitalInvestment!AW50+CapitalInvestment!AW54+CapitalInvestment!AW56+CapitalInvestment!AW57+CapitalInvestment!AW58+CapitalInvestment!AW59+CapitalInvestment!AW61+CapitalInvestment!AW79</f>
        <v>29607.317537371113</v>
      </c>
      <c r="AW16">
        <f>CapitalInvestment!AX9+CapitalInvestment!AX10+CapitalInvestment!AX15+CapitalInvestment!AX36+CapitalInvestment!AX37+CapitalInvestment!AX40+CapitalInvestment!AX43+CapitalInvestment!AX44+CapitalInvestment!AX45+CapitalInvestment!AX49+CapitalInvestment!AX50+CapitalInvestment!AX54+CapitalInvestment!AX56+CapitalInvestment!AX57+CapitalInvestment!AX58+CapitalInvestment!AX59+CapitalInvestment!AX61+CapitalInvestment!AX79</f>
        <v>37945.822735526628</v>
      </c>
      <c r="AX16">
        <f>CapitalInvestment!AY9+CapitalInvestment!AY10+CapitalInvestment!AY15+CapitalInvestment!AY36+CapitalInvestment!AY37+CapitalInvestment!AY40+CapitalInvestment!AY43+CapitalInvestment!AY44+CapitalInvestment!AY45+CapitalInvestment!AY49+CapitalInvestment!AY50+CapitalInvestment!AY54+CapitalInvestment!AY56+CapitalInvestment!AY57+CapitalInvestment!AY58+CapitalInvestment!AY59+CapitalInvestment!AY61+CapitalInvestment!AY79</f>
        <v>33776.708645962244</v>
      </c>
      <c r="AY16">
        <f>CapitalInvestment!AZ9+CapitalInvestment!AZ10+CapitalInvestment!AZ15+CapitalInvestment!AZ36+CapitalInvestment!AZ37+CapitalInvestment!AZ40+CapitalInvestment!AZ43+CapitalInvestment!AZ44+CapitalInvestment!AZ45+CapitalInvestment!AZ49+CapitalInvestment!AZ50+CapitalInvestment!AZ54+CapitalInvestment!AZ56+CapitalInvestment!AZ57+CapitalInvestment!AZ58+CapitalInvestment!AZ59+CapitalInvestment!AZ61+CapitalInvestment!AZ79</f>
        <v>28401.928850890679</v>
      </c>
      <c r="AZ16">
        <f>CapitalInvestment!BA9+CapitalInvestment!BA10+CapitalInvestment!BA15+CapitalInvestment!BA36+CapitalInvestment!BA37+CapitalInvestment!BA40+CapitalInvestment!BA43+CapitalInvestment!BA44+CapitalInvestment!BA45+CapitalInvestment!BA49+CapitalInvestment!BA50+CapitalInvestment!BA54+CapitalInvestment!BA56+CapitalInvestment!BA57+CapitalInvestment!BA58+CapitalInvestment!BA59+CapitalInvestment!BA61+CapitalInvestment!BA79</f>
        <v>28018.738139430137</v>
      </c>
      <c r="BA16">
        <f>CapitalInvestment!BB9+CapitalInvestment!BB10+CapitalInvestment!BB15+CapitalInvestment!BB36+CapitalInvestment!BB37+CapitalInvestment!BB40+CapitalInvestment!BB43+CapitalInvestment!BB44+CapitalInvestment!BB45+CapitalInvestment!BB49+CapitalInvestment!BB50+CapitalInvestment!BB54+CapitalInvestment!BB56+CapitalInvestment!BB57+CapitalInvestment!BB58+CapitalInvestment!BB59+CapitalInvestment!BB61+CapitalInvestment!BB79</f>
        <v>28647.30554248541</v>
      </c>
      <c r="BB16">
        <f>CapitalInvestment!BC9+CapitalInvestment!BC10+CapitalInvestment!BC15+CapitalInvestment!BC36+CapitalInvestment!BC37+CapitalInvestment!BC40+CapitalInvestment!BC43+CapitalInvestment!BC44+CapitalInvestment!BC45+CapitalInvestment!BC49+CapitalInvestment!BC50+CapitalInvestment!BC54+CapitalInvestment!BC56+CapitalInvestment!BC57+CapitalInvestment!BC58+CapitalInvestment!BC59+CapitalInvestment!BC61+CapitalInvestment!BC79</f>
        <v>34897.809057523358</v>
      </c>
      <c r="BC16">
        <f>CapitalInvestment!BD9+CapitalInvestment!BD10+CapitalInvestment!BD15+CapitalInvestment!BD36+CapitalInvestment!BD37+CapitalInvestment!BD40+CapitalInvestment!BD43+CapitalInvestment!BD44+CapitalInvestment!BD45+CapitalInvestment!BD49+CapitalInvestment!BD50+CapitalInvestment!BD54+CapitalInvestment!BD56+CapitalInvestment!BD57+CapitalInvestment!BD58+CapitalInvestment!BD59+CapitalInvestment!BD61+CapitalInvestment!BD79</f>
        <v>27513.37133791847</v>
      </c>
      <c r="BD16">
        <f>CapitalInvestment!BE9+CapitalInvestment!BE10+CapitalInvestment!BE15+CapitalInvestment!BE36+CapitalInvestment!BE37+CapitalInvestment!BE40+CapitalInvestment!BE43+CapitalInvestment!BE44+CapitalInvestment!BE45+CapitalInvestment!BE49+CapitalInvestment!BE50+CapitalInvestment!BE54+CapitalInvestment!BE56+CapitalInvestment!BE57+CapitalInvestment!BE58+CapitalInvestment!BE59+CapitalInvestment!BE61+CapitalInvestment!BE79</f>
        <v>23509.088152918655</v>
      </c>
      <c r="BE16">
        <f>CapitalInvestment!BF9+CapitalInvestment!BF10+CapitalInvestment!BF15+CapitalInvestment!BF36+CapitalInvestment!BF37+CapitalInvestment!BF40+CapitalInvestment!BF43+CapitalInvestment!BF44+CapitalInvestment!BF45+CapitalInvestment!BF49+CapitalInvestment!BF50+CapitalInvestment!BF54+CapitalInvestment!BF56+CapitalInvestment!BF57+CapitalInvestment!BF58+CapitalInvestment!BF59+CapitalInvestment!BF61+CapitalInvestment!BF79</f>
        <v>23881.947821273952</v>
      </c>
    </row>
    <row r="17" spans="1:57" x14ac:dyDescent="0.25">
      <c r="A17" t="s">
        <v>176</v>
      </c>
      <c r="B17">
        <f>CapitalInvestment!C22+CapitalInvestment!C23+CapitalInvestment!C41+CapitalInvestment!C42+CapitalInvestment!C64+CapitalInvestment!C65+CapitalInvestment!C81</f>
        <v>0</v>
      </c>
      <c r="C17">
        <f>CapitalInvestment!D22+CapitalInvestment!D23+CapitalInvestment!D41+CapitalInvestment!D42+CapitalInvestment!D64+CapitalInvestment!D65+CapitalInvestment!D81</f>
        <v>0</v>
      </c>
      <c r="D17">
        <f>CapitalInvestment!E22+CapitalInvestment!E23+CapitalInvestment!E41+CapitalInvestment!E42+CapitalInvestment!E64+CapitalInvestment!E65+CapitalInvestment!E81</f>
        <v>0</v>
      </c>
      <c r="E17">
        <f>CapitalInvestment!F22+CapitalInvestment!F23+CapitalInvestment!F41+CapitalInvestment!F42+CapitalInvestment!F64+CapitalInvestment!F65+CapitalInvestment!F81</f>
        <v>0</v>
      </c>
      <c r="F17">
        <f>CapitalInvestment!G22+CapitalInvestment!G23+CapitalInvestment!G41+CapitalInvestment!G42+CapitalInvestment!G64+CapitalInvestment!G65+CapitalInvestment!G81</f>
        <v>57.061824639692219</v>
      </c>
      <c r="G17">
        <f>CapitalInvestment!H22+CapitalInvestment!H23+CapitalInvestment!H41+CapitalInvestment!H42+CapitalInvestment!H64+CapitalInvestment!H65+CapitalInvestment!H81</f>
        <v>43.327460885799603</v>
      </c>
      <c r="H17">
        <f>CapitalInvestment!I22+CapitalInvestment!I23+CapitalInvestment!I41+CapitalInvestment!I42+CapitalInvestment!I64+CapitalInvestment!I65+CapitalInvestment!I81</f>
        <v>52.433214530474523</v>
      </c>
      <c r="I17">
        <f>CapitalInvestment!J22+CapitalInvestment!J23+CapitalInvestment!J41+CapitalInvestment!J42+CapitalInvestment!J64+CapitalInvestment!J65+CapitalInvestment!J81</f>
        <v>51.452909102395623</v>
      </c>
      <c r="J17">
        <f>CapitalInvestment!K22+CapitalInvestment!K23+CapitalInvestment!K41+CapitalInvestment!K42+CapitalInvestment!K64+CapitalInvestment!K65+CapitalInvestment!K81</f>
        <v>40.677812950353598</v>
      </c>
      <c r="K17">
        <f>CapitalInvestment!L22+CapitalInvestment!L23+CapitalInvestment!L41+CapitalInvestment!L42+CapitalInvestment!L64+CapitalInvestment!L65+CapitalInvestment!L81</f>
        <v>49.489161268867825</v>
      </c>
      <c r="L17">
        <f>CapitalInvestment!M22+CapitalInvestment!M23+CapitalInvestment!M41+CapitalInvestment!M42+CapitalInvestment!M64+CapitalInvestment!M65+CapitalInvestment!M81</f>
        <v>48.507287352104022</v>
      </c>
      <c r="M17">
        <f>CapitalInvestment!N22+CapitalInvestment!N23+CapitalInvestment!N41+CapitalInvestment!N42+CapitalInvestment!N64+CapitalInvestment!N65+CapitalInvestment!N81</f>
        <v>48.575095496496502</v>
      </c>
      <c r="N17">
        <f>CapitalInvestment!O22+CapitalInvestment!O23+CapitalInvestment!O41+CapitalInvestment!O42+CapitalInvestment!O64+CapitalInvestment!O65+CapitalInvestment!O81</f>
        <v>57.092038488850299</v>
      </c>
      <c r="O17">
        <f>CapitalInvestment!P22+CapitalInvestment!P23+CapitalInvestment!P41+CapitalInvestment!P42+CapitalInvestment!P64+CapitalInvestment!P65+CapitalInvestment!P81</f>
        <v>46.8077224463213</v>
      </c>
      <c r="P17">
        <f>CapitalInvestment!Q22+CapitalInvestment!Q23+CapitalInvestment!Q41+CapitalInvestment!Q42+CapitalInvestment!Q64+CapitalInvestment!Q65+CapitalInvestment!Q81</f>
        <v>55.128290655322502</v>
      </c>
      <c r="Q17">
        <f>CapitalInvestment!R22+CapitalInvestment!R23+CapitalInvestment!R41+CapitalInvestment!R42+CapitalInvestment!R64+CapitalInvestment!R65+CapitalInvestment!R81</f>
        <v>45.040349396146503</v>
      </c>
      <c r="R17">
        <f>CapitalInvestment!S22+CapitalInvestment!S23+CapitalInvestment!S41+CapitalInvestment!S42+CapitalInvestment!S64+CapitalInvestment!S65+CapitalInvestment!S81</f>
        <v>128.58557695175361</v>
      </c>
      <c r="S17">
        <f>CapitalInvestment!T22+CapitalInvestment!T23+CapitalInvestment!T41+CapitalInvestment!T42+CapitalInvestment!T64+CapitalInvestment!T65+CapitalInvestment!T81</f>
        <v>128.85791602066018</v>
      </c>
      <c r="T17">
        <f>CapitalInvestment!U22+CapitalInvestment!U23+CapitalInvestment!U41+CapitalInvestment!U42+CapitalInvestment!U64+CapitalInvestment!U65+CapitalInvestment!U81</f>
        <v>126.0615649599699</v>
      </c>
      <c r="U17">
        <f>CapitalInvestment!V22+CapitalInvestment!V23+CapitalInvestment!V41+CapitalInvestment!V42+CapitalInvestment!V64+CapitalInvestment!V65+CapitalInvestment!V81</f>
        <v>130.07302420487309</v>
      </c>
      <c r="V17">
        <f>CapitalInvestment!W22+CapitalInvestment!W23+CapitalInvestment!W41+CapitalInvestment!W42+CapitalInvestment!W64+CapitalInvestment!W65+CapitalInvestment!W81</f>
        <v>119.9386556806228</v>
      </c>
      <c r="W17">
        <f>CapitalInvestment!X22+CapitalInvestment!X23+CapitalInvestment!X41+CapitalInvestment!X42+CapitalInvestment!X64+CapitalInvestment!X65+CapitalInvestment!X81</f>
        <v>127.5490122130889</v>
      </c>
      <c r="X17">
        <f>CapitalInvestment!Y22+CapitalInvestment!Y23+CapitalInvestment!Y41+CapitalInvestment!Y42+CapitalInvestment!Y64+CapitalInvestment!Y65+CapitalInvestment!Y81</f>
        <v>117.50812561446119</v>
      </c>
      <c r="Y17">
        <f>CapitalInvestment!Z22+CapitalInvestment!Z23+CapitalInvestment!Z41+CapitalInvestment!Z42+CapitalInvestment!Z64+CapitalInvestment!Z65+CapitalInvestment!Z81</f>
        <v>125.0250002213062</v>
      </c>
      <c r="Z17">
        <f>CapitalInvestment!AA22+CapitalInvestment!AA23+CapitalInvestment!AA41+CapitalInvestment!AA42+CapitalInvestment!AA64+CapitalInvestment!AA65+CapitalInvestment!AA81</f>
        <v>152.60886334782271</v>
      </c>
      <c r="AA17">
        <f>CapitalInvestment!AB22+CapitalInvestment!AB23+CapitalInvestment!AB41+CapitalInvestment!AB42+CapitalInvestment!AB64+CapitalInvestment!AB65+CapitalInvestment!AB81</f>
        <v>144.14906277680359</v>
      </c>
      <c r="AB17">
        <f>CapitalInvestment!AC22+CapitalInvestment!AC23+CapitalInvestment!AC41+CapitalInvestment!AC42+CapitalInvestment!AC64+CapitalInvestment!AC65+CapitalInvestment!AC81</f>
        <v>151.88333846463649</v>
      </c>
      <c r="AC17">
        <f>CapitalInvestment!AD22+CapitalInvestment!AD23+CapitalInvestment!AD41+CapitalInvestment!AD42+CapitalInvestment!AD64+CapitalInvestment!AD65+CapitalInvestment!AD81</f>
        <v>144.69349374859809</v>
      </c>
      <c r="AD17">
        <f>CapitalInvestment!AE22+CapitalInvestment!AE23+CapitalInvestment!AE41+CapitalInvestment!AE42+CapitalInvestment!AE64+CapitalInvestment!AE65+CapitalInvestment!AE81</f>
        <v>136.32686140546508</v>
      </c>
      <c r="AE17">
        <f>CapitalInvestment!AF22+CapitalInvestment!AF23+CapitalInvestment!AF41+CapitalInvestment!AF42+CapitalInvestment!AF64+CapitalInvestment!AF65+CapitalInvestment!AF81</f>
        <v>399.93201311060852</v>
      </c>
      <c r="AF17">
        <f>CapitalInvestment!AG22+CapitalInvestment!AG23+CapitalInvestment!AG41+CapitalInvestment!AG42+CapitalInvestment!AG64+CapitalInvestment!AG65+CapitalInvestment!AG81</f>
        <v>10.546930481588999</v>
      </c>
      <c r="AG17">
        <f>CapitalInvestment!AH22+CapitalInvestment!AH23+CapitalInvestment!AH41+CapitalInvestment!AH42+CapitalInvestment!AH64+CapitalInvestment!AH65+CapitalInvestment!AH81</f>
        <v>11.00604261186848</v>
      </c>
      <c r="AH17">
        <f>CapitalInvestment!AI22+CapitalInvestment!AI23+CapitalInvestment!AI41+CapitalInvestment!AI42+CapitalInvestment!AI64+CapitalInvestment!AI65+CapitalInvestment!AI81</f>
        <v>135.1115963723843</v>
      </c>
      <c r="AI17">
        <f>CapitalInvestment!AJ22+CapitalInvestment!AJ23+CapitalInvestment!AJ41+CapitalInvestment!AJ42+CapitalInvestment!AJ64+CapitalInvestment!AJ65+CapitalInvestment!AJ81</f>
        <v>135.47726051804349</v>
      </c>
      <c r="AJ17">
        <f>CapitalInvestment!AK22+CapitalInvestment!AK23+CapitalInvestment!AK41+CapitalInvestment!AK42+CapitalInvestment!AK64+CapitalInvestment!AK65+CapitalInvestment!AK81</f>
        <v>133.6076220056116</v>
      </c>
      <c r="AK17">
        <f>CapitalInvestment!AL22+CapitalInvestment!AL23+CapitalInvestment!AL41+CapitalInvestment!AL42+CapitalInvestment!AL64+CapitalInvestment!AL65+CapitalInvestment!AL81</f>
        <v>126.4645182523851</v>
      </c>
      <c r="AL17">
        <f>CapitalInvestment!AM22+CapitalInvestment!AM23+CapitalInvestment!AM41+CapitalInvestment!AM42+CapitalInvestment!AM64+CapitalInvestment!AM65+CapitalInvestment!AM81</f>
        <v>147.83340181374837</v>
      </c>
      <c r="AM17">
        <f>CapitalInvestment!AN22+CapitalInvestment!AN23+CapitalInvestment!AN41+CapitalInvestment!AN42+CapitalInvestment!AN64+CapitalInvestment!AN65+CapitalInvestment!AN81</f>
        <v>142.69189590456153</v>
      </c>
      <c r="AN17">
        <f>CapitalInvestment!AO22+CapitalInvestment!AO23+CapitalInvestment!AO41+CapitalInvestment!AO42+CapitalInvestment!AO64+CapitalInvestment!AO65+CapitalInvestment!AO81</f>
        <v>137.88584029187399</v>
      </c>
      <c r="AO17">
        <f>CapitalInvestment!AP22+CapitalInvestment!AP23+CapitalInvestment!AP41+CapitalInvestment!AP42+CapitalInvestment!AP64+CapitalInvestment!AP65+CapitalInvestment!AP81</f>
        <v>140.82225739212879</v>
      </c>
      <c r="AP17">
        <f>CapitalInvestment!AQ22+CapitalInvestment!AQ23+CapitalInvestment!AQ41+CapitalInvestment!AQ42+CapitalInvestment!AQ64+CapitalInvestment!AQ65+CapitalInvestment!AQ81</f>
        <v>141.0944396121657</v>
      </c>
      <c r="AQ17">
        <f>CapitalInvestment!AR22+CapitalInvestment!AR23+CapitalInvestment!AR41+CapitalInvestment!AR42+CapitalInvestment!AR64+CapitalInvestment!AR65+CapitalInvestment!AR81</f>
        <v>138.80413243443709</v>
      </c>
      <c r="AR17">
        <f>CapitalInvestment!AS22+CapitalInvestment!AS23+CapitalInvestment!AS41+CapitalInvestment!AS42+CapitalInvestment!AS64+CapitalInvestment!AS65+CapitalInvestment!AS81</f>
        <v>141.78729049750359</v>
      </c>
      <c r="AS17">
        <f>CapitalInvestment!AT22+CapitalInvestment!AT23+CapitalInvestment!AT41+CapitalInvestment!AT42+CapitalInvestment!AT64+CapitalInvestment!AT65+CapitalInvestment!AT81</f>
        <v>136.74753007076208</v>
      </c>
      <c r="AT17">
        <f>CapitalInvestment!AU22+CapitalInvestment!AU23+CapitalInvestment!AU41+CapitalInvestment!AU42+CapitalInvestment!AU64+CapitalInvestment!AU65+CapitalInvestment!AU81</f>
        <v>164.45665746074249</v>
      </c>
      <c r="AU17">
        <f>CapitalInvestment!AV22+CapitalInvestment!AV23+CapitalInvestment!AV41+CapitalInvestment!AV42+CapitalInvestment!AV64+CapitalInvestment!AV65+CapitalInvestment!AV81</f>
        <v>151.5176743189771</v>
      </c>
      <c r="AV17">
        <f>CapitalInvestment!AW22+CapitalInvestment!AW23+CapitalInvestment!AW41+CapitalInvestment!AW42+CapitalInvestment!AW64+CapitalInvestment!AW65+CapitalInvestment!AW81</f>
        <v>207.389651991541</v>
      </c>
      <c r="AW17">
        <f>CapitalInvestment!AX22+CapitalInvestment!AX23+CapitalInvestment!AX41+CapitalInvestment!AX42+CapitalInvestment!AX64+CapitalInvestment!AX65+CapitalInvestment!AX81</f>
        <v>200.98614008646001</v>
      </c>
      <c r="AX17">
        <f>CapitalInvestment!AY22+CapitalInvestment!AY23+CapitalInvestment!AY41+CapitalInvestment!AY42+CapitalInvestment!AY64+CapitalInvestment!AY65+CapitalInvestment!AY81</f>
        <v>194.67611010700199</v>
      </c>
      <c r="AY17">
        <f>CapitalInvestment!AZ22+CapitalInvestment!AZ23+CapitalInvestment!AZ41+CapitalInvestment!AZ42+CapitalInvestment!AZ64+CapitalInvestment!AZ65+CapitalInvestment!AZ81</f>
        <v>372.09809194538002</v>
      </c>
      <c r="AZ17">
        <f>CapitalInvestment!BA22+CapitalInvestment!BA23+CapitalInvestment!BA41+CapitalInvestment!BA42+CapitalInvestment!BA64+CapitalInvestment!BA65+CapitalInvestment!BA81</f>
        <v>101.053961596959</v>
      </c>
      <c r="BA17">
        <f>CapitalInvestment!BB22+CapitalInvestment!BB23+CapitalInvestment!BB41+CapitalInvestment!BB42+CapitalInvestment!BB64+CapitalInvestment!BB65+CapitalInvestment!BB81</f>
        <v>99.223864549978899</v>
      </c>
      <c r="BB17">
        <f>CapitalInvestment!BC22+CapitalInvestment!BC23+CapitalInvestment!BC41+CapitalInvestment!BC42+CapitalInvestment!BC64+CapitalInvestment!BC65+CapitalInvestment!BC81</f>
        <v>180.88752607781501</v>
      </c>
      <c r="BC17">
        <f>CapitalInvestment!BD22+CapitalInvestment!BD23+CapitalInvestment!BD41+CapitalInvestment!BD42+CapitalInvestment!BD64+CapitalInvestment!BD65+CapitalInvestment!BD81</f>
        <v>176.867803276085</v>
      </c>
      <c r="BD17">
        <f>CapitalInvestment!BE22+CapitalInvestment!BE23+CapitalInvestment!BE41+CapitalInvestment!BE42+CapitalInvestment!BE64+CapitalInvestment!BE65+CapitalInvestment!BE81</f>
        <v>763.01054459730199</v>
      </c>
      <c r="BE17">
        <f>CapitalInvestment!BF22+CapitalInvestment!BF23+CapitalInvestment!BF41+CapitalInvestment!BF42+CapitalInvestment!BF64+CapitalInvestment!BF65+CapitalInvestment!BF81</f>
        <v>2959.0975070592999</v>
      </c>
    </row>
    <row r="18" spans="1:57" x14ac:dyDescent="0.25">
      <c r="A18" t="s">
        <v>177</v>
      </c>
      <c r="B18">
        <f>CapitalInvestment!C24+CapitalInvestment!C25+CapitalInvestment!C62+CapitalInvestment!C63+CapitalInvestment!C66+CapitalInvestment!C67+CapitalInvestment!C68+CapitalInvestment!C69+CapitalInvestment!C70+CapitalInvestment!C71+CapitalInvestment!C72+CapitalInvestment!C73+CapitalInvestment!C74+CapitalInvestment!C75</f>
        <v>3.0813999999999999</v>
      </c>
      <c r="C18">
        <f>CapitalInvestment!D24+CapitalInvestment!D25+CapitalInvestment!D62+CapitalInvestment!D63+CapitalInvestment!D66+CapitalInvestment!D67+CapitalInvestment!D68+CapitalInvestment!D69+CapitalInvestment!D70+CapitalInvestment!D71+CapitalInvestment!D72+CapitalInvestment!D73+CapitalInvestment!D74+CapitalInvestment!D75</f>
        <v>5.8242799999999999</v>
      </c>
      <c r="D18">
        <f>CapitalInvestment!E24+CapitalInvestment!E25+CapitalInvestment!E62+CapitalInvestment!E63+CapitalInvestment!E66+CapitalInvestment!E67+CapitalInvestment!E68+CapitalInvestment!E69+CapitalInvestment!E70+CapitalInvestment!E71+CapitalInvestment!E72+CapitalInvestment!E73+CapitalInvestment!E74+CapitalInvestment!E75</f>
        <v>2.74288</v>
      </c>
      <c r="E18">
        <f>CapitalInvestment!F24+CapitalInvestment!F25+CapitalInvestment!F62+CapitalInvestment!F63+CapitalInvestment!F66+CapitalInvestment!F67+CapitalInvestment!F68+CapitalInvestment!F69+CapitalInvestment!F70+CapitalInvestment!F71+CapitalInvestment!F72+CapitalInvestment!F73+CapitalInvestment!F74+CapitalInvestment!F75</f>
        <v>0</v>
      </c>
      <c r="F18">
        <f>CapitalInvestment!G24+CapitalInvestment!G25+CapitalInvestment!G62+CapitalInvestment!G63+CapitalInvestment!G66+CapitalInvestment!G67+CapitalInvestment!G68+CapitalInvestment!G69+CapitalInvestment!G70+CapitalInvestment!G71+CapitalInvestment!G72+CapitalInvestment!G73+CapitalInvestment!G74+CapitalInvestment!G75</f>
        <v>41.904051393936697</v>
      </c>
      <c r="G18">
        <f>CapitalInvestment!H24+CapitalInvestment!H25+CapitalInvestment!H62+CapitalInvestment!H63+CapitalInvestment!H66+CapitalInvestment!H67+CapitalInvestment!H68+CapitalInvestment!H69+CapitalInvestment!H70+CapitalInvestment!H71+CapitalInvestment!H72+CapitalInvestment!H73+CapitalInvestment!H74+CapitalInvestment!H75</f>
        <v>597.72906572987654</v>
      </c>
      <c r="H18">
        <f>CapitalInvestment!I24+CapitalInvestment!I25+CapitalInvestment!I62+CapitalInvestment!I63+CapitalInvestment!I66+CapitalInvestment!I67+CapitalInvestment!I68+CapitalInvestment!I69+CapitalInvestment!I70+CapitalInvestment!I71+CapitalInvestment!I72+CapitalInvestment!I73+CapitalInvestment!I74+CapitalInvestment!I75</f>
        <v>25.4398316282305</v>
      </c>
      <c r="I18">
        <f>CapitalInvestment!J24+CapitalInvestment!J25+CapitalInvestment!J62+CapitalInvestment!J63+CapitalInvestment!J66+CapitalInvestment!J67+CapitalInvestment!J68+CapitalInvestment!J69+CapitalInvestment!J70+CapitalInvestment!J71+CapitalInvestment!J72+CapitalInvestment!J73+CapitalInvestment!J74+CapitalInvestment!J75</f>
        <v>37.365429154814898</v>
      </c>
      <c r="J18">
        <f>CapitalInvestment!K24+CapitalInvestment!K25+CapitalInvestment!K62+CapitalInvestment!K63+CapitalInvestment!K66+CapitalInvestment!K67+CapitalInvestment!K68+CapitalInvestment!K69+CapitalInvestment!K70+CapitalInvestment!K71+CapitalInvestment!K72+CapitalInvestment!K73+CapitalInvestment!K74+CapitalInvestment!K75</f>
        <v>36.571506838514203</v>
      </c>
      <c r="K18">
        <f>CapitalInvestment!L24+CapitalInvestment!L25+CapitalInvestment!L62+CapitalInvestment!L63+CapitalInvestment!L66+CapitalInvestment!L67+CapitalInvestment!L68+CapitalInvestment!L69+CapitalInvestment!L70+CapitalInvestment!L71+CapitalInvestment!L72+CapitalInvestment!L73+CapitalInvestment!L74+CapitalInvestment!L75</f>
        <v>35.777188550983297</v>
      </c>
      <c r="L18">
        <f>CapitalInvestment!M24+CapitalInvestment!M25+CapitalInvestment!M62+CapitalInvestment!M63+CapitalInvestment!M66+CapitalInvestment!M67+CapitalInvestment!M68+CapitalInvestment!M69+CapitalInvestment!M70+CapitalInvestment!M71+CapitalInvestment!M72+CapitalInvestment!M73+CapitalInvestment!M74+CapitalInvestment!M75</f>
        <v>525.13441350896835</v>
      </c>
      <c r="M18">
        <f>CapitalInvestment!N24+CapitalInvestment!N25+CapitalInvestment!N62+CapitalInvestment!N63+CapitalInvestment!N66+CapitalInvestment!N67+CapitalInvestment!N68+CapitalInvestment!N69+CapitalInvestment!N70+CapitalInvestment!N71+CapitalInvestment!N72+CapitalInvestment!N73+CapitalInvestment!N74+CapitalInvestment!N75</f>
        <v>1224.26</v>
      </c>
      <c r="N18">
        <f>CapitalInvestment!O24+CapitalInvestment!O25+CapitalInvestment!O62+CapitalInvestment!O63+CapitalInvestment!O66+CapitalInvestment!O67+CapitalInvestment!O68+CapitalInvestment!O69+CapitalInvestment!O70+CapitalInvestment!O71+CapitalInvestment!O72+CapitalInvestment!O73+CapitalInvestment!O74+CapitalInvestment!O75</f>
        <v>1190.3274999999999</v>
      </c>
      <c r="O18">
        <f>CapitalInvestment!P24+CapitalInvestment!P25+CapitalInvestment!P62+CapitalInvestment!P63+CapitalInvestment!P66+CapitalInvestment!P67+CapitalInvestment!P68+CapitalInvestment!P69+CapitalInvestment!P70+CapitalInvestment!P71+CapitalInvestment!P72+CapitalInvestment!P73+CapitalInvestment!P74+CapitalInvestment!P75</f>
        <v>1156.3924999999999</v>
      </c>
      <c r="P18">
        <f>CapitalInvestment!Q24+CapitalInvestment!Q25+CapitalInvestment!Q62+CapitalInvestment!Q63+CapitalInvestment!Q66+CapitalInvestment!Q67+CapitalInvestment!Q68+CapitalInvestment!Q69+CapitalInvestment!Q70+CapitalInvestment!Q71+CapitalInvestment!Q72+CapitalInvestment!Q73+CapitalInvestment!Q74+CapitalInvestment!Q75</f>
        <v>1122.46</v>
      </c>
      <c r="Q18">
        <f>CapitalInvestment!R24+CapitalInvestment!R25+CapitalInvestment!R62+CapitalInvestment!R63+CapitalInvestment!R66+CapitalInvestment!R67+CapitalInvestment!R68+CapitalInvestment!R69+CapitalInvestment!R70+CapitalInvestment!R71+CapitalInvestment!R72+CapitalInvestment!R73+CapitalInvestment!R74+CapitalInvestment!R75</f>
        <v>1088.5275000000001</v>
      </c>
      <c r="R18">
        <f>CapitalInvestment!S24+CapitalInvestment!S25+CapitalInvestment!S62+CapitalInvestment!S63+CapitalInvestment!S66+CapitalInvestment!S67+CapitalInvestment!S68+CapitalInvestment!S69+CapitalInvestment!S70+CapitalInvestment!S71+CapitalInvestment!S72+CapitalInvestment!S73+CapitalInvestment!S74+CapitalInvestment!S75</f>
        <v>2153.33</v>
      </c>
      <c r="S18">
        <f>CapitalInvestment!T24+CapitalInvestment!T25+CapitalInvestment!T62+CapitalInvestment!T63+CapitalInvestment!T66+CapitalInvestment!T67+CapitalInvestment!T68+CapitalInvestment!T69+CapitalInvestment!T70+CapitalInvestment!T71+CapitalInvestment!T72+CapitalInvestment!T73+CapitalInvestment!T74+CapitalInvestment!T75</f>
        <v>2136.7094493003119</v>
      </c>
      <c r="T18">
        <f>CapitalInvestment!U24+CapitalInvestment!U25+CapitalInvestment!U62+CapitalInvestment!U63+CapitalInvestment!U66+CapitalInvestment!U67+CapitalInvestment!U68+CapitalInvestment!U69+CapitalInvestment!U70+CapitalInvestment!U71+CapitalInvestment!U72+CapitalInvestment!U73+CapitalInvestment!U74+CapitalInvestment!U75</f>
        <v>2106.2649999999999</v>
      </c>
      <c r="U18">
        <f>CapitalInvestment!V24+CapitalInvestment!V25+CapitalInvestment!V62+CapitalInvestment!V63+CapitalInvestment!V66+CapitalInvestment!V67+CapitalInvestment!V68+CapitalInvestment!V69+CapitalInvestment!V70+CapitalInvestment!V71+CapitalInvestment!V72+CapitalInvestment!V73+CapitalInvestment!V74+CapitalInvestment!V75</f>
        <v>2096.4116580917021</v>
      </c>
      <c r="V18">
        <f>CapitalInvestment!W24+CapitalInvestment!W25+CapitalInvestment!W62+CapitalInvestment!W63+CapitalInvestment!W66+CapitalInvestment!W67+CapitalInvestment!W68+CapitalInvestment!W69+CapitalInvestment!W70+CapitalInvestment!W71+CapitalInvestment!W72+CapitalInvestment!W73+CapitalInvestment!W74+CapitalInvestment!W75</f>
        <v>2059.71</v>
      </c>
      <c r="W18">
        <f>CapitalInvestment!X24+CapitalInvestment!X25+CapitalInvestment!X62+CapitalInvestment!X63+CapitalInvestment!X66+CapitalInvestment!X67+CapitalInvestment!X68+CapitalInvestment!X69+CapitalInvestment!X70+CapitalInvestment!X71+CapitalInvestment!X72+CapitalInvestment!X73+CapitalInvestment!X74+CapitalInvestment!X75</f>
        <v>2043.2407391702855</v>
      </c>
      <c r="X18">
        <f>CapitalInvestment!Y24+CapitalInvestment!Y25+CapitalInvestment!Y62+CapitalInvestment!Y63+CapitalInvestment!Y66+CapitalInvestment!Y67+CapitalInvestment!Y68+CapitalInvestment!Y69+CapitalInvestment!Y70+CapitalInvestment!Y71+CapitalInvestment!Y72+CapitalInvestment!Y73+CapitalInvestment!Y74+CapitalInvestment!Y75</f>
        <v>2013.645</v>
      </c>
      <c r="Y18">
        <f>CapitalInvestment!Z24+CapitalInvestment!Z25+CapitalInvestment!Z62+CapitalInvestment!Z63+CapitalInvestment!Z66+CapitalInvestment!Z67+CapitalInvestment!Z68+CapitalInvestment!Z69+CapitalInvestment!Z70+CapitalInvestment!Z71+CapitalInvestment!Z72+CapitalInvestment!Z73+CapitalInvestment!Z74+CapitalInvestment!Z75</f>
        <v>1997.251445780216</v>
      </c>
      <c r="Z18">
        <f>CapitalInvestment!AA24+CapitalInvestment!AA25+CapitalInvestment!AA62+CapitalInvestment!AA63+CapitalInvestment!AA66+CapitalInvestment!AA67+CapitalInvestment!AA68+CapitalInvestment!AA69+CapitalInvestment!AA70+CapitalInvestment!AA71+CapitalInvestment!AA72+CapitalInvestment!AA73+CapitalInvestment!AA74+CapitalInvestment!AA75</f>
        <v>1968.07</v>
      </c>
      <c r="AA18">
        <f>CapitalInvestment!AB24+CapitalInvestment!AB25+CapitalInvestment!AB62+CapitalInvestment!AB63+CapitalInvestment!AB66+CapitalInvestment!AB67+CapitalInvestment!AB68+CapitalInvestment!AB69+CapitalInvestment!AB70+CapitalInvestment!AB71+CapitalInvestment!AB72+CapitalInvestment!AB73+CapitalInvestment!AB74+CapitalInvestment!AB75</f>
        <v>1951.7370290402582</v>
      </c>
      <c r="AB18">
        <f>CapitalInvestment!AC24+CapitalInvestment!AC25+CapitalInvestment!AC62+CapitalInvestment!AC63+CapitalInvestment!AC66+CapitalInvestment!AC67+CapitalInvestment!AC68+CapitalInvestment!AC69+CapitalInvestment!AC70+CapitalInvestment!AC71+CapitalInvestment!AC72+CapitalInvestment!AC73+CapitalInvestment!AC74+CapitalInvestment!AC75</f>
        <v>1917.145</v>
      </c>
      <c r="AC18">
        <f>CapitalInvestment!AD24+CapitalInvestment!AD25+CapitalInvestment!AD62+CapitalInvestment!AD63+CapitalInvestment!AD66+CapitalInvestment!AD67+CapitalInvestment!AD68+CapitalInvestment!AD69+CapitalInvestment!AD70+CapitalInvestment!AD71+CapitalInvestment!AD72+CapitalInvestment!AD73+CapitalInvestment!AD74+CapitalInvestment!AD75</f>
        <v>1895.1976123003014</v>
      </c>
      <c r="AD18">
        <f>CapitalInvestment!AE24+CapitalInvestment!AE25+CapitalInvestment!AE62+CapitalInvestment!AE63+CapitalInvestment!AE66+CapitalInvestment!AE67+CapitalInvestment!AE68+CapitalInvestment!AE69+CapitalInvestment!AE70+CapitalInvestment!AE71+CapitalInvestment!AE72+CapitalInvestment!AE73+CapitalInvestment!AE74+CapitalInvestment!AE75</f>
        <v>1861.3000000000002</v>
      </c>
      <c r="AE18">
        <f>CapitalInvestment!AF24+CapitalInvestment!AF25+CapitalInvestment!AF62+CapitalInvestment!AF63+CapitalInvestment!AF66+CapitalInvestment!AF67+CapitalInvestment!AF68+CapitalInvestment!AF69+CapitalInvestment!AF70+CapitalInvestment!AF71+CapitalInvestment!AF72+CapitalInvestment!AF73+CapitalInvestment!AF74+CapitalInvestment!AF75</f>
        <v>1839.6883189102314</v>
      </c>
      <c r="AF18">
        <f>CapitalInvestment!AG24+CapitalInvestment!AG25+CapitalInvestment!AG62+CapitalInvestment!AG63+CapitalInvestment!AG66+CapitalInvestment!AG67+CapitalInvestment!AG68+CapitalInvestment!AG69+CapitalInvestment!AG70+CapitalInvestment!AG71+CapitalInvestment!AG72+CapitalInvestment!AG73+CapitalInvestment!AG74+CapitalInvestment!AG75</f>
        <v>1806.47</v>
      </c>
      <c r="AG18">
        <f>CapitalInvestment!AH24+CapitalInvestment!AH25+CapitalInvestment!AH62+CapitalInvestment!AH63+CapitalInvestment!AH66+CapitalInvestment!AH67+CapitalInvestment!AH68+CapitalInvestment!AH69+CapitalInvestment!AH70+CapitalInvestment!AH71+CapitalInvestment!AH72+CapitalInvestment!AH73+CapitalInvestment!AH74+CapitalInvestment!AH75</f>
        <v>1785.1789021702746</v>
      </c>
      <c r="AH18">
        <f>CapitalInvestment!AI24+CapitalInvestment!AI25+CapitalInvestment!AI62+CapitalInvestment!AI63+CapitalInvestment!AI66+CapitalInvestment!AI67+CapitalInvestment!AI68+CapitalInvestment!AI69+CapitalInvestment!AI70+CapitalInvestment!AI71+CapitalInvestment!AI72+CapitalInvestment!AI73+CapitalInvestment!AI74+CapitalInvestment!AI75</f>
        <v>1758.2918171501829</v>
      </c>
      <c r="AI18">
        <f>CapitalInvestment!AJ24+CapitalInvestment!AJ25+CapitalInvestment!AJ62+CapitalInvestment!AJ63+CapitalInvestment!AJ66+CapitalInvestment!AJ67+CapitalInvestment!AJ68+CapitalInvestment!AJ69+CapitalInvestment!AJ70+CapitalInvestment!AJ71+CapitalInvestment!AJ72+CapitalInvestment!AJ73+CapitalInvestment!AJ74+CapitalInvestment!AJ75</f>
        <v>1731.6446087802044</v>
      </c>
      <c r="AJ18">
        <f>CapitalInvestment!AK24+CapitalInvestment!AK25+CapitalInvestment!AK62+CapitalInvestment!AK63+CapitalInvestment!AK66+CapitalInvestment!AK67+CapitalInvestment!AK68+CapitalInvestment!AK69+CapitalInvestment!AK70+CapitalInvestment!AK71+CapitalInvestment!AK72+CapitalInvestment!AK73+CapitalInvestment!AK74+CapitalInvestment!AK75</f>
        <v>1705.2324004102261</v>
      </c>
      <c r="AK18">
        <f>CapitalInvestment!AL24+CapitalInvestment!AL25+CapitalInvestment!AL62+CapitalInvestment!AL63+CapitalInvestment!AL66+CapitalInvestment!AL67+CapitalInvestment!AL68+CapitalInvestment!AL69+CapitalInvestment!AL70+CapitalInvestment!AL71+CapitalInvestment!AL72+CapitalInvestment!AL73+CapitalInvestment!AL74+CapitalInvestment!AL75</f>
        <v>1679.0551920402477</v>
      </c>
      <c r="AL18">
        <f>CapitalInvestment!AM24+CapitalInvestment!AM25+CapitalInvestment!AM62+CapitalInvestment!AM63+CapitalInvestment!AM66+CapitalInvestment!AM67+CapitalInvestment!AM68+CapitalInvestment!AM69+CapitalInvestment!AM70+CapitalInvestment!AM71+CapitalInvestment!AM72+CapitalInvestment!AM73+CapitalInvestment!AM74+CapitalInvestment!AM75</f>
        <v>1653.1029836702689</v>
      </c>
      <c r="AM18">
        <f>CapitalInvestment!AN24+CapitalInvestment!AN25+CapitalInvestment!AN62+CapitalInvestment!AN63+CapitalInvestment!AN66+CapitalInvestment!AN67+CapitalInvestment!AN68+CapitalInvestment!AN69+CapitalInvestment!AN70+CapitalInvestment!AN71+CapitalInvestment!AN72+CapitalInvestment!AN73+CapitalInvestment!AN74+CapitalInvestment!AN75</f>
        <v>1627.3758986501769</v>
      </c>
      <c r="AN18">
        <f>CapitalInvestment!AO24+CapitalInvestment!AO25+CapitalInvestment!AO62+CapitalInvestment!AO63+CapitalInvestment!AO66+CapitalInvestment!AO67+CapitalInvestment!AO68+CapitalInvestment!AO69+CapitalInvestment!AO70+CapitalInvestment!AO71+CapitalInvestment!AO72+CapitalInvestment!AO73+CapitalInvestment!AO74+CapitalInvestment!AO75</f>
        <v>1607.0173805603988</v>
      </c>
      <c r="AO18">
        <f>CapitalInvestment!AP24+CapitalInvestment!AP25+CapitalInvestment!AP62+CapitalInvestment!AP63+CapitalInvestment!AP66+CapitalInvestment!AP67+CapitalInvestment!AP68+CapitalInvestment!AP69+CapitalInvestment!AP70+CapitalInvestment!AP71+CapitalInvestment!AP72+CapitalInvestment!AP73+CapitalInvestment!AP74+CapitalInvestment!AP75</f>
        <v>1576.5864819102205</v>
      </c>
      <c r="AP18">
        <f>CapitalInvestment!AQ24+CapitalInvestment!AQ25+CapitalInvestment!AQ62+CapitalInvestment!AQ63+CapitalInvestment!AQ66+CapitalInvestment!AQ67+CapitalInvestment!AQ68+CapitalInvestment!AQ69+CapitalInvestment!AQ70+CapitalInvestment!AQ71+CapitalInvestment!AQ72+CapitalInvestment!AQ73+CapitalInvestment!AQ74+CapitalInvestment!AQ75</f>
        <v>1551.5142735402424</v>
      </c>
      <c r="AQ18">
        <f>CapitalInvestment!AR24+CapitalInvestment!AR25+CapitalInvestment!AR62+CapitalInvestment!AR63+CapitalInvestment!AR66+CapitalInvestment!AR67+CapitalInvestment!AR68+CapitalInvestment!AR69+CapitalInvestment!AR70+CapitalInvestment!AR71+CapitalInvestment!AR72+CapitalInvestment!AR73+CapitalInvestment!AR74+CapitalInvestment!AR75</f>
        <v>1526.6571885201506</v>
      </c>
      <c r="AR18">
        <f>CapitalInvestment!AS24+CapitalInvestment!AS25+CapitalInvestment!AS62+CapitalInvestment!AS63+CapitalInvestment!AS66+CapitalInvestment!AS67+CapitalInvestment!AS68+CapitalInvestment!AS69+CapitalInvestment!AS70+CapitalInvestment!AS71+CapitalInvestment!AS72+CapitalInvestment!AS73+CapitalInvestment!AS74+CapitalInvestment!AS75</f>
        <v>1506.7999603003443</v>
      </c>
      <c r="AS18">
        <f>CapitalInvestment!AT24+CapitalInvestment!AT25+CapitalInvestment!AT62+CapitalInvestment!AT63+CapitalInvestment!AT66+CapitalInvestment!AT67+CapitalInvestment!AT68+CapitalInvestment!AT69+CapitalInvestment!AT70+CapitalInvestment!AT71+CapitalInvestment!AT72+CapitalInvestment!AT73+CapitalInvestment!AT74+CapitalInvestment!AT75</f>
        <v>1477.5627717801938</v>
      </c>
      <c r="AT18">
        <f>CapitalInvestment!AU24+CapitalInvestment!AU25+CapitalInvestment!AU62+CapitalInvestment!AU63+CapitalInvestment!AU66+CapitalInvestment!AU67+CapitalInvestment!AU68+CapitalInvestment!AU69+CapitalInvestment!AU70+CapitalInvestment!AU71+CapitalInvestment!AU72+CapitalInvestment!AU73+CapitalInvestment!AU74+CapitalInvestment!AU75</f>
        <v>1453.3205634102151</v>
      </c>
      <c r="AU18">
        <f>CapitalInvestment!AV24+CapitalInvestment!AV25+CapitalInvestment!AV62+CapitalInvestment!AV63+CapitalInvestment!AV66+CapitalInvestment!AV67+CapitalInvestment!AV68+CapitalInvestment!AV69+CapitalInvestment!AV70+CapitalInvestment!AV71+CapitalInvestment!AV72+CapitalInvestment!AV73+CapitalInvestment!AV74+CapitalInvestment!AV75</f>
        <v>1429.2783550402366</v>
      </c>
      <c r="AV18">
        <f>CapitalInvestment!AW24+CapitalInvestment!AW25+CapitalInvestment!AW62+CapitalInvestment!AW63+CapitalInvestment!AW66+CapitalInvestment!AW67+CapitalInvestment!AW68+CapitalInvestment!AW69+CapitalInvestment!AW70+CapitalInvestment!AW71+CapitalInvestment!AW72+CapitalInvestment!AW73+CapitalInvestment!AW74+CapitalInvestment!AW75</f>
        <v>1405.4362700201452</v>
      </c>
      <c r="AW18">
        <f>CapitalInvestment!AX24+CapitalInvestment!AX25+CapitalInvestment!AX62+CapitalInvestment!AX63+CapitalInvestment!AX66+CapitalInvestment!AX67+CapitalInvestment!AX68+CapitalInvestment!AX69+CapitalInvestment!AX70+CapitalInvestment!AX71+CapitalInvestment!AX72+CapitalInvestment!AX73+CapitalInvestment!AX74+CapitalInvestment!AX75</f>
        <v>1381.7840616501667</v>
      </c>
      <c r="AX18">
        <f>CapitalInvestment!AY24+CapitalInvestment!AY25+CapitalInvestment!AY62+CapitalInvestment!AY63+CapitalInvestment!AY66+CapitalInvestment!AY67+CapitalInvestment!AY68+CapitalInvestment!AY69+CapitalInvestment!AY70+CapitalInvestment!AY71+CapitalInvestment!AY72+CapitalInvestment!AY73+CapitalInvestment!AY74+CapitalInvestment!AY75</f>
        <v>1354.05</v>
      </c>
      <c r="AY18">
        <f>CapitalInvestment!AZ24+CapitalInvestment!AZ25+CapitalInvestment!AZ62+CapitalInvestment!AZ63+CapitalInvestment!AZ66+CapitalInvestment!AZ67+CapitalInvestment!AZ68+CapitalInvestment!AZ69+CapitalInvestment!AZ70+CapitalInvestment!AZ71+CapitalInvestment!AZ72+CapitalInvestment!AZ73+CapitalInvestment!AZ74+CapitalInvestment!AZ75</f>
        <v>1335.04964491021</v>
      </c>
      <c r="AZ18">
        <f>CapitalInvestment!BA24+CapitalInvestment!BA25+CapitalInvestment!BA62+CapitalInvestment!BA63+CapitalInvestment!BA66+CapitalInvestment!BA67+CapitalInvestment!BA68+CapitalInvestment!BA69+CapitalInvestment!BA70+CapitalInvestment!BA71+CapitalInvestment!BA72+CapitalInvestment!BA73+CapitalInvestment!BA74+CapitalInvestment!BA75</f>
        <v>1311.9575598901183</v>
      </c>
      <c r="BA18">
        <f>CapitalInvestment!BB24+CapitalInvestment!BB25+CapitalInvestment!BB62+CapitalInvestment!BB63+CapitalInvestment!BB66+CapitalInvestment!BB67+CapitalInvestment!BB68+CapitalInvestment!BB69+CapitalInvestment!BB70+CapitalInvestment!BB71+CapitalInvestment!BB72+CapitalInvestment!BB73+CapitalInvestment!BB74+CapitalInvestment!BB75</f>
        <v>1289.05535152014</v>
      </c>
      <c r="BB18">
        <f>CapitalInvestment!BC24+CapitalInvestment!BC25+CapitalInvestment!BC62+CapitalInvestment!BC63+CapitalInvestment!BC66+CapitalInvestment!BC67+CapitalInvestment!BC68+CapitalInvestment!BC69+CapitalInvestment!BC70+CapitalInvestment!BC71+CapitalInvestment!BC72+CapitalInvestment!BC73+CapitalInvestment!BC74+CapitalInvestment!BC75</f>
        <v>1266.3281431501609</v>
      </c>
      <c r="BC18">
        <f>CapitalInvestment!BD24+CapitalInvestment!BD25+CapitalInvestment!BD62+CapitalInvestment!BD63+CapitalInvestment!BD66+CapitalInvestment!BD67+CapitalInvestment!BD68+CapitalInvestment!BD69+CapitalInvestment!BD70+CapitalInvestment!BD71+CapitalInvestment!BD72+CapitalInvestment!BD73+CapitalInvestment!BD74+CapitalInvestment!BD75</f>
        <v>1243.7759347801834</v>
      </c>
      <c r="BD18">
        <f>CapitalInvestment!BE24+CapitalInvestment!BE25+CapitalInvestment!BE62+CapitalInvestment!BE63+CapitalInvestment!BE66+CapitalInvestment!BE67+CapitalInvestment!BE68+CapitalInvestment!BE69+CapitalInvestment!BE70+CapitalInvestment!BE71+CapitalInvestment!BE72+CapitalInvestment!BE73+CapitalInvestment!BE74+CapitalInvestment!BE75</f>
        <v>1221.4037264102044</v>
      </c>
      <c r="BE18">
        <f>CapitalInvestment!BF24+CapitalInvestment!BF25+CapitalInvestment!BF62+CapitalInvestment!BF63+CapitalInvestment!BF66+CapitalInvestment!BF67+CapitalInvestment!BF68+CapitalInvestment!BF69+CapitalInvestment!BF70+CapitalInvestment!BF71+CapitalInvestment!BF72+CapitalInvestment!BF73+CapitalInvestment!BF74+CapitalInvestment!BF75</f>
        <v>1199.2016413901129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E2"/>
  <sheetViews>
    <sheetView zoomScale="60" zoomScaleNormal="60" workbookViewId="0">
      <selection activeCell="BC25" sqref="BC25"/>
    </sheetView>
  </sheetViews>
  <sheetFormatPr defaultRowHeight="15" x14ac:dyDescent="0.25"/>
  <cols>
    <col min="1" max="1" width="19.140625" customWidth="1"/>
    <col min="3" max="16" width="8.7109375" hidden="1" customWidth="1"/>
    <col min="18" max="36" width="8.7109375" hidden="1" customWidth="1"/>
    <col min="38" max="51" width="8.7109375" hidden="1" customWidth="1"/>
  </cols>
  <sheetData>
    <row r="1" spans="1:57" ht="15.75" x14ac:dyDescent="0.25">
      <c r="A1" s="2" t="s">
        <v>161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  <c r="AL1" s="2">
        <v>2051</v>
      </c>
      <c r="AM1" s="2">
        <v>2052</v>
      </c>
      <c r="AN1" s="2">
        <v>2053</v>
      </c>
      <c r="AO1" s="2">
        <v>2054</v>
      </c>
      <c r="AP1" s="2">
        <v>2055</v>
      </c>
      <c r="AQ1" s="2">
        <v>2056</v>
      </c>
      <c r="AR1" s="2">
        <v>2057</v>
      </c>
      <c r="AS1" s="2">
        <v>2058</v>
      </c>
      <c r="AT1" s="2">
        <v>2059</v>
      </c>
      <c r="AU1" s="2">
        <v>2060</v>
      </c>
      <c r="AV1" s="2">
        <v>2061</v>
      </c>
      <c r="AW1" s="2">
        <v>2062</v>
      </c>
      <c r="AX1" s="2">
        <v>2063</v>
      </c>
      <c r="AY1" s="2">
        <v>2064</v>
      </c>
      <c r="AZ1" s="2">
        <v>2065</v>
      </c>
      <c r="BA1" s="2">
        <v>2066</v>
      </c>
      <c r="BB1" s="2">
        <v>2067</v>
      </c>
      <c r="BC1" s="2">
        <v>2068</v>
      </c>
      <c r="BD1" s="2">
        <v>2069</v>
      </c>
      <c r="BE1" s="2">
        <v>2070</v>
      </c>
    </row>
    <row r="2" spans="1:57" x14ac:dyDescent="0.25">
      <c r="A2" t="s">
        <v>165</v>
      </c>
      <c r="B2" s="4">
        <f>AnnualEmissions!C3</f>
        <v>0.73783967837380204</v>
      </c>
      <c r="C2" s="4">
        <f>AnnualEmissions!D3</f>
        <v>1.0614101990493501</v>
      </c>
      <c r="D2" s="4">
        <f>AnnualEmissions!E3</f>
        <v>0</v>
      </c>
      <c r="E2" s="4">
        <f>AnnualEmissions!F3</f>
        <v>0.36914959698511601</v>
      </c>
      <c r="F2" s="4">
        <f>AnnualEmissions!G3</f>
        <v>2.51763902033092</v>
      </c>
      <c r="G2" s="4">
        <f>AnnualEmissions!H3</f>
        <v>2.4411972191175799</v>
      </c>
      <c r="H2" s="4">
        <f>AnnualEmissions!I3</f>
        <v>1.76135520965838</v>
      </c>
      <c r="I2" s="4">
        <f>AnnualEmissions!J3</f>
        <v>2.1112903551420499</v>
      </c>
      <c r="J2" s="4">
        <f>AnnualEmissions!K3</f>
        <v>0.15450911492189501</v>
      </c>
      <c r="K2" s="4">
        <f>AnnualEmissions!L3</f>
        <v>0</v>
      </c>
      <c r="L2" s="4">
        <f>AnnualEmissions!M3</f>
        <v>0</v>
      </c>
      <c r="M2" s="4">
        <f>AnnualEmissions!N3</f>
        <v>0</v>
      </c>
      <c r="N2" s="4">
        <f>AnnualEmissions!O3</f>
        <v>0</v>
      </c>
      <c r="O2" s="4">
        <f>AnnualEmissions!P3</f>
        <v>0</v>
      </c>
      <c r="P2" s="4">
        <f>AnnualEmissions!Q3</f>
        <v>0</v>
      </c>
      <c r="Q2" s="4">
        <f>AnnualEmissions!R3</f>
        <v>0</v>
      </c>
      <c r="R2" s="4">
        <f>AnnualEmissions!S3</f>
        <v>0.46996820874540901</v>
      </c>
      <c r="S2" s="4">
        <f>AnnualEmissions!T3</f>
        <v>0.81089080786660594</v>
      </c>
      <c r="T2" s="4">
        <f>AnnualEmissions!U3</f>
        <v>0.80769832437106903</v>
      </c>
      <c r="U2" s="4">
        <f>AnnualEmissions!V3</f>
        <v>0.72053512963255995</v>
      </c>
      <c r="V2" s="4">
        <f>AnnualEmissions!W3</f>
        <v>2.2135960331970099</v>
      </c>
      <c r="W2" s="4">
        <f>AnnualEmissions!X3</f>
        <v>3.83889666517616</v>
      </c>
      <c r="X2" s="4">
        <f>AnnualEmissions!Y3</f>
        <v>4.66036377791941</v>
      </c>
      <c r="Y2" s="4">
        <f>AnnualEmissions!Z3</f>
        <v>5.0567270483471001</v>
      </c>
      <c r="Z2" s="4">
        <f>AnnualEmissions!AA3</f>
        <v>6.1826368337482496</v>
      </c>
      <c r="AA2" s="5">
        <f>AnnualEmissions!AB3</f>
        <v>7.8852319659048904</v>
      </c>
      <c r="AB2" s="4">
        <f>AnnualEmissions!AC3</f>
        <v>8.5186436723921499</v>
      </c>
      <c r="AC2" s="4">
        <f>AnnualEmissions!AD3</f>
        <v>10.4472592858704</v>
      </c>
      <c r="AD2" s="4">
        <f>AnnualEmissions!AE3</f>
        <v>12.0175934243396</v>
      </c>
      <c r="AE2" s="4">
        <f>AnnualEmissions!AF3</f>
        <v>12.545037083499301</v>
      </c>
      <c r="AF2" s="4">
        <f>AnnualEmissions!AG3</f>
        <v>12.531919575567199</v>
      </c>
      <c r="AG2" s="4">
        <f>AnnualEmissions!AH3</f>
        <v>12.7893911736211</v>
      </c>
      <c r="AH2" s="4">
        <f>AnnualEmissions!AI3</f>
        <v>12.8866605003471</v>
      </c>
      <c r="AI2" s="4">
        <f>AnnualEmissions!AJ3</f>
        <v>13.2503742005145</v>
      </c>
      <c r="AJ2" s="4">
        <f>AnnualEmissions!AK3</f>
        <v>13.5273461372767</v>
      </c>
      <c r="AK2" s="4">
        <f>AnnualEmissions!AL3</f>
        <v>14.310625759863999</v>
      </c>
      <c r="AL2" s="4">
        <f>AnnualEmissions!AM3</f>
        <v>15.6108012957956</v>
      </c>
      <c r="AM2" s="4">
        <f>AnnualEmissions!AN3</f>
        <v>16.6200682942426</v>
      </c>
      <c r="AN2" s="4">
        <f>AnnualEmissions!AO3</f>
        <v>17.662776745505202</v>
      </c>
      <c r="AO2" s="4">
        <f>AnnualEmissions!AP3</f>
        <v>19.923536834955399</v>
      </c>
      <c r="AP2" s="4">
        <f>AnnualEmissions!AQ3</f>
        <v>24.065987034261401</v>
      </c>
      <c r="AQ2" s="4">
        <f>AnnualEmissions!AR3</f>
        <v>30.317870502841899</v>
      </c>
      <c r="AR2" s="4">
        <f>AnnualEmissions!AS3</f>
        <v>31.298973442811199</v>
      </c>
      <c r="AS2" s="4">
        <f>AnnualEmissions!AT3</f>
        <v>37.392369771016298</v>
      </c>
      <c r="AT2" s="4">
        <f>AnnualEmissions!AU3</f>
        <v>43.542252263030498</v>
      </c>
      <c r="AU2" s="4">
        <f>AnnualEmissions!AV3</f>
        <v>50.730173168224297</v>
      </c>
      <c r="AV2" s="4">
        <f>AnnualEmissions!AW3</f>
        <v>58.615375788694699</v>
      </c>
      <c r="AW2" s="4">
        <f>AnnualEmissions!AX3</f>
        <v>61.8883485761868</v>
      </c>
      <c r="AX2" s="4">
        <f>AnnualEmissions!AY3</f>
        <v>68.356673751922401</v>
      </c>
      <c r="AY2" s="4">
        <f>AnnualEmissions!AZ3</f>
        <v>76.378746692386102</v>
      </c>
      <c r="AZ2" s="4">
        <f>AnnualEmissions!BA3</f>
        <v>84.739845242926506</v>
      </c>
      <c r="BA2" s="4">
        <f>AnnualEmissions!BB3</f>
        <v>92.005126390056901</v>
      </c>
      <c r="BB2" s="4">
        <f>AnnualEmissions!BC3</f>
        <v>92.688437785679895</v>
      </c>
      <c r="BC2" s="4">
        <f>AnnualEmissions!BD3</f>
        <v>101.10042450167001</v>
      </c>
      <c r="BD2" s="4">
        <f>AnnualEmissions!BE3</f>
        <v>114.426095058702</v>
      </c>
      <c r="BE2" s="4">
        <f>AnnualEmissions!BF3</f>
        <v>128.89934163677501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E9"/>
  <sheetViews>
    <sheetView topLeftCell="A7" zoomScale="72" zoomScaleNormal="70" workbookViewId="0">
      <selection activeCell="G6" sqref="G6"/>
    </sheetView>
  </sheetViews>
  <sheetFormatPr defaultRowHeight="15" x14ac:dyDescent="0.25"/>
  <cols>
    <col min="1" max="1" width="37.42578125" customWidth="1"/>
    <col min="2" max="2" width="8.85546875" bestFit="1" customWidth="1"/>
    <col min="3" max="16" width="8.7109375" customWidth="1"/>
    <col min="17" max="17" width="8.85546875" bestFit="1" customWidth="1"/>
    <col min="18" max="36" width="8.7109375" customWidth="1"/>
    <col min="37" max="37" width="9.42578125" bestFit="1" customWidth="1"/>
    <col min="38" max="51" width="8.7109375" customWidth="1"/>
    <col min="52" max="52" width="9.42578125" bestFit="1" customWidth="1"/>
  </cols>
  <sheetData>
    <row r="1" spans="1:57" ht="15.75" x14ac:dyDescent="0.25">
      <c r="B1" s="14">
        <v>2015</v>
      </c>
      <c r="C1" s="14">
        <v>2016</v>
      </c>
      <c r="D1" s="14">
        <v>2017</v>
      </c>
      <c r="E1" s="14">
        <v>2018</v>
      </c>
      <c r="F1" s="14">
        <v>2019</v>
      </c>
      <c r="G1" s="14">
        <v>2020</v>
      </c>
      <c r="H1" s="14">
        <v>2021</v>
      </c>
      <c r="I1" s="14">
        <v>2022</v>
      </c>
      <c r="J1" s="14">
        <v>2023</v>
      </c>
      <c r="K1" s="14">
        <v>2024</v>
      </c>
      <c r="L1" s="14">
        <v>2025</v>
      </c>
      <c r="M1" s="14">
        <v>2026</v>
      </c>
      <c r="N1" s="14">
        <v>2027</v>
      </c>
      <c r="O1" s="14">
        <v>2028</v>
      </c>
      <c r="P1" s="14">
        <v>2029</v>
      </c>
      <c r="Q1" s="14">
        <v>2030</v>
      </c>
      <c r="R1" s="14">
        <v>2031</v>
      </c>
      <c r="S1" s="14">
        <v>2032</v>
      </c>
      <c r="T1" s="14">
        <v>2033</v>
      </c>
      <c r="U1" s="14">
        <v>2034</v>
      </c>
      <c r="V1" s="14">
        <v>2035</v>
      </c>
      <c r="W1" s="14">
        <v>2036</v>
      </c>
      <c r="X1" s="14">
        <v>2037</v>
      </c>
      <c r="Y1" s="14">
        <v>2038</v>
      </c>
      <c r="Z1" s="14">
        <v>2039</v>
      </c>
      <c r="AA1" s="14">
        <v>2040</v>
      </c>
      <c r="AB1" s="14">
        <v>2041</v>
      </c>
      <c r="AC1" s="14">
        <v>2042</v>
      </c>
      <c r="AD1" s="14">
        <v>2043</v>
      </c>
      <c r="AE1" s="14">
        <v>2044</v>
      </c>
      <c r="AF1" s="14">
        <v>2045</v>
      </c>
      <c r="AG1" s="14">
        <v>2046</v>
      </c>
      <c r="AH1" s="14">
        <v>2047</v>
      </c>
      <c r="AI1" s="14">
        <v>2048</v>
      </c>
      <c r="AJ1" s="14">
        <v>2049</v>
      </c>
      <c r="AK1" s="14">
        <v>2050</v>
      </c>
      <c r="AL1" s="14">
        <v>2051</v>
      </c>
      <c r="AM1" s="14">
        <v>2052</v>
      </c>
      <c r="AN1" s="14">
        <v>2053</v>
      </c>
      <c r="AO1" s="14">
        <v>2054</v>
      </c>
      <c r="AP1" s="14">
        <v>2055</v>
      </c>
      <c r="AQ1" s="14">
        <v>2056</v>
      </c>
      <c r="AR1" s="14">
        <v>2057</v>
      </c>
      <c r="AS1" s="14">
        <v>2058</v>
      </c>
      <c r="AT1" s="14">
        <v>2059</v>
      </c>
      <c r="AU1" s="14">
        <v>2060</v>
      </c>
      <c r="AV1" s="14">
        <v>2061</v>
      </c>
      <c r="AW1" s="14">
        <v>2062</v>
      </c>
      <c r="AX1" s="14">
        <v>2063</v>
      </c>
      <c r="AY1" s="14">
        <v>2064</v>
      </c>
      <c r="AZ1" s="14">
        <v>2065</v>
      </c>
      <c r="BA1" s="14">
        <v>2066</v>
      </c>
      <c r="BB1" s="14">
        <v>2067</v>
      </c>
      <c r="BC1" s="14">
        <v>2068</v>
      </c>
      <c r="BD1" s="14">
        <v>2069</v>
      </c>
      <c r="BE1" s="14">
        <v>2070</v>
      </c>
    </row>
    <row r="2" spans="1:57" x14ac:dyDescent="0.25">
      <c r="A2" t="s">
        <v>175</v>
      </c>
      <c r="B2" s="10">
        <f>Results_Production!B128</f>
        <v>12149.15178799931</v>
      </c>
      <c r="C2" s="10">
        <f>Results_Production!C128</f>
        <v>12343.956865188824</v>
      </c>
      <c r="D2" s="10">
        <f>Results_Production!D128</f>
        <v>13167.022878329644</v>
      </c>
      <c r="E2" s="10">
        <f>Results_Production!E128</f>
        <v>18476.746985182141</v>
      </c>
      <c r="F2" s="10">
        <f>Results_Production!F128</f>
        <v>20287.905555456491</v>
      </c>
      <c r="G2" s="10">
        <f>Results_Production!G128</f>
        <v>27439.883818994844</v>
      </c>
      <c r="H2" s="10">
        <f>Results_Production!H128</f>
        <v>34710.102027994828</v>
      </c>
      <c r="I2" s="10">
        <f>Results_Production!I128</f>
        <v>41432.995835674927</v>
      </c>
      <c r="J2" s="10">
        <f>Results_Production!J128</f>
        <v>57456.98676433105</v>
      </c>
      <c r="K2" s="10">
        <f>Results_Production!K128</f>
        <v>67307.293037805139</v>
      </c>
      <c r="L2" s="10">
        <f>Results_Production!L128</f>
        <v>87771.993813044319</v>
      </c>
      <c r="M2" s="10">
        <f>Results_Production!M128</f>
        <v>98076.399050072388</v>
      </c>
      <c r="N2" s="10">
        <f>Results_Production!N128</f>
        <v>112062.45047999552</v>
      </c>
      <c r="O2" s="10">
        <f>Results_Production!O128</f>
        <v>127192.6351498173</v>
      </c>
      <c r="P2" s="10">
        <f>Results_Production!P128</f>
        <v>144705.72060434456</v>
      </c>
      <c r="Q2" s="10">
        <f>Results_Production!Q128</f>
        <v>165412.1019785442</v>
      </c>
      <c r="R2" s="10">
        <f>Results_Production!R128</f>
        <v>181669.71021727822</v>
      </c>
      <c r="S2" s="10">
        <f>Results_Production!S128</f>
        <v>197819.67252797273</v>
      </c>
      <c r="T2" s="10">
        <f>Results_Production!T128</f>
        <v>213954.03758153121</v>
      </c>
      <c r="U2" s="10">
        <f>Results_Production!U128</f>
        <v>229868.47106094752</v>
      </c>
      <c r="V2" s="10">
        <f>Results_Production!V128</f>
        <v>245662.30084065141</v>
      </c>
      <c r="W2" s="10">
        <f>Results_Production!W128</f>
        <v>261796.77946199587</v>
      </c>
      <c r="X2" s="10">
        <f>Results_Production!X128</f>
        <v>277795.32289499784</v>
      </c>
      <c r="Y2" s="10">
        <f>Results_Production!Y128</f>
        <v>293791.66211450542</v>
      </c>
      <c r="Z2" s="10">
        <f>Results_Production!Z128</f>
        <v>309436.86930445564</v>
      </c>
      <c r="AA2" s="10">
        <f>Results_Production!AA128</f>
        <v>325668.63496480341</v>
      </c>
      <c r="AB2" s="10">
        <f>Results_Production!AB128</f>
        <v>343714.28395930637</v>
      </c>
      <c r="AC2" s="10">
        <f>Results_Production!AC128</f>
        <v>361985.86289890151</v>
      </c>
      <c r="AD2" s="10">
        <f>Results_Production!AD128</f>
        <v>380441.17005936243</v>
      </c>
      <c r="AE2" s="10">
        <f>Results_Production!AE128</f>
        <v>399638.3232436605</v>
      </c>
      <c r="AF2" s="10">
        <f>Results_Production!AF128</f>
        <v>419466.51006940892</v>
      </c>
      <c r="AG2" s="10">
        <f>Results_Production!AG128</f>
        <v>440247.78998115531</v>
      </c>
      <c r="AH2" s="10">
        <f>Results_Production!AH128</f>
        <v>460664.47713961749</v>
      </c>
      <c r="AI2" s="10">
        <f>Results_Production!AI128</f>
        <v>481512.37548746984</v>
      </c>
      <c r="AJ2" s="10">
        <f>Results_Production!AJ128</f>
        <v>502652.37005520321</v>
      </c>
      <c r="AK2" s="10">
        <f>Results_Production!AK128</f>
        <v>525248.47482942871</v>
      </c>
      <c r="AL2" s="10">
        <f>Results_Production!AL128</f>
        <v>550799.05660516582</v>
      </c>
      <c r="AM2" s="10">
        <f>Results_Production!AM128</f>
        <v>577534.30106830923</v>
      </c>
      <c r="AN2" s="10">
        <f>Results_Production!AN128</f>
        <v>604637.3034140591</v>
      </c>
      <c r="AO2" s="10">
        <f>Results_Production!AO128</f>
        <v>631800.59393728455</v>
      </c>
      <c r="AP2" s="10">
        <f>Results_Production!AP128</f>
        <v>659316.72101919039</v>
      </c>
      <c r="AQ2" s="10">
        <f>Results_Production!AQ128</f>
        <v>686555.22104382119</v>
      </c>
      <c r="AR2" s="10">
        <f>Results_Production!AR128</f>
        <v>713926.50577934016</v>
      </c>
      <c r="AS2" s="10">
        <f>Results_Production!AS128</f>
        <v>740945.10467662255</v>
      </c>
      <c r="AT2" s="10">
        <f>Results_Production!AT128</f>
        <v>768042.07820462761</v>
      </c>
      <c r="AU2" s="10">
        <f>Results_Production!AU128</f>
        <v>795365.13239816518</v>
      </c>
      <c r="AV2" s="10">
        <f>Results_Production!AV128</f>
        <v>824869.86501408834</v>
      </c>
      <c r="AW2" s="10">
        <f>Results_Production!AW128</f>
        <v>853705.39886002429</v>
      </c>
      <c r="AX2" s="10">
        <f>Results_Production!AX128</f>
        <v>882959.9355394236</v>
      </c>
      <c r="AY2" s="10">
        <f>Results_Production!AY128</f>
        <v>912654.57591439714</v>
      </c>
      <c r="AZ2" s="10">
        <f>Results_Production!AZ128</f>
        <v>942819.61479412683</v>
      </c>
      <c r="BA2" s="10">
        <f>Results_Production!BA128</f>
        <v>967205.88114230905</v>
      </c>
      <c r="BB2" s="10">
        <f>Results_Production!BB128</f>
        <v>992113.64022566134</v>
      </c>
      <c r="BC2" s="10">
        <f>Results_Production!BC128</f>
        <v>1017582.0793595468</v>
      </c>
      <c r="BD2" s="10">
        <f>Results_Production!BD128</f>
        <v>1043045.4446422559</v>
      </c>
      <c r="BE2" s="10">
        <f>Results_Production!BE128</f>
        <v>1069674.2719039188</v>
      </c>
    </row>
    <row r="3" spans="1:57" x14ac:dyDescent="0.25">
      <c r="A3" t="s">
        <v>176</v>
      </c>
      <c r="B3" s="10">
        <f>Results_Production!B129</f>
        <v>0</v>
      </c>
      <c r="C3" s="10">
        <f>Results_Production!C129</f>
        <v>0</v>
      </c>
      <c r="D3" s="10">
        <f>Results_Production!D129</f>
        <v>0</v>
      </c>
      <c r="E3" s="10">
        <f>Results_Production!E129</f>
        <v>0</v>
      </c>
      <c r="F3" s="10">
        <f>Results_Production!F129</f>
        <v>27.777777800000003</v>
      </c>
      <c r="G3" s="10">
        <f>Results_Production!G129</f>
        <v>52.777777820000004</v>
      </c>
      <c r="H3" s="10">
        <f>Results_Production!H129</f>
        <v>80.555555619999993</v>
      </c>
      <c r="I3" s="10">
        <f>Results_Production!I129</f>
        <v>108.33333342</v>
      </c>
      <c r="J3" s="10">
        <f>Results_Production!J129</f>
        <v>133.33333343999999</v>
      </c>
      <c r="K3" s="10">
        <f>Results_Production!K129</f>
        <v>161.11111123999999</v>
      </c>
      <c r="L3" s="10">
        <f>Results_Production!L129</f>
        <v>188.88888904000001</v>
      </c>
      <c r="M3" s="10">
        <f>Results_Production!M129</f>
        <v>213.88888906000003</v>
      </c>
      <c r="N3" s="10">
        <f>Results_Production!N129</f>
        <v>241.66666686000002</v>
      </c>
      <c r="O3" s="10">
        <f>Results_Production!O129</f>
        <v>266.66666687999998</v>
      </c>
      <c r="P3" s="10">
        <f>Results_Production!P129</f>
        <v>294.44444468</v>
      </c>
      <c r="Q3" s="10">
        <f>Results_Production!Q129</f>
        <v>319.44444469999996</v>
      </c>
      <c r="R3" s="10">
        <f>Results_Production!R129</f>
        <v>394.44444476000001</v>
      </c>
      <c r="S3" s="10">
        <f>Results_Production!S129</f>
        <v>466.66666703999999</v>
      </c>
      <c r="T3" s="10">
        <f>Results_Production!T129</f>
        <v>541.66666710000004</v>
      </c>
      <c r="U3" s="10">
        <f>Results_Production!U129</f>
        <v>616.66666716000009</v>
      </c>
      <c r="V3" s="10">
        <f>Results_Production!V129</f>
        <v>688.88888944000007</v>
      </c>
      <c r="W3" s="10">
        <f>Results_Production!W129</f>
        <v>763.8888895</v>
      </c>
      <c r="X3" s="10">
        <f>Results_Production!X129</f>
        <v>836.11111177999999</v>
      </c>
      <c r="Y3" s="10">
        <f>Results_Production!Y129</f>
        <v>911.11111184000004</v>
      </c>
      <c r="Z3" s="10">
        <f>Results_Production!Z129</f>
        <v>986.11111189999997</v>
      </c>
      <c r="AA3" s="10">
        <f>Results_Production!AA129</f>
        <v>1058.3333341800001</v>
      </c>
      <c r="AB3" s="10">
        <f>Results_Production!AB129</f>
        <v>1144.4444453600001</v>
      </c>
      <c r="AC3" s="10">
        <f>Results_Production!AC129</f>
        <v>1230.55555654</v>
      </c>
      <c r="AD3" s="10">
        <f>Results_Production!AD129</f>
        <v>1313.8888899400001</v>
      </c>
      <c r="AE3" s="10">
        <f>Results_Production!AE129</f>
        <v>1400.00000112</v>
      </c>
      <c r="AF3" s="10">
        <f>Results_Production!AF129</f>
        <v>1486.1111123000001</v>
      </c>
      <c r="AG3" s="10">
        <f>Results_Production!AG129</f>
        <v>1569.4444457000002</v>
      </c>
      <c r="AH3" s="10">
        <f>Results_Production!AH129</f>
        <v>1655.55555688</v>
      </c>
      <c r="AI3" s="10">
        <f>Results_Production!AI129</f>
        <v>1741.6666680599999</v>
      </c>
      <c r="AJ3" s="10">
        <f>Results_Production!AJ129</f>
        <v>1825.0000014600002</v>
      </c>
      <c r="AK3" s="10">
        <f>Results_Production!AK129</f>
        <v>1911.1111126400001</v>
      </c>
      <c r="AL3" s="10">
        <f>Results_Production!AL129</f>
        <v>1975.0000015800001</v>
      </c>
      <c r="AM3" s="10">
        <f>Results_Production!AM129</f>
        <v>2038.8888905200001</v>
      </c>
      <c r="AN3" s="10">
        <f>Results_Production!AN129</f>
        <v>2102.7777794600001</v>
      </c>
      <c r="AO3" s="10">
        <f>Results_Production!AO129</f>
        <v>2166.6666684000002</v>
      </c>
      <c r="AP3" s="10">
        <f>Results_Production!AP129</f>
        <v>2230.5555573399997</v>
      </c>
      <c r="AQ3" s="10">
        <f>Results_Production!AQ129</f>
        <v>2291.6666685</v>
      </c>
      <c r="AR3" s="10">
        <f>Results_Production!AR129</f>
        <v>2355.55555744</v>
      </c>
      <c r="AS3" s="10">
        <f>Results_Production!AS129</f>
        <v>2419.4444463800005</v>
      </c>
      <c r="AT3" s="10">
        <f>Results_Production!AT129</f>
        <v>2483.3333353200001</v>
      </c>
      <c r="AU3" s="10">
        <f>Results_Production!AU129</f>
        <v>2547.2222242600001</v>
      </c>
      <c r="AV3" s="10">
        <f>Results_Production!AV129</f>
        <v>2675.0000021400001</v>
      </c>
      <c r="AW3" s="10">
        <f>Results_Production!AW129</f>
        <v>2800.00000224</v>
      </c>
      <c r="AX3" s="10">
        <f>Results_Production!AX129</f>
        <v>2927.77778012</v>
      </c>
      <c r="AY3" s="10">
        <f>Results_Production!AY129</f>
        <v>3052.7777802200003</v>
      </c>
      <c r="AZ3" s="10">
        <f>Results_Production!AZ129</f>
        <v>3180.5555580999999</v>
      </c>
      <c r="BA3" s="10">
        <f>Results_Production!BA129</f>
        <v>3308.3333359800004</v>
      </c>
      <c r="BB3" s="10">
        <f>Results_Production!BB129</f>
        <v>3433.3333360800002</v>
      </c>
      <c r="BC3" s="10">
        <f>Results_Production!BC129</f>
        <v>3561.1111139600002</v>
      </c>
      <c r="BD3" s="10">
        <f>Results_Production!BD129</f>
        <v>3686.1111140600001</v>
      </c>
      <c r="BE3" s="10">
        <f>Results_Production!BE129</f>
        <v>3813.8888919400001</v>
      </c>
    </row>
    <row r="4" spans="1:57" x14ac:dyDescent="0.25">
      <c r="A4" t="s">
        <v>177</v>
      </c>
      <c r="B4" s="10">
        <f>Results_Production!B130</f>
        <v>1.7709900024751919</v>
      </c>
      <c r="C4" s="10">
        <f>Results_Production!C130</f>
        <v>5.3129700074255712</v>
      </c>
      <c r="D4" s="10">
        <f>Results_Production!D130</f>
        <v>0.76176000105100805</v>
      </c>
      <c r="E4" s="10">
        <f>Results_Production!E130</f>
        <v>3.3123600016754993</v>
      </c>
      <c r="F4" s="10">
        <f>Results_Production!F130</f>
        <v>15.417293349900778</v>
      </c>
      <c r="G4" s="10">
        <f>Results_Production!G130</f>
        <v>466.49812730869854</v>
      </c>
      <c r="H4" s="10">
        <f>Results_Production!H130</f>
        <v>472.05368286869856</v>
      </c>
      <c r="I4" s="10">
        <f>Results_Production!I130</f>
        <v>480.38701620869853</v>
      </c>
      <c r="J4" s="10">
        <f>Results_Production!J130</f>
        <v>488.72034954869855</v>
      </c>
      <c r="K4" s="10">
        <f>Results_Production!K130</f>
        <v>497.05368288869857</v>
      </c>
      <c r="L4" s="10">
        <f>Results_Production!L130</f>
        <v>945.35673906749651</v>
      </c>
      <c r="M4" s="10">
        <f>Results_Production!M130</f>
        <v>2041.5184073592927</v>
      </c>
      <c r="N4" s="10">
        <f>Results_Production!N130</f>
        <v>3137.6800756510888</v>
      </c>
      <c r="O4" s="10">
        <f>Results_Production!O130</f>
        <v>4233.8417439428831</v>
      </c>
      <c r="P4" s="10">
        <f>Results_Production!P130</f>
        <v>5330.0034122346815</v>
      </c>
      <c r="Q4" s="10">
        <f>Results_Production!Q130</f>
        <v>6426.1650805264881</v>
      </c>
      <c r="R4" s="10">
        <f>Results_Production!R130</f>
        <v>8632.3773060100702</v>
      </c>
      <c r="S4" s="10">
        <f>Results_Production!S130</f>
        <v>10844.14508705365</v>
      </c>
      <c r="T4" s="10">
        <f>Results_Production!T130</f>
        <v>13053.135090317261</v>
      </c>
      <c r="U4" s="10">
        <f>Results_Production!U130</f>
        <v>15264.902871360842</v>
      </c>
      <c r="V4" s="10">
        <f>Results_Production!V130</f>
        <v>17472.121884621978</v>
      </c>
      <c r="W4" s="10">
        <f>Results_Production!W130</f>
        <v>19677.569907880585</v>
      </c>
      <c r="X4" s="10">
        <f>Results_Production!X130</f>
        <v>21884.78892114172</v>
      </c>
      <c r="Y4" s="10">
        <f>Results_Production!Y130</f>
        <v>24096.556702185328</v>
      </c>
      <c r="Z4" s="10">
        <f>Results_Production!Z130</f>
        <v>26302.768927668909</v>
      </c>
      <c r="AA4" s="10">
        <f>Results_Production!AA130</f>
        <v>28071.789208093716</v>
      </c>
      <c r="AB4" s="10">
        <f>Results_Production!AB130</f>
        <v>30280.779211357283</v>
      </c>
      <c r="AC4" s="10">
        <f>Results_Production!AC130</f>
        <v>32492.546992400876</v>
      </c>
      <c r="AD4" s="10">
        <f>Results_Production!AD130</f>
        <v>34701.536995664472</v>
      </c>
      <c r="AE4" s="10">
        <f>Results_Production!AE130</f>
        <v>36913.304776708057</v>
      </c>
      <c r="AF4" s="10">
        <f>Results_Production!AF130</f>
        <v>38679.547279352861</v>
      </c>
      <c r="AG4" s="10">
        <f>Results_Production!AG130</f>
        <v>39786.820058764672</v>
      </c>
      <c r="AH4" s="10">
        <f>Results_Production!AH130</f>
        <v>40888.537282616446</v>
      </c>
      <c r="AI4" s="10">
        <f>Results_Production!AI130</f>
        <v>41995.810062028257</v>
      </c>
      <c r="AJ4" s="10">
        <f>Results_Production!AJ130</f>
        <v>43100.305063660046</v>
      </c>
      <c r="AK4" s="10">
        <f>Results_Production!AK130</f>
        <v>44207.577843071849</v>
      </c>
      <c r="AL4" s="10">
        <f>Results_Production!AL130</f>
        <v>44207.577843071849</v>
      </c>
      <c r="AM4" s="10">
        <f>Results_Production!AM130</f>
        <v>44210.355620851849</v>
      </c>
      <c r="AN4" s="10">
        <f>Results_Production!AN130</f>
        <v>44213.13339863185</v>
      </c>
      <c r="AO4" s="10">
        <f>Results_Production!AO130</f>
        <v>44215.91117641185</v>
      </c>
      <c r="AP4" s="10">
        <f>Results_Production!AP130</f>
        <v>44215.91117641185</v>
      </c>
      <c r="AQ4" s="10">
        <f>Results_Production!AQ130</f>
        <v>44218.68895419185</v>
      </c>
      <c r="AR4" s="10">
        <f>Results_Production!AR130</f>
        <v>44221.46673197185</v>
      </c>
      <c r="AS4" s="10">
        <f>Results_Production!AS130</f>
        <v>44224.24450975185</v>
      </c>
      <c r="AT4" s="10">
        <f>Results_Production!AT130</f>
        <v>44224.24450975185</v>
      </c>
      <c r="AU4" s="10">
        <f>Results_Production!AU130</f>
        <v>44227.02228753185</v>
      </c>
      <c r="AV4" s="10">
        <f>Results_Production!AV130</f>
        <v>44227.02228753185</v>
      </c>
      <c r="AW4" s="10">
        <f>Results_Production!AW130</f>
        <v>44227.02228753185</v>
      </c>
      <c r="AX4" s="10">
        <f>Results_Production!AX130</f>
        <v>44224.24450975185</v>
      </c>
      <c r="AY4" s="10">
        <f>Results_Production!AY130</f>
        <v>44224.24450975185</v>
      </c>
      <c r="AZ4" s="10">
        <f>Results_Production!AZ130</f>
        <v>44224.24450975185</v>
      </c>
      <c r="BA4" s="10">
        <f>Results_Production!BA130</f>
        <v>44224.24450975185</v>
      </c>
      <c r="BB4" s="10">
        <f>Results_Production!BB130</f>
        <v>44224.24450975185</v>
      </c>
      <c r="BC4" s="10">
        <f>Results_Production!BC130</f>
        <v>44221.46673197185</v>
      </c>
      <c r="BD4" s="10">
        <f>Results_Production!BD130</f>
        <v>44221.46673197185</v>
      </c>
      <c r="BE4" s="10">
        <f>Results_Production!BE130</f>
        <v>44221.46673197185</v>
      </c>
    </row>
    <row r="5" spans="1:57" x14ac:dyDescent="0.25">
      <c r="A5" t="s">
        <v>183</v>
      </c>
      <c r="B5" s="10">
        <f>Costs_Results!B16/1000</f>
        <v>1.5489793199999999</v>
      </c>
      <c r="C5" s="10">
        <f>B5+Costs_Results!C16/1000</f>
        <v>1.5791632979999999</v>
      </c>
      <c r="D5" s="10">
        <f>C5+Costs_Results!D16/1000</f>
        <v>7.0214242980000003</v>
      </c>
      <c r="E5" s="10">
        <f>D5+Costs_Results!E16/1000</f>
        <v>7.0214242980000003</v>
      </c>
      <c r="F5" s="10">
        <f>E5+Costs_Results!F16/1000</f>
        <v>7.0214242980000003</v>
      </c>
      <c r="G5" s="10">
        <f>F5+Costs_Results!G16/1000</f>
        <v>10.588309900329193</v>
      </c>
      <c r="H5" s="10">
        <f>G5+Costs_Results!H16/1000</f>
        <v>16.326357900329192</v>
      </c>
      <c r="I5" s="10">
        <f>H5+Costs_Results!I16/1000</f>
        <v>20.601979735933753</v>
      </c>
      <c r="J5" s="10">
        <f>I5+Costs_Results!J16/1000</f>
        <v>34.468291977035044</v>
      </c>
      <c r="K5" s="10">
        <f>J5+Costs_Results!K16/1000</f>
        <v>41.473107477035043</v>
      </c>
      <c r="L5" s="10">
        <f>K5+Costs_Results!L16/1000</f>
        <v>55.765362822300432</v>
      </c>
      <c r="M5" s="10">
        <f>L5+Costs_Results!M16/1000</f>
        <v>62.854296612320553</v>
      </c>
      <c r="N5" s="10">
        <f>M5+Costs_Results!N16/1000</f>
        <v>72.672194061781525</v>
      </c>
      <c r="O5" s="10">
        <f>N5+Costs_Results!O16/1000</f>
        <v>83.267329859496073</v>
      </c>
      <c r="P5" s="10">
        <f>O5+Costs_Results!P16/1000</f>
        <v>95.506126783441076</v>
      </c>
      <c r="Q5" s="10">
        <f>P5+Costs_Results!Q16/1000</f>
        <v>109.95539400377997</v>
      </c>
      <c r="R5" s="10">
        <f>Q5+Costs_Results!R16/1000</f>
        <v>120.82777295008755</v>
      </c>
      <c r="S5" s="10">
        <f>R5+Costs_Results!S16/1000</f>
        <v>132.56967215376378</v>
      </c>
      <c r="T5" s="10">
        <f>S5+Costs_Results!T16/1000</f>
        <v>145.59004193992433</v>
      </c>
      <c r="U5" s="10">
        <f>T5+Costs_Results!U16/1000</f>
        <v>158.71552539855892</v>
      </c>
      <c r="V5" s="10">
        <f>U5+Costs_Results!V16/1000</f>
        <v>166.07632128378879</v>
      </c>
      <c r="W5" s="10">
        <f>V5+Costs_Results!W16/1000</f>
        <v>173.29406771597505</v>
      </c>
      <c r="X5" s="10">
        <f>W5+Costs_Results!X16/1000</f>
        <v>184.81940563887477</v>
      </c>
      <c r="Y5" s="10">
        <f>X5+Costs_Results!Y16/1000</f>
        <v>199.43815626067737</v>
      </c>
      <c r="Z5" s="10">
        <f>Y5+Costs_Results!Z16/1000</f>
        <v>214.48502087140275</v>
      </c>
      <c r="AA5" s="10">
        <f>Z5+Costs_Results!AA16/1000</f>
        <v>229.29137838689729</v>
      </c>
      <c r="AB5" s="10">
        <f>AA5+Costs_Results!AB16/1000</f>
        <v>248.85776521891273</v>
      </c>
      <c r="AC5" s="10">
        <f>AB5+Costs_Results!AC16/1000</f>
        <v>267.43901297328597</v>
      </c>
      <c r="AD5" s="10">
        <f>AC5+Costs_Results!AD16/1000</f>
        <v>289.89593527715397</v>
      </c>
      <c r="AE5" s="10">
        <f>AD5+Costs_Results!AE16/1000</f>
        <v>314.04599275225473</v>
      </c>
      <c r="AF5" s="10">
        <f>AE5+Costs_Results!AF16/1000</f>
        <v>339.43886737028885</v>
      </c>
      <c r="AG5" s="10">
        <f>AF5+Costs_Results!AG16/1000</f>
        <v>365.04871041156628</v>
      </c>
      <c r="AH5" s="10">
        <f>AG5+Costs_Results!AH16/1000</f>
        <v>390.96926886090722</v>
      </c>
      <c r="AI5" s="10">
        <f>AH5+Costs_Results!AI16/1000</f>
        <v>416.85807896369829</v>
      </c>
      <c r="AJ5" s="10">
        <f>AI5+Costs_Results!AJ16/1000</f>
        <v>441.99798079801275</v>
      </c>
      <c r="AK5" s="10">
        <f>AJ5+Costs_Results!AK16/1000</f>
        <v>467.69412431125977</v>
      </c>
      <c r="AL5" s="10">
        <f>AK5+Costs_Results!AL16/1000</f>
        <v>495.12195262871126</v>
      </c>
      <c r="AM5" s="10">
        <f>AL5+Costs_Results!AM16/1000</f>
        <v>525.38228016857977</v>
      </c>
      <c r="AN5" s="10">
        <f>AM5+Costs_Results!AN16/1000</f>
        <v>555.76217741943367</v>
      </c>
      <c r="AO5" s="10">
        <f>AN5+Costs_Results!AO16/1000</f>
        <v>583.54358736650727</v>
      </c>
      <c r="AP5" s="10">
        <f>AO5+Costs_Results!AP16/1000</f>
        <v>609.50439483437981</v>
      </c>
      <c r="AQ5" s="10">
        <f>AP5+Costs_Results!AQ16/1000</f>
        <v>635.2008513175125</v>
      </c>
      <c r="AR5" s="10">
        <f>AQ5+Costs_Results!AR16/1000</f>
        <v>670.27981763890568</v>
      </c>
      <c r="AS5" s="10">
        <f>AR5+Costs_Results!AS16/1000</f>
        <v>698.26614013890571</v>
      </c>
      <c r="AT5" s="10">
        <f>AS5+Costs_Results!AT16/1000</f>
        <v>726.02303763890575</v>
      </c>
      <c r="AU5" s="10">
        <f>AT5+Costs_Results!AU16/1000</f>
        <v>754.33050629434649</v>
      </c>
      <c r="AV5" s="10">
        <f>AU5+Costs_Results!AV16/1000</f>
        <v>783.93782383171765</v>
      </c>
      <c r="AW5" s="10">
        <f>AV5+Costs_Results!AW16/1000</f>
        <v>821.88364656724423</v>
      </c>
      <c r="AX5" s="10">
        <f>AW5+Costs_Results!AX16/1000</f>
        <v>855.66035521320646</v>
      </c>
      <c r="AY5" s="10">
        <f>AX5+Costs_Results!AY16/1000</f>
        <v>884.06228406409718</v>
      </c>
      <c r="AZ5" s="10">
        <f>AY5+Costs_Results!AZ16/1000</f>
        <v>912.08102220352737</v>
      </c>
      <c r="BA5">
        <f>AZ5+Costs_Results!BA16/1000</f>
        <v>940.72832774601272</v>
      </c>
      <c r="BB5">
        <f>BA5+Costs_Results!BB16/1000</f>
        <v>975.62613680353604</v>
      </c>
      <c r="BC5">
        <f>BB5+Costs_Results!BC16/1000</f>
        <v>1003.1395081414545</v>
      </c>
      <c r="BD5">
        <f>BC5+Costs_Results!BD16/1000</f>
        <v>1026.6485962943732</v>
      </c>
      <c r="BE5">
        <f>BD5+Costs_Results!BE16/1000</f>
        <v>1050.5305441156472</v>
      </c>
    </row>
    <row r="6" spans="1:57" x14ac:dyDescent="0.25">
      <c r="A6" t="s">
        <v>184</v>
      </c>
      <c r="B6" s="10">
        <f>Costs_Results!B17/1000</f>
        <v>0</v>
      </c>
      <c r="C6" s="10">
        <f>B6+Costs_Results!C17/1000</f>
        <v>0</v>
      </c>
      <c r="D6" s="10">
        <f>C6+Costs_Results!D17/1000</f>
        <v>0</v>
      </c>
      <c r="E6" s="10">
        <f>D6+Costs_Results!E17/1000</f>
        <v>0</v>
      </c>
      <c r="F6" s="10">
        <f>E6+Costs_Results!F17/1000</f>
        <v>5.706182463969222E-2</v>
      </c>
      <c r="G6" s="10">
        <f>F6+Costs_Results!G17/1000</f>
        <v>0.10038928552549183</v>
      </c>
      <c r="H6" s="10">
        <f>G6+Costs_Results!H17/1000</f>
        <v>0.15282250005596634</v>
      </c>
      <c r="I6" s="10">
        <f>H6+Costs_Results!I17/1000</f>
        <v>0.20427540915836195</v>
      </c>
      <c r="J6" s="10">
        <f>I6+Costs_Results!J17/1000</f>
        <v>0.24495322210871556</v>
      </c>
      <c r="K6" s="10">
        <f>J6+Costs_Results!K17/1000</f>
        <v>0.29444238337758338</v>
      </c>
      <c r="L6" s="10">
        <f>K6+Costs_Results!L17/1000</f>
        <v>0.34294967072968741</v>
      </c>
      <c r="M6" s="10">
        <f>L6+Costs_Results!M17/1000</f>
        <v>0.39152476622618393</v>
      </c>
      <c r="N6" s="10">
        <f>M6+Costs_Results!N17/1000</f>
        <v>0.44861680471503423</v>
      </c>
      <c r="O6" s="10">
        <f>N6+Costs_Results!O17/1000</f>
        <v>0.49542452716135554</v>
      </c>
      <c r="P6" s="10">
        <f>O6+Costs_Results!P17/1000</f>
        <v>0.55055281781667809</v>
      </c>
      <c r="Q6" s="10">
        <f>P6+Costs_Results!Q17/1000</f>
        <v>0.59559316721282463</v>
      </c>
      <c r="R6" s="10">
        <f>Q6+Costs_Results!R17/1000</f>
        <v>0.72417874416457817</v>
      </c>
      <c r="S6" s="10">
        <f>R6+Costs_Results!S17/1000</f>
        <v>0.85303666018523838</v>
      </c>
      <c r="T6" s="10">
        <f>S6+Costs_Results!T17/1000</f>
        <v>0.97909822514520828</v>
      </c>
      <c r="U6" s="10">
        <f>T6+Costs_Results!U17/1000</f>
        <v>1.1091712493500814</v>
      </c>
      <c r="V6" s="10">
        <f>U6+Costs_Results!V17/1000</f>
        <v>1.2291099050307042</v>
      </c>
      <c r="W6" s="10">
        <f>V6+Costs_Results!W17/1000</f>
        <v>1.3566589172437931</v>
      </c>
      <c r="X6" s="10">
        <f>W6+Costs_Results!X17/1000</f>
        <v>1.4741670428582543</v>
      </c>
      <c r="Y6" s="10">
        <f>X6+Costs_Results!Y17/1000</f>
        <v>1.5991920430795605</v>
      </c>
      <c r="Z6" s="10">
        <f>Y6+Costs_Results!Z17/1000</f>
        <v>1.7518009064273832</v>
      </c>
      <c r="AA6" s="10">
        <f>Z6+Costs_Results!AA17/1000</f>
        <v>1.8959499692041868</v>
      </c>
      <c r="AB6" s="10">
        <f>AA6+Costs_Results!AB17/1000</f>
        <v>2.0478333076688231</v>
      </c>
      <c r="AC6" s="10">
        <f>AB6+Costs_Results!AC17/1000</f>
        <v>2.1925268014174213</v>
      </c>
      <c r="AD6" s="10">
        <f>AC6+Costs_Results!AD17/1000</f>
        <v>2.3288536628228864</v>
      </c>
      <c r="AE6" s="10">
        <f>AD6+Costs_Results!AE17/1000</f>
        <v>2.7287856759334947</v>
      </c>
      <c r="AF6" s="10">
        <f>AE6+Costs_Results!AF17/1000</f>
        <v>2.7393326064150836</v>
      </c>
      <c r="AG6" s="10">
        <f>AF6+Costs_Results!AG17/1000</f>
        <v>2.7503386490269519</v>
      </c>
      <c r="AH6" s="10">
        <f>AG6+Costs_Results!AH17/1000</f>
        <v>2.885450245399336</v>
      </c>
      <c r="AI6" s="10">
        <f>AH6+Costs_Results!AI17/1000</f>
        <v>3.0209275059173795</v>
      </c>
      <c r="AJ6" s="10">
        <f>AI6+Costs_Results!AJ17/1000</f>
        <v>3.154535127922991</v>
      </c>
      <c r="AK6" s="10">
        <f>AJ6+Costs_Results!AK17/1000</f>
        <v>3.2809996461753759</v>
      </c>
      <c r="AL6" s="10">
        <f>AK6+Costs_Results!AL17/1000</f>
        <v>3.4288330479891242</v>
      </c>
      <c r="AM6" s="10">
        <f>AL6+Costs_Results!AM17/1000</f>
        <v>3.5715249438936856</v>
      </c>
      <c r="AN6" s="10">
        <f>AM6+Costs_Results!AN17/1000</f>
        <v>3.7094107841855597</v>
      </c>
      <c r="AO6" s="10">
        <f>AN6+Costs_Results!AO17/1000</f>
        <v>3.8502330415776886</v>
      </c>
      <c r="AP6" s="10">
        <f>AO6+Costs_Results!AP17/1000</f>
        <v>3.9913274811898543</v>
      </c>
      <c r="AQ6" s="10">
        <f>AP6+Costs_Results!AQ17/1000</f>
        <v>4.1301316136242914</v>
      </c>
      <c r="AR6" s="10">
        <f>AQ6+Costs_Results!AR17/1000</f>
        <v>4.2719189041217946</v>
      </c>
      <c r="AS6" s="10">
        <f>AR6+Costs_Results!AS17/1000</f>
        <v>4.4086664341925568</v>
      </c>
      <c r="AT6" s="10">
        <f>AS6+Costs_Results!AT17/1000</f>
        <v>4.573123091653299</v>
      </c>
      <c r="AU6" s="10">
        <f>AT6+Costs_Results!AU17/1000</f>
        <v>4.7246407659722758</v>
      </c>
      <c r="AV6" s="10">
        <f>AU6+Costs_Results!AV17/1000</f>
        <v>4.9320304179638166</v>
      </c>
      <c r="AW6" s="10">
        <f>AV6+Costs_Results!AW17/1000</f>
        <v>5.1330165580502767</v>
      </c>
      <c r="AX6" s="10">
        <f>AW6+Costs_Results!AX17/1000</f>
        <v>5.3276926681572787</v>
      </c>
      <c r="AY6" s="10">
        <f>AX6+Costs_Results!AY17/1000</f>
        <v>5.6997907601026583</v>
      </c>
      <c r="AZ6" s="10">
        <f>AY6+Costs_Results!AZ17/1000</f>
        <v>5.8008447216996171</v>
      </c>
      <c r="BA6">
        <f>AZ6+Costs_Results!BA17/1000</f>
        <v>5.9000685862495956</v>
      </c>
      <c r="BB6">
        <f>BA6+Costs_Results!BB17/1000</f>
        <v>6.080956112327411</v>
      </c>
      <c r="BC6">
        <f>BB6+Costs_Results!BC17/1000</f>
        <v>6.2578239156034963</v>
      </c>
      <c r="BD6">
        <f>BC6+Costs_Results!BD17/1000</f>
        <v>7.0208344602007982</v>
      </c>
      <c r="BE6">
        <f>BD6+Costs_Results!BE17/1000</f>
        <v>9.9799319672600983</v>
      </c>
    </row>
    <row r="7" spans="1:57" x14ac:dyDescent="0.25">
      <c r="A7" t="s">
        <v>185</v>
      </c>
      <c r="B7" s="10">
        <f>Costs_Results!B18/1000</f>
        <v>3.0813999999999998E-3</v>
      </c>
      <c r="C7" s="10">
        <f>B7+Costs_Results!C18/1000</f>
        <v>8.9056799999999992E-3</v>
      </c>
      <c r="D7" s="10">
        <f>C7+Costs_Results!D18/1000</f>
        <v>1.1648559999999999E-2</v>
      </c>
      <c r="E7" s="10">
        <f>D7+Costs_Results!E18/1000</f>
        <v>1.1648559999999999E-2</v>
      </c>
      <c r="F7" s="10">
        <f>E7+Costs_Results!F18/1000</f>
        <v>5.3552611393936703E-2</v>
      </c>
      <c r="G7" s="10">
        <f>F7+Costs_Results!G18/1000</f>
        <v>0.65128167712381324</v>
      </c>
      <c r="H7" s="10">
        <f>G7+Costs_Results!H18/1000</f>
        <v>0.67672150875204373</v>
      </c>
      <c r="I7" s="10">
        <f>H7+Costs_Results!I18/1000</f>
        <v>0.71408693790685862</v>
      </c>
      <c r="J7" s="10">
        <f>I7+Costs_Results!J18/1000</f>
        <v>0.7506584447453728</v>
      </c>
      <c r="K7" s="10">
        <f>J7+Costs_Results!K18/1000</f>
        <v>0.78643563329635613</v>
      </c>
      <c r="L7" s="10">
        <f>K7+Costs_Results!L18/1000</f>
        <v>1.3115700468053246</v>
      </c>
      <c r="M7" s="10">
        <f>L7+Costs_Results!M18/1000</f>
        <v>2.5358300468053248</v>
      </c>
      <c r="N7" s="10">
        <f>M7+Costs_Results!N18/1000</f>
        <v>3.7261575468053247</v>
      </c>
      <c r="O7" s="10">
        <f>N7+Costs_Results!O18/1000</f>
        <v>4.8825500468053242</v>
      </c>
      <c r="P7" s="10">
        <f>O7+Costs_Results!P18/1000</f>
        <v>6.0050100468053245</v>
      </c>
      <c r="Q7" s="10">
        <f>P7+Costs_Results!Q18/1000</f>
        <v>7.0935375468053241</v>
      </c>
      <c r="R7" s="10">
        <f>Q7+Costs_Results!R18/1000</f>
        <v>9.2468675468053245</v>
      </c>
      <c r="S7" s="10">
        <f>R7+Costs_Results!S18/1000</f>
        <v>11.383576996105637</v>
      </c>
      <c r="T7" s="10">
        <f>S7+Costs_Results!T18/1000</f>
        <v>13.489841996105637</v>
      </c>
      <c r="U7" s="10">
        <f>T7+Costs_Results!U18/1000</f>
        <v>15.586253654197339</v>
      </c>
      <c r="V7" s="10">
        <f>U7+Costs_Results!V18/1000</f>
        <v>17.645963654197338</v>
      </c>
      <c r="W7" s="10">
        <f>V7+Costs_Results!W18/1000</f>
        <v>19.689204393367625</v>
      </c>
      <c r="X7" s="10">
        <f>W7+Costs_Results!X18/1000</f>
        <v>21.702849393367625</v>
      </c>
      <c r="Y7" s="10">
        <f>X7+Costs_Results!Y18/1000</f>
        <v>23.70010083914784</v>
      </c>
      <c r="Z7" s="10">
        <f>Y7+Costs_Results!Z18/1000</f>
        <v>25.668170839147841</v>
      </c>
      <c r="AA7" s="10">
        <f>Z7+Costs_Results!AA18/1000</f>
        <v>27.619907868188101</v>
      </c>
      <c r="AB7" s="10">
        <f>AA7+Costs_Results!AB18/1000</f>
        <v>29.537052868188102</v>
      </c>
      <c r="AC7" s="10">
        <f>AB7+Costs_Results!AC18/1000</f>
        <v>31.432250480488403</v>
      </c>
      <c r="AD7" s="10">
        <f>AC7+Costs_Results!AD18/1000</f>
        <v>33.293550480488406</v>
      </c>
      <c r="AE7" s="10">
        <f>AD7+Costs_Results!AE18/1000</f>
        <v>35.13323879939864</v>
      </c>
      <c r="AF7" s="10">
        <f>AE7+Costs_Results!AF18/1000</f>
        <v>36.939708799398637</v>
      </c>
      <c r="AG7" s="10">
        <f>AF7+Costs_Results!AG18/1000</f>
        <v>38.72488770156891</v>
      </c>
      <c r="AH7" s="10">
        <f>AG7+Costs_Results!AH18/1000</f>
        <v>40.483179518719091</v>
      </c>
      <c r="AI7" s="10">
        <f>AH7+Costs_Results!AI18/1000</f>
        <v>42.214824127499298</v>
      </c>
      <c r="AJ7" s="10">
        <f>AI7+Costs_Results!AJ18/1000</f>
        <v>43.920056527909523</v>
      </c>
      <c r="AK7" s="10">
        <f>AJ7+Costs_Results!AK18/1000</f>
        <v>45.599111719949768</v>
      </c>
      <c r="AL7" s="10">
        <f>AK7+Costs_Results!AL18/1000</f>
        <v>47.252214703620034</v>
      </c>
      <c r="AM7" s="10">
        <f>AL7+Costs_Results!AM18/1000</f>
        <v>48.879590602270213</v>
      </c>
      <c r="AN7" s="10">
        <f>AM7+Costs_Results!AN18/1000</f>
        <v>50.486607982830613</v>
      </c>
      <c r="AO7" s="10">
        <f>AN7+Costs_Results!AO18/1000</f>
        <v>52.063194464740832</v>
      </c>
      <c r="AP7" s="10">
        <f>AO7+Costs_Results!AP18/1000</f>
        <v>53.614708738281074</v>
      </c>
      <c r="AQ7" s="10">
        <f>AP7+Costs_Results!AQ18/1000</f>
        <v>55.141365926801221</v>
      </c>
      <c r="AR7" s="10">
        <f>AQ7+Costs_Results!AR18/1000</f>
        <v>56.648165887101563</v>
      </c>
      <c r="AS7" s="10">
        <f>AR7+Costs_Results!AS18/1000</f>
        <v>58.125728658881755</v>
      </c>
      <c r="AT7" s="10">
        <f>AS7+Costs_Results!AT18/1000</f>
        <v>59.579049222291971</v>
      </c>
      <c r="AU7" s="10">
        <f>AT7+Costs_Results!AU18/1000</f>
        <v>61.00832757733221</v>
      </c>
      <c r="AV7" s="10">
        <f>AU7+Costs_Results!AV18/1000</f>
        <v>62.413763847352357</v>
      </c>
      <c r="AW7" s="10">
        <f>AV7+Costs_Results!AW18/1000</f>
        <v>63.795547909002522</v>
      </c>
      <c r="AX7" s="10">
        <f>AW7+Costs_Results!AX18/1000</f>
        <v>65.149597909002523</v>
      </c>
      <c r="AY7" s="10">
        <f>AX7+Costs_Results!AY18/1000</f>
        <v>66.484647553912737</v>
      </c>
      <c r="AZ7" s="10">
        <f>AY7+Costs_Results!AZ18/1000</f>
        <v>67.796605113802855</v>
      </c>
      <c r="BA7">
        <f>AZ7+Costs_Results!BA18/1000</f>
        <v>69.085660465322988</v>
      </c>
      <c r="BB7">
        <f>BA7+Costs_Results!BB18/1000</f>
        <v>70.35198860847315</v>
      </c>
      <c r="BC7">
        <f>BB7+Costs_Results!BC18/1000</f>
        <v>71.595764543253338</v>
      </c>
      <c r="BD7">
        <f>BC7+Costs_Results!BD18/1000</f>
        <v>72.81716826966354</v>
      </c>
      <c r="BE7">
        <f>BD7+Costs_Results!BE18/1000</f>
        <v>74.016369911053658</v>
      </c>
    </row>
    <row r="9" spans="1:57" ht="30.6" customHeight="1" x14ac:dyDescent="0.25">
      <c r="A9" s="6" t="s">
        <v>182</v>
      </c>
      <c r="B9" s="5">
        <f>Costs_Results!B2/1000</f>
        <v>1.6227511722631467</v>
      </c>
      <c r="C9" s="4">
        <f>B9+Costs_Results!C2/1000</f>
        <v>1.6972088299123618</v>
      </c>
      <c r="D9" s="4">
        <f>C9+Costs_Results!D2/1000</f>
        <v>7.5857312741135088</v>
      </c>
      <c r="E9" s="4">
        <f>D9+Costs_Results!E2/1000</f>
        <v>9.2268348757498089</v>
      </c>
      <c r="F9" s="4">
        <f>E9+Costs_Results!F2/1000</f>
        <v>9.5923851860809179</v>
      </c>
      <c r="G9" s="4">
        <f>F9+Costs_Results!G2/1000</f>
        <v>16.067376551812263</v>
      </c>
      <c r="H9" s="4">
        <f>G9+Costs_Results!H2/1000</f>
        <v>23.802294815068372</v>
      </c>
      <c r="I9" s="4">
        <f>H9+Costs_Results!I2/1000</f>
        <v>29.883687835019927</v>
      </c>
      <c r="J9" s="4">
        <f>I9+Costs_Results!J2/1000</f>
        <v>46.575953975646833</v>
      </c>
      <c r="K9" s="4">
        <f>J9+Costs_Results!K2/1000</f>
        <v>56.659792244652841</v>
      </c>
      <c r="L9" s="4">
        <f>K9+Costs_Results!L2/1000</f>
        <v>75.327972027291196</v>
      </c>
      <c r="M9" s="4">
        <f>L9+Costs_Results!M2/1000</f>
        <v>87.043537813874565</v>
      </c>
      <c r="N9" s="4">
        <f>M9+Costs_Results!N2/1000</f>
        <v>102.46714013899073</v>
      </c>
      <c r="O9" s="4">
        <f>N9+Costs_Results!O2/1000</f>
        <v>118.99941693810671</v>
      </c>
      <c r="P9" s="4">
        <f>O9+Costs_Results!P2/1000</f>
        <v>138.31316530452324</v>
      </c>
      <c r="Q9" s="4">
        <f>P9+Costs_Results!Q2/1000</f>
        <v>160.86709459987838</v>
      </c>
      <c r="R9" s="4">
        <f>Q9+Costs_Results!R2/1000</f>
        <v>179.4657950954001</v>
      </c>
      <c r="S9" s="4">
        <f>R9+Costs_Results!S2/1000</f>
        <v>198.8368916082481</v>
      </c>
      <c r="T9" s="4">
        <f>S9+Costs_Results!T2/1000</f>
        <v>219.51372921818344</v>
      </c>
      <c r="U9" s="4">
        <f>T9+Costs_Results!U2/1000</f>
        <v>240.15877328001454</v>
      </c>
      <c r="V9" s="4">
        <f>U9+Costs_Results!V2/1000</f>
        <v>255.02591653953903</v>
      </c>
      <c r="W9" s="4">
        <f>V9+Costs_Results!W2/1000</f>
        <v>269.7901941267254</v>
      </c>
      <c r="X9" s="4">
        <f>W9+Costs_Results!X2/1000</f>
        <v>288.86435834315603</v>
      </c>
      <c r="Y9" s="4">
        <f>X9+Costs_Results!Y2/1000</f>
        <v>310.94501794025814</v>
      </c>
      <c r="Z9" s="4">
        <f>Y9+Costs_Results!Z2/1000</f>
        <v>333.42893296483834</v>
      </c>
      <c r="AA9" s="4">
        <f>Z9+Costs_Results!AA2/1000</f>
        <v>355.74486403508882</v>
      </c>
      <c r="AB9" s="4">
        <f>AA9+Costs_Results!AB2/1000</f>
        <v>383.298436664495</v>
      </c>
      <c r="AC9" s="4">
        <f>AB9+Costs_Results!AC2/1000</f>
        <v>409.91560033502833</v>
      </c>
      <c r="AD9" s="4">
        <f>AC9+Costs_Results!AD2/1000</f>
        <v>440.42746802523351</v>
      </c>
      <c r="AE9" s="4">
        <f>AD9+Costs_Results!AE2/1000</f>
        <v>473.13212271214877</v>
      </c>
      <c r="AF9" s="4">
        <f>AE9+Costs_Results!AF2/1000</f>
        <v>506.85933664704163</v>
      </c>
      <c r="AG9" s="4">
        <f>AF9+Costs_Results!AG2/1000</f>
        <v>541.08100424907741</v>
      </c>
      <c r="AH9" s="4">
        <f>AG9+Costs_Results!AH2/1000</f>
        <v>575.58385354288976</v>
      </c>
      <c r="AI9" s="4">
        <f>AH9+Costs_Results!AI2/1000</f>
        <v>610.18035998702624</v>
      </c>
      <c r="AJ9" s="4">
        <f>AI9+Costs_Results!AJ2/1000</f>
        <v>644.09733783541526</v>
      </c>
      <c r="AK9" s="4">
        <f>AJ9+Costs_Results!AK2/1000</f>
        <v>679.04112893371439</v>
      </c>
      <c r="AL9" s="4">
        <f>AK9+Costs_Results!AL2/1000</f>
        <v>716.80491420091073</v>
      </c>
      <c r="AM9" s="4">
        <f>AL9+Costs_Results!AM2/1000</f>
        <v>757.78069879542807</v>
      </c>
      <c r="AN9" s="4">
        <f>AM9+Costs_Results!AN2/1000</f>
        <v>798.97769874723485</v>
      </c>
      <c r="AO9" s="4">
        <f>AN9+Costs_Results!AO2/1000</f>
        <v>837.5685313666819</v>
      </c>
      <c r="AP9" s="4">
        <f>AO9+Costs_Results!AP2/1000</f>
        <v>874.43641581826887</v>
      </c>
      <c r="AQ9" s="4">
        <f>AP9+Costs_Results!AQ2/1000</f>
        <v>910.91514430710731</v>
      </c>
      <c r="AR9" s="4">
        <f>AQ9+Costs_Results!AR2/1000</f>
        <v>956.8073070190959</v>
      </c>
      <c r="AS9" s="4">
        <f>AR9+Costs_Results!AS2/1000</f>
        <v>995.44994741200492</v>
      </c>
      <c r="AT9" s="4">
        <f>AS9+Costs_Results!AT2/1000</f>
        <v>1033.8936390098384</v>
      </c>
      <c r="AU9" s="4">
        <f>AT9+Costs_Results!AU2/1000</f>
        <v>1072.9288492074427</v>
      </c>
      <c r="AV9" s="4">
        <f>AU9+Costs_Results!AV2/1000</f>
        <v>1113.9889102438344</v>
      </c>
      <c r="AW9" s="4">
        <f>AV9+Costs_Results!AW2/1000</f>
        <v>1163.1267835238364</v>
      </c>
      <c r="AX9" s="4">
        <f>AW9+Costs_Results!AX2/1000</f>
        <v>1208.2048696659779</v>
      </c>
      <c r="AY9" s="4">
        <f>AX9+Costs_Results!AY2/1000</f>
        <v>1248.2193237643976</v>
      </c>
      <c r="AZ9" s="4">
        <f>AY9+Costs_Results!AZ2/1000</f>
        <v>1287.7195758220732</v>
      </c>
      <c r="BA9" s="4">
        <f>AZ9+Costs_Results!BA2/1000</f>
        <v>1325.8309474454336</v>
      </c>
      <c r="BB9" s="4">
        <f>BA9+Costs_Results!BB2/1000</f>
        <v>1370.4325584542896</v>
      </c>
      <c r="BC9" s="4">
        <f>BB9+Costs_Results!BC2/1000</f>
        <v>1407.8143011469547</v>
      </c>
      <c r="BD9" s="4">
        <f>BC9+Costs_Results!BD2/1000</f>
        <v>1440.8338674766946</v>
      </c>
      <c r="BE9" s="4">
        <f>BD9+Costs_Results!BE2/1000</f>
        <v>1477.9089310206939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TotalCapacityAnnual</vt:lpstr>
      <vt:lpstr>ProductionByTechnologyAnnual</vt:lpstr>
      <vt:lpstr>Demand</vt:lpstr>
      <vt:lpstr>CapitalInvestment</vt:lpstr>
      <vt:lpstr>AnnualVariableOperatingCost</vt:lpstr>
      <vt:lpstr>AnnualFixedOperatingCost</vt:lpstr>
      <vt:lpstr>AnnualEmissions</vt:lpstr>
      <vt:lpstr>Results_Capacity</vt:lpstr>
      <vt:lpstr>Results_Production</vt:lpstr>
      <vt:lpstr>Demand_Results</vt:lpstr>
      <vt:lpstr>Costs_Results</vt:lpstr>
      <vt:lpstr>Emissions_Results</vt:lpstr>
      <vt:lpstr>TechnologySplitvsCosts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2021-03-29T20:43:52Z</dcterms:modified>
</cp:coreProperties>
</file>