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b\Documents\"/>
    </mc:Choice>
  </mc:AlternateContent>
  <xr:revisionPtr revIDLastSave="0" documentId="8_{FED13C9A-A9FF-49D7-8415-C62F2884DF05}" xr6:coauthVersionLast="47" xr6:coauthVersionMax="47" xr10:uidLastSave="{00000000-0000-0000-0000-000000000000}"/>
  <bookViews>
    <workbookView xWindow="28680" yWindow="-120" windowWidth="29040" windowHeight="17640" xr2:uid="{EB445637-3AC9-432C-90B1-D96808A96E3E}"/>
  </bookViews>
  <sheets>
    <sheet name="Taxes" sheetId="2" r:id="rId1"/>
    <sheet name="NP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 s="1"/>
  <c r="G10" i="1" s="1"/>
  <c r="H8" i="1"/>
  <c r="H9" i="1" s="1"/>
  <c r="H10" i="1" s="1"/>
  <c r="B8" i="1"/>
  <c r="B9" i="1" s="1"/>
  <c r="B10" i="1" s="1"/>
  <c r="F8" i="1"/>
  <c r="F9" i="1" s="1"/>
  <c r="F10" i="1" s="1"/>
  <c r="F5" i="1"/>
  <c r="F6" i="1"/>
  <c r="AB3" i="1"/>
  <c r="AB6" i="1" s="1"/>
  <c r="AE5" i="1"/>
  <c r="AF5" i="1"/>
  <c r="AE6" i="1"/>
  <c r="AF6" i="1"/>
  <c r="AE8" i="1"/>
  <c r="AE9" i="1" s="1"/>
  <c r="AE10" i="1" s="1"/>
  <c r="AF8" i="1"/>
  <c r="AF9" i="1" s="1"/>
  <c r="AF10" i="1" s="1"/>
  <c r="AD5" i="1"/>
  <c r="AD6" i="1"/>
  <c r="AD8" i="1"/>
  <c r="AD9" i="1" s="1"/>
  <c r="AD10" i="1" s="1"/>
  <c r="AC8" i="1"/>
  <c r="AC9" i="1" s="1"/>
  <c r="AC10" i="1" s="1"/>
  <c r="AB8" i="1"/>
  <c r="C8" i="1"/>
  <c r="C9" i="1" s="1"/>
  <c r="C10" i="1" s="1"/>
  <c r="D8" i="1"/>
  <c r="D9" i="1" s="1"/>
  <c r="D10" i="1" s="1"/>
  <c r="E8" i="1"/>
  <c r="E9" i="1" s="1"/>
  <c r="E10" i="1" s="1"/>
  <c r="M5" i="1"/>
  <c r="M8" i="1" s="1"/>
  <c r="M9" i="1" s="1"/>
  <c r="M10" i="1" s="1"/>
  <c r="N5" i="1"/>
  <c r="N8" i="1" s="1"/>
  <c r="N9" i="1" s="1"/>
  <c r="N10" i="1" s="1"/>
  <c r="O5" i="1"/>
  <c r="O8" i="1" s="1"/>
  <c r="O9" i="1" s="1"/>
  <c r="O10" i="1" s="1"/>
  <c r="P5" i="1"/>
  <c r="P8" i="1" s="1"/>
  <c r="P9" i="1" s="1"/>
  <c r="P10" i="1" s="1"/>
  <c r="Q5" i="1"/>
  <c r="Q8" i="1" s="1"/>
  <c r="Q9" i="1" s="1"/>
  <c r="Q10" i="1" s="1"/>
  <c r="R5" i="1"/>
  <c r="R8" i="1" s="1"/>
  <c r="R9" i="1" s="1"/>
  <c r="R10" i="1" s="1"/>
  <c r="S5" i="1"/>
  <c r="S8" i="1" s="1"/>
  <c r="S9" i="1" s="1"/>
  <c r="S10" i="1" s="1"/>
  <c r="T5" i="1"/>
  <c r="T8" i="1" s="1"/>
  <c r="T9" i="1" s="1"/>
  <c r="T10" i="1" s="1"/>
  <c r="U5" i="1"/>
  <c r="U8" i="1" s="1"/>
  <c r="U9" i="1" s="1"/>
  <c r="U10" i="1" s="1"/>
  <c r="V5" i="1"/>
  <c r="V8" i="1" s="1"/>
  <c r="V9" i="1" s="1"/>
  <c r="V10" i="1" s="1"/>
  <c r="W5" i="1"/>
  <c r="X5" i="1"/>
  <c r="Y5" i="1"/>
  <c r="Z5" i="1"/>
  <c r="AA5" i="1"/>
  <c r="AC5" i="1"/>
  <c r="M6" i="1"/>
  <c r="N6" i="1"/>
  <c r="O6" i="1"/>
  <c r="P6" i="1"/>
  <c r="Q6" i="1"/>
  <c r="R6" i="1"/>
  <c r="S6" i="1"/>
  <c r="T6" i="1"/>
  <c r="U6" i="1"/>
  <c r="V6" i="1"/>
  <c r="W6" i="1"/>
  <c r="W8" i="1" s="1"/>
  <c r="W9" i="1" s="1"/>
  <c r="W10" i="1" s="1"/>
  <c r="X6" i="1"/>
  <c r="X8" i="1" s="1"/>
  <c r="X9" i="1" s="1"/>
  <c r="X10" i="1" s="1"/>
  <c r="Y6" i="1"/>
  <c r="Y8" i="1" s="1"/>
  <c r="Y9" i="1" s="1"/>
  <c r="Y10" i="1" s="1"/>
  <c r="Z6" i="1"/>
  <c r="Z8" i="1" s="1"/>
  <c r="Z9" i="1" s="1"/>
  <c r="Z10" i="1" s="1"/>
  <c r="AA6" i="1"/>
  <c r="AA8" i="1" s="1"/>
  <c r="AA9" i="1" s="1"/>
  <c r="AA10" i="1" s="1"/>
  <c r="AC6" i="1"/>
  <c r="L6" i="1"/>
  <c r="K6" i="1"/>
  <c r="J6" i="1"/>
  <c r="I6" i="1"/>
  <c r="H6" i="1"/>
  <c r="G6" i="1"/>
  <c r="E6" i="1"/>
  <c r="D6" i="1"/>
  <c r="C6" i="1"/>
  <c r="B6" i="1"/>
  <c r="L5" i="1"/>
  <c r="L8" i="1" s="1"/>
  <c r="L9" i="1" s="1"/>
  <c r="L10" i="1" s="1"/>
  <c r="K5" i="1"/>
  <c r="K8" i="1" s="1"/>
  <c r="K9" i="1" s="1"/>
  <c r="K10" i="1" s="1"/>
  <c r="J5" i="1"/>
  <c r="J8" i="1" s="1"/>
  <c r="J9" i="1" s="1"/>
  <c r="J10" i="1" s="1"/>
  <c r="I5" i="1"/>
  <c r="I8" i="1" s="1"/>
  <c r="I9" i="1" s="1"/>
  <c r="I10" i="1" s="1"/>
  <c r="H5" i="1"/>
  <c r="G5" i="1"/>
  <c r="E5" i="1"/>
  <c r="D5" i="1"/>
  <c r="C5" i="1"/>
  <c r="B5" i="1"/>
  <c r="AB9" i="1" l="1"/>
  <c r="AB10" i="1" s="1"/>
  <c r="AB5" i="1"/>
</calcChain>
</file>

<file path=xl/sharedStrings.xml><?xml version="1.0" encoding="utf-8"?>
<sst xmlns="http://schemas.openxmlformats.org/spreadsheetml/2006/main" count="47" uniqueCount="42">
  <si>
    <t>GPM rate, %</t>
  </si>
  <si>
    <t>NPD, Eur</t>
  </si>
  <si>
    <t>GPM, Eur</t>
  </si>
  <si>
    <t>NPD</t>
  </si>
  <si>
    <t>MMA</t>
  </si>
  <si>
    <t>GPM, %</t>
  </si>
  <si>
    <t>PSD, %</t>
  </si>
  <si>
    <t>VSD, %</t>
  </si>
  <si>
    <t xml:space="preserve">VSD su PK, % </t>
  </si>
  <si>
    <t>Gyventojų pajamų mokestis</t>
  </si>
  <si>
    <t>Minimali mėnesio alga</t>
  </si>
  <si>
    <t>Valstybinis socialinis draudimas</t>
  </si>
  <si>
    <t>su papildomu kaupimu pensijai</t>
  </si>
  <si>
    <t>VDU</t>
  </si>
  <si>
    <t>Vidutinis darbo užmokestis</t>
  </si>
  <si>
    <t>Lubos - 5 VDU</t>
  </si>
  <si>
    <t>DU</t>
  </si>
  <si>
    <t>Darbo užmokestis</t>
  </si>
  <si>
    <t>Min NPD = 0</t>
  </si>
  <si>
    <t>Privalomas sveikatos draudimas</t>
  </si>
  <si>
    <t>Low</t>
  </si>
  <si>
    <t>Moderate</t>
  </si>
  <si>
    <t>Higher</t>
  </si>
  <si>
    <t>Adjustment</t>
  </si>
  <si>
    <t>Low/Mid</t>
  </si>
  <si>
    <t>Mid/High</t>
  </si>
  <si>
    <t>No NPD</t>
  </si>
  <si>
    <t>Žemų pajamų NPD</t>
  </si>
  <si>
    <t>Žemų pajamų slenkstis</t>
  </si>
  <si>
    <t>Vidutinių pajamų NPD</t>
  </si>
  <si>
    <t>NPD-0.49*(DU-MMA)</t>
  </si>
  <si>
    <t>Neapmokestinamų pajamų dydis</t>
  </si>
  <si>
    <t>Tiesiog NPD</t>
  </si>
  <si>
    <t>NPD (max)</t>
  </si>
  <si>
    <t>MMA dydis</t>
  </si>
  <si>
    <t>Vidutinių pajamų slenkstis</t>
  </si>
  <si>
    <t>Aukštesnių pajamų NPD</t>
  </si>
  <si>
    <t xml:space="preserve"> 400-0.18*(DU-642)</t>
  </si>
  <si>
    <t>Lempinė konstanta</t>
  </si>
  <si>
    <t>Keičiasi kasmet?</t>
  </si>
  <si>
    <t>Lempinė formulė 1</t>
  </si>
  <si>
    <t>Lempinė formulė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</si>
</sst>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theme="6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3" xfId="0" applyFont="1" applyBorder="1"/>
    <xf numFmtId="0" fontId="0" fillId="0" borderId="14" xfId="0" applyBorder="1"/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right" vertical="top"/>
    </xf>
    <xf numFmtId="0" fontId="2" fillId="0" borderId="1" xfId="0" applyFont="1" applyBorder="1"/>
    <xf numFmtId="0" fontId="3" fillId="0" borderId="1" xfId="0" applyFont="1" applyBorder="1"/>
    <xf numFmtId="2" fontId="1" fillId="0" borderId="1" xfId="0" applyNumberFormat="1" applyFont="1" applyBorder="1"/>
    <xf numFmtId="0" fontId="1" fillId="0" borderId="2" xfId="0" applyFont="1" applyBorder="1"/>
    <xf numFmtId="2" fontId="1" fillId="0" borderId="11" xfId="0" applyNumberFormat="1" applyFont="1" applyBorder="1"/>
    <xf numFmtId="2" fontId="0" fillId="0" borderId="11" xfId="0" applyNumberFormat="1" applyBorder="1"/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NPD, 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NPD!$A$8</c:f>
              <c:strCache>
                <c:ptCount val="1"/>
                <c:pt idx="0">
                  <c:v>NPD, Eur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NPD!$B$3:$AG$3</c:f>
              <c:numCache>
                <c:formatCode>General</c:formatCode>
                <c:ptCount val="32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1038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2387.29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2864.22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</c:numCache>
            </c:numRef>
          </c:xVal>
          <c:yVal>
            <c:numRef>
              <c:f>NPD!$B$8:$AG$8</c:f>
              <c:numCache>
                <c:formatCode>0.00</c:formatCode>
                <c:ptCount val="32"/>
                <c:pt idx="0">
                  <c:v>747</c:v>
                </c:pt>
                <c:pt idx="1">
                  <c:v>747</c:v>
                </c:pt>
                <c:pt idx="2">
                  <c:v>747</c:v>
                </c:pt>
                <c:pt idx="3">
                  <c:v>747</c:v>
                </c:pt>
                <c:pt idx="4">
                  <c:v>747</c:v>
                </c:pt>
                <c:pt idx="5">
                  <c:v>747</c:v>
                </c:pt>
                <c:pt idx="6">
                  <c:v>747</c:v>
                </c:pt>
                <c:pt idx="7">
                  <c:v>716.62</c:v>
                </c:pt>
                <c:pt idx="8">
                  <c:v>667.62</c:v>
                </c:pt>
                <c:pt idx="9">
                  <c:v>618.62</c:v>
                </c:pt>
                <c:pt idx="10">
                  <c:v>569.62</c:v>
                </c:pt>
                <c:pt idx="11">
                  <c:v>520.62</c:v>
                </c:pt>
                <c:pt idx="12">
                  <c:v>471.62</c:v>
                </c:pt>
                <c:pt idx="13">
                  <c:v>422.62</c:v>
                </c:pt>
                <c:pt idx="14">
                  <c:v>373.62</c:v>
                </c:pt>
                <c:pt idx="15">
                  <c:v>324.62</c:v>
                </c:pt>
                <c:pt idx="16">
                  <c:v>275.62</c:v>
                </c:pt>
                <c:pt idx="17">
                  <c:v>226.62</c:v>
                </c:pt>
                <c:pt idx="18">
                  <c:v>177.62</c:v>
                </c:pt>
                <c:pt idx="19">
                  <c:v>128.62</c:v>
                </c:pt>
                <c:pt idx="20">
                  <c:v>85.847899999999981</c:v>
                </c:pt>
                <c:pt idx="21">
                  <c:v>83.56</c:v>
                </c:pt>
                <c:pt idx="22">
                  <c:v>65.56</c:v>
                </c:pt>
                <c:pt idx="23">
                  <c:v>47.56</c:v>
                </c:pt>
                <c:pt idx="24">
                  <c:v>29.560000000000002</c:v>
                </c:pt>
                <c:pt idx="25">
                  <c:v>11.560000000000002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0D-49BB-B3DE-739463A91B74}"/>
            </c:ext>
          </c:extLst>
        </c:ser>
        <c:ser>
          <c:idx val="1"/>
          <c:order val="1"/>
          <c:tx>
            <c:strRef>
              <c:f>NPD!$A$5</c:f>
              <c:strCache>
                <c:ptCount val="1"/>
                <c:pt idx="0">
                  <c:v>Moderate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NPD!$B$3:$AF$3</c:f>
              <c:numCache>
                <c:formatCode>General</c:formatCode>
                <c:ptCount val="3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1038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2387.29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2864.22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</c:numCache>
            </c:numRef>
          </c:xVal>
          <c:yVal>
            <c:numRef>
              <c:f>NPD!$B$5:$AF$5</c:f>
              <c:numCache>
                <c:formatCode>0.00</c:formatCode>
                <c:ptCount val="31"/>
                <c:pt idx="0">
                  <c:v>1010.62</c:v>
                </c:pt>
                <c:pt idx="1">
                  <c:v>961.62</c:v>
                </c:pt>
                <c:pt idx="2">
                  <c:v>912.62</c:v>
                </c:pt>
                <c:pt idx="3">
                  <c:v>863.62</c:v>
                </c:pt>
                <c:pt idx="4">
                  <c:v>814.62</c:v>
                </c:pt>
                <c:pt idx="5">
                  <c:v>765.62</c:v>
                </c:pt>
                <c:pt idx="6">
                  <c:v>747</c:v>
                </c:pt>
                <c:pt idx="7">
                  <c:v>716.62</c:v>
                </c:pt>
                <c:pt idx="8">
                  <c:v>667.62</c:v>
                </c:pt>
                <c:pt idx="9">
                  <c:v>618.62</c:v>
                </c:pt>
                <c:pt idx="10">
                  <c:v>569.62</c:v>
                </c:pt>
                <c:pt idx="11">
                  <c:v>520.62</c:v>
                </c:pt>
                <c:pt idx="12">
                  <c:v>471.62</c:v>
                </c:pt>
                <c:pt idx="13">
                  <c:v>422.62</c:v>
                </c:pt>
                <c:pt idx="14">
                  <c:v>373.62</c:v>
                </c:pt>
                <c:pt idx="15">
                  <c:v>324.62</c:v>
                </c:pt>
                <c:pt idx="16">
                  <c:v>275.62</c:v>
                </c:pt>
                <c:pt idx="17">
                  <c:v>226.62</c:v>
                </c:pt>
                <c:pt idx="18">
                  <c:v>177.62</c:v>
                </c:pt>
                <c:pt idx="19">
                  <c:v>128.62</c:v>
                </c:pt>
                <c:pt idx="20">
                  <c:v>85.847899999999981</c:v>
                </c:pt>
                <c:pt idx="21">
                  <c:v>79.62</c:v>
                </c:pt>
                <c:pt idx="22">
                  <c:v>30.620000000000005</c:v>
                </c:pt>
                <c:pt idx="23">
                  <c:v>-18.379999999999995</c:v>
                </c:pt>
                <c:pt idx="24">
                  <c:v>-67.38</c:v>
                </c:pt>
                <c:pt idx="25">
                  <c:v>-116.38</c:v>
                </c:pt>
                <c:pt idx="26">
                  <c:v>-147.84779999999989</c:v>
                </c:pt>
                <c:pt idx="27">
                  <c:v>-165.38</c:v>
                </c:pt>
                <c:pt idx="28">
                  <c:v>-214.38</c:v>
                </c:pt>
                <c:pt idx="29">
                  <c:v>-263.38</c:v>
                </c:pt>
                <c:pt idx="30">
                  <c:v>-312.37999999999988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90D-49BB-B3DE-739463A91B74}"/>
            </c:ext>
          </c:extLst>
        </c:ser>
        <c:ser>
          <c:idx val="2"/>
          <c:order val="2"/>
          <c:tx>
            <c:strRef>
              <c:f>NPD!$A$6</c:f>
              <c:strCache>
                <c:ptCount val="1"/>
                <c:pt idx="0">
                  <c:v>Higher</c:v>
                </c:pt>
              </c:strCache>
            </c:strRef>
          </c:tx>
          <c:spPr>
            <a:ln w="19050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NPD!$B$3:$AF$3</c:f>
              <c:numCache>
                <c:formatCode>General</c:formatCode>
                <c:ptCount val="3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1038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2387.29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2864.22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</c:numCache>
            </c:numRef>
          </c:xVal>
          <c:yVal>
            <c:numRef>
              <c:f>NPD!$B$6:$AF$6</c:f>
              <c:numCache>
                <c:formatCode>0.00</c:formatCode>
                <c:ptCount val="31"/>
                <c:pt idx="0">
                  <c:v>425.56</c:v>
                </c:pt>
                <c:pt idx="1">
                  <c:v>407.56</c:v>
                </c:pt>
                <c:pt idx="2">
                  <c:v>389.56</c:v>
                </c:pt>
                <c:pt idx="3">
                  <c:v>371.56</c:v>
                </c:pt>
                <c:pt idx="4">
                  <c:v>353.56</c:v>
                </c:pt>
                <c:pt idx="5">
                  <c:v>335.56</c:v>
                </c:pt>
                <c:pt idx="6">
                  <c:v>328.72</c:v>
                </c:pt>
                <c:pt idx="7">
                  <c:v>317.56</c:v>
                </c:pt>
                <c:pt idx="8">
                  <c:v>299.56</c:v>
                </c:pt>
                <c:pt idx="9">
                  <c:v>281.56</c:v>
                </c:pt>
                <c:pt idx="10">
                  <c:v>263.56</c:v>
                </c:pt>
                <c:pt idx="11">
                  <c:v>245.56</c:v>
                </c:pt>
                <c:pt idx="12">
                  <c:v>227.56</c:v>
                </c:pt>
                <c:pt idx="13">
                  <c:v>209.56</c:v>
                </c:pt>
                <c:pt idx="14">
                  <c:v>191.56</c:v>
                </c:pt>
                <c:pt idx="15">
                  <c:v>173.56</c:v>
                </c:pt>
                <c:pt idx="16">
                  <c:v>155.56</c:v>
                </c:pt>
                <c:pt idx="17">
                  <c:v>137.56</c:v>
                </c:pt>
                <c:pt idx="18">
                  <c:v>119.56</c:v>
                </c:pt>
                <c:pt idx="19">
                  <c:v>101.56</c:v>
                </c:pt>
                <c:pt idx="20">
                  <c:v>85.847800000000007</c:v>
                </c:pt>
                <c:pt idx="21">
                  <c:v>83.56</c:v>
                </c:pt>
                <c:pt idx="22">
                  <c:v>65.56</c:v>
                </c:pt>
                <c:pt idx="23">
                  <c:v>47.56</c:v>
                </c:pt>
                <c:pt idx="24">
                  <c:v>29.560000000000002</c:v>
                </c:pt>
                <c:pt idx="25">
                  <c:v>11.560000000000002</c:v>
                </c:pt>
                <c:pt idx="26">
                  <c:v>4.0000000007012204E-4</c:v>
                </c:pt>
                <c:pt idx="27">
                  <c:v>-6.4399999999999977</c:v>
                </c:pt>
                <c:pt idx="28">
                  <c:v>-24.439999999999998</c:v>
                </c:pt>
                <c:pt idx="29">
                  <c:v>-42.44</c:v>
                </c:pt>
                <c:pt idx="30">
                  <c:v>-60.44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90D-49BB-B3DE-739463A9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282287"/>
        <c:axId val="475281807"/>
      </c:scatterChart>
      <c:valAx>
        <c:axId val="47528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81807"/>
        <c:crosses val="autoZero"/>
        <c:crossBetween val="midCat"/>
      </c:valAx>
      <c:valAx>
        <c:axId val="4752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8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NPD!$A$9</c:f>
              <c:strCache>
                <c:ptCount val="1"/>
                <c:pt idx="0">
                  <c:v>GPM, Eur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NPD!$B$3:$AF$3</c:f>
              <c:numCache>
                <c:formatCode>General</c:formatCode>
                <c:ptCount val="3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1038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2387.29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2864.22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</c:numCache>
            </c:numRef>
          </c:xVal>
          <c:yVal>
            <c:numRef>
              <c:f>NPD!$B$9:$AF$9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10.600000000000001</c:v>
                </c:pt>
                <c:pt idx="4">
                  <c:v>30.6</c:v>
                </c:pt>
                <c:pt idx="5">
                  <c:v>50.6</c:v>
                </c:pt>
                <c:pt idx="6">
                  <c:v>58.2</c:v>
                </c:pt>
                <c:pt idx="7">
                  <c:v>76.676000000000002</c:v>
                </c:pt>
                <c:pt idx="8">
                  <c:v>106.476</c:v>
                </c:pt>
                <c:pt idx="9">
                  <c:v>136.27600000000001</c:v>
                </c:pt>
                <c:pt idx="10">
                  <c:v>166.07600000000002</c:v>
                </c:pt>
                <c:pt idx="11">
                  <c:v>195.876</c:v>
                </c:pt>
                <c:pt idx="12">
                  <c:v>225.67600000000004</c:v>
                </c:pt>
                <c:pt idx="13">
                  <c:v>255.47600000000003</c:v>
                </c:pt>
                <c:pt idx="14">
                  <c:v>285.27600000000001</c:v>
                </c:pt>
                <c:pt idx="15">
                  <c:v>315.07600000000002</c:v>
                </c:pt>
                <c:pt idx="16">
                  <c:v>344.87600000000003</c:v>
                </c:pt>
                <c:pt idx="17">
                  <c:v>374.67600000000004</c:v>
                </c:pt>
                <c:pt idx="18">
                  <c:v>404.47600000000006</c:v>
                </c:pt>
                <c:pt idx="19">
                  <c:v>434.27600000000007</c:v>
                </c:pt>
                <c:pt idx="20">
                  <c:v>460.28842000000009</c:v>
                </c:pt>
                <c:pt idx="21">
                  <c:v>463.28800000000001</c:v>
                </c:pt>
                <c:pt idx="22">
                  <c:v>486.88800000000003</c:v>
                </c:pt>
                <c:pt idx="23">
                  <c:v>510.48800000000006</c:v>
                </c:pt>
                <c:pt idx="24">
                  <c:v>534.08800000000008</c:v>
                </c:pt>
                <c:pt idx="25">
                  <c:v>557.68799999999999</c:v>
                </c:pt>
                <c:pt idx="26">
                  <c:v>572.84399999999994</c:v>
                </c:pt>
                <c:pt idx="27">
                  <c:v>580</c:v>
                </c:pt>
                <c:pt idx="28">
                  <c:v>600</c:v>
                </c:pt>
                <c:pt idx="29">
                  <c:v>620</c:v>
                </c:pt>
                <c:pt idx="30">
                  <c:v>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4-4533-8813-A6292876E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24175"/>
        <c:axId val="342022735"/>
      </c:scatterChart>
      <c:valAx>
        <c:axId val="34202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22735"/>
        <c:crosses val="autoZero"/>
        <c:crossBetween val="midCat"/>
      </c:valAx>
      <c:valAx>
        <c:axId val="3420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2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NPD!$A$10</c:f>
              <c:strCache>
                <c:ptCount val="1"/>
                <c:pt idx="0">
                  <c:v>GPM rate,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NPD!$B$3:$AF$3</c:f>
              <c:numCache>
                <c:formatCode>General</c:formatCode>
                <c:ptCount val="3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1038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2387.29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2864.22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</c:numCache>
            </c:numRef>
          </c:xVal>
          <c:yVal>
            <c:numRef>
              <c:f>NPD!$B$10:$AF$10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1.3250000000000002</c:v>
                </c:pt>
                <c:pt idx="4">
                  <c:v>3.4000000000000004</c:v>
                </c:pt>
                <c:pt idx="5">
                  <c:v>5.0599999999999996</c:v>
                </c:pt>
                <c:pt idx="6">
                  <c:v>5.6069364161849711</c:v>
                </c:pt>
                <c:pt idx="7">
                  <c:v>6.9705454545454542</c:v>
                </c:pt>
                <c:pt idx="8">
                  <c:v>8.8730000000000011</c:v>
                </c:pt>
                <c:pt idx="9">
                  <c:v>10.482769230769232</c:v>
                </c:pt>
                <c:pt idx="10">
                  <c:v>11.86257142857143</c:v>
                </c:pt>
                <c:pt idx="11">
                  <c:v>13.058400000000001</c:v>
                </c:pt>
                <c:pt idx="12">
                  <c:v>14.104750000000003</c:v>
                </c:pt>
                <c:pt idx="13">
                  <c:v>15.028000000000002</c:v>
                </c:pt>
                <c:pt idx="14">
                  <c:v>15.848666666666666</c:v>
                </c:pt>
                <c:pt idx="15">
                  <c:v>16.582947368421053</c:v>
                </c:pt>
                <c:pt idx="16">
                  <c:v>17.2438</c:v>
                </c:pt>
                <c:pt idx="17">
                  <c:v>17.841714285714289</c:v>
                </c:pt>
                <c:pt idx="18">
                  <c:v>18.385272727272731</c:v>
                </c:pt>
                <c:pt idx="19">
                  <c:v>18.881565217391309</c:v>
                </c:pt>
                <c:pt idx="20">
                  <c:v>19.280792027780457</c:v>
                </c:pt>
                <c:pt idx="21">
                  <c:v>19.303666666666665</c:v>
                </c:pt>
                <c:pt idx="22">
                  <c:v>19.475520000000003</c:v>
                </c:pt>
                <c:pt idx="23">
                  <c:v>19.634153846153847</c:v>
                </c:pt>
                <c:pt idx="24">
                  <c:v>19.781037037037038</c:v>
                </c:pt>
                <c:pt idx="25">
                  <c:v>19.917428571428573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F-4A88-88DC-F11859B1B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01375"/>
        <c:axId val="484702815"/>
      </c:scatterChart>
      <c:valAx>
        <c:axId val="48470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2815"/>
        <c:crosses val="autoZero"/>
        <c:crossBetween val="midCat"/>
      </c:valAx>
      <c:valAx>
        <c:axId val="48470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4762</xdr:rowOff>
    </xdr:from>
    <xdr:to>
      <xdr:col>10</xdr:col>
      <xdr:colOff>304800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7A58F-F743-FD37-5C7E-1A2962E8D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11</xdr:row>
      <xdr:rowOff>4762</xdr:rowOff>
    </xdr:from>
    <xdr:to>
      <xdr:col>18</xdr:col>
      <xdr:colOff>314325</xdr:colOff>
      <xdr:row>25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41284C-8894-BDA8-BDC3-5D627277C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11</xdr:row>
      <xdr:rowOff>4762</xdr:rowOff>
    </xdr:from>
    <xdr:to>
      <xdr:col>26</xdr:col>
      <xdr:colOff>323850</xdr:colOff>
      <xdr:row>25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3659D1-5B36-0D90-96BC-8E9AB474B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187C9-F0A5-4141-8D5A-17B67BBFDDC4}">
  <dimension ref="A1:D13"/>
  <sheetViews>
    <sheetView tabSelected="1" workbookViewId="0">
      <selection activeCell="C33" sqref="C33"/>
    </sheetView>
  </sheetViews>
  <sheetFormatPr defaultRowHeight="15" x14ac:dyDescent="0.25"/>
  <cols>
    <col min="1" max="1" width="25" bestFit="1" customWidth="1"/>
    <col min="2" max="2" width="22.140625" customWidth="1"/>
    <col min="3" max="3" width="47" customWidth="1"/>
    <col min="4" max="4" width="16" bestFit="1" customWidth="1"/>
  </cols>
  <sheetData>
    <row r="1" spans="1:4" x14ac:dyDescent="0.25">
      <c r="A1" s="1" t="s">
        <v>16</v>
      </c>
      <c r="B1" s="1"/>
      <c r="C1" s="25" t="s">
        <v>17</v>
      </c>
      <c r="D1" s="1"/>
    </row>
    <row r="2" spans="1:4" x14ac:dyDescent="0.25">
      <c r="A2" s="1" t="s">
        <v>13</v>
      </c>
      <c r="B2" s="1">
        <v>2108.88</v>
      </c>
      <c r="C2" s="26" t="s">
        <v>14</v>
      </c>
      <c r="D2" s="1" t="s">
        <v>39</v>
      </c>
    </row>
    <row r="3" spans="1:4" x14ac:dyDescent="0.25">
      <c r="A3" s="1" t="s">
        <v>4</v>
      </c>
      <c r="B3" s="1">
        <v>1038</v>
      </c>
      <c r="C3" s="25" t="s">
        <v>10</v>
      </c>
      <c r="D3" s="1" t="s">
        <v>39</v>
      </c>
    </row>
    <row r="4" spans="1:4" x14ac:dyDescent="0.25">
      <c r="A4" s="1" t="s">
        <v>5</v>
      </c>
      <c r="B4" s="1">
        <v>20</v>
      </c>
      <c r="C4" s="25" t="s">
        <v>9</v>
      </c>
      <c r="D4" s="1"/>
    </row>
    <row r="5" spans="1:4" x14ac:dyDescent="0.25">
      <c r="A5" s="1" t="s">
        <v>33</v>
      </c>
      <c r="B5" s="1">
        <v>747</v>
      </c>
      <c r="C5" s="25" t="s">
        <v>31</v>
      </c>
      <c r="D5" s="1" t="s">
        <v>39</v>
      </c>
    </row>
    <row r="6" spans="1:4" x14ac:dyDescent="0.25">
      <c r="A6" s="1" t="s">
        <v>27</v>
      </c>
      <c r="B6" s="29" t="s">
        <v>3</v>
      </c>
      <c r="C6" s="26" t="s">
        <v>32</v>
      </c>
      <c r="D6" s="1"/>
    </row>
    <row r="7" spans="1:4" x14ac:dyDescent="0.25">
      <c r="A7" s="1" t="s">
        <v>28</v>
      </c>
      <c r="B7" s="27">
        <v>1038</v>
      </c>
      <c r="C7" s="26" t="s">
        <v>34</v>
      </c>
      <c r="D7" s="1"/>
    </row>
    <row r="8" spans="1:4" x14ac:dyDescent="0.25">
      <c r="A8" s="1" t="s">
        <v>29</v>
      </c>
      <c r="B8" s="29" t="s">
        <v>30</v>
      </c>
      <c r="C8" s="26" t="s">
        <v>40</v>
      </c>
    </row>
    <row r="9" spans="1:4" x14ac:dyDescent="0.25">
      <c r="A9" s="1" t="s">
        <v>35</v>
      </c>
      <c r="B9" s="18">
        <v>2387.29</v>
      </c>
      <c r="C9" s="25" t="s">
        <v>38</v>
      </c>
      <c r="D9" s="1" t="s">
        <v>39</v>
      </c>
    </row>
    <row r="10" spans="1:4" x14ac:dyDescent="0.25">
      <c r="A10" s="17" t="s">
        <v>36</v>
      </c>
      <c r="B10" s="30" t="s">
        <v>37</v>
      </c>
      <c r="C10" s="28" t="s">
        <v>41</v>
      </c>
      <c r="D10" s="1" t="s">
        <v>18</v>
      </c>
    </row>
    <row r="11" spans="1:4" x14ac:dyDescent="0.25">
      <c r="A11" s="1" t="s">
        <v>7</v>
      </c>
      <c r="B11" s="1">
        <v>12.52</v>
      </c>
      <c r="C11" s="26" t="s">
        <v>11</v>
      </c>
      <c r="D11" s="1" t="s">
        <v>15</v>
      </c>
    </row>
    <row r="12" spans="1:4" x14ac:dyDescent="0.25">
      <c r="A12" s="1" t="s">
        <v>8</v>
      </c>
      <c r="B12" s="1">
        <v>15.52</v>
      </c>
      <c r="C12" s="26" t="s">
        <v>12</v>
      </c>
      <c r="D12" s="1" t="s">
        <v>15</v>
      </c>
    </row>
    <row r="13" spans="1:4" x14ac:dyDescent="0.25">
      <c r="A13" s="1" t="s">
        <v>6</v>
      </c>
      <c r="B13" s="1">
        <v>6.98</v>
      </c>
      <c r="C13" s="26" t="s">
        <v>19</v>
      </c>
      <c r="D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0DC77-0346-4577-86E5-659998E51C77}">
  <dimension ref="A2:AF10"/>
  <sheetViews>
    <sheetView workbookViewId="0">
      <selection activeCell="B5" sqref="B5"/>
    </sheetView>
  </sheetViews>
  <sheetFormatPr defaultRowHeight="15" x14ac:dyDescent="0.25"/>
  <cols>
    <col min="1" max="1" width="11.42578125" bestFit="1" customWidth="1"/>
    <col min="2" max="2" width="8.140625" bestFit="1" customWidth="1"/>
    <col min="3" max="3" width="9.140625" customWidth="1"/>
    <col min="8" max="8" width="13.140625" bestFit="1" customWidth="1"/>
    <col min="22" max="22" width="10.5703125" bestFit="1" customWidth="1"/>
  </cols>
  <sheetData>
    <row r="2" spans="1:32" ht="15.75" thickBot="1" x14ac:dyDescent="0.3">
      <c r="H2" t="s">
        <v>24</v>
      </c>
      <c r="V2" t="s">
        <v>25</v>
      </c>
      <c r="AB2" t="s">
        <v>26</v>
      </c>
    </row>
    <row r="3" spans="1:32" ht="15.75" thickBot="1" x14ac:dyDescent="0.3">
      <c r="A3" s="13" t="s">
        <v>16</v>
      </c>
      <c r="B3" s="14">
        <v>500</v>
      </c>
      <c r="C3" s="14">
        <v>600</v>
      </c>
      <c r="D3" s="14">
        <v>700</v>
      </c>
      <c r="E3" s="14">
        <v>800</v>
      </c>
      <c r="F3" s="14">
        <v>900</v>
      </c>
      <c r="G3" s="14">
        <v>1000</v>
      </c>
      <c r="H3" s="15">
        <v>1038</v>
      </c>
      <c r="I3" s="14">
        <v>1100</v>
      </c>
      <c r="J3" s="14">
        <v>1200</v>
      </c>
      <c r="K3" s="14">
        <v>1300</v>
      </c>
      <c r="L3" s="14">
        <v>1400</v>
      </c>
      <c r="M3" s="14">
        <v>1500</v>
      </c>
      <c r="N3" s="14">
        <v>1600</v>
      </c>
      <c r="O3" s="14">
        <v>1700</v>
      </c>
      <c r="P3" s="14">
        <v>1800</v>
      </c>
      <c r="Q3" s="14">
        <v>1900</v>
      </c>
      <c r="R3" s="14">
        <v>2000</v>
      </c>
      <c r="S3" s="14">
        <v>2100</v>
      </c>
      <c r="T3" s="14">
        <v>2200</v>
      </c>
      <c r="U3" s="14">
        <v>2300</v>
      </c>
      <c r="V3" s="15">
        <v>2387.29</v>
      </c>
      <c r="W3" s="14">
        <v>2400</v>
      </c>
      <c r="X3" s="14">
        <v>2500</v>
      </c>
      <c r="Y3" s="14">
        <v>2600</v>
      </c>
      <c r="Z3" s="14">
        <v>2700</v>
      </c>
      <c r="AA3" s="14">
        <v>2800</v>
      </c>
      <c r="AB3" s="15">
        <f>2222.22+642</f>
        <v>2864.22</v>
      </c>
      <c r="AC3" s="14">
        <v>2900</v>
      </c>
      <c r="AD3" s="14">
        <v>3000</v>
      </c>
      <c r="AE3" s="14">
        <v>3100</v>
      </c>
      <c r="AF3" s="16">
        <v>3200</v>
      </c>
    </row>
    <row r="4" spans="1:32" x14ac:dyDescent="0.25">
      <c r="A4" s="12" t="s">
        <v>20</v>
      </c>
      <c r="B4" s="23">
        <v>747</v>
      </c>
      <c r="C4" s="23">
        <v>747</v>
      </c>
      <c r="D4" s="23">
        <v>747</v>
      </c>
      <c r="E4" s="23">
        <v>747</v>
      </c>
      <c r="F4" s="23">
        <v>747</v>
      </c>
      <c r="G4" s="23">
        <v>747</v>
      </c>
      <c r="H4" s="23">
        <v>747</v>
      </c>
      <c r="I4" s="24">
        <v>747</v>
      </c>
      <c r="J4" s="24">
        <v>747</v>
      </c>
      <c r="K4" s="24">
        <v>747</v>
      </c>
      <c r="L4" s="24">
        <v>747</v>
      </c>
      <c r="M4" s="24">
        <v>747</v>
      </c>
      <c r="N4" s="24">
        <v>747</v>
      </c>
      <c r="O4" s="24">
        <v>747</v>
      </c>
      <c r="P4" s="24">
        <v>747</v>
      </c>
      <c r="Q4" s="24">
        <v>747</v>
      </c>
      <c r="R4" s="24">
        <v>747</v>
      </c>
      <c r="S4" s="24">
        <v>747</v>
      </c>
      <c r="T4" s="24">
        <v>747</v>
      </c>
      <c r="U4" s="24">
        <v>747</v>
      </c>
      <c r="V4" s="24">
        <v>747</v>
      </c>
      <c r="W4" s="24">
        <v>747</v>
      </c>
      <c r="X4" s="24">
        <v>747</v>
      </c>
      <c r="Y4" s="24">
        <v>747</v>
      </c>
      <c r="Z4" s="24">
        <v>747</v>
      </c>
      <c r="AA4" s="24">
        <v>747</v>
      </c>
      <c r="AB4" s="24">
        <v>747</v>
      </c>
      <c r="AC4" s="24">
        <v>747</v>
      </c>
      <c r="AD4" s="24">
        <v>747</v>
      </c>
      <c r="AE4" s="24">
        <v>747</v>
      </c>
      <c r="AF4" s="24">
        <v>747</v>
      </c>
    </row>
    <row r="5" spans="1:32" x14ac:dyDescent="0.25">
      <c r="A5" s="19" t="s">
        <v>21</v>
      </c>
      <c r="B5" s="2">
        <f>747-0.49*(B3-1038)</f>
        <v>1010.62</v>
      </c>
      <c r="C5" s="2">
        <f>747-0.49*(C3-1038)</f>
        <v>961.62</v>
      </c>
      <c r="D5" s="2">
        <f>747-0.49*(D3-1038)</f>
        <v>912.62</v>
      </c>
      <c r="E5" s="2">
        <f>747-0.49*(E3-1038)</f>
        <v>863.62</v>
      </c>
      <c r="F5" s="2">
        <f>747-0.49*(F3-1038)</f>
        <v>814.62</v>
      </c>
      <c r="G5" s="2">
        <f>747-0.49*(G3-1038)</f>
        <v>765.62</v>
      </c>
      <c r="H5" s="21">
        <f>747-0.49*(H3-1038)</f>
        <v>747</v>
      </c>
      <c r="I5" s="21">
        <f>747-0.49*(I3-1038)</f>
        <v>716.62</v>
      </c>
      <c r="J5" s="21">
        <f>747-0.49*(J3-1038)</f>
        <v>667.62</v>
      </c>
      <c r="K5" s="21">
        <f>747-0.49*(K3-1038)</f>
        <v>618.62</v>
      </c>
      <c r="L5" s="21">
        <f>747-0.49*(L3-1038)</f>
        <v>569.62</v>
      </c>
      <c r="M5" s="21">
        <f>747-0.49*(M3-1038)</f>
        <v>520.62</v>
      </c>
      <c r="N5" s="21">
        <f>747-0.49*(N3-1038)</f>
        <v>471.62</v>
      </c>
      <c r="O5" s="21">
        <f>747-0.49*(O3-1038)</f>
        <v>422.62</v>
      </c>
      <c r="P5" s="21">
        <f>747-0.49*(P3-1038)</f>
        <v>373.62</v>
      </c>
      <c r="Q5" s="21">
        <f>747-0.49*(Q3-1038)</f>
        <v>324.62</v>
      </c>
      <c r="R5" s="21">
        <f>747-0.49*(R3-1038)</f>
        <v>275.62</v>
      </c>
      <c r="S5" s="21">
        <f>747-0.49*(S3-1038)</f>
        <v>226.62</v>
      </c>
      <c r="T5" s="21">
        <f>747-0.49*(T3-1038)</f>
        <v>177.62</v>
      </c>
      <c r="U5" s="21">
        <f>747-0.49*(U3-1038)</f>
        <v>128.62</v>
      </c>
      <c r="V5" s="21">
        <f>747-0.49*(V3-1038)</f>
        <v>85.847899999999981</v>
      </c>
      <c r="W5" s="2">
        <f>747-0.49*(W3-1038)</f>
        <v>79.62</v>
      </c>
      <c r="X5" s="2">
        <f>747-0.49*(X3-1038)</f>
        <v>30.620000000000005</v>
      </c>
      <c r="Y5" s="2">
        <f>747-0.49*(Y3-1038)</f>
        <v>-18.379999999999995</v>
      </c>
      <c r="Z5" s="2">
        <f>747-0.49*(Z3-1038)</f>
        <v>-67.38</v>
      </c>
      <c r="AA5" s="2">
        <f>747-0.49*(AA3-1038)</f>
        <v>-116.38</v>
      </c>
      <c r="AB5" s="2">
        <f>747-0.49*(AB3-1038)</f>
        <v>-147.84779999999989</v>
      </c>
      <c r="AC5" s="2">
        <f>747-0.49*(AC3-1038)</f>
        <v>-165.38</v>
      </c>
      <c r="AD5" s="2">
        <f>747-0.49*(AD3-1038)</f>
        <v>-214.38</v>
      </c>
      <c r="AE5" s="2">
        <f>747-0.49*(AE3-1038)</f>
        <v>-263.38</v>
      </c>
      <c r="AF5" s="2">
        <f>747-0.49*(AF3-1038)</f>
        <v>-312.37999999999988</v>
      </c>
    </row>
    <row r="6" spans="1:32" x14ac:dyDescent="0.25">
      <c r="A6" s="20" t="s">
        <v>22</v>
      </c>
      <c r="B6" s="2">
        <f>400-0.18*(B3-642)</f>
        <v>425.56</v>
      </c>
      <c r="C6" s="2">
        <f>400-0.18*(C3-642)</f>
        <v>407.56</v>
      </c>
      <c r="D6" s="2">
        <f>400-0.18*(D3-642)</f>
        <v>389.56</v>
      </c>
      <c r="E6" s="2">
        <f>400-0.18*(E3-642)</f>
        <v>371.56</v>
      </c>
      <c r="F6" s="2">
        <f>400-0.18*(F3-642)</f>
        <v>353.56</v>
      </c>
      <c r="G6" s="2">
        <f>400-0.18*(G3-642)</f>
        <v>335.56</v>
      </c>
      <c r="H6" s="2">
        <f>400-0.18*(H3-642)</f>
        <v>328.72</v>
      </c>
      <c r="I6" s="2">
        <f>400-0.18*(I3-642)</f>
        <v>317.56</v>
      </c>
      <c r="J6" s="2">
        <f>400-0.18*(J3-642)</f>
        <v>299.56</v>
      </c>
      <c r="K6" s="2">
        <f>400-0.18*(K3-642)</f>
        <v>281.56</v>
      </c>
      <c r="L6" s="2">
        <f>400-0.18*(L3-642)</f>
        <v>263.56</v>
      </c>
      <c r="M6" s="2">
        <f>400-0.18*(M3-642)</f>
        <v>245.56</v>
      </c>
      <c r="N6" s="2">
        <f>400-0.18*(N3-642)</f>
        <v>227.56</v>
      </c>
      <c r="O6" s="2">
        <f>400-0.18*(O3-642)</f>
        <v>209.56</v>
      </c>
      <c r="P6" s="2">
        <f>400-0.18*(P3-642)</f>
        <v>191.56</v>
      </c>
      <c r="Q6" s="2">
        <f>400-0.18*(Q3-642)</f>
        <v>173.56</v>
      </c>
      <c r="R6" s="2">
        <f>400-0.18*(R3-642)</f>
        <v>155.56</v>
      </c>
      <c r="S6" s="2">
        <f>400-0.18*(S3-642)</f>
        <v>137.56</v>
      </c>
      <c r="T6" s="2">
        <f>400-0.18*(T3-642)</f>
        <v>119.56</v>
      </c>
      <c r="U6" s="2">
        <f>400-0.18*(U3-642)</f>
        <v>101.56</v>
      </c>
      <c r="V6" s="21">
        <f>400-0.18*(V3-642)</f>
        <v>85.847800000000007</v>
      </c>
      <c r="W6" s="21">
        <f>400-0.18*(W3-642)</f>
        <v>83.56</v>
      </c>
      <c r="X6" s="21">
        <f>400-0.18*(X3-642)</f>
        <v>65.56</v>
      </c>
      <c r="Y6" s="21">
        <f>400-0.18*(Y3-642)</f>
        <v>47.56</v>
      </c>
      <c r="Z6" s="21">
        <f>400-0.18*(Z3-642)</f>
        <v>29.560000000000002</v>
      </c>
      <c r="AA6" s="21">
        <f>400-0.18*(AA3-642)</f>
        <v>11.560000000000002</v>
      </c>
      <c r="AB6" s="21">
        <f>400-0.18*(AB3-642)</f>
        <v>4.0000000007012204E-4</v>
      </c>
      <c r="AC6" s="2">
        <f>400-0.18*(AC3-642)</f>
        <v>-6.4399999999999977</v>
      </c>
      <c r="AD6" s="2">
        <f>400-0.18*(AD3-642)</f>
        <v>-24.439999999999998</v>
      </c>
      <c r="AE6" s="2">
        <f>400-0.18*(AE3-642)</f>
        <v>-42.44</v>
      </c>
      <c r="AF6" s="2">
        <f>400-0.18*(AF3-642)</f>
        <v>-60.44</v>
      </c>
    </row>
    <row r="7" spans="1:32" ht="15.75" thickBot="1" x14ac:dyDescent="0.3">
      <c r="A7" s="3" t="s">
        <v>23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</row>
    <row r="8" spans="1:32" x14ac:dyDescent="0.25">
      <c r="A8" s="4" t="s">
        <v>1</v>
      </c>
      <c r="B8" s="5">
        <f>B4</f>
        <v>747</v>
      </c>
      <c r="C8" s="5">
        <f t="shared" ref="C8:H8" si="0">C4</f>
        <v>747</v>
      </c>
      <c r="D8" s="5">
        <f t="shared" si="0"/>
        <v>747</v>
      </c>
      <c r="E8" s="5">
        <f t="shared" si="0"/>
        <v>747</v>
      </c>
      <c r="F8" s="5">
        <f t="shared" si="0"/>
        <v>747</v>
      </c>
      <c r="G8" s="5">
        <f t="shared" si="0"/>
        <v>747</v>
      </c>
      <c r="H8" s="5">
        <f t="shared" si="0"/>
        <v>747</v>
      </c>
      <c r="I8" s="5">
        <f>I5</f>
        <v>716.62</v>
      </c>
      <c r="J8" s="5">
        <f t="shared" ref="J8:V8" si="1">J5</f>
        <v>667.62</v>
      </c>
      <c r="K8" s="5">
        <f t="shared" si="1"/>
        <v>618.62</v>
      </c>
      <c r="L8" s="5">
        <f t="shared" si="1"/>
        <v>569.62</v>
      </c>
      <c r="M8" s="5">
        <f t="shared" si="1"/>
        <v>520.62</v>
      </c>
      <c r="N8" s="5">
        <f t="shared" si="1"/>
        <v>471.62</v>
      </c>
      <c r="O8" s="5">
        <f t="shared" si="1"/>
        <v>422.62</v>
      </c>
      <c r="P8" s="5">
        <f t="shared" si="1"/>
        <v>373.62</v>
      </c>
      <c r="Q8" s="5">
        <f t="shared" si="1"/>
        <v>324.62</v>
      </c>
      <c r="R8" s="5">
        <f t="shared" si="1"/>
        <v>275.62</v>
      </c>
      <c r="S8" s="5">
        <f t="shared" si="1"/>
        <v>226.62</v>
      </c>
      <c r="T8" s="5">
        <f t="shared" si="1"/>
        <v>177.62</v>
      </c>
      <c r="U8" s="5">
        <f t="shared" si="1"/>
        <v>128.62</v>
      </c>
      <c r="V8" s="5">
        <f t="shared" si="1"/>
        <v>85.847899999999981</v>
      </c>
      <c r="W8" s="5">
        <f>W6</f>
        <v>83.56</v>
      </c>
      <c r="X8" s="5">
        <f t="shared" ref="X8:AA8" si="2">X6</f>
        <v>65.56</v>
      </c>
      <c r="Y8" s="5">
        <f t="shared" si="2"/>
        <v>47.56</v>
      </c>
      <c r="Z8" s="5">
        <f t="shared" si="2"/>
        <v>29.560000000000002</v>
      </c>
      <c r="AA8" s="5">
        <f t="shared" si="2"/>
        <v>11.560000000000002</v>
      </c>
      <c r="AB8" s="5">
        <f>AB7</f>
        <v>0</v>
      </c>
      <c r="AC8" s="5">
        <f>AC7</f>
        <v>0</v>
      </c>
      <c r="AD8" s="5">
        <f>AD7</f>
        <v>0</v>
      </c>
      <c r="AE8" s="5">
        <f>AE7</f>
        <v>0</v>
      </c>
      <c r="AF8" s="6">
        <f>AF7</f>
        <v>0</v>
      </c>
    </row>
    <row r="9" spans="1:32" x14ac:dyDescent="0.25">
      <c r="A9" s="7" t="s">
        <v>2</v>
      </c>
      <c r="B9" s="2">
        <f>MAX(0,B3-B8)*0.2</f>
        <v>0</v>
      </c>
      <c r="C9" s="2">
        <f>MAX(0,C3-C8)*0.2</f>
        <v>0</v>
      </c>
      <c r="D9" s="2">
        <f>MAX(0,D3-D8)*0.2</f>
        <v>0</v>
      </c>
      <c r="E9" s="2">
        <f>MAX(0,E3-E8)*0.2</f>
        <v>10.600000000000001</v>
      </c>
      <c r="F9" s="2">
        <f>MAX(0,F3-F8)*0.2</f>
        <v>30.6</v>
      </c>
      <c r="G9" s="2">
        <f>MAX(0,G3-G8)*0.2</f>
        <v>50.6</v>
      </c>
      <c r="H9" s="2">
        <f>MAX(0,H3-H8)*0.2</f>
        <v>58.2</v>
      </c>
      <c r="I9" s="2">
        <f>MAX(0,I3-I8)*0.2</f>
        <v>76.676000000000002</v>
      </c>
      <c r="J9" s="2">
        <f>MAX(0,J3-J8)*0.2</f>
        <v>106.476</v>
      </c>
      <c r="K9" s="2">
        <f>MAX(0,K3-K8)*0.2</f>
        <v>136.27600000000001</v>
      </c>
      <c r="L9" s="2">
        <f>MAX(0,L3-L8)*0.2</f>
        <v>166.07600000000002</v>
      </c>
      <c r="M9" s="2">
        <f>MAX(0,M3-M8)*0.2</f>
        <v>195.876</v>
      </c>
      <c r="N9" s="2">
        <f>MAX(0,N3-N8)*0.2</f>
        <v>225.67600000000004</v>
      </c>
      <c r="O9" s="2">
        <f>MAX(0,O3-O8)*0.2</f>
        <v>255.47600000000003</v>
      </c>
      <c r="P9" s="2">
        <f>MAX(0,P3-P8)*0.2</f>
        <v>285.27600000000001</v>
      </c>
      <c r="Q9" s="2">
        <f>MAX(0,Q3-Q8)*0.2</f>
        <v>315.07600000000002</v>
      </c>
      <c r="R9" s="2">
        <f>MAX(0,R3-R8)*0.2</f>
        <v>344.87600000000003</v>
      </c>
      <c r="S9" s="2">
        <f>MAX(0,S3-S8)*0.2</f>
        <v>374.67600000000004</v>
      </c>
      <c r="T9" s="2">
        <f>MAX(0,T3-T8)*0.2</f>
        <v>404.47600000000006</v>
      </c>
      <c r="U9" s="2">
        <f>MAX(0,U3-U8)*0.2</f>
        <v>434.27600000000007</v>
      </c>
      <c r="V9" s="2">
        <f>MAX(0,V3-V8)*0.2</f>
        <v>460.28842000000009</v>
      </c>
      <c r="W9" s="2">
        <f>MAX(0,W3-W8)*0.2</f>
        <v>463.28800000000001</v>
      </c>
      <c r="X9" s="2">
        <f>MAX(0,X3-X8)*0.2</f>
        <v>486.88800000000003</v>
      </c>
      <c r="Y9" s="2">
        <f>MAX(0,Y3-Y8)*0.2</f>
        <v>510.48800000000006</v>
      </c>
      <c r="Z9" s="2">
        <f>MAX(0,Z3-Z8)*0.2</f>
        <v>534.08800000000008</v>
      </c>
      <c r="AA9" s="2">
        <f>MAX(0,AA3-AA8)*0.2</f>
        <v>557.68799999999999</v>
      </c>
      <c r="AB9" s="2">
        <f>MAX(0,AB3-AB8)*0.2</f>
        <v>572.84399999999994</v>
      </c>
      <c r="AC9" s="2">
        <f>MAX(0,AC3-AC8)*0.2</f>
        <v>580</v>
      </c>
      <c r="AD9" s="2">
        <f>MAX(0,AD3-AD8)*0.2</f>
        <v>600</v>
      </c>
      <c r="AE9" s="2">
        <f>MAX(0,AE3-AE8)*0.2</f>
        <v>620</v>
      </c>
      <c r="AF9" s="8">
        <f>MAX(0,AF3-AF8)*0.2</f>
        <v>640</v>
      </c>
    </row>
    <row r="10" spans="1:32" ht="15.75" thickBot="1" x14ac:dyDescent="0.3">
      <c r="A10" s="9" t="s">
        <v>0</v>
      </c>
      <c r="B10" s="10">
        <f>B9/B3*100</f>
        <v>0</v>
      </c>
      <c r="C10" s="10">
        <f>C9/C3*100</f>
        <v>0</v>
      </c>
      <c r="D10" s="10">
        <f>D9/D3*100</f>
        <v>0</v>
      </c>
      <c r="E10" s="10">
        <f>E9/E3*100</f>
        <v>1.3250000000000002</v>
      </c>
      <c r="F10" s="10">
        <f>F9/F3*100</f>
        <v>3.4000000000000004</v>
      </c>
      <c r="G10" s="10">
        <f>G9/G3*100</f>
        <v>5.0599999999999996</v>
      </c>
      <c r="H10" s="10">
        <f>H9/H3*100</f>
        <v>5.6069364161849711</v>
      </c>
      <c r="I10" s="10">
        <f>I9/I3*100</f>
        <v>6.9705454545454542</v>
      </c>
      <c r="J10" s="10">
        <f>J9/J3*100</f>
        <v>8.8730000000000011</v>
      </c>
      <c r="K10" s="10">
        <f>K9/K3*100</f>
        <v>10.482769230769232</v>
      </c>
      <c r="L10" s="10">
        <f>L9/L3*100</f>
        <v>11.86257142857143</v>
      </c>
      <c r="M10" s="10">
        <f>M9/M3*100</f>
        <v>13.058400000000001</v>
      </c>
      <c r="N10" s="10">
        <f>N9/N3*100</f>
        <v>14.104750000000003</v>
      </c>
      <c r="O10" s="10">
        <f>O9/O3*100</f>
        <v>15.028000000000002</v>
      </c>
      <c r="P10" s="10">
        <f>P9/P3*100</f>
        <v>15.848666666666666</v>
      </c>
      <c r="Q10" s="10">
        <f>Q9/Q3*100</f>
        <v>16.582947368421053</v>
      </c>
      <c r="R10" s="10">
        <f>R9/R3*100</f>
        <v>17.2438</v>
      </c>
      <c r="S10" s="10">
        <f>S9/S3*100</f>
        <v>17.841714285714289</v>
      </c>
      <c r="T10" s="10">
        <f>T9/T3*100</f>
        <v>18.385272727272731</v>
      </c>
      <c r="U10" s="10">
        <f>U9/U3*100</f>
        <v>18.881565217391309</v>
      </c>
      <c r="V10" s="10">
        <f>V9/V3*100</f>
        <v>19.280792027780457</v>
      </c>
      <c r="W10" s="10">
        <f>W9/W3*100</f>
        <v>19.303666666666665</v>
      </c>
      <c r="X10" s="10">
        <f>X9/X3*100</f>
        <v>19.475520000000003</v>
      </c>
      <c r="Y10" s="10">
        <f>Y9/Y3*100</f>
        <v>19.634153846153847</v>
      </c>
      <c r="Z10" s="10">
        <f>Z9/Z3*100</f>
        <v>19.781037037037038</v>
      </c>
      <c r="AA10" s="10">
        <f>AA9/AA3*100</f>
        <v>19.917428571428573</v>
      </c>
      <c r="AB10" s="10">
        <f>AB9/AB3*100</f>
        <v>20</v>
      </c>
      <c r="AC10" s="10">
        <f>AC9/AC3*100</f>
        <v>20</v>
      </c>
      <c r="AD10" s="10">
        <f>AD9/AD3*100</f>
        <v>20</v>
      </c>
      <c r="AE10" s="10">
        <f>AE9/AE3*100</f>
        <v>20</v>
      </c>
      <c r="AF10" s="11">
        <f>AF9/AF3*100</f>
        <v>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as" ma:contentTypeID="0x010100CAF70AA98BC39B4987D1AA87131285BF" ma:contentTypeVersion="10" ma:contentTypeDescription="Kurkite naują dokumentą." ma:contentTypeScope="" ma:versionID="99fcf3030c4f2fd2e8ccaa6146eb4b52">
  <xsd:schema xmlns:xsd="http://www.w3.org/2001/XMLSchema" xmlns:xs="http://www.w3.org/2001/XMLSchema" xmlns:p="http://schemas.microsoft.com/office/2006/metadata/properties" xmlns:ns3="62e61040-60fe-46d3-beee-dc56ab4be5cd" xmlns:ns4="e98da92c-8b50-451c-9f09-37d30ac43bd9" targetNamespace="http://schemas.microsoft.com/office/2006/metadata/properties" ma:root="true" ma:fieldsID="b8325ecd9b716ace48bce73c3eaa1ce7" ns3:_="" ns4:_="">
    <xsd:import namespace="62e61040-60fe-46d3-beee-dc56ab4be5cd"/>
    <xsd:import namespace="e98da92c-8b50-451c-9f09-37d30ac43bd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_activity" minOccurs="0"/>
                <xsd:element ref="ns3:MediaServiceDateTake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e61040-60fe-46d3-beee-dc56ab4be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8da92c-8b50-451c-9f09-37d30ac43bd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Bendrinama s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Bendrinta su išsamia informacija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Bendrinimo užuominos maiš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urinio tipas"/>
        <xsd:element ref="dc:title" minOccurs="0" maxOccurs="1" ma:index="4" ma:displayName="Antraštė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2e61040-60fe-46d3-beee-dc56ab4be5cd" xsi:nil="true"/>
  </documentManagement>
</p:properties>
</file>

<file path=customXml/itemProps1.xml><?xml version="1.0" encoding="utf-8"?>
<ds:datastoreItem xmlns:ds="http://schemas.openxmlformats.org/officeDocument/2006/customXml" ds:itemID="{4BC14DBB-A79C-44E7-BDDC-8A2CD5C9BA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e61040-60fe-46d3-beee-dc56ab4be5cd"/>
    <ds:schemaRef ds:uri="e98da92c-8b50-451c-9f09-37d30ac43b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CD9338-5E10-4C0B-B9AA-2DA7AC2702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372D57-4C6D-408C-9631-2286A98A165C}">
  <ds:schemaRefs>
    <ds:schemaRef ds:uri="http://schemas.microsoft.com/office/2006/metadata/properties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e98da92c-8b50-451c-9f09-37d30ac43bd9"/>
    <ds:schemaRef ds:uri="http://schemas.openxmlformats.org/package/2006/metadata/core-properties"/>
    <ds:schemaRef ds:uri="62e61040-60fe-46d3-beee-dc56ab4be5c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Taxes</vt:lpstr>
      <vt:lpstr>NPD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Evaldas Guogis</dc:creator>
  <cp:lastModifiedBy>Evaldas Guogis</cp:lastModifiedBy>
  <dcterms:created xsi:type="dcterms:W3CDTF">2025-02-24T08:22:34Z</dcterms:created>
  <dcterms:modified xsi:type="dcterms:W3CDTF">2025-02-24T15:02:32Z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0x010100CAF70AA98BC39B4987D1AA87131285BF</vt:lpwstr>
  </property>
</Properties>
</file>