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ork\XLPack\XLPack_70\XLPack\release\sample\ja\basic\"/>
    </mc:Choice>
  </mc:AlternateContent>
  <xr:revisionPtr revIDLastSave="0" documentId="13_ncr:1_{3DEE5953-CE8C-4C33-BB5E-BA7048247EEB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NLEq1" sheetId="9" r:id="rId1"/>
    <sheet name="NLEq" sheetId="5" r:id="rId2"/>
    <sheet name="NLEq (2)" sheetId="13" r:id="rId3"/>
    <sheet name="NLOpt1" sheetId="10" r:id="rId4"/>
    <sheet name="NLOpt" sheetId="6" r:id="rId5"/>
    <sheet name="NLOpt (2)" sheetId="12" r:id="rId6"/>
    <sheet name="NLLsq" sheetId="4" r:id="rId7"/>
    <sheet name="NLLsq (2)" sheetId="14" r:id="rId8"/>
    <sheet name="Quad" sheetId="8" r:id="rId9"/>
    <sheet name="Quad (2)" sheetId="15" r:id="rId10"/>
    <sheet name="Quad (3)" sheetId="16" r:id="rId11"/>
    <sheet name="ODE" sheetId="7" r:id="rId12"/>
    <sheet name="ODE2" sheetId="19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9" l="1"/>
  <c r="B7" i="7"/>
  <c r="B7" i="14"/>
  <c r="B6" i="14"/>
  <c r="B7" i="4"/>
  <c r="B6" i="4"/>
  <c r="B7" i="12"/>
  <c r="B7" i="6"/>
  <c r="B7" i="13"/>
  <c r="B7" i="5"/>
  <c r="B16" i="7"/>
  <c r="B15" i="7"/>
  <c r="B14" i="7"/>
  <c r="B13" i="7"/>
  <c r="H8" i="7"/>
  <c r="H8" i="19"/>
  <c r="B14" i="19"/>
  <c r="B13" i="19"/>
  <c r="B7" i="16"/>
  <c r="B7" i="15"/>
  <c r="B7" i="8"/>
  <c r="J26" i="14"/>
  <c r="J25" i="14"/>
  <c r="J24" i="14"/>
  <c r="J23" i="14"/>
  <c r="J22" i="14"/>
  <c r="J21" i="14"/>
  <c r="L20" i="14"/>
  <c r="K20" i="14"/>
  <c r="J20" i="14"/>
  <c r="L19" i="14"/>
  <c r="K19" i="14"/>
  <c r="J19" i="14"/>
  <c r="L18" i="14"/>
  <c r="K18" i="14"/>
  <c r="J18" i="14"/>
  <c r="L17" i="14"/>
  <c r="K17" i="14"/>
  <c r="J17" i="14"/>
  <c r="L16" i="14"/>
  <c r="K16" i="14"/>
  <c r="J16" i="14"/>
  <c r="L15" i="14"/>
  <c r="K15" i="14"/>
  <c r="J15" i="14"/>
  <c r="L14" i="14"/>
  <c r="K14" i="14"/>
  <c r="J14" i="14"/>
  <c r="L13" i="14"/>
  <c r="K13" i="14"/>
  <c r="J13" i="14"/>
  <c r="L12" i="14"/>
  <c r="K12" i="14"/>
  <c r="J12" i="14"/>
  <c r="L11" i="14"/>
  <c r="K11" i="14"/>
  <c r="J11" i="14"/>
  <c r="L10" i="14"/>
  <c r="K10" i="14"/>
  <c r="J10" i="14"/>
  <c r="L9" i="14"/>
  <c r="K9" i="14"/>
  <c r="J9" i="14"/>
  <c r="L8" i="14"/>
  <c r="K8" i="14"/>
  <c r="J8" i="14"/>
  <c r="L7" i="14"/>
  <c r="K7" i="14"/>
  <c r="J7" i="14"/>
  <c r="G26" i="4"/>
  <c r="G25" i="4"/>
  <c r="G24" i="4"/>
  <c r="G23" i="4"/>
  <c r="G22" i="4"/>
  <c r="G21" i="4"/>
  <c r="I20" i="4"/>
  <c r="H20" i="4"/>
  <c r="G20" i="4"/>
  <c r="I19" i="4"/>
  <c r="H19" i="4"/>
  <c r="G19" i="4"/>
  <c r="I18" i="4"/>
  <c r="H18" i="4"/>
  <c r="G18" i="4"/>
  <c r="I17" i="4"/>
  <c r="H17" i="4"/>
  <c r="G17" i="4"/>
  <c r="I16" i="4"/>
  <c r="H16" i="4"/>
  <c r="G16" i="4"/>
  <c r="I15" i="4"/>
  <c r="H15" i="4"/>
  <c r="G15" i="4"/>
  <c r="I14" i="4"/>
  <c r="H14" i="4"/>
  <c r="G14" i="4"/>
  <c r="I13" i="4"/>
  <c r="H13" i="4"/>
  <c r="G13" i="4"/>
  <c r="I12" i="4"/>
  <c r="H12" i="4"/>
  <c r="G12" i="4"/>
  <c r="I11" i="4"/>
  <c r="H11" i="4"/>
  <c r="G11" i="4"/>
  <c r="I10" i="4"/>
  <c r="H10" i="4"/>
  <c r="G10" i="4"/>
  <c r="I9" i="4"/>
  <c r="H9" i="4"/>
  <c r="G9" i="4"/>
  <c r="I8" i="4"/>
  <c r="H8" i="4"/>
  <c r="G8" i="4"/>
  <c r="I7" i="4"/>
  <c r="H7" i="4"/>
  <c r="G7" i="4"/>
  <c r="C10" i="12"/>
  <c r="B10" i="12"/>
  <c r="B9" i="12"/>
  <c r="B14" i="6"/>
  <c r="B13" i="6"/>
  <c r="B12" i="6"/>
  <c r="B7" i="10"/>
  <c r="C11" i="13"/>
  <c r="B11" i="13"/>
  <c r="C10" i="13"/>
  <c r="B10" i="13"/>
  <c r="C9" i="13"/>
  <c r="B9" i="13"/>
  <c r="C17" i="5"/>
  <c r="B17" i="5"/>
  <c r="C16" i="5"/>
  <c r="B16" i="5"/>
  <c r="B13" i="5"/>
  <c r="B12" i="5"/>
  <c r="B7" i="9"/>
</calcChain>
</file>

<file path=xl/sharedStrings.xml><?xml version="1.0" encoding="utf-8"?>
<sst xmlns="http://schemas.openxmlformats.org/spreadsheetml/2006/main" count="268" uniqueCount="149">
  <si>
    <t>方程式の定義</t>
    <rPh sb="0" eb="3">
      <t>ホウテイシキ</t>
    </rPh>
    <rPh sb="4" eb="6">
      <t>テイギ</t>
    </rPh>
    <phoneticPr fontId="2"/>
  </si>
  <si>
    <t>非線形最小二乗法</t>
    <rPh sb="0" eb="3">
      <t>ヒセンケイ</t>
    </rPh>
    <rPh sb="3" eb="5">
      <t>サイショウ</t>
    </rPh>
    <rPh sb="5" eb="8">
      <t>ジジョウホウ</t>
    </rPh>
    <phoneticPr fontId="2"/>
  </si>
  <si>
    <t xml:space="preserve">  f(x) = p1*(1 - exp(-p2*x))</t>
    <phoneticPr fontId="2"/>
  </si>
  <si>
    <t xml:space="preserve">データ数 M = </t>
    <rPh sb="3" eb="4">
      <t>スウ</t>
    </rPh>
    <phoneticPr fontId="2"/>
  </si>
  <si>
    <t xml:space="preserve">パラメータ数 N = </t>
    <rPh sb="5" eb="6">
      <t>スウ</t>
    </rPh>
    <phoneticPr fontId="2"/>
  </si>
  <si>
    <t xml:space="preserve">p1 = </t>
    <phoneticPr fontId="2"/>
  </si>
  <si>
    <t xml:space="preserve">p2 = </t>
    <phoneticPr fontId="2"/>
  </si>
  <si>
    <t xml:space="preserve">p3 = </t>
    <phoneticPr fontId="2"/>
  </si>
  <si>
    <t xml:space="preserve">p4 = </t>
    <phoneticPr fontId="2"/>
  </si>
  <si>
    <t>データ</t>
    <phoneticPr fontId="2"/>
  </si>
  <si>
    <t>X</t>
    <phoneticPr fontId="2"/>
  </si>
  <si>
    <t>Y</t>
    <phoneticPr fontId="2"/>
  </si>
  <si>
    <t>http://www.itl.nist.gov/div898/strd/nls/data/misra1a.shtml</t>
    <phoneticPr fontId="2"/>
  </si>
  <si>
    <t xml:space="preserve">p1(init) = </t>
    <phoneticPr fontId="2"/>
  </si>
  <si>
    <t xml:space="preserve">p2(init) = </t>
    <phoneticPr fontId="2"/>
  </si>
  <si>
    <t xml:space="preserve">p3(init) = </t>
    <phoneticPr fontId="2"/>
  </si>
  <si>
    <t xml:space="preserve">p4(init) = </t>
    <phoneticPr fontId="2"/>
  </si>
  <si>
    <t xml:space="preserve">  f1(x) = 4*x1^2+x2^2-16</t>
    <phoneticPr fontId="2"/>
  </si>
  <si>
    <t xml:space="preserve">  f2(x) = x1^2+x2^2-9</t>
    <phoneticPr fontId="2"/>
  </si>
  <si>
    <t>非線形連立方程式</t>
    <rPh sb="0" eb="3">
      <t>ヒセンケイ</t>
    </rPh>
    <rPh sb="3" eb="5">
      <t>レンリツ</t>
    </rPh>
    <rPh sb="5" eb="8">
      <t>ホウテイシキ</t>
    </rPh>
    <phoneticPr fontId="2"/>
  </si>
  <si>
    <t>初期値</t>
    <rPh sb="0" eb="3">
      <t>ショキチ</t>
    </rPh>
    <phoneticPr fontId="2"/>
  </si>
  <si>
    <t>求められた解</t>
    <rPh sb="0" eb="1">
      <t>モト</t>
    </rPh>
    <rPh sb="5" eb="6">
      <t>カイ</t>
    </rPh>
    <phoneticPr fontId="2"/>
  </si>
  <si>
    <t xml:space="preserve">変数の数 N = </t>
    <rPh sb="0" eb="2">
      <t>ヘンスウ</t>
    </rPh>
    <rPh sb="3" eb="4">
      <t>スウ</t>
    </rPh>
    <phoneticPr fontId="2"/>
  </si>
  <si>
    <t xml:space="preserve">x1 = </t>
    <phoneticPr fontId="2"/>
  </si>
  <si>
    <t xml:space="preserve">x2 = </t>
    <phoneticPr fontId="2"/>
  </si>
  <si>
    <t xml:space="preserve">x3 = </t>
    <phoneticPr fontId="2"/>
  </si>
  <si>
    <t xml:space="preserve">x4 = </t>
    <phoneticPr fontId="2"/>
  </si>
  <si>
    <t xml:space="preserve">x1(init) = </t>
    <phoneticPr fontId="2"/>
  </si>
  <si>
    <t xml:space="preserve">x2(init) = </t>
    <phoneticPr fontId="2"/>
  </si>
  <si>
    <t xml:space="preserve">x3(init) = </t>
    <phoneticPr fontId="2"/>
  </si>
  <si>
    <t xml:space="preserve">x4(init) = </t>
    <phoneticPr fontId="2"/>
  </si>
  <si>
    <t>非線形最適化</t>
    <rPh sb="0" eb="3">
      <t>ヒセンケイ</t>
    </rPh>
    <rPh sb="3" eb="6">
      <t>サイテキカ</t>
    </rPh>
    <phoneticPr fontId="2"/>
  </si>
  <si>
    <t xml:space="preserve">  f(x) = 100*(x2-x1^2)^2+(1-x1)^2</t>
    <phoneticPr fontId="2"/>
  </si>
  <si>
    <t xml:space="preserve">  (ローゼンブロック関数)</t>
    <rPh sb="11" eb="13">
      <t>カンスウ</t>
    </rPh>
    <phoneticPr fontId="2"/>
  </si>
  <si>
    <t xml:space="preserve">f(x) = </t>
    <phoneticPr fontId="2"/>
  </si>
  <si>
    <t>微分方程式の定義</t>
    <rPh sb="0" eb="5">
      <t>ビブンホウテイシキ</t>
    </rPh>
    <rPh sb="6" eb="8">
      <t>テイギ</t>
    </rPh>
    <phoneticPr fontId="2"/>
  </si>
  <si>
    <t xml:space="preserve">n = </t>
    <phoneticPr fontId="2"/>
  </si>
  <si>
    <t xml:space="preserve">t = </t>
    <phoneticPr fontId="2"/>
  </si>
  <si>
    <t xml:space="preserve">y1 = </t>
    <phoneticPr fontId="2"/>
  </si>
  <si>
    <t xml:space="preserve">y2 = </t>
    <phoneticPr fontId="2"/>
  </si>
  <si>
    <t xml:space="preserve">y3 = </t>
    <phoneticPr fontId="2"/>
  </si>
  <si>
    <t xml:space="preserve">y4 = </t>
    <phoneticPr fontId="2"/>
  </si>
  <si>
    <t xml:space="preserve">dy1/dt = </t>
    <phoneticPr fontId="2"/>
  </si>
  <si>
    <t xml:space="preserve">dy2/dt = </t>
    <phoneticPr fontId="2"/>
  </si>
  <si>
    <t xml:space="preserve">dy3/dt = </t>
    <phoneticPr fontId="2"/>
  </si>
  <si>
    <t xml:space="preserve">dy4/dt = </t>
    <phoneticPr fontId="2"/>
  </si>
  <si>
    <t>t</t>
    <phoneticPr fontId="2"/>
  </si>
  <si>
    <t>y1</t>
    <phoneticPr fontId="2"/>
  </si>
  <si>
    <t>y2</t>
    <phoneticPr fontId="2"/>
  </si>
  <si>
    <t>y3</t>
    <phoneticPr fontId="2"/>
  </si>
  <si>
    <t>y4</t>
    <phoneticPr fontId="2"/>
  </si>
  <si>
    <t>常微分方程式の初期値問題</t>
    <rPh sb="0" eb="6">
      <t>ジョウビブンホウテイシキ</t>
    </rPh>
    <rPh sb="7" eb="10">
      <t>ショキチ</t>
    </rPh>
    <rPh sb="10" eb="12">
      <t>モンダイ</t>
    </rPh>
    <phoneticPr fontId="2"/>
  </si>
  <si>
    <t>数値積分</t>
    <rPh sb="0" eb="2">
      <t>スウチ</t>
    </rPh>
    <rPh sb="2" eb="4">
      <t>セキブン</t>
    </rPh>
    <phoneticPr fontId="2"/>
  </si>
  <si>
    <t xml:space="preserve">x = </t>
    <phoneticPr fontId="2"/>
  </si>
  <si>
    <t>f(x) = 1/(1 + x^2)</t>
    <phoneticPr fontId="2"/>
  </si>
  <si>
    <t>積分区間入力および結果出力領域</t>
    <rPh sb="0" eb="2">
      <t>セキブン</t>
    </rPh>
    <rPh sb="2" eb="4">
      <t>クカン</t>
    </rPh>
    <rPh sb="4" eb="6">
      <t>ニュウリョク</t>
    </rPh>
    <rPh sb="9" eb="11">
      <t>ケッカ</t>
    </rPh>
    <rPh sb="11" eb="13">
      <t>シュツリョク</t>
    </rPh>
    <rPh sb="13" eb="15">
      <t>リョウイキ</t>
    </rPh>
    <phoneticPr fontId="2"/>
  </si>
  <si>
    <t>a</t>
    <phoneticPr fontId="2"/>
  </si>
  <si>
    <t>b</t>
    <phoneticPr fontId="2"/>
  </si>
  <si>
    <t>∫f(x)dx [a, b]</t>
    <phoneticPr fontId="2"/>
  </si>
  <si>
    <t>1変数非線形方程式</t>
    <rPh sb="1" eb="3">
      <t>ヘンスウ</t>
    </rPh>
    <rPh sb="3" eb="6">
      <t>ヒセンケイ</t>
    </rPh>
    <rPh sb="6" eb="9">
      <t>ホウテイシキ</t>
    </rPh>
    <phoneticPr fontId="2"/>
  </si>
  <si>
    <t>f(x) = x^3 - 2x - 5</t>
    <phoneticPr fontId="2"/>
  </si>
  <si>
    <t>x (f(x) = 0)</t>
    <phoneticPr fontId="2"/>
  </si>
  <si>
    <t>1変数非線形最適化</t>
    <rPh sb="1" eb="3">
      <t>ヘンスウ</t>
    </rPh>
    <rPh sb="3" eb="6">
      <t>ヒセンケイ</t>
    </rPh>
    <rPh sb="6" eb="9">
      <t>サイテキカ</t>
    </rPh>
    <phoneticPr fontId="2"/>
  </si>
  <si>
    <t>x (min f(x))</t>
    <phoneticPr fontId="2"/>
  </si>
  <si>
    <t>探索区間 [a, b] (入力) およびゼロ点x (a &lt;= x &lt;= b) (出力)</t>
    <rPh sb="0" eb="2">
      <t>タンサク</t>
    </rPh>
    <rPh sb="2" eb="4">
      <t>クカン</t>
    </rPh>
    <rPh sb="13" eb="15">
      <t>ニュウリョク</t>
    </rPh>
    <rPh sb="22" eb="23">
      <t>テン</t>
    </rPh>
    <rPh sb="40" eb="42">
      <t>シュツリョク</t>
    </rPh>
    <phoneticPr fontId="2"/>
  </si>
  <si>
    <t>R13C2:R16C2</t>
  </si>
  <si>
    <t>パラメータ保存</t>
    <rPh sb="5" eb="7">
      <t>ホゾン</t>
    </rPh>
    <phoneticPr fontId="2"/>
  </si>
  <si>
    <t>R6C2</t>
  </si>
  <si>
    <t>R7C2</t>
  </si>
  <si>
    <t>R7C4:R16C6</t>
  </si>
  <si>
    <t>探索区間 [a, b] (入力) および最小点x (a &lt;= x &lt;= b) (出力)</t>
    <rPh sb="0" eb="2">
      <t>タンサク</t>
    </rPh>
    <rPh sb="2" eb="4">
      <t>クカン</t>
    </rPh>
    <rPh sb="13" eb="15">
      <t>ニュウリョク</t>
    </rPh>
    <rPh sb="20" eb="22">
      <t>サイショウ</t>
    </rPh>
    <rPh sb="22" eb="23">
      <t>テン</t>
    </rPh>
    <rPh sb="40" eb="42">
      <t>シュツリョク</t>
    </rPh>
    <phoneticPr fontId="2"/>
  </si>
  <si>
    <t>R8C2:R11C2</t>
    <phoneticPr fontId="2"/>
  </si>
  <si>
    <t>R13C2:R16C2</t>
    <phoneticPr fontId="2"/>
  </si>
  <si>
    <t>R18C2:R21C2</t>
    <phoneticPr fontId="2"/>
  </si>
  <si>
    <t>ヤコビ行列</t>
    <rPh sb="3" eb="5">
      <t>ギョウレツ</t>
    </rPh>
    <phoneticPr fontId="2"/>
  </si>
  <si>
    <t>関数値 (残差)</t>
    <rPh sb="0" eb="2">
      <t>カンスウ</t>
    </rPh>
    <rPh sb="2" eb="3">
      <t>チ</t>
    </rPh>
    <rPh sb="5" eb="7">
      <t>ザンサ</t>
    </rPh>
    <phoneticPr fontId="2"/>
  </si>
  <si>
    <t>dfi/dxj</t>
    <phoneticPr fontId="2"/>
  </si>
  <si>
    <t>ri = f(X) - Yi</t>
    <phoneticPr fontId="2"/>
  </si>
  <si>
    <t>R8C2:R11C2</t>
    <phoneticPr fontId="2"/>
  </si>
  <si>
    <t>R7C7:R26C7</t>
    <phoneticPr fontId="2"/>
  </si>
  <si>
    <t>R7C8:R26C11</t>
    <phoneticPr fontId="2"/>
  </si>
  <si>
    <t>R13C2:R16C2</t>
    <phoneticPr fontId="2"/>
  </si>
  <si>
    <t>R18C2:R21C2</t>
    <phoneticPr fontId="2"/>
  </si>
  <si>
    <t>R6C2</t>
    <phoneticPr fontId="2"/>
  </si>
  <si>
    <t>R7C2</t>
    <phoneticPr fontId="2"/>
  </si>
  <si>
    <t>R7C4:R16C6</t>
    <phoneticPr fontId="2"/>
  </si>
  <si>
    <t>R8C2</t>
  </si>
  <si>
    <t>R9C2:R12C2</t>
  </si>
  <si>
    <t>R8C4:R37C8</t>
  </si>
  <si>
    <t>積分の定義</t>
    <rPh sb="0" eb="2">
      <t>セキブン</t>
    </rPh>
    <rPh sb="3" eb="5">
      <t>テイギ</t>
    </rPh>
    <phoneticPr fontId="2"/>
  </si>
  <si>
    <t>初期値および計算値の出力領域</t>
    <rPh sb="0" eb="3">
      <t>ショキチ</t>
    </rPh>
    <rPh sb="6" eb="8">
      <t>ケイサン</t>
    </rPh>
    <rPh sb="8" eb="9">
      <t>アタイ</t>
    </rPh>
    <rPh sb="10" eb="12">
      <t>シュツリョク</t>
    </rPh>
    <rPh sb="12" eb="14">
      <t>リョウイキ</t>
    </rPh>
    <phoneticPr fontId="2"/>
  </si>
  <si>
    <t xml:space="preserve">x(init) = </t>
    <phoneticPr fontId="2"/>
  </si>
  <si>
    <t xml:space="preserve">df/dxi = </t>
    <phoneticPr fontId="2"/>
  </si>
  <si>
    <t xml:space="preserve">x(min) = </t>
    <phoneticPr fontId="2"/>
  </si>
  <si>
    <t>R8C2:R8C5</t>
    <phoneticPr fontId="2"/>
  </si>
  <si>
    <t>R9C2</t>
    <phoneticPr fontId="2"/>
  </si>
  <si>
    <t>R10C2:R10C5</t>
    <phoneticPr fontId="2"/>
  </si>
  <si>
    <t>R12C2:R12C5</t>
    <phoneticPr fontId="2"/>
  </si>
  <si>
    <t>R14C2:R14C5</t>
    <phoneticPr fontId="2"/>
  </si>
  <si>
    <t xml:space="preserve">jac(i,j) = dfi/dxj = </t>
    <phoneticPr fontId="2"/>
  </si>
  <si>
    <t>R9C2:R9C5</t>
    <phoneticPr fontId="2"/>
  </si>
  <si>
    <t>R10C2:R13C5</t>
    <phoneticPr fontId="2"/>
  </si>
  <si>
    <t>R15C2:R15C5</t>
    <phoneticPr fontId="2"/>
  </si>
  <si>
    <t>R17C2:R17C5</t>
    <phoneticPr fontId="2"/>
  </si>
  <si>
    <t xml:space="preserve">p = </t>
    <phoneticPr fontId="2"/>
  </si>
  <si>
    <t xml:space="preserve">p(init) = </t>
    <phoneticPr fontId="2"/>
  </si>
  <si>
    <t>R7C10:R26C10</t>
    <phoneticPr fontId="2"/>
  </si>
  <si>
    <t>R7C11:R26C14</t>
    <phoneticPr fontId="2"/>
  </si>
  <si>
    <t xml:space="preserve">f(x) = </t>
    <phoneticPr fontId="2"/>
  </si>
  <si>
    <t xml:space="preserve">df/dx1 = </t>
    <phoneticPr fontId="2"/>
  </si>
  <si>
    <t xml:space="preserve">df/dx2 = </t>
    <phoneticPr fontId="2"/>
  </si>
  <si>
    <t xml:space="preserve">df/dx3 = </t>
    <phoneticPr fontId="2"/>
  </si>
  <si>
    <t xml:space="preserve">df/dx4 = </t>
    <phoneticPr fontId="2"/>
  </si>
  <si>
    <t>R12C2</t>
    <phoneticPr fontId="2"/>
  </si>
  <si>
    <t>R23C2:R26C2</t>
    <phoneticPr fontId="2"/>
  </si>
  <si>
    <t>∫f(x)dx [a, +∞]</t>
    <phoneticPr fontId="2"/>
  </si>
  <si>
    <t xml:space="preserve">f1(x) = </t>
    <phoneticPr fontId="2"/>
  </si>
  <si>
    <t xml:space="preserve">fi(x) = </t>
    <phoneticPr fontId="2"/>
  </si>
  <si>
    <t xml:space="preserve">f2(x) = </t>
    <phoneticPr fontId="2"/>
  </si>
  <si>
    <t xml:space="preserve">f3(x) = </t>
    <phoneticPr fontId="2"/>
  </si>
  <si>
    <t xml:space="preserve">f4(x) = </t>
    <phoneticPr fontId="2"/>
  </si>
  <si>
    <t xml:space="preserve">Jac(4,j) = df4/dxj = </t>
    <phoneticPr fontId="2"/>
  </si>
  <si>
    <t xml:space="preserve">Jac(3,j) = df3/dxj = </t>
    <phoneticPr fontId="2"/>
  </si>
  <si>
    <t xml:space="preserve">Jac(2,j) = df2/dxj = </t>
    <phoneticPr fontId="2"/>
  </si>
  <si>
    <t xml:space="preserve">Jac(1,j) = df1/dxj = </t>
    <phoneticPr fontId="2"/>
  </si>
  <si>
    <t>R12C2:R15C2</t>
    <phoneticPr fontId="2"/>
  </si>
  <si>
    <t>R16C2:R19C5</t>
    <phoneticPr fontId="2"/>
  </si>
  <si>
    <t>R21C2:R24C2</t>
    <phoneticPr fontId="2"/>
  </si>
  <si>
    <t>R26C2:R29C2</t>
    <phoneticPr fontId="2"/>
  </si>
  <si>
    <t>R7C4:R16C5</t>
    <phoneticPr fontId="2"/>
  </si>
  <si>
    <t>数値積分 (半無限区間)</t>
    <rPh sb="0" eb="2">
      <t>スウチ</t>
    </rPh>
    <rPh sb="2" eb="4">
      <t>セキブン</t>
    </rPh>
    <rPh sb="6" eb="7">
      <t>ハン</t>
    </rPh>
    <rPh sb="7" eb="9">
      <t>ムゲン</t>
    </rPh>
    <rPh sb="9" eb="11">
      <t>クカン</t>
    </rPh>
    <phoneticPr fontId="2"/>
  </si>
  <si>
    <t>数値積分 (無限区間)</t>
    <rPh sb="0" eb="2">
      <t>スウチ</t>
    </rPh>
    <rPh sb="2" eb="4">
      <t>セキブン</t>
    </rPh>
    <rPh sb="6" eb="8">
      <t>ムゲン</t>
    </rPh>
    <rPh sb="8" eb="10">
      <t>クカン</t>
    </rPh>
    <phoneticPr fontId="2"/>
  </si>
  <si>
    <t>結果出力領域</t>
    <rPh sb="0" eb="2">
      <t>ケッカ</t>
    </rPh>
    <rPh sb="2" eb="4">
      <t>シュツリョク</t>
    </rPh>
    <rPh sb="4" eb="6">
      <t>リョウイキ</t>
    </rPh>
    <phoneticPr fontId="2"/>
  </si>
  <si>
    <t>∫f(x)dx [-∞, +∞]</t>
    <phoneticPr fontId="2"/>
  </si>
  <si>
    <t>R7C4</t>
    <phoneticPr fontId="2"/>
  </si>
  <si>
    <t>2階常微分方程式の初期値問題</t>
    <rPh sb="1" eb="2">
      <t>カイ</t>
    </rPh>
    <rPh sb="2" eb="8">
      <t>ジョウビブンホウテイシキ</t>
    </rPh>
    <rPh sb="9" eb="12">
      <t>ショキチ</t>
    </rPh>
    <rPh sb="12" eb="14">
      <t>モンダイ</t>
    </rPh>
    <phoneticPr fontId="2"/>
  </si>
  <si>
    <t xml:space="preserve">d2y1/dt2 = </t>
    <phoneticPr fontId="2"/>
  </si>
  <si>
    <t xml:space="preserve">d2y2/dt2 = </t>
    <phoneticPr fontId="2"/>
  </si>
  <si>
    <t xml:space="preserve">d2y3/dt2 = </t>
    <phoneticPr fontId="2"/>
  </si>
  <si>
    <t xml:space="preserve">d2y4/dt2 = </t>
    <phoneticPr fontId="2"/>
  </si>
  <si>
    <t>y1'</t>
    <phoneticPr fontId="2"/>
  </si>
  <si>
    <t>y2'</t>
    <phoneticPr fontId="2"/>
  </si>
  <si>
    <t>d2y1/dt2 = -y1/r, d2y2/dt2 = -y2/r, r = (y1^2 + y2^2)^(3/2)</t>
    <phoneticPr fontId="2"/>
  </si>
  <si>
    <t>R8C2</t>
    <phoneticPr fontId="2"/>
  </si>
  <si>
    <t>R9C2:R12C2</t>
    <phoneticPr fontId="2"/>
  </si>
  <si>
    <t>R8C4:R37C8</t>
    <phoneticPr fontId="2"/>
  </si>
  <si>
    <t>dy1/dt = y3, dy2/dt = y4, d2y1/dt2 = dy3/dt = -y1/r, d2y2/dt2 = dy4/dt = -y2/r, r = (y1^2 + y2^2)^(3/2)</t>
    <phoneticPr fontId="2"/>
  </si>
  <si>
    <t>t = 0 で y1 = 1, y2 = 0, y3 = dy1/dt = 0, y4 = dy2/dt = sqrt(3)</t>
    <phoneticPr fontId="2"/>
  </si>
  <si>
    <t>t = 0 で y1 = 1, y2 = 0, dy1/dt = 0, dy2/dt = sqrt(3)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</si>
</sst>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3" fillId="0" borderId="0" xfId="1">
      <alignment vertical="center"/>
    </xf>
    <xf numFmtId="0" fontId="0" fillId="0" borderId="7" xfId="0" applyBorder="1" applyAlignment="1">
      <alignment horizontal="left" vertical="center"/>
    </xf>
    <xf numFmtId="0" fontId="0" fillId="4" borderId="2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3" xfId="0" applyFill="1" applyBorder="1">
      <alignment vertical="center"/>
    </xf>
    <xf numFmtId="0" fontId="0" fillId="0" borderId="6" xfId="0" applyBorder="1">
      <alignment vertical="center"/>
    </xf>
    <xf numFmtId="0" fontId="0" fillId="3" borderId="2" xfId="0" applyFill="1" applyBorder="1">
      <alignment vertical="center"/>
    </xf>
    <xf numFmtId="0" fontId="0" fillId="3" borderId="4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5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4" borderId="5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2" borderId="20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0" fontId="0" fillId="0" borderId="23" xfId="0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horizontal="right" vertical="center"/>
    </xf>
    <xf numFmtId="0" fontId="0" fillId="0" borderId="26" xfId="0" applyBorder="1" applyAlignment="1">
      <alignment horizontal="right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22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right" vertical="center"/>
    </xf>
    <xf numFmtId="0" fontId="0" fillId="5" borderId="2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3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itl.nist.gov/div898/strd/nls/data/misra1a.s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itl.nist.gov/div898/strd/nls/data/misra1a.s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48A5-4C59-4703-A1EC-8BB869A6D5C3}">
  <sheetPr codeName="Sheet6"/>
  <dimension ref="A1:F16"/>
  <sheetViews>
    <sheetView tabSelected="1"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59</v>
      </c>
    </row>
    <row r="2" spans="1:6" x14ac:dyDescent="0.2">
      <c r="A2" s="1"/>
    </row>
    <row r="3" spans="1:6" x14ac:dyDescent="0.2">
      <c r="A3" t="s">
        <v>60</v>
      </c>
    </row>
    <row r="5" spans="1:6" x14ac:dyDescent="0.2">
      <c r="A5" t="s">
        <v>0</v>
      </c>
      <c r="D5" t="s">
        <v>64</v>
      </c>
    </row>
    <row r="6" spans="1:6" x14ac:dyDescent="0.2">
      <c r="A6" s="22" t="s">
        <v>53</v>
      </c>
      <c r="B6" s="24"/>
      <c r="D6" s="3" t="s">
        <v>56</v>
      </c>
      <c r="E6" s="3" t="s">
        <v>57</v>
      </c>
      <c r="F6" s="3" t="s">
        <v>61</v>
      </c>
    </row>
    <row r="7" spans="1:6" x14ac:dyDescent="0.2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66</v>
      </c>
      <c r="D9" s="19"/>
      <c r="E9" s="19"/>
      <c r="F9" s="15"/>
    </row>
    <row r="10" spans="1:6" x14ac:dyDescent="0.2">
      <c r="A10" s="55" t="s">
        <v>67</v>
      </c>
      <c r="D10" s="19"/>
      <c r="E10" s="19"/>
      <c r="F10" s="15"/>
    </row>
    <row r="11" spans="1:6" x14ac:dyDescent="0.2">
      <c r="A11" s="56" t="s">
        <v>68</v>
      </c>
      <c r="D11" s="19"/>
      <c r="E11" s="19"/>
      <c r="F11" s="15"/>
    </row>
    <row r="12" spans="1:6" x14ac:dyDescent="0.2">
      <c r="A12" s="56" t="s">
        <v>69</v>
      </c>
      <c r="D12" s="19"/>
      <c r="E12" s="19"/>
      <c r="F12" s="15"/>
    </row>
    <row r="13" spans="1:6" x14ac:dyDescent="0.2">
      <c r="A13" s="57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AD42C-EB8A-4C84-8C0A-5D999416EE6D}">
  <sheetPr codeName="Sheet12"/>
  <dimension ref="A1:E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4.6328125" customWidth="1"/>
    <col min="5" max="5" width="16.6328125" customWidth="1"/>
  </cols>
  <sheetData>
    <row r="1" spans="1:5" x14ac:dyDescent="0.2">
      <c r="A1" s="1" t="s">
        <v>130</v>
      </c>
    </row>
    <row r="2" spans="1:5" x14ac:dyDescent="0.2">
      <c r="A2" s="1"/>
    </row>
    <row r="3" spans="1:5" x14ac:dyDescent="0.2">
      <c r="A3" t="s">
        <v>54</v>
      </c>
    </row>
    <row r="5" spans="1:5" x14ac:dyDescent="0.2">
      <c r="A5" t="s">
        <v>89</v>
      </c>
      <c r="D5" t="s">
        <v>55</v>
      </c>
    </row>
    <row r="6" spans="1:5" x14ac:dyDescent="0.2">
      <c r="A6" s="22" t="s">
        <v>53</v>
      </c>
      <c r="B6" s="24"/>
      <c r="D6" s="3" t="s">
        <v>56</v>
      </c>
      <c r="E6" s="3" t="s">
        <v>115</v>
      </c>
    </row>
    <row r="7" spans="1:5" x14ac:dyDescent="0.2">
      <c r="A7" s="9" t="s">
        <v>34</v>
      </c>
      <c r="B7" s="20">
        <f>1/(1+B6^2)</f>
        <v>1</v>
      </c>
      <c r="D7" s="18">
        <v>0</v>
      </c>
      <c r="E7" s="14"/>
    </row>
    <row r="8" spans="1:5" x14ac:dyDescent="0.2">
      <c r="D8" s="19">
        <v>1</v>
      </c>
      <c r="E8" s="15"/>
    </row>
    <row r="9" spans="1:5" x14ac:dyDescent="0.2">
      <c r="A9" t="s">
        <v>66</v>
      </c>
      <c r="D9" s="19">
        <v>2</v>
      </c>
      <c r="E9" s="15"/>
    </row>
    <row r="10" spans="1:5" x14ac:dyDescent="0.2">
      <c r="A10" s="55" t="s">
        <v>83</v>
      </c>
      <c r="D10" s="19">
        <v>3</v>
      </c>
      <c r="E10" s="15"/>
    </row>
    <row r="11" spans="1:5" x14ac:dyDescent="0.2">
      <c r="A11" s="56" t="s">
        <v>84</v>
      </c>
      <c r="D11" s="19">
        <v>4</v>
      </c>
      <c r="E11" s="15"/>
    </row>
    <row r="12" spans="1:5" x14ac:dyDescent="0.2">
      <c r="A12" s="56" t="s">
        <v>129</v>
      </c>
      <c r="D12" s="19">
        <v>5</v>
      </c>
      <c r="E12" s="15"/>
    </row>
    <row r="13" spans="1:5" x14ac:dyDescent="0.2">
      <c r="A13" s="56">
        <v>1E-8</v>
      </c>
      <c r="D13" s="19"/>
      <c r="E13" s="15"/>
    </row>
    <row r="14" spans="1:5" x14ac:dyDescent="0.2">
      <c r="A14" s="56">
        <v>1</v>
      </c>
      <c r="D14" s="19"/>
      <c r="E14" s="15"/>
    </row>
    <row r="15" spans="1:5" x14ac:dyDescent="0.2">
      <c r="A15" s="57">
        <v>1</v>
      </c>
      <c r="D15" s="19"/>
      <c r="E15" s="15"/>
    </row>
    <row r="16" spans="1:5" x14ac:dyDescent="0.2">
      <c r="D16" s="20"/>
      <c r="E16" s="16"/>
    </row>
  </sheetData>
  <phoneticPr fontId="2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7B80-8DF7-4BD0-BAC2-EC61505D1209}">
  <sheetPr codeName="Sheet13"/>
  <dimension ref="A1:D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4" width="16.6328125" customWidth="1"/>
  </cols>
  <sheetData>
    <row r="1" spans="1:4" x14ac:dyDescent="0.2">
      <c r="A1" s="1" t="s">
        <v>131</v>
      </c>
    </row>
    <row r="2" spans="1:4" x14ac:dyDescent="0.2">
      <c r="A2" s="1"/>
    </row>
    <row r="3" spans="1:4" x14ac:dyDescent="0.2">
      <c r="A3" t="s">
        <v>54</v>
      </c>
    </row>
    <row r="5" spans="1:4" x14ac:dyDescent="0.2">
      <c r="A5" t="s">
        <v>89</v>
      </c>
      <c r="D5" t="s">
        <v>132</v>
      </c>
    </row>
    <row r="6" spans="1:4" x14ac:dyDescent="0.2">
      <c r="A6" s="22" t="s">
        <v>53</v>
      </c>
      <c r="B6" s="24"/>
      <c r="D6" s="3" t="s">
        <v>133</v>
      </c>
    </row>
    <row r="7" spans="1:4" x14ac:dyDescent="0.2">
      <c r="A7" s="9" t="s">
        <v>34</v>
      </c>
      <c r="B7" s="20">
        <f>1/(1+B6^2)</f>
        <v>1</v>
      </c>
      <c r="D7" s="14"/>
    </row>
    <row r="8" spans="1:4" x14ac:dyDescent="0.2">
      <c r="D8" s="15"/>
    </row>
    <row r="9" spans="1:4" x14ac:dyDescent="0.2">
      <c r="A9" t="s">
        <v>66</v>
      </c>
      <c r="D9" s="15"/>
    </row>
    <row r="10" spans="1:4" x14ac:dyDescent="0.2">
      <c r="A10" s="55" t="s">
        <v>83</v>
      </c>
      <c r="D10" s="15"/>
    </row>
    <row r="11" spans="1:4" x14ac:dyDescent="0.2">
      <c r="A11" s="56" t="s">
        <v>84</v>
      </c>
      <c r="D11" s="15"/>
    </row>
    <row r="12" spans="1:4" x14ac:dyDescent="0.2">
      <c r="A12" s="56" t="s">
        <v>134</v>
      </c>
      <c r="D12" s="15"/>
    </row>
    <row r="13" spans="1:4" x14ac:dyDescent="0.2">
      <c r="A13" s="56">
        <v>1E-8</v>
      </c>
      <c r="D13" s="15"/>
    </row>
    <row r="14" spans="1:4" x14ac:dyDescent="0.2">
      <c r="A14" s="57">
        <v>1</v>
      </c>
      <c r="D14" s="15"/>
    </row>
    <row r="15" spans="1:4" x14ac:dyDescent="0.2">
      <c r="D15" s="15"/>
    </row>
    <row r="16" spans="1:4" x14ac:dyDescent="0.2">
      <c r="D16" s="16"/>
    </row>
  </sheetData>
  <phoneticPr fontId="2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0C37-3B5B-4A18-BD35-09A9B39B1EC9}">
  <sheetPr codeName="Sheet4"/>
  <dimension ref="A1:H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8" width="14.6328125" customWidth="1"/>
  </cols>
  <sheetData>
    <row r="1" spans="1:8" x14ac:dyDescent="0.2">
      <c r="A1" s="1" t="s">
        <v>51</v>
      </c>
    </row>
    <row r="2" spans="1:8" x14ac:dyDescent="0.2">
      <c r="A2" s="1"/>
    </row>
    <row r="3" spans="1:8" x14ac:dyDescent="0.2">
      <c r="A3" t="s">
        <v>146</v>
      </c>
    </row>
    <row r="4" spans="1:8" x14ac:dyDescent="0.2">
      <c r="A4" t="s">
        <v>147</v>
      </c>
    </row>
    <row r="6" spans="1:8" x14ac:dyDescent="0.2">
      <c r="A6" t="s">
        <v>35</v>
      </c>
      <c r="D6" t="s">
        <v>90</v>
      </c>
    </row>
    <row r="7" spans="1:8" x14ac:dyDescent="0.2">
      <c r="A7" s="22" t="s">
        <v>36</v>
      </c>
      <c r="B7" s="23">
        <f>A19</f>
        <v>4</v>
      </c>
      <c r="D7" s="3" t="s">
        <v>46</v>
      </c>
      <c r="E7" s="3" t="s">
        <v>47</v>
      </c>
      <c r="F7" s="3" t="s">
        <v>48</v>
      </c>
      <c r="G7" s="3" t="s">
        <v>49</v>
      </c>
      <c r="H7" s="3" t="s">
        <v>50</v>
      </c>
    </row>
    <row r="8" spans="1:8" x14ac:dyDescent="0.2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</row>
    <row r="9" spans="1:8" x14ac:dyDescent="0.2">
      <c r="A9" s="7" t="s">
        <v>38</v>
      </c>
      <c r="B9" s="14"/>
      <c r="D9" s="19">
        <v>0.5</v>
      </c>
      <c r="E9" s="15"/>
      <c r="F9" s="15"/>
      <c r="G9" s="15"/>
      <c r="H9" s="15"/>
    </row>
    <row r="10" spans="1:8" x14ac:dyDescent="0.2">
      <c r="A10" s="8" t="s">
        <v>39</v>
      </c>
      <c r="B10" s="15"/>
      <c r="D10" s="19">
        <v>1</v>
      </c>
      <c r="E10" s="15"/>
      <c r="F10" s="15"/>
      <c r="G10" s="15"/>
      <c r="H10" s="15"/>
    </row>
    <row r="11" spans="1:8" x14ac:dyDescent="0.2">
      <c r="A11" s="8" t="s">
        <v>40</v>
      </c>
      <c r="B11" s="15"/>
      <c r="D11" s="19">
        <v>1.5</v>
      </c>
      <c r="E11" s="15"/>
      <c r="F11" s="15"/>
      <c r="G11" s="15"/>
      <c r="H11" s="15"/>
    </row>
    <row r="12" spans="1:8" x14ac:dyDescent="0.2">
      <c r="A12" s="9" t="s">
        <v>41</v>
      </c>
      <c r="B12" s="16"/>
      <c r="D12" s="19">
        <v>2</v>
      </c>
      <c r="E12" s="15"/>
      <c r="F12" s="15"/>
      <c r="G12" s="15"/>
      <c r="H12" s="15"/>
    </row>
    <row r="13" spans="1:8" x14ac:dyDescent="0.2">
      <c r="A13" s="7" t="s">
        <v>42</v>
      </c>
      <c r="B13" s="18">
        <f>B11</f>
        <v>0</v>
      </c>
      <c r="D13" s="19">
        <v>2.5</v>
      </c>
      <c r="E13" s="15"/>
      <c r="F13" s="15"/>
      <c r="G13" s="15"/>
      <c r="H13" s="15"/>
    </row>
    <row r="14" spans="1:8" x14ac:dyDescent="0.2">
      <c r="A14" s="8" t="s">
        <v>43</v>
      </c>
      <c r="B14" s="19">
        <f>B12</f>
        <v>0</v>
      </c>
      <c r="D14" s="19">
        <v>3</v>
      </c>
      <c r="E14" s="15"/>
      <c r="F14" s="15"/>
      <c r="G14" s="15"/>
      <c r="H14" s="15"/>
    </row>
    <row r="15" spans="1:8" x14ac:dyDescent="0.2">
      <c r="A15" s="8" t="s">
        <v>44</v>
      </c>
      <c r="B15" s="19" t="e">
        <f>-B9*(B9^2+B10^2)^(-3/2)</f>
        <v>#DIV/0!</v>
      </c>
      <c r="D15" s="19">
        <v>3.5</v>
      </c>
      <c r="E15" s="15"/>
      <c r="F15" s="15"/>
      <c r="G15" s="15"/>
      <c r="H15" s="15"/>
    </row>
    <row r="16" spans="1:8" x14ac:dyDescent="0.2">
      <c r="A16" s="9" t="s">
        <v>45</v>
      </c>
      <c r="B16" s="20" t="e">
        <f>-B10*(B9^2+B10^2)^(-3/2)</f>
        <v>#DIV/0!</v>
      </c>
      <c r="D16" s="19">
        <v>4</v>
      </c>
      <c r="E16" s="15"/>
      <c r="F16" s="15"/>
      <c r="G16" s="15"/>
      <c r="H16" s="15"/>
    </row>
    <row r="17" spans="1:8" x14ac:dyDescent="0.2">
      <c r="D17" s="20">
        <v>4.5</v>
      </c>
      <c r="E17" s="16"/>
      <c r="F17" s="16"/>
      <c r="G17" s="16"/>
      <c r="H17" s="16"/>
    </row>
    <row r="18" spans="1:8" x14ac:dyDescent="0.2">
      <c r="A18" t="s">
        <v>66</v>
      </c>
      <c r="D18" s="21">
        <v>5</v>
      </c>
      <c r="E18" s="25"/>
      <c r="F18" s="25"/>
      <c r="G18" s="25"/>
      <c r="H18" s="25"/>
    </row>
    <row r="19" spans="1:8" x14ac:dyDescent="0.2">
      <c r="A19" s="55">
        <v>4</v>
      </c>
      <c r="D19" s="19">
        <v>5.5</v>
      </c>
      <c r="E19" s="15"/>
      <c r="F19" s="15"/>
      <c r="G19" s="15"/>
      <c r="H19" s="15"/>
    </row>
    <row r="20" spans="1:8" x14ac:dyDescent="0.2">
      <c r="A20" s="56" t="s">
        <v>86</v>
      </c>
      <c r="D20" s="19">
        <v>6</v>
      </c>
      <c r="E20" s="15"/>
      <c r="F20" s="15"/>
      <c r="G20" s="15"/>
      <c r="H20" s="15"/>
    </row>
    <row r="21" spans="1:8" x14ac:dyDescent="0.2">
      <c r="A21" s="56" t="s">
        <v>87</v>
      </c>
      <c r="D21" s="19">
        <v>6.5</v>
      </c>
      <c r="E21" s="15"/>
      <c r="F21" s="15"/>
      <c r="G21" s="15"/>
      <c r="H21" s="15"/>
    </row>
    <row r="22" spans="1:8" x14ac:dyDescent="0.2">
      <c r="A22" s="56" t="s">
        <v>65</v>
      </c>
      <c r="D22" s="19">
        <v>7</v>
      </c>
      <c r="E22" s="15"/>
      <c r="F22" s="15"/>
      <c r="G22" s="15"/>
      <c r="H22" s="15"/>
    </row>
    <row r="23" spans="1:8" x14ac:dyDescent="0.2">
      <c r="A23" s="56" t="s">
        <v>88</v>
      </c>
      <c r="D23" s="19">
        <v>7.5</v>
      </c>
      <c r="E23" s="15"/>
      <c r="F23" s="15"/>
      <c r="G23" s="15"/>
      <c r="H23" s="15"/>
    </row>
    <row r="24" spans="1:8" x14ac:dyDescent="0.2">
      <c r="A24" s="56">
        <v>1E-8</v>
      </c>
      <c r="D24" s="19">
        <v>8</v>
      </c>
      <c r="E24" s="15"/>
      <c r="F24" s="15"/>
      <c r="G24" s="15"/>
      <c r="H24" s="15"/>
    </row>
    <row r="25" spans="1:8" x14ac:dyDescent="0.2">
      <c r="A25" s="57">
        <v>1</v>
      </c>
      <c r="D25" s="19">
        <v>8.5</v>
      </c>
      <c r="E25" s="15"/>
      <c r="F25" s="15"/>
      <c r="G25" s="15"/>
      <c r="H25" s="15"/>
    </row>
    <row r="26" spans="1:8" x14ac:dyDescent="0.2">
      <c r="D26" s="19">
        <v>9</v>
      </c>
      <c r="E26" s="15"/>
      <c r="F26" s="15"/>
      <c r="G26" s="15"/>
      <c r="H26" s="15"/>
    </row>
    <row r="27" spans="1:8" x14ac:dyDescent="0.2">
      <c r="D27" s="20">
        <v>9.5</v>
      </c>
      <c r="E27" s="16"/>
      <c r="F27" s="16"/>
      <c r="G27" s="16"/>
      <c r="H27" s="16"/>
    </row>
    <row r="28" spans="1:8" x14ac:dyDescent="0.2">
      <c r="D28" s="21">
        <v>10</v>
      </c>
      <c r="E28" s="25"/>
      <c r="F28" s="25"/>
      <c r="G28" s="25"/>
      <c r="H28" s="25"/>
    </row>
    <row r="29" spans="1:8" x14ac:dyDescent="0.2">
      <c r="D29" s="19"/>
      <c r="E29" s="15"/>
      <c r="F29" s="15"/>
      <c r="G29" s="15"/>
      <c r="H29" s="15"/>
    </row>
    <row r="30" spans="1:8" x14ac:dyDescent="0.2">
      <c r="D30" s="19"/>
      <c r="E30" s="15"/>
      <c r="F30" s="15"/>
      <c r="G30" s="15"/>
      <c r="H30" s="15"/>
    </row>
    <row r="31" spans="1:8" x14ac:dyDescent="0.2">
      <c r="D31" s="19"/>
      <c r="E31" s="15"/>
      <c r="F31" s="15"/>
      <c r="G31" s="15"/>
      <c r="H31" s="15"/>
    </row>
    <row r="32" spans="1:8" x14ac:dyDescent="0.2">
      <c r="D32" s="19"/>
      <c r="E32" s="15"/>
      <c r="F32" s="15"/>
      <c r="G32" s="15"/>
      <c r="H32" s="15"/>
    </row>
    <row r="33" spans="4:8" x14ac:dyDescent="0.2">
      <c r="D33" s="19"/>
      <c r="E33" s="15"/>
      <c r="F33" s="15"/>
      <c r="G33" s="15"/>
      <c r="H33" s="15"/>
    </row>
    <row r="34" spans="4:8" x14ac:dyDescent="0.2">
      <c r="D34" s="19"/>
      <c r="E34" s="15"/>
      <c r="F34" s="15"/>
      <c r="G34" s="15"/>
      <c r="H34" s="15"/>
    </row>
    <row r="35" spans="4:8" x14ac:dyDescent="0.2">
      <c r="D35" s="19"/>
      <c r="E35" s="15"/>
      <c r="F35" s="15"/>
      <c r="G35" s="15"/>
      <c r="H35" s="15"/>
    </row>
    <row r="36" spans="4:8" x14ac:dyDescent="0.2">
      <c r="D36" s="19"/>
      <c r="E36" s="15"/>
      <c r="F36" s="15"/>
      <c r="G36" s="15"/>
      <c r="H36" s="15"/>
    </row>
    <row r="37" spans="4:8" x14ac:dyDescent="0.2">
      <c r="D37" s="20"/>
      <c r="E37" s="16"/>
      <c r="F37" s="16"/>
      <c r="G37" s="16"/>
      <c r="H37" s="16"/>
    </row>
  </sheetData>
  <phoneticPr fontId="2"/>
  <dataValidations count="1">
    <dataValidation type="whole" allowBlank="1" showInputMessage="1" showErrorMessage="1" sqref="B7" xr:uid="{BF6BF61E-4042-421E-B2B1-6352D66DF77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C8D0-D10C-4598-A30B-0D4D287CE382}">
  <dimension ref="A1:L37"/>
  <sheetViews>
    <sheetView workbookViewId="0"/>
  </sheetViews>
  <sheetFormatPr defaultRowHeight="13" x14ac:dyDescent="0.2"/>
  <cols>
    <col min="1" max="1" width="10.6328125" customWidth="1"/>
    <col min="2" max="2" width="14.6328125" customWidth="1"/>
    <col min="4" max="12" width="14.6328125" customWidth="1"/>
  </cols>
  <sheetData>
    <row r="1" spans="1:12" x14ac:dyDescent="0.2">
      <c r="A1" s="1" t="s">
        <v>135</v>
      </c>
    </row>
    <row r="2" spans="1:12" x14ac:dyDescent="0.2">
      <c r="A2" s="1"/>
    </row>
    <row r="3" spans="1:12" x14ac:dyDescent="0.2">
      <c r="A3" t="s">
        <v>142</v>
      </c>
    </row>
    <row r="4" spans="1:12" x14ac:dyDescent="0.2">
      <c r="A4" t="s">
        <v>148</v>
      </c>
    </row>
    <row r="6" spans="1:12" x14ac:dyDescent="0.2">
      <c r="A6" t="s">
        <v>35</v>
      </c>
      <c r="D6" t="s">
        <v>90</v>
      </c>
    </row>
    <row r="7" spans="1:12" x14ac:dyDescent="0.2">
      <c r="A7" s="22" t="s">
        <v>36</v>
      </c>
      <c r="B7" s="23">
        <f>A19</f>
        <v>2</v>
      </c>
      <c r="D7" s="3" t="s">
        <v>46</v>
      </c>
      <c r="E7" s="3" t="s">
        <v>47</v>
      </c>
      <c r="F7" s="3" t="s">
        <v>48</v>
      </c>
      <c r="G7" s="3" t="s">
        <v>140</v>
      </c>
      <c r="H7" s="3" t="s">
        <v>141</v>
      </c>
      <c r="I7" s="3"/>
      <c r="J7" s="3"/>
      <c r="K7" s="3"/>
      <c r="L7" s="3"/>
    </row>
    <row r="8" spans="1:12" x14ac:dyDescent="0.2">
      <c r="A8" s="22" t="s">
        <v>37</v>
      </c>
      <c r="B8" s="24"/>
      <c r="D8" s="18">
        <v>0</v>
      </c>
      <c r="E8" s="18">
        <v>1</v>
      </c>
      <c r="F8" s="18">
        <v>0</v>
      </c>
      <c r="G8" s="18">
        <v>0</v>
      </c>
      <c r="H8" s="18">
        <f>SQRT(3)</f>
        <v>1.7320508075688772</v>
      </c>
      <c r="I8" s="18"/>
      <c r="J8" s="18"/>
      <c r="K8" s="18"/>
      <c r="L8" s="18"/>
    </row>
    <row r="9" spans="1:12" x14ac:dyDescent="0.2">
      <c r="A9" s="7" t="s">
        <v>38</v>
      </c>
      <c r="B9" s="14"/>
      <c r="D9" s="19">
        <v>0.5</v>
      </c>
      <c r="E9" s="15"/>
      <c r="F9" s="15"/>
      <c r="G9" s="15"/>
      <c r="H9" s="15"/>
      <c r="I9" s="15"/>
      <c r="J9" s="15"/>
      <c r="K9" s="15"/>
      <c r="L9" s="15"/>
    </row>
    <row r="10" spans="1:12" x14ac:dyDescent="0.2">
      <c r="A10" s="8" t="s">
        <v>39</v>
      </c>
      <c r="B10" s="15"/>
      <c r="D10" s="19">
        <v>1</v>
      </c>
      <c r="E10" s="15"/>
      <c r="F10" s="15"/>
      <c r="G10" s="15"/>
      <c r="H10" s="15"/>
      <c r="I10" s="15"/>
      <c r="J10" s="15"/>
      <c r="K10" s="15"/>
      <c r="L10" s="15"/>
    </row>
    <row r="11" spans="1:12" x14ac:dyDescent="0.2">
      <c r="A11" s="8" t="s">
        <v>40</v>
      </c>
      <c r="B11" s="15"/>
      <c r="D11" s="19">
        <v>1.5</v>
      </c>
      <c r="E11" s="15"/>
      <c r="F11" s="15"/>
      <c r="G11" s="15"/>
      <c r="H11" s="15"/>
      <c r="I11" s="15"/>
      <c r="J11" s="15"/>
      <c r="K11" s="15"/>
      <c r="L11" s="15"/>
    </row>
    <row r="12" spans="1:12" x14ac:dyDescent="0.2">
      <c r="A12" s="9" t="s">
        <v>41</v>
      </c>
      <c r="B12" s="16"/>
      <c r="D12" s="19">
        <v>2</v>
      </c>
      <c r="E12" s="15"/>
      <c r="F12" s="15"/>
      <c r="G12" s="15"/>
      <c r="H12" s="15"/>
      <c r="I12" s="15"/>
      <c r="J12" s="15"/>
      <c r="K12" s="15"/>
      <c r="L12" s="15"/>
    </row>
    <row r="13" spans="1:12" x14ac:dyDescent="0.2">
      <c r="A13" s="7" t="s">
        <v>136</v>
      </c>
      <c r="B13" s="18" t="e">
        <f>-B9*(B9^2+B10^2)^(-3/2)</f>
        <v>#DIV/0!</v>
      </c>
      <c r="D13" s="19">
        <v>2.5</v>
      </c>
      <c r="E13" s="15"/>
      <c r="F13" s="15"/>
      <c r="G13" s="15"/>
      <c r="H13" s="15"/>
      <c r="I13" s="15"/>
      <c r="J13" s="15"/>
      <c r="K13" s="15"/>
      <c r="L13" s="15"/>
    </row>
    <row r="14" spans="1:12" x14ac:dyDescent="0.2">
      <c r="A14" s="8" t="s">
        <v>137</v>
      </c>
      <c r="B14" s="19" t="e">
        <f>-B10*(B9^2+B10^2)^(-3/2)</f>
        <v>#DIV/0!</v>
      </c>
      <c r="D14" s="19">
        <v>3</v>
      </c>
      <c r="E14" s="15"/>
      <c r="F14" s="15"/>
      <c r="G14" s="15"/>
      <c r="H14" s="15"/>
      <c r="I14" s="15"/>
      <c r="J14" s="15"/>
      <c r="K14" s="15"/>
      <c r="L14" s="15"/>
    </row>
    <row r="15" spans="1:12" x14ac:dyDescent="0.2">
      <c r="A15" s="8" t="s">
        <v>138</v>
      </c>
      <c r="B15" s="19"/>
      <c r="D15" s="19">
        <v>3.5</v>
      </c>
      <c r="E15" s="15"/>
      <c r="F15" s="15"/>
      <c r="G15" s="15"/>
      <c r="H15" s="15"/>
      <c r="I15" s="15"/>
      <c r="J15" s="15"/>
      <c r="K15" s="15"/>
      <c r="L15" s="15"/>
    </row>
    <row r="16" spans="1:12" x14ac:dyDescent="0.2">
      <c r="A16" s="9" t="s">
        <v>139</v>
      </c>
      <c r="B16" s="20"/>
      <c r="D16" s="19">
        <v>4</v>
      </c>
      <c r="E16" s="15"/>
      <c r="F16" s="15"/>
      <c r="G16" s="15"/>
      <c r="H16" s="15"/>
      <c r="I16" s="15"/>
      <c r="J16" s="15"/>
      <c r="K16" s="15"/>
      <c r="L16" s="15"/>
    </row>
    <row r="17" spans="1:12" x14ac:dyDescent="0.2">
      <c r="D17" s="20">
        <v>4.5</v>
      </c>
      <c r="E17" s="16"/>
      <c r="F17" s="16"/>
      <c r="G17" s="16"/>
      <c r="H17" s="16"/>
      <c r="I17" s="16"/>
      <c r="J17" s="16"/>
      <c r="K17" s="16"/>
      <c r="L17" s="16"/>
    </row>
    <row r="18" spans="1:12" x14ac:dyDescent="0.2">
      <c r="A18" t="s">
        <v>66</v>
      </c>
      <c r="D18" s="21">
        <v>5</v>
      </c>
      <c r="E18" s="25"/>
      <c r="F18" s="25"/>
      <c r="G18" s="25"/>
      <c r="H18" s="25"/>
      <c r="I18" s="25"/>
      <c r="J18" s="25"/>
      <c r="K18" s="25"/>
      <c r="L18" s="25"/>
    </row>
    <row r="19" spans="1:12" x14ac:dyDescent="0.2">
      <c r="A19" s="55">
        <v>2</v>
      </c>
      <c r="D19" s="19">
        <v>5.5</v>
      </c>
      <c r="E19" s="15"/>
      <c r="F19" s="15"/>
      <c r="G19" s="15"/>
      <c r="H19" s="15"/>
      <c r="I19" s="15"/>
      <c r="J19" s="15"/>
      <c r="K19" s="15"/>
      <c r="L19" s="15"/>
    </row>
    <row r="20" spans="1:12" x14ac:dyDescent="0.2">
      <c r="A20" s="56" t="s">
        <v>143</v>
      </c>
      <c r="D20" s="19">
        <v>6</v>
      </c>
      <c r="E20" s="15"/>
      <c r="F20" s="15"/>
      <c r="G20" s="15"/>
      <c r="H20" s="15"/>
      <c r="I20" s="15"/>
      <c r="J20" s="15"/>
      <c r="K20" s="15"/>
      <c r="L20" s="15"/>
    </row>
    <row r="21" spans="1:12" x14ac:dyDescent="0.2">
      <c r="A21" s="56" t="s">
        <v>144</v>
      </c>
      <c r="D21" s="19">
        <v>6.5</v>
      </c>
      <c r="E21" s="15"/>
      <c r="F21" s="15"/>
      <c r="G21" s="15"/>
      <c r="H21" s="15"/>
      <c r="I21" s="15"/>
      <c r="J21" s="15"/>
      <c r="K21" s="15"/>
      <c r="L21" s="15"/>
    </row>
    <row r="22" spans="1:12" x14ac:dyDescent="0.2">
      <c r="A22" s="56" t="s">
        <v>72</v>
      </c>
      <c r="D22" s="19">
        <v>7</v>
      </c>
      <c r="E22" s="15"/>
      <c r="F22" s="15"/>
      <c r="G22" s="15"/>
      <c r="H22" s="15"/>
      <c r="I22" s="15"/>
      <c r="J22" s="15"/>
      <c r="K22" s="15"/>
      <c r="L22" s="15"/>
    </row>
    <row r="23" spans="1:12" x14ac:dyDescent="0.2">
      <c r="A23" s="56" t="s">
        <v>145</v>
      </c>
      <c r="D23" s="19">
        <v>7.5</v>
      </c>
      <c r="E23" s="15"/>
      <c r="F23" s="15"/>
      <c r="G23" s="15"/>
      <c r="H23" s="15"/>
      <c r="I23" s="15"/>
      <c r="J23" s="15"/>
      <c r="K23" s="15"/>
      <c r="L23" s="15"/>
    </row>
    <row r="24" spans="1:12" x14ac:dyDescent="0.2">
      <c r="A24" s="56">
        <v>1E-8</v>
      </c>
      <c r="D24" s="19">
        <v>8</v>
      </c>
      <c r="E24" s="15"/>
      <c r="F24" s="15"/>
      <c r="G24" s="15"/>
      <c r="H24" s="15"/>
      <c r="I24" s="15"/>
      <c r="J24" s="15"/>
      <c r="K24" s="15"/>
      <c r="L24" s="15"/>
    </row>
    <row r="25" spans="1:12" x14ac:dyDescent="0.2">
      <c r="A25" s="57">
        <v>1</v>
      </c>
      <c r="D25" s="19">
        <v>8.5</v>
      </c>
      <c r="E25" s="15"/>
      <c r="F25" s="15"/>
      <c r="G25" s="15"/>
      <c r="H25" s="15"/>
      <c r="I25" s="15"/>
      <c r="J25" s="15"/>
      <c r="K25" s="15"/>
      <c r="L25" s="15"/>
    </row>
    <row r="26" spans="1:12" x14ac:dyDescent="0.2">
      <c r="D26" s="19">
        <v>9</v>
      </c>
      <c r="E26" s="15"/>
      <c r="F26" s="15"/>
      <c r="G26" s="15"/>
      <c r="H26" s="15"/>
      <c r="I26" s="15"/>
      <c r="J26" s="15"/>
      <c r="K26" s="15"/>
      <c r="L26" s="15"/>
    </row>
    <row r="27" spans="1:12" x14ac:dyDescent="0.2">
      <c r="D27" s="20">
        <v>9.5</v>
      </c>
      <c r="E27" s="16"/>
      <c r="F27" s="16"/>
      <c r="G27" s="16"/>
      <c r="H27" s="16"/>
      <c r="I27" s="16"/>
      <c r="J27" s="16"/>
      <c r="K27" s="16"/>
      <c r="L27" s="16"/>
    </row>
    <row r="28" spans="1:12" x14ac:dyDescent="0.2">
      <c r="D28" s="21">
        <v>10</v>
      </c>
      <c r="E28" s="25"/>
      <c r="F28" s="25"/>
      <c r="G28" s="25"/>
      <c r="H28" s="25"/>
      <c r="I28" s="25"/>
      <c r="J28" s="25"/>
      <c r="K28" s="25"/>
      <c r="L28" s="25"/>
    </row>
    <row r="29" spans="1:12" x14ac:dyDescent="0.2">
      <c r="D29" s="19"/>
      <c r="E29" s="15"/>
      <c r="F29" s="15"/>
      <c r="G29" s="15"/>
      <c r="H29" s="15"/>
      <c r="I29" s="15"/>
      <c r="J29" s="15"/>
      <c r="K29" s="15"/>
      <c r="L29" s="15"/>
    </row>
    <row r="30" spans="1:12" x14ac:dyDescent="0.2">
      <c r="D30" s="19"/>
      <c r="E30" s="15"/>
      <c r="F30" s="15"/>
      <c r="G30" s="15"/>
      <c r="H30" s="15"/>
      <c r="I30" s="15"/>
      <c r="J30" s="15"/>
      <c r="K30" s="15"/>
      <c r="L30" s="15"/>
    </row>
    <row r="31" spans="1:12" x14ac:dyDescent="0.2">
      <c r="D31" s="19"/>
      <c r="E31" s="15"/>
      <c r="F31" s="15"/>
      <c r="G31" s="15"/>
      <c r="H31" s="15"/>
      <c r="I31" s="15"/>
      <c r="J31" s="15"/>
      <c r="K31" s="15"/>
      <c r="L31" s="15"/>
    </row>
    <row r="32" spans="1:12" x14ac:dyDescent="0.2">
      <c r="D32" s="19"/>
      <c r="E32" s="15"/>
      <c r="F32" s="15"/>
      <c r="G32" s="15"/>
      <c r="H32" s="15"/>
      <c r="I32" s="15"/>
      <c r="J32" s="15"/>
      <c r="K32" s="15"/>
      <c r="L32" s="15"/>
    </row>
    <row r="33" spans="4:12" x14ac:dyDescent="0.2">
      <c r="D33" s="19"/>
      <c r="E33" s="15"/>
      <c r="F33" s="15"/>
      <c r="G33" s="15"/>
      <c r="H33" s="15"/>
      <c r="I33" s="15"/>
      <c r="J33" s="15"/>
      <c r="K33" s="15"/>
      <c r="L33" s="15"/>
    </row>
    <row r="34" spans="4:12" x14ac:dyDescent="0.2">
      <c r="D34" s="19"/>
      <c r="E34" s="15"/>
      <c r="F34" s="15"/>
      <c r="G34" s="15"/>
      <c r="H34" s="15"/>
      <c r="I34" s="15"/>
      <c r="J34" s="15"/>
      <c r="K34" s="15"/>
      <c r="L34" s="15"/>
    </row>
    <row r="35" spans="4:12" x14ac:dyDescent="0.2">
      <c r="D35" s="19"/>
      <c r="E35" s="15"/>
      <c r="F35" s="15"/>
      <c r="G35" s="15"/>
      <c r="H35" s="15"/>
      <c r="I35" s="15"/>
      <c r="J35" s="15"/>
      <c r="K35" s="15"/>
      <c r="L35" s="15"/>
    </row>
    <row r="36" spans="4:12" x14ac:dyDescent="0.2">
      <c r="D36" s="19"/>
      <c r="E36" s="15"/>
      <c r="F36" s="15"/>
      <c r="G36" s="15"/>
      <c r="H36" s="15"/>
      <c r="I36" s="15"/>
      <c r="J36" s="15"/>
      <c r="K36" s="15"/>
      <c r="L36" s="15"/>
    </row>
    <row r="37" spans="4:12" x14ac:dyDescent="0.2">
      <c r="D37" s="20"/>
      <c r="E37" s="16"/>
      <c r="F37" s="16"/>
      <c r="G37" s="16"/>
      <c r="H37" s="16"/>
      <c r="I37" s="16"/>
      <c r="J37" s="16"/>
      <c r="K37" s="16"/>
      <c r="L37" s="16"/>
    </row>
  </sheetData>
  <phoneticPr fontId="2"/>
  <dataValidations count="1">
    <dataValidation type="whole" allowBlank="1" showInputMessage="1" showErrorMessage="1" sqref="B7" xr:uid="{4F56C14A-9166-43FC-9697-8C7DC2681713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7A9A-4B9B-49F1-99DF-8DDB82DAFBA4}">
  <sheetPr codeName="Sheet2"/>
  <dimension ref="A1:E39"/>
  <sheetViews>
    <sheetView workbookViewId="0"/>
  </sheetViews>
  <sheetFormatPr defaultRowHeight="13" x14ac:dyDescent="0.2"/>
  <cols>
    <col min="1" max="1" width="16.6328125" customWidth="1"/>
    <col min="2" max="2" width="10.6328125" customWidth="1"/>
    <col min="3" max="3" width="9" customWidth="1"/>
    <col min="4" max="4" width="10.6328125" customWidth="1"/>
  </cols>
  <sheetData>
    <row r="1" spans="1:5" x14ac:dyDescent="0.2">
      <c r="A1" s="1" t="s">
        <v>19</v>
      </c>
    </row>
    <row r="2" spans="1:5" x14ac:dyDescent="0.2">
      <c r="A2" s="1"/>
    </row>
    <row r="3" spans="1:5" x14ac:dyDescent="0.2">
      <c r="A3" s="10" t="s">
        <v>17</v>
      </c>
    </row>
    <row r="4" spans="1:5" x14ac:dyDescent="0.2">
      <c r="A4" t="s">
        <v>18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A32</f>
        <v>2</v>
      </c>
      <c r="C7" s="2"/>
    </row>
    <row r="8" spans="1:5" x14ac:dyDescent="0.2">
      <c r="A8" s="7" t="s">
        <v>23</v>
      </c>
      <c r="B8" s="14"/>
    </row>
    <row r="9" spans="1:5" x14ac:dyDescent="0.2">
      <c r="A9" s="8" t="s">
        <v>24</v>
      </c>
      <c r="B9" s="15"/>
    </row>
    <row r="10" spans="1:5" x14ac:dyDescent="0.2">
      <c r="A10" s="8" t="s">
        <v>25</v>
      </c>
      <c r="B10" s="15"/>
    </row>
    <row r="11" spans="1:5" x14ac:dyDescent="0.2">
      <c r="A11" s="9" t="s">
        <v>26</v>
      </c>
      <c r="B11" s="16"/>
    </row>
    <row r="12" spans="1:5" x14ac:dyDescent="0.2">
      <c r="A12" s="7" t="s">
        <v>116</v>
      </c>
      <c r="B12" s="18">
        <f>4*B8^2+B9^2-16</f>
        <v>-16</v>
      </c>
      <c r="C12" s="2"/>
    </row>
    <row r="13" spans="1:5" x14ac:dyDescent="0.2">
      <c r="A13" s="8" t="s">
        <v>118</v>
      </c>
      <c r="B13" s="19">
        <f>B8^2+B9^2-9</f>
        <v>-9</v>
      </c>
      <c r="C13" s="2"/>
    </row>
    <row r="14" spans="1:5" x14ac:dyDescent="0.2">
      <c r="A14" s="8" t="s">
        <v>119</v>
      </c>
      <c r="B14" s="19"/>
      <c r="C14" s="2"/>
    </row>
    <row r="15" spans="1:5" x14ac:dyDescent="0.2">
      <c r="A15" s="9" t="s">
        <v>120</v>
      </c>
      <c r="B15" s="20"/>
      <c r="C15" s="2"/>
    </row>
    <row r="16" spans="1:5" x14ac:dyDescent="0.2">
      <c r="A16" s="7" t="s">
        <v>124</v>
      </c>
      <c r="B16" s="26">
        <f>8*B8</f>
        <v>0</v>
      </c>
      <c r="C16" s="27">
        <f>2*B9</f>
        <v>0</v>
      </c>
      <c r="D16" s="27"/>
      <c r="E16" s="28"/>
    </row>
    <row r="17" spans="1:5" x14ac:dyDescent="0.2">
      <c r="A17" s="8" t="s">
        <v>123</v>
      </c>
      <c r="B17" s="29">
        <f>2*B8</f>
        <v>0</v>
      </c>
      <c r="C17" s="30">
        <f>2*B9</f>
        <v>0</v>
      </c>
      <c r="D17" s="30"/>
      <c r="E17" s="31"/>
    </row>
    <row r="18" spans="1:5" x14ac:dyDescent="0.2">
      <c r="A18" s="8" t="s">
        <v>122</v>
      </c>
      <c r="B18" s="29"/>
      <c r="C18" s="30"/>
      <c r="D18" s="30"/>
      <c r="E18" s="31"/>
    </row>
    <row r="19" spans="1:5" x14ac:dyDescent="0.2">
      <c r="A19" s="9" t="s">
        <v>121</v>
      </c>
      <c r="B19" s="32"/>
      <c r="C19" s="33"/>
      <c r="D19" s="33"/>
      <c r="E19" s="34"/>
    </row>
    <row r="20" spans="1:5" x14ac:dyDescent="0.2">
      <c r="A20" s="13" t="s">
        <v>20</v>
      </c>
    </row>
    <row r="21" spans="1:5" x14ac:dyDescent="0.2">
      <c r="A21" s="7" t="s">
        <v>27</v>
      </c>
      <c r="B21" s="18">
        <v>0</v>
      </c>
    </row>
    <row r="22" spans="1:5" x14ac:dyDescent="0.2">
      <c r="A22" s="8" t="s">
        <v>28</v>
      </c>
      <c r="B22" s="19">
        <v>0</v>
      </c>
    </row>
    <row r="23" spans="1:5" x14ac:dyDescent="0.2">
      <c r="A23" s="8" t="s">
        <v>29</v>
      </c>
      <c r="B23" s="19"/>
    </row>
    <row r="24" spans="1:5" x14ac:dyDescent="0.2">
      <c r="A24" s="9" t="s">
        <v>30</v>
      </c>
      <c r="B24" s="20"/>
    </row>
    <row r="25" spans="1:5" x14ac:dyDescent="0.2">
      <c r="A25" s="13" t="s">
        <v>21</v>
      </c>
    </row>
    <row r="26" spans="1:5" x14ac:dyDescent="0.2">
      <c r="A26" s="7" t="s">
        <v>23</v>
      </c>
      <c r="B26" s="14"/>
    </row>
    <row r="27" spans="1:5" x14ac:dyDescent="0.2">
      <c r="A27" s="8" t="s">
        <v>24</v>
      </c>
      <c r="B27" s="15"/>
    </row>
    <row r="28" spans="1:5" x14ac:dyDescent="0.2">
      <c r="A28" s="8" t="s">
        <v>25</v>
      </c>
      <c r="B28" s="15"/>
    </row>
    <row r="29" spans="1:5" x14ac:dyDescent="0.2">
      <c r="A29" s="9" t="s">
        <v>26</v>
      </c>
      <c r="B29" s="16"/>
    </row>
    <row r="31" spans="1:5" x14ac:dyDescent="0.2">
      <c r="A31" t="s">
        <v>66</v>
      </c>
    </row>
    <row r="32" spans="1:5" x14ac:dyDescent="0.2">
      <c r="A32" s="55">
        <v>2</v>
      </c>
    </row>
    <row r="33" spans="1:1" x14ac:dyDescent="0.2">
      <c r="A33" s="56" t="s">
        <v>71</v>
      </c>
    </row>
    <row r="34" spans="1:1" x14ac:dyDescent="0.2">
      <c r="A34" s="56" t="s">
        <v>125</v>
      </c>
    </row>
    <row r="35" spans="1:1" x14ac:dyDescent="0.2">
      <c r="A35" s="56" t="s">
        <v>126</v>
      </c>
    </row>
    <row r="36" spans="1:1" x14ac:dyDescent="0.2">
      <c r="A36" s="56" t="s">
        <v>127</v>
      </c>
    </row>
    <row r="37" spans="1:1" x14ac:dyDescent="0.2">
      <c r="A37" s="56" t="s">
        <v>128</v>
      </c>
    </row>
    <row r="38" spans="1:1" x14ac:dyDescent="0.2">
      <c r="A38" s="56">
        <v>1E-8</v>
      </c>
    </row>
    <row r="39" spans="1:1" x14ac:dyDescent="0.2">
      <c r="A39" s="57">
        <v>1</v>
      </c>
    </row>
  </sheetData>
  <phoneticPr fontId="2"/>
  <dataValidations count="1">
    <dataValidation type="whole" allowBlank="1" showInputMessage="1" showErrorMessage="1" sqref="B7" xr:uid="{C2AF7E34-D1E2-4017-AD46-31509E13CE96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DF26-835D-4B04-9FC2-3B4B267CAC4D}">
  <sheetPr codeName="Sheet8"/>
  <dimension ref="A1:E27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19</v>
      </c>
    </row>
    <row r="2" spans="1:5" x14ac:dyDescent="0.2">
      <c r="A2" s="1"/>
    </row>
    <row r="3" spans="1:5" x14ac:dyDescent="0.2">
      <c r="A3" s="10" t="s">
        <v>17</v>
      </c>
    </row>
    <row r="4" spans="1:5" x14ac:dyDescent="0.2">
      <c r="A4" t="s">
        <v>18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A20</f>
        <v>2</v>
      </c>
      <c r="C7" s="2"/>
    </row>
    <row r="8" spans="1:5" x14ac:dyDescent="0.2">
      <c r="A8" s="22" t="s">
        <v>53</v>
      </c>
      <c r="B8" s="47"/>
      <c r="C8" s="48"/>
      <c r="D8" s="48"/>
      <c r="E8" s="49"/>
    </row>
    <row r="9" spans="1:5" x14ac:dyDescent="0.2">
      <c r="A9" s="22" t="s">
        <v>117</v>
      </c>
      <c r="B9" s="50">
        <f>4*B8^2+C8^2-16</f>
        <v>-16</v>
      </c>
      <c r="C9" s="51">
        <f>B8^2+C8^2-9</f>
        <v>-9</v>
      </c>
      <c r="D9" s="51"/>
      <c r="E9" s="52"/>
    </row>
    <row r="10" spans="1:5" x14ac:dyDescent="0.2">
      <c r="A10" s="44" t="s">
        <v>99</v>
      </c>
      <c r="B10" s="26">
        <f>8*B8</f>
        <v>0</v>
      </c>
      <c r="C10" s="27">
        <f>2*C8</f>
        <v>0</v>
      </c>
      <c r="D10" s="27"/>
      <c r="E10" s="28"/>
    </row>
    <row r="11" spans="1:5" x14ac:dyDescent="0.2">
      <c r="A11" s="8"/>
      <c r="B11" s="29">
        <f>2*B8</f>
        <v>0</v>
      </c>
      <c r="C11" s="30">
        <f>2*C8</f>
        <v>0</v>
      </c>
      <c r="D11" s="30"/>
      <c r="E11" s="31"/>
    </row>
    <row r="12" spans="1:5" x14ac:dyDescent="0.2">
      <c r="A12" s="45"/>
      <c r="B12" s="29"/>
      <c r="C12" s="30"/>
      <c r="D12" s="30"/>
      <c r="E12" s="31"/>
    </row>
    <row r="13" spans="1:5" x14ac:dyDescent="0.2">
      <c r="A13" s="46"/>
      <c r="B13" s="32"/>
      <c r="C13" s="33"/>
      <c r="D13" s="33"/>
      <c r="E13" s="34"/>
    </row>
    <row r="14" spans="1:5" x14ac:dyDescent="0.2">
      <c r="A14" s="53" t="s">
        <v>20</v>
      </c>
    </row>
    <row r="15" spans="1:5" x14ac:dyDescent="0.2">
      <c r="A15" s="22" t="s">
        <v>27</v>
      </c>
      <c r="B15" s="50">
        <v>0</v>
      </c>
      <c r="C15" s="51">
        <v>0</v>
      </c>
      <c r="D15" s="51"/>
      <c r="E15" s="52"/>
    </row>
    <row r="16" spans="1:5" x14ac:dyDescent="0.2">
      <c r="A16" s="10" t="s">
        <v>21</v>
      </c>
    </row>
    <row r="17" spans="1:5" x14ac:dyDescent="0.2">
      <c r="A17" s="22" t="s">
        <v>23</v>
      </c>
      <c r="B17" s="47"/>
      <c r="C17" s="48"/>
      <c r="D17" s="48"/>
      <c r="E17" s="49"/>
    </row>
    <row r="19" spans="1:5" x14ac:dyDescent="0.2">
      <c r="A19" t="s">
        <v>66</v>
      </c>
    </row>
    <row r="20" spans="1:5" x14ac:dyDescent="0.2">
      <c r="A20" s="55">
        <v>2</v>
      </c>
    </row>
    <row r="21" spans="1:5" x14ac:dyDescent="0.2">
      <c r="A21" s="56" t="s">
        <v>94</v>
      </c>
    </row>
    <row r="22" spans="1:5" x14ac:dyDescent="0.2">
      <c r="A22" s="56" t="s">
        <v>100</v>
      </c>
    </row>
    <row r="23" spans="1:5" x14ac:dyDescent="0.2">
      <c r="A23" s="56" t="s">
        <v>101</v>
      </c>
    </row>
    <row r="24" spans="1:5" x14ac:dyDescent="0.2">
      <c r="A24" s="56" t="s">
        <v>102</v>
      </c>
    </row>
    <row r="25" spans="1:5" x14ac:dyDescent="0.2">
      <c r="A25" s="56" t="s">
        <v>103</v>
      </c>
    </row>
    <row r="26" spans="1:5" x14ac:dyDescent="0.2">
      <c r="A26" s="56">
        <v>1E-8</v>
      </c>
    </row>
    <row r="27" spans="1:5" x14ac:dyDescent="0.2">
      <c r="A27" s="57">
        <v>1</v>
      </c>
    </row>
  </sheetData>
  <phoneticPr fontId="2"/>
  <dataValidations count="1">
    <dataValidation type="whole" allowBlank="1" showInputMessage="1" showErrorMessage="1" sqref="B7" xr:uid="{4E6EB165-8116-4A8A-8827-6DCF10D00397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2B0DB-59FC-4164-AC9E-A6E6ADE86EF5}">
  <sheetPr codeName="Sheet7"/>
  <dimension ref="A1:F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62</v>
      </c>
    </row>
    <row r="2" spans="1:6" x14ac:dyDescent="0.2">
      <c r="A2" s="1"/>
    </row>
    <row r="3" spans="1:6" x14ac:dyDescent="0.2">
      <c r="A3" t="s">
        <v>60</v>
      </c>
    </row>
    <row r="5" spans="1:6" x14ac:dyDescent="0.2">
      <c r="A5" t="s">
        <v>0</v>
      </c>
      <c r="D5" t="s">
        <v>70</v>
      </c>
    </row>
    <row r="6" spans="1:6" x14ac:dyDescent="0.2">
      <c r="A6" s="22" t="s">
        <v>53</v>
      </c>
      <c r="B6" s="24"/>
      <c r="D6" s="3" t="s">
        <v>56</v>
      </c>
      <c r="E6" s="3" t="s">
        <v>57</v>
      </c>
      <c r="F6" s="3" t="s">
        <v>63</v>
      </c>
    </row>
    <row r="7" spans="1:6" x14ac:dyDescent="0.2">
      <c r="A7" s="9" t="s">
        <v>34</v>
      </c>
      <c r="B7" s="20">
        <f>B6^3-2*B6-5</f>
        <v>-5</v>
      </c>
      <c r="D7" s="18">
        <v>1</v>
      </c>
      <c r="E7" s="18">
        <v>3</v>
      </c>
      <c r="F7" s="14"/>
    </row>
    <row r="8" spans="1:6" x14ac:dyDescent="0.2">
      <c r="D8" s="19">
        <v>0</v>
      </c>
      <c r="E8" s="19">
        <v>10</v>
      </c>
      <c r="F8" s="15"/>
    </row>
    <row r="9" spans="1:6" x14ac:dyDescent="0.2">
      <c r="A9" t="s">
        <v>66</v>
      </c>
      <c r="D9" s="19">
        <v>0</v>
      </c>
      <c r="E9" s="19">
        <v>2</v>
      </c>
      <c r="F9" s="15"/>
    </row>
    <row r="10" spans="1:6" x14ac:dyDescent="0.2">
      <c r="A10" s="55" t="s">
        <v>67</v>
      </c>
      <c r="D10" s="19"/>
      <c r="E10" s="19"/>
      <c r="F10" s="15"/>
    </row>
    <row r="11" spans="1:6" x14ac:dyDescent="0.2">
      <c r="A11" s="56" t="s">
        <v>68</v>
      </c>
      <c r="D11" s="19"/>
      <c r="E11" s="19"/>
      <c r="F11" s="15"/>
    </row>
    <row r="12" spans="1:6" x14ac:dyDescent="0.2">
      <c r="A12" s="56" t="s">
        <v>69</v>
      </c>
      <c r="D12" s="19"/>
      <c r="E12" s="19"/>
      <c r="F12" s="15"/>
    </row>
    <row r="13" spans="1:6" x14ac:dyDescent="0.2">
      <c r="A13" s="57">
        <v>1E-8</v>
      </c>
      <c r="D13" s="19"/>
      <c r="E13" s="19"/>
      <c r="F13" s="15"/>
    </row>
    <row r="14" spans="1:6" x14ac:dyDescent="0.2">
      <c r="D14" s="19"/>
      <c r="E14" s="19"/>
      <c r="F14" s="15"/>
    </row>
    <row r="15" spans="1:6" x14ac:dyDescent="0.2">
      <c r="D15" s="19"/>
      <c r="E15" s="19"/>
      <c r="F15" s="15"/>
    </row>
    <row r="16" spans="1:6" x14ac:dyDescent="0.2"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22C2-787C-49CB-AF65-CF7A5757A9F4}">
  <sheetPr codeName="Sheet3"/>
  <dimension ref="A1:B36"/>
  <sheetViews>
    <sheetView workbookViewId="0"/>
  </sheetViews>
  <sheetFormatPr defaultRowHeight="13" x14ac:dyDescent="0.2"/>
  <cols>
    <col min="1" max="1" width="14.6328125" customWidth="1"/>
    <col min="2" max="2" width="10.6328125" customWidth="1"/>
  </cols>
  <sheetData>
    <row r="1" spans="1:2" x14ac:dyDescent="0.2">
      <c r="A1" s="1" t="s">
        <v>31</v>
      </c>
    </row>
    <row r="2" spans="1:2" x14ac:dyDescent="0.2">
      <c r="A2" s="1"/>
    </row>
    <row r="3" spans="1:2" x14ac:dyDescent="0.2">
      <c r="A3" s="10" t="s">
        <v>32</v>
      </c>
    </row>
    <row r="4" spans="1:2" x14ac:dyDescent="0.2">
      <c r="A4" t="s">
        <v>33</v>
      </c>
    </row>
    <row r="6" spans="1:2" x14ac:dyDescent="0.2">
      <c r="A6" t="s">
        <v>0</v>
      </c>
    </row>
    <row r="7" spans="1:2" x14ac:dyDescent="0.2">
      <c r="A7" s="11" t="s">
        <v>22</v>
      </c>
      <c r="B7" s="17">
        <f>A29</f>
        <v>2</v>
      </c>
    </row>
    <row r="8" spans="1:2" x14ac:dyDescent="0.2">
      <c r="A8" s="7" t="s">
        <v>23</v>
      </c>
      <c r="B8" s="14"/>
    </row>
    <row r="9" spans="1:2" x14ac:dyDescent="0.2">
      <c r="A9" s="8" t="s">
        <v>24</v>
      </c>
      <c r="B9" s="15"/>
    </row>
    <row r="10" spans="1:2" x14ac:dyDescent="0.2">
      <c r="A10" s="8" t="s">
        <v>25</v>
      </c>
      <c r="B10" s="15"/>
    </row>
    <row r="11" spans="1:2" x14ac:dyDescent="0.2">
      <c r="A11" s="9" t="s">
        <v>26</v>
      </c>
      <c r="B11" s="16"/>
    </row>
    <row r="12" spans="1:2" x14ac:dyDescent="0.2">
      <c r="A12" s="54" t="s">
        <v>108</v>
      </c>
      <c r="B12" s="35">
        <f>100*(B9-B8^2)^2+(1-B8)^2</f>
        <v>1</v>
      </c>
    </row>
    <row r="13" spans="1:2" x14ac:dyDescent="0.2">
      <c r="A13" s="7" t="s">
        <v>109</v>
      </c>
      <c r="B13" s="18">
        <f>-400*B8*(B9-B8^2)+2*B8-2</f>
        <v>-2</v>
      </c>
    </row>
    <row r="14" spans="1:2" x14ac:dyDescent="0.2">
      <c r="A14" s="8" t="s">
        <v>110</v>
      </c>
      <c r="B14" s="19">
        <f>200*B9-200*B8^2</f>
        <v>0</v>
      </c>
    </row>
    <row r="15" spans="1:2" x14ac:dyDescent="0.2">
      <c r="A15" s="8" t="s">
        <v>111</v>
      </c>
      <c r="B15" s="19"/>
    </row>
    <row r="16" spans="1:2" x14ac:dyDescent="0.2">
      <c r="A16" s="9" t="s">
        <v>112</v>
      </c>
      <c r="B16" s="20"/>
    </row>
    <row r="17" spans="1:2" x14ac:dyDescent="0.2">
      <c r="A17" s="13" t="s">
        <v>20</v>
      </c>
    </row>
    <row r="18" spans="1:2" x14ac:dyDescent="0.2">
      <c r="A18" s="7" t="s">
        <v>27</v>
      </c>
      <c r="B18" s="18">
        <v>-1.2</v>
      </c>
    </row>
    <row r="19" spans="1:2" x14ac:dyDescent="0.2">
      <c r="A19" s="8" t="s">
        <v>28</v>
      </c>
      <c r="B19" s="19">
        <v>1</v>
      </c>
    </row>
    <row r="20" spans="1:2" x14ac:dyDescent="0.2">
      <c r="A20" s="8" t="s">
        <v>29</v>
      </c>
      <c r="B20" s="19"/>
    </row>
    <row r="21" spans="1:2" x14ac:dyDescent="0.2">
      <c r="A21" s="9" t="s">
        <v>30</v>
      </c>
      <c r="B21" s="20"/>
    </row>
    <row r="22" spans="1:2" x14ac:dyDescent="0.2">
      <c r="A22" s="13" t="s">
        <v>21</v>
      </c>
    </row>
    <row r="23" spans="1:2" x14ac:dyDescent="0.2">
      <c r="A23" s="7" t="s">
        <v>23</v>
      </c>
      <c r="B23" s="14"/>
    </row>
    <row r="24" spans="1:2" x14ac:dyDescent="0.2">
      <c r="A24" s="8" t="s">
        <v>24</v>
      </c>
      <c r="B24" s="15"/>
    </row>
    <row r="25" spans="1:2" x14ac:dyDescent="0.2">
      <c r="A25" s="8" t="s">
        <v>25</v>
      </c>
      <c r="B25" s="15"/>
    </row>
    <row r="26" spans="1:2" x14ac:dyDescent="0.2">
      <c r="A26" s="9" t="s">
        <v>26</v>
      </c>
      <c r="B26" s="16"/>
    </row>
    <row r="28" spans="1:2" x14ac:dyDescent="0.2">
      <c r="A28" t="s">
        <v>66</v>
      </c>
    </row>
    <row r="29" spans="1:2" x14ac:dyDescent="0.2">
      <c r="A29" s="55">
        <v>2</v>
      </c>
    </row>
    <row r="30" spans="1:2" x14ac:dyDescent="0.2">
      <c r="A30" s="56" t="s">
        <v>71</v>
      </c>
    </row>
    <row r="31" spans="1:2" x14ac:dyDescent="0.2">
      <c r="A31" s="56" t="s">
        <v>113</v>
      </c>
    </row>
    <row r="32" spans="1:2" x14ac:dyDescent="0.2">
      <c r="A32" s="56" t="s">
        <v>72</v>
      </c>
    </row>
    <row r="33" spans="1:1" x14ac:dyDescent="0.2">
      <c r="A33" s="56" t="s">
        <v>73</v>
      </c>
    </row>
    <row r="34" spans="1:1" x14ac:dyDescent="0.2">
      <c r="A34" s="56" t="s">
        <v>114</v>
      </c>
    </row>
    <row r="35" spans="1:1" x14ac:dyDescent="0.2">
      <c r="A35" s="56">
        <v>1E-8</v>
      </c>
    </row>
    <row r="36" spans="1:1" x14ac:dyDescent="0.2">
      <c r="A36" s="57">
        <v>1</v>
      </c>
    </row>
  </sheetData>
  <phoneticPr fontId="2"/>
  <dataValidations count="1">
    <dataValidation type="whole" allowBlank="1" showInputMessage="1" showErrorMessage="1" sqref="B7" xr:uid="{C10CC324-7B41-49DE-AAA9-3916B24BF820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2CB88-3AD4-4CA6-8323-3FAF5244ACE1}">
  <sheetPr codeName="Sheet9"/>
  <dimension ref="A1:E24"/>
  <sheetViews>
    <sheetView workbookViewId="0"/>
  </sheetViews>
  <sheetFormatPr defaultRowHeight="13" x14ac:dyDescent="0.2"/>
  <cols>
    <col min="1" max="1" width="14.6328125" customWidth="1"/>
    <col min="2" max="5" width="10.6328125" customWidth="1"/>
  </cols>
  <sheetData>
    <row r="1" spans="1:5" x14ac:dyDescent="0.2">
      <c r="A1" s="1" t="s">
        <v>31</v>
      </c>
    </row>
    <row r="2" spans="1:5" x14ac:dyDescent="0.2">
      <c r="A2" s="1"/>
    </row>
    <row r="3" spans="1:5" x14ac:dyDescent="0.2">
      <c r="A3" s="10" t="s">
        <v>32</v>
      </c>
    </row>
    <row r="4" spans="1:5" x14ac:dyDescent="0.2">
      <c r="A4" t="s">
        <v>33</v>
      </c>
    </row>
    <row r="6" spans="1:5" x14ac:dyDescent="0.2">
      <c r="A6" t="s">
        <v>0</v>
      </c>
    </row>
    <row r="7" spans="1:5" x14ac:dyDescent="0.2">
      <c r="A7" s="11" t="s">
        <v>22</v>
      </c>
      <c r="B7" s="17">
        <f>A17</f>
        <v>2</v>
      </c>
    </row>
    <row r="8" spans="1:5" x14ac:dyDescent="0.2">
      <c r="A8" s="11" t="s">
        <v>53</v>
      </c>
      <c r="B8" s="42"/>
      <c r="C8" s="24"/>
      <c r="D8" s="24"/>
      <c r="E8" s="24"/>
    </row>
    <row r="9" spans="1:5" x14ac:dyDescent="0.2">
      <c r="A9" s="43" t="s">
        <v>34</v>
      </c>
      <c r="B9" s="35">
        <f>100*(C8-B8^2)^2+(1-B8)^2</f>
        <v>1</v>
      </c>
    </row>
    <row r="10" spans="1:5" x14ac:dyDescent="0.2">
      <c r="A10" s="2" t="s">
        <v>92</v>
      </c>
      <c r="B10" s="35">
        <f>-400*B8*(C8-B8^2)+2*B8-2</f>
        <v>-2</v>
      </c>
      <c r="C10" s="35">
        <f>200*C8-200*B8^2</f>
        <v>0</v>
      </c>
      <c r="D10" s="35"/>
      <c r="E10" s="35"/>
    </row>
    <row r="11" spans="1:5" x14ac:dyDescent="0.2">
      <c r="A11" s="13" t="s">
        <v>20</v>
      </c>
    </row>
    <row r="12" spans="1:5" x14ac:dyDescent="0.2">
      <c r="A12" s="7" t="s">
        <v>91</v>
      </c>
      <c r="B12" s="35">
        <v>-1.2</v>
      </c>
      <c r="C12" s="35">
        <v>1</v>
      </c>
      <c r="D12" s="35"/>
      <c r="E12" s="35"/>
    </row>
    <row r="13" spans="1:5" x14ac:dyDescent="0.2">
      <c r="A13" s="13" t="s">
        <v>21</v>
      </c>
    </row>
    <row r="14" spans="1:5" x14ac:dyDescent="0.2">
      <c r="A14" s="22" t="s">
        <v>93</v>
      </c>
      <c r="B14" s="24"/>
      <c r="C14" s="24"/>
      <c r="D14" s="24"/>
      <c r="E14" s="24"/>
    </row>
    <row r="16" spans="1:5" x14ac:dyDescent="0.2">
      <c r="A16" t="s">
        <v>66</v>
      </c>
    </row>
    <row r="17" spans="1:1" x14ac:dyDescent="0.2">
      <c r="A17" s="55">
        <v>2</v>
      </c>
    </row>
    <row r="18" spans="1:1" x14ac:dyDescent="0.2">
      <c r="A18" s="56" t="s">
        <v>94</v>
      </c>
    </row>
    <row r="19" spans="1:1" x14ac:dyDescent="0.2">
      <c r="A19" s="56" t="s">
        <v>95</v>
      </c>
    </row>
    <row r="20" spans="1:1" x14ac:dyDescent="0.2">
      <c r="A20" s="56" t="s">
        <v>96</v>
      </c>
    </row>
    <row r="21" spans="1:1" x14ac:dyDescent="0.2">
      <c r="A21" s="56" t="s">
        <v>97</v>
      </c>
    </row>
    <row r="22" spans="1:1" x14ac:dyDescent="0.2">
      <c r="A22" s="56" t="s">
        <v>98</v>
      </c>
    </row>
    <row r="23" spans="1:1" x14ac:dyDescent="0.2">
      <c r="A23" s="56">
        <v>1E-8</v>
      </c>
    </row>
    <row r="24" spans="1:1" x14ac:dyDescent="0.2">
      <c r="A24" s="57">
        <v>1</v>
      </c>
    </row>
  </sheetData>
  <phoneticPr fontId="2"/>
  <dataValidations count="1">
    <dataValidation type="whole" allowBlank="1" showInputMessage="1" showErrorMessage="1" sqref="B7" xr:uid="{A66649CD-824B-4DC2-BB0C-2423A5FFFEBC}">
      <formula1>1</formula1>
      <formula2>4</formula2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2"/>
  <sheetViews>
    <sheetView workbookViewId="0"/>
  </sheetViews>
  <sheetFormatPr defaultRowHeight="13" x14ac:dyDescent="0.2"/>
  <cols>
    <col min="1" max="1" width="15.6328125" customWidth="1"/>
    <col min="2" max="2" width="10.6328125" customWidth="1"/>
    <col min="3" max="4" width="4.6328125" customWidth="1"/>
    <col min="5" max="7" width="12.6328125" customWidth="1"/>
    <col min="8" max="11" width="11.6328125" customWidth="1"/>
  </cols>
  <sheetData>
    <row r="1" spans="1:11" x14ac:dyDescent="0.2">
      <c r="A1" s="1" t="s">
        <v>1</v>
      </c>
    </row>
    <row r="2" spans="1:11" x14ac:dyDescent="0.2">
      <c r="A2" s="1"/>
    </row>
    <row r="3" spans="1:11" x14ac:dyDescent="0.2">
      <c r="A3" s="10" t="s">
        <v>2</v>
      </c>
      <c r="C3" s="12" t="s">
        <v>12</v>
      </c>
      <c r="H3" s="10"/>
    </row>
    <row r="5" spans="1:11" x14ac:dyDescent="0.2">
      <c r="A5" t="s">
        <v>0</v>
      </c>
      <c r="E5" t="s">
        <v>9</v>
      </c>
      <c r="G5" t="s">
        <v>75</v>
      </c>
      <c r="H5" t="s">
        <v>74</v>
      </c>
    </row>
    <row r="6" spans="1:11" x14ac:dyDescent="0.2">
      <c r="A6" s="11" t="s">
        <v>3</v>
      </c>
      <c r="B6" s="17">
        <f>A24</f>
        <v>14</v>
      </c>
      <c r="D6" s="3"/>
      <c r="E6" s="3" t="s">
        <v>10</v>
      </c>
      <c r="F6" s="3" t="s">
        <v>11</v>
      </c>
      <c r="G6" s="3" t="s">
        <v>77</v>
      </c>
      <c r="H6" s="41" t="s">
        <v>76</v>
      </c>
      <c r="I6" s="36"/>
      <c r="J6" s="36"/>
      <c r="K6" s="37"/>
    </row>
    <row r="7" spans="1:11" x14ac:dyDescent="0.2">
      <c r="A7" s="11" t="s">
        <v>4</v>
      </c>
      <c r="B7" s="17">
        <f>A25</f>
        <v>2</v>
      </c>
      <c r="C7" s="2"/>
      <c r="D7" s="4">
        <v>1</v>
      </c>
      <c r="E7" s="4">
        <v>77.599999999999994</v>
      </c>
      <c r="F7" s="4">
        <v>10.07</v>
      </c>
      <c r="G7" s="18">
        <f>F7-B$8*(1-EXP(-B$9*E7))</f>
        <v>10.07</v>
      </c>
      <c r="H7" s="38">
        <f>EXP(-E7*B$9)-1</f>
        <v>0</v>
      </c>
      <c r="I7" s="39">
        <f>-E7*B$8*EXP(-B$9*E7)</f>
        <v>0</v>
      </c>
      <c r="J7" s="39"/>
      <c r="K7" s="40"/>
    </row>
    <row r="8" spans="1:11" x14ac:dyDescent="0.2">
      <c r="A8" s="7" t="s">
        <v>5</v>
      </c>
      <c r="B8" s="14"/>
      <c r="D8" s="5">
        <v>2</v>
      </c>
      <c r="E8" s="5">
        <v>114.9</v>
      </c>
      <c r="F8" s="5">
        <v>14.73</v>
      </c>
      <c r="G8" s="19">
        <f t="shared" ref="G8:G26" si="0">F8-B$8*(1-EXP(-B$9*E8))</f>
        <v>14.73</v>
      </c>
      <c r="H8" s="29">
        <f t="shared" ref="H8:H20" si="1">EXP(-E8*B$9)-1</f>
        <v>0</v>
      </c>
      <c r="I8" s="30">
        <f t="shared" ref="I8:I20" si="2">-E8*B$8*EXP(-B$9*E8)</f>
        <v>0</v>
      </c>
      <c r="J8" s="30"/>
      <c r="K8" s="31"/>
    </row>
    <row r="9" spans="1:11" x14ac:dyDescent="0.2">
      <c r="A9" s="8" t="s">
        <v>6</v>
      </c>
      <c r="B9" s="15"/>
      <c r="D9" s="5">
        <v>3</v>
      </c>
      <c r="E9" s="5">
        <v>141.1</v>
      </c>
      <c r="F9" s="5">
        <v>17.940000000000001</v>
      </c>
      <c r="G9" s="19">
        <f t="shared" si="0"/>
        <v>17.940000000000001</v>
      </c>
      <c r="H9" s="29">
        <f t="shared" si="1"/>
        <v>0</v>
      </c>
      <c r="I9" s="30">
        <f t="shared" si="2"/>
        <v>0</v>
      </c>
      <c r="J9" s="30"/>
      <c r="K9" s="31"/>
    </row>
    <row r="10" spans="1:11" x14ac:dyDescent="0.2">
      <c r="A10" s="8" t="s">
        <v>7</v>
      </c>
      <c r="B10" s="15"/>
      <c r="D10" s="5">
        <v>4</v>
      </c>
      <c r="E10" s="5">
        <v>190.8</v>
      </c>
      <c r="F10" s="5">
        <v>23.93</v>
      </c>
      <c r="G10" s="19">
        <f t="shared" si="0"/>
        <v>23.93</v>
      </c>
      <c r="H10" s="29">
        <f t="shared" si="1"/>
        <v>0</v>
      </c>
      <c r="I10" s="30">
        <f t="shared" si="2"/>
        <v>0</v>
      </c>
      <c r="J10" s="30"/>
      <c r="K10" s="31"/>
    </row>
    <row r="11" spans="1:11" x14ac:dyDescent="0.2">
      <c r="A11" s="9" t="s">
        <v>8</v>
      </c>
      <c r="B11" s="16"/>
      <c r="D11" s="5">
        <v>5</v>
      </c>
      <c r="E11" s="5">
        <v>239.9</v>
      </c>
      <c r="F11" s="5">
        <v>29.61</v>
      </c>
      <c r="G11" s="19">
        <f t="shared" si="0"/>
        <v>29.61</v>
      </c>
      <c r="H11" s="29">
        <f t="shared" si="1"/>
        <v>0</v>
      </c>
      <c r="I11" s="30">
        <f t="shared" si="2"/>
        <v>0</v>
      </c>
      <c r="J11" s="30"/>
      <c r="K11" s="31"/>
    </row>
    <row r="12" spans="1:11" x14ac:dyDescent="0.2">
      <c r="A12" s="13" t="s">
        <v>20</v>
      </c>
      <c r="D12" s="5">
        <v>6</v>
      </c>
      <c r="E12" s="5">
        <v>289</v>
      </c>
      <c r="F12" s="5">
        <v>35.18</v>
      </c>
      <c r="G12" s="19">
        <f t="shared" si="0"/>
        <v>35.18</v>
      </c>
      <c r="H12" s="29">
        <f t="shared" si="1"/>
        <v>0</v>
      </c>
      <c r="I12" s="30">
        <f t="shared" si="2"/>
        <v>0</v>
      </c>
      <c r="J12" s="30"/>
      <c r="K12" s="31"/>
    </row>
    <row r="13" spans="1:11" x14ac:dyDescent="0.2">
      <c r="A13" s="7" t="s">
        <v>13</v>
      </c>
      <c r="B13" s="18">
        <v>100</v>
      </c>
      <c r="D13" s="5">
        <v>7</v>
      </c>
      <c r="E13" s="5">
        <v>332.8</v>
      </c>
      <c r="F13" s="5">
        <v>40.020000000000003</v>
      </c>
      <c r="G13" s="19">
        <f t="shared" si="0"/>
        <v>40.020000000000003</v>
      </c>
      <c r="H13" s="29">
        <f t="shared" si="1"/>
        <v>0</v>
      </c>
      <c r="I13" s="30">
        <f t="shared" si="2"/>
        <v>0</v>
      </c>
      <c r="J13" s="30"/>
      <c r="K13" s="31"/>
    </row>
    <row r="14" spans="1:11" x14ac:dyDescent="0.2">
      <c r="A14" s="8" t="s">
        <v>14</v>
      </c>
      <c r="B14" s="19">
        <v>1E-3</v>
      </c>
      <c r="D14" s="5">
        <v>8</v>
      </c>
      <c r="E14" s="5">
        <v>378.4</v>
      </c>
      <c r="F14" s="5">
        <v>44.82</v>
      </c>
      <c r="G14" s="19">
        <f t="shared" si="0"/>
        <v>44.82</v>
      </c>
      <c r="H14" s="29">
        <f t="shared" si="1"/>
        <v>0</v>
      </c>
      <c r="I14" s="30">
        <f t="shared" si="2"/>
        <v>0</v>
      </c>
      <c r="J14" s="30"/>
      <c r="K14" s="31"/>
    </row>
    <row r="15" spans="1:11" x14ac:dyDescent="0.2">
      <c r="A15" s="8" t="s">
        <v>15</v>
      </c>
      <c r="B15" s="19"/>
      <c r="D15" s="5">
        <v>9</v>
      </c>
      <c r="E15" s="5">
        <v>434.8</v>
      </c>
      <c r="F15" s="5">
        <v>50.76</v>
      </c>
      <c r="G15" s="19">
        <f t="shared" si="0"/>
        <v>50.76</v>
      </c>
      <c r="H15" s="29">
        <f t="shared" si="1"/>
        <v>0</v>
      </c>
      <c r="I15" s="30">
        <f t="shared" si="2"/>
        <v>0</v>
      </c>
      <c r="J15" s="30"/>
      <c r="K15" s="31"/>
    </row>
    <row r="16" spans="1:11" x14ac:dyDescent="0.2">
      <c r="A16" s="9" t="s">
        <v>16</v>
      </c>
      <c r="B16" s="20"/>
      <c r="D16" s="6">
        <v>10</v>
      </c>
      <c r="E16" s="6">
        <v>477.3</v>
      </c>
      <c r="F16" s="6">
        <v>55.05</v>
      </c>
      <c r="G16" s="20">
        <f t="shared" si="0"/>
        <v>55.05</v>
      </c>
      <c r="H16" s="32">
        <f t="shared" si="1"/>
        <v>0</v>
      </c>
      <c r="I16" s="33">
        <f t="shared" si="2"/>
        <v>0</v>
      </c>
      <c r="J16" s="33"/>
      <c r="K16" s="34"/>
    </row>
    <row r="17" spans="1:11" x14ac:dyDescent="0.2">
      <c r="A17" s="13" t="s">
        <v>21</v>
      </c>
      <c r="D17" s="4">
        <v>11</v>
      </c>
      <c r="E17" s="4">
        <v>536.79999999999995</v>
      </c>
      <c r="F17" s="4">
        <v>61.01</v>
      </c>
      <c r="G17" s="21">
        <f t="shared" si="0"/>
        <v>61.01</v>
      </c>
      <c r="H17" s="26">
        <f t="shared" si="1"/>
        <v>0</v>
      </c>
      <c r="I17" s="27">
        <f t="shared" si="2"/>
        <v>0</v>
      </c>
      <c r="J17" s="27"/>
      <c r="K17" s="28"/>
    </row>
    <row r="18" spans="1:11" x14ac:dyDescent="0.2">
      <c r="A18" s="7" t="s">
        <v>5</v>
      </c>
      <c r="B18" s="14"/>
      <c r="D18" s="5">
        <v>12</v>
      </c>
      <c r="E18" s="5">
        <v>593.1</v>
      </c>
      <c r="F18" s="5">
        <v>66.400000000000006</v>
      </c>
      <c r="G18" s="19">
        <f t="shared" si="0"/>
        <v>66.400000000000006</v>
      </c>
      <c r="H18" s="29">
        <f t="shared" si="1"/>
        <v>0</v>
      </c>
      <c r="I18" s="30">
        <f t="shared" si="2"/>
        <v>0</v>
      </c>
      <c r="J18" s="30"/>
      <c r="K18" s="31"/>
    </row>
    <row r="19" spans="1:11" x14ac:dyDescent="0.2">
      <c r="A19" s="8" t="s">
        <v>6</v>
      </c>
      <c r="B19" s="15"/>
      <c r="D19" s="5">
        <v>13</v>
      </c>
      <c r="E19" s="5">
        <v>689.1</v>
      </c>
      <c r="F19" s="5">
        <v>75.47</v>
      </c>
      <c r="G19" s="19">
        <f t="shared" si="0"/>
        <v>75.47</v>
      </c>
      <c r="H19" s="29">
        <f t="shared" si="1"/>
        <v>0</v>
      </c>
      <c r="I19" s="30">
        <f t="shared" si="2"/>
        <v>0</v>
      </c>
      <c r="J19" s="30"/>
      <c r="K19" s="31"/>
    </row>
    <row r="20" spans="1:11" x14ac:dyDescent="0.2">
      <c r="A20" s="8" t="s">
        <v>7</v>
      </c>
      <c r="B20" s="15"/>
      <c r="D20" s="5">
        <v>14</v>
      </c>
      <c r="E20" s="5">
        <v>760</v>
      </c>
      <c r="F20" s="5">
        <v>81.78</v>
      </c>
      <c r="G20" s="19">
        <f t="shared" si="0"/>
        <v>81.78</v>
      </c>
      <c r="H20" s="29">
        <f t="shared" si="1"/>
        <v>0</v>
      </c>
      <c r="I20" s="30">
        <f t="shared" si="2"/>
        <v>0</v>
      </c>
      <c r="J20" s="30"/>
      <c r="K20" s="31"/>
    </row>
    <row r="21" spans="1:11" x14ac:dyDescent="0.2">
      <c r="A21" s="9" t="s">
        <v>8</v>
      </c>
      <c r="B21" s="16"/>
      <c r="D21" s="5">
        <v>15</v>
      </c>
      <c r="E21" s="5"/>
      <c r="F21" s="5"/>
      <c r="G21" s="19">
        <f t="shared" si="0"/>
        <v>0</v>
      </c>
      <c r="H21" s="29"/>
      <c r="I21" s="30"/>
      <c r="J21" s="30"/>
      <c r="K21" s="31"/>
    </row>
    <row r="22" spans="1:11" x14ac:dyDescent="0.2">
      <c r="D22" s="5">
        <v>16</v>
      </c>
      <c r="E22" s="5"/>
      <c r="F22" s="5"/>
      <c r="G22" s="19">
        <f t="shared" si="0"/>
        <v>0</v>
      </c>
      <c r="H22" s="29"/>
      <c r="I22" s="30"/>
      <c r="J22" s="30"/>
      <c r="K22" s="31"/>
    </row>
    <row r="23" spans="1:11" x14ac:dyDescent="0.2">
      <c r="A23" t="s">
        <v>66</v>
      </c>
      <c r="D23" s="5">
        <v>17</v>
      </c>
      <c r="E23" s="5"/>
      <c r="F23" s="5"/>
      <c r="G23" s="19">
        <f t="shared" si="0"/>
        <v>0</v>
      </c>
      <c r="H23" s="29"/>
      <c r="I23" s="30"/>
      <c r="J23" s="30"/>
      <c r="K23" s="31"/>
    </row>
    <row r="24" spans="1:11" x14ac:dyDescent="0.2">
      <c r="A24" s="55">
        <v>14</v>
      </c>
      <c r="D24" s="5">
        <v>18</v>
      </c>
      <c r="E24" s="5"/>
      <c r="F24" s="5"/>
      <c r="G24" s="19">
        <f t="shared" si="0"/>
        <v>0</v>
      </c>
      <c r="H24" s="29"/>
      <c r="I24" s="30"/>
      <c r="J24" s="30"/>
      <c r="K24" s="31"/>
    </row>
    <row r="25" spans="1:11" x14ac:dyDescent="0.2">
      <c r="A25" s="56">
        <v>2</v>
      </c>
      <c r="D25" s="5">
        <v>19</v>
      </c>
      <c r="E25" s="5"/>
      <c r="F25" s="5"/>
      <c r="G25" s="19">
        <f t="shared" si="0"/>
        <v>0</v>
      </c>
      <c r="H25" s="29"/>
      <c r="I25" s="30"/>
      <c r="J25" s="30"/>
      <c r="K25" s="31"/>
    </row>
    <row r="26" spans="1:11" x14ac:dyDescent="0.2">
      <c r="A26" s="56" t="s">
        <v>78</v>
      </c>
      <c r="D26" s="6">
        <v>20</v>
      </c>
      <c r="E26" s="6"/>
      <c r="F26" s="6"/>
      <c r="G26" s="20">
        <f t="shared" si="0"/>
        <v>0</v>
      </c>
      <c r="H26" s="32"/>
      <c r="I26" s="33"/>
      <c r="J26" s="33"/>
      <c r="K26" s="34"/>
    </row>
    <row r="27" spans="1:11" x14ac:dyDescent="0.2">
      <c r="A27" s="56" t="s">
        <v>79</v>
      </c>
    </row>
    <row r="28" spans="1:11" x14ac:dyDescent="0.2">
      <c r="A28" s="56" t="s">
        <v>80</v>
      </c>
    </row>
    <row r="29" spans="1:11" x14ac:dyDescent="0.2">
      <c r="A29" s="56" t="s">
        <v>81</v>
      </c>
    </row>
    <row r="30" spans="1:11" x14ac:dyDescent="0.2">
      <c r="A30" s="56" t="s">
        <v>82</v>
      </c>
    </row>
    <row r="31" spans="1:11" x14ac:dyDescent="0.2">
      <c r="A31" s="56">
        <v>1E-8</v>
      </c>
    </row>
    <row r="32" spans="1:11" x14ac:dyDescent="0.2">
      <c r="A32" s="57">
        <v>1</v>
      </c>
    </row>
  </sheetData>
  <phoneticPr fontId="2"/>
  <dataValidations count="2">
    <dataValidation type="whole" operator="greaterThanOrEqual" allowBlank="1" showInputMessage="1" showErrorMessage="1" sqref="B6" xr:uid="{00000000-0002-0000-0000-000000000000}">
      <formula1>1</formula1>
    </dataValidation>
    <dataValidation type="whole" allowBlank="1" showInputMessage="1" showErrorMessage="1" sqref="B7" xr:uid="{00000000-0002-0000-0000-000003000000}">
      <formula1>1</formula1>
      <formula2>4</formula2>
    </dataValidation>
  </dataValidations>
  <hyperlinks>
    <hyperlink ref="C3" r:id="rId1" xr:uid="{00000000-0004-0000-0000-000000000000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05E30-3183-4905-B999-482D53EDE82F}">
  <sheetPr codeName="Sheet11"/>
  <dimension ref="A1:N26"/>
  <sheetViews>
    <sheetView workbookViewId="0"/>
  </sheetViews>
  <sheetFormatPr defaultRowHeight="13" x14ac:dyDescent="0.2"/>
  <cols>
    <col min="1" max="1" width="15.6328125" customWidth="1"/>
    <col min="2" max="5" width="10.6328125" customWidth="1"/>
    <col min="6" max="7" width="4.6328125" customWidth="1"/>
    <col min="8" max="10" width="12.6328125" customWidth="1"/>
    <col min="11" max="14" width="11.6328125" customWidth="1"/>
  </cols>
  <sheetData>
    <row r="1" spans="1:14" x14ac:dyDescent="0.2">
      <c r="A1" s="1" t="s">
        <v>1</v>
      </c>
    </row>
    <row r="2" spans="1:14" x14ac:dyDescent="0.2">
      <c r="A2" s="1"/>
    </row>
    <row r="3" spans="1:14" x14ac:dyDescent="0.2">
      <c r="A3" s="10" t="s">
        <v>2</v>
      </c>
      <c r="C3" s="12" t="s">
        <v>12</v>
      </c>
      <c r="K3" s="10"/>
    </row>
    <row r="5" spans="1:14" x14ac:dyDescent="0.2">
      <c r="A5" t="s">
        <v>0</v>
      </c>
      <c r="H5" t="s">
        <v>9</v>
      </c>
      <c r="J5" t="s">
        <v>75</v>
      </c>
      <c r="K5" t="s">
        <v>74</v>
      </c>
    </row>
    <row r="6" spans="1:14" x14ac:dyDescent="0.2">
      <c r="A6" s="11" t="s">
        <v>3</v>
      </c>
      <c r="B6" s="17">
        <f>A15</f>
        <v>14</v>
      </c>
      <c r="G6" s="3"/>
      <c r="H6" s="3" t="s">
        <v>10</v>
      </c>
      <c r="I6" s="3" t="s">
        <v>11</v>
      </c>
      <c r="J6" s="3" t="s">
        <v>77</v>
      </c>
      <c r="K6" s="41" t="s">
        <v>76</v>
      </c>
      <c r="L6" s="36"/>
      <c r="M6" s="36"/>
      <c r="N6" s="37"/>
    </row>
    <row r="7" spans="1:14" x14ac:dyDescent="0.2">
      <c r="A7" s="11" t="s">
        <v>4</v>
      </c>
      <c r="B7" s="17">
        <f>A16</f>
        <v>2</v>
      </c>
      <c r="F7" s="2"/>
      <c r="G7" s="4">
        <v>1</v>
      </c>
      <c r="H7" s="4">
        <v>77.599999999999994</v>
      </c>
      <c r="I7" s="4">
        <v>10.07</v>
      </c>
      <c r="J7" s="18">
        <f t="shared" ref="J7:J26" si="0">I7-B$8*(1-EXP(-C$8*H7))</f>
        <v>10.07</v>
      </c>
      <c r="K7" s="38">
        <f t="shared" ref="K7:K20" si="1">EXP(-H7*C$8)-1</f>
        <v>0</v>
      </c>
      <c r="L7" s="39">
        <f t="shared" ref="L7:L20" si="2">-H7*B$8*EXP(-C$8*H7)</f>
        <v>0</v>
      </c>
      <c r="M7" s="39"/>
      <c r="N7" s="40"/>
    </row>
    <row r="8" spans="1:14" x14ac:dyDescent="0.2">
      <c r="A8" s="7" t="s">
        <v>104</v>
      </c>
      <c r="B8" s="47"/>
      <c r="C8" s="48"/>
      <c r="D8" s="48"/>
      <c r="E8" s="49"/>
      <c r="G8" s="5">
        <v>2</v>
      </c>
      <c r="H8" s="5">
        <v>114.9</v>
      </c>
      <c r="I8" s="5">
        <v>14.73</v>
      </c>
      <c r="J8" s="19">
        <f t="shared" si="0"/>
        <v>14.73</v>
      </c>
      <c r="K8" s="29">
        <f t="shared" si="1"/>
        <v>0</v>
      </c>
      <c r="L8" s="30">
        <f t="shared" si="2"/>
        <v>0</v>
      </c>
      <c r="M8" s="30"/>
      <c r="N8" s="31"/>
    </row>
    <row r="9" spans="1:14" x14ac:dyDescent="0.2">
      <c r="A9" s="13" t="s">
        <v>20</v>
      </c>
      <c r="G9" s="5">
        <v>3</v>
      </c>
      <c r="H9" s="5">
        <v>141.1</v>
      </c>
      <c r="I9" s="5">
        <v>17.940000000000001</v>
      </c>
      <c r="J9" s="19">
        <f t="shared" si="0"/>
        <v>17.940000000000001</v>
      </c>
      <c r="K9" s="29">
        <f t="shared" si="1"/>
        <v>0</v>
      </c>
      <c r="L9" s="30">
        <f t="shared" si="2"/>
        <v>0</v>
      </c>
      <c r="M9" s="30"/>
      <c r="N9" s="31"/>
    </row>
    <row r="10" spans="1:14" x14ac:dyDescent="0.2">
      <c r="A10" s="7" t="s">
        <v>105</v>
      </c>
      <c r="B10" s="50">
        <v>100</v>
      </c>
      <c r="C10" s="51">
        <v>1E-3</v>
      </c>
      <c r="D10" s="51"/>
      <c r="E10" s="52"/>
      <c r="G10" s="5">
        <v>4</v>
      </c>
      <c r="H10" s="5">
        <v>190.8</v>
      </c>
      <c r="I10" s="5">
        <v>23.93</v>
      </c>
      <c r="J10" s="19">
        <f t="shared" si="0"/>
        <v>23.93</v>
      </c>
      <c r="K10" s="29">
        <f t="shared" si="1"/>
        <v>0</v>
      </c>
      <c r="L10" s="30">
        <f t="shared" si="2"/>
        <v>0</v>
      </c>
      <c r="M10" s="30"/>
      <c r="N10" s="31"/>
    </row>
    <row r="11" spans="1:14" x14ac:dyDescent="0.2">
      <c r="A11" s="13" t="s">
        <v>21</v>
      </c>
      <c r="G11" s="5">
        <v>5</v>
      </c>
      <c r="H11" s="5">
        <v>239.9</v>
      </c>
      <c r="I11" s="5">
        <v>29.61</v>
      </c>
      <c r="J11" s="19">
        <f t="shared" si="0"/>
        <v>29.61</v>
      </c>
      <c r="K11" s="29">
        <f t="shared" si="1"/>
        <v>0</v>
      </c>
      <c r="L11" s="30">
        <f t="shared" si="2"/>
        <v>0</v>
      </c>
      <c r="M11" s="30"/>
      <c r="N11" s="31"/>
    </row>
    <row r="12" spans="1:14" x14ac:dyDescent="0.2">
      <c r="A12" s="22" t="s">
        <v>5</v>
      </c>
      <c r="B12" s="47"/>
      <c r="C12" s="48"/>
      <c r="D12" s="48"/>
      <c r="E12" s="49"/>
      <c r="G12" s="5">
        <v>6</v>
      </c>
      <c r="H12" s="5">
        <v>289</v>
      </c>
      <c r="I12" s="5">
        <v>35.18</v>
      </c>
      <c r="J12" s="19">
        <f t="shared" si="0"/>
        <v>35.18</v>
      </c>
      <c r="K12" s="29">
        <f t="shared" si="1"/>
        <v>0</v>
      </c>
      <c r="L12" s="30">
        <f t="shared" si="2"/>
        <v>0</v>
      </c>
      <c r="M12" s="30"/>
      <c r="N12" s="31"/>
    </row>
    <row r="13" spans="1:14" x14ac:dyDescent="0.2">
      <c r="G13" s="5">
        <v>7</v>
      </c>
      <c r="H13" s="5">
        <v>332.8</v>
      </c>
      <c r="I13" s="5">
        <v>40.020000000000003</v>
      </c>
      <c r="J13" s="19">
        <f t="shared" si="0"/>
        <v>40.020000000000003</v>
      </c>
      <c r="K13" s="29">
        <f t="shared" si="1"/>
        <v>0</v>
      </c>
      <c r="L13" s="30">
        <f t="shared" si="2"/>
        <v>0</v>
      </c>
      <c r="M13" s="30"/>
      <c r="N13" s="31"/>
    </row>
    <row r="14" spans="1:14" x14ac:dyDescent="0.2">
      <c r="A14" t="s">
        <v>66</v>
      </c>
      <c r="G14" s="5">
        <v>8</v>
      </c>
      <c r="H14" s="5">
        <v>378.4</v>
      </c>
      <c r="I14" s="5">
        <v>44.82</v>
      </c>
      <c r="J14" s="19">
        <f t="shared" si="0"/>
        <v>44.82</v>
      </c>
      <c r="K14" s="29">
        <f t="shared" si="1"/>
        <v>0</v>
      </c>
      <c r="L14" s="30">
        <f t="shared" si="2"/>
        <v>0</v>
      </c>
      <c r="M14" s="30"/>
      <c r="N14" s="31"/>
    </row>
    <row r="15" spans="1:14" x14ac:dyDescent="0.2">
      <c r="A15" s="55">
        <v>14</v>
      </c>
      <c r="G15" s="5">
        <v>9</v>
      </c>
      <c r="H15" s="5">
        <v>434.8</v>
      </c>
      <c r="I15" s="5">
        <v>50.76</v>
      </c>
      <c r="J15" s="19">
        <f t="shared" si="0"/>
        <v>50.76</v>
      </c>
      <c r="K15" s="29">
        <f t="shared" si="1"/>
        <v>0</v>
      </c>
      <c r="L15" s="30">
        <f t="shared" si="2"/>
        <v>0</v>
      </c>
      <c r="M15" s="30"/>
      <c r="N15" s="31"/>
    </row>
    <row r="16" spans="1:14" x14ac:dyDescent="0.2">
      <c r="A16" s="56">
        <v>2</v>
      </c>
      <c r="G16" s="6">
        <v>10</v>
      </c>
      <c r="H16" s="6">
        <v>477.3</v>
      </c>
      <c r="I16" s="6">
        <v>55.05</v>
      </c>
      <c r="J16" s="20">
        <f t="shared" si="0"/>
        <v>55.05</v>
      </c>
      <c r="K16" s="32">
        <f t="shared" si="1"/>
        <v>0</v>
      </c>
      <c r="L16" s="33">
        <f t="shared" si="2"/>
        <v>0</v>
      </c>
      <c r="M16" s="33"/>
      <c r="N16" s="34"/>
    </row>
    <row r="17" spans="1:14" x14ac:dyDescent="0.2">
      <c r="A17" s="56" t="s">
        <v>94</v>
      </c>
      <c r="G17" s="4">
        <v>11</v>
      </c>
      <c r="H17" s="4">
        <v>536.79999999999995</v>
      </c>
      <c r="I17" s="4">
        <v>61.01</v>
      </c>
      <c r="J17" s="21">
        <f t="shared" si="0"/>
        <v>61.01</v>
      </c>
      <c r="K17" s="26">
        <f t="shared" si="1"/>
        <v>0</v>
      </c>
      <c r="L17" s="27">
        <f t="shared" si="2"/>
        <v>0</v>
      </c>
      <c r="M17" s="27"/>
      <c r="N17" s="28"/>
    </row>
    <row r="18" spans="1:14" x14ac:dyDescent="0.2">
      <c r="A18" s="56" t="s">
        <v>106</v>
      </c>
      <c r="G18" s="5">
        <v>12</v>
      </c>
      <c r="H18" s="5">
        <v>593.1</v>
      </c>
      <c r="I18" s="5">
        <v>66.400000000000006</v>
      </c>
      <c r="J18" s="19">
        <f t="shared" si="0"/>
        <v>66.400000000000006</v>
      </c>
      <c r="K18" s="29">
        <f t="shared" si="1"/>
        <v>0</v>
      </c>
      <c r="L18" s="30">
        <f t="shared" si="2"/>
        <v>0</v>
      </c>
      <c r="M18" s="30"/>
      <c r="N18" s="31"/>
    </row>
    <row r="19" spans="1:14" x14ac:dyDescent="0.2">
      <c r="A19" s="56" t="s">
        <v>107</v>
      </c>
      <c r="G19" s="5">
        <v>13</v>
      </c>
      <c r="H19" s="5">
        <v>689.1</v>
      </c>
      <c r="I19" s="5">
        <v>75.47</v>
      </c>
      <c r="J19" s="19">
        <f t="shared" si="0"/>
        <v>75.47</v>
      </c>
      <c r="K19" s="29">
        <f t="shared" si="1"/>
        <v>0</v>
      </c>
      <c r="L19" s="30">
        <f t="shared" si="2"/>
        <v>0</v>
      </c>
      <c r="M19" s="30"/>
      <c r="N19" s="31"/>
    </row>
    <row r="20" spans="1:14" x14ac:dyDescent="0.2">
      <c r="A20" s="56" t="s">
        <v>96</v>
      </c>
      <c r="G20" s="5">
        <v>14</v>
      </c>
      <c r="H20" s="5">
        <v>760</v>
      </c>
      <c r="I20" s="5">
        <v>81.78</v>
      </c>
      <c r="J20" s="19">
        <f t="shared" si="0"/>
        <v>81.78</v>
      </c>
      <c r="K20" s="29">
        <f t="shared" si="1"/>
        <v>0</v>
      </c>
      <c r="L20" s="30">
        <f t="shared" si="2"/>
        <v>0</v>
      </c>
      <c r="M20" s="30"/>
      <c r="N20" s="31"/>
    </row>
    <row r="21" spans="1:14" x14ac:dyDescent="0.2">
      <c r="A21" s="56" t="s">
        <v>97</v>
      </c>
      <c r="G21" s="5">
        <v>15</v>
      </c>
      <c r="H21" s="5"/>
      <c r="I21" s="5"/>
      <c r="J21" s="19">
        <f t="shared" si="0"/>
        <v>0</v>
      </c>
      <c r="K21" s="29"/>
      <c r="L21" s="30"/>
      <c r="M21" s="30"/>
      <c r="N21" s="31"/>
    </row>
    <row r="22" spans="1:14" x14ac:dyDescent="0.2">
      <c r="A22" s="56">
        <v>1E-8</v>
      </c>
      <c r="G22" s="5">
        <v>16</v>
      </c>
      <c r="H22" s="5"/>
      <c r="I22" s="5"/>
      <c r="J22" s="19">
        <f t="shared" si="0"/>
        <v>0</v>
      </c>
      <c r="K22" s="29"/>
      <c r="L22" s="30"/>
      <c r="M22" s="30"/>
      <c r="N22" s="31"/>
    </row>
    <row r="23" spans="1:14" x14ac:dyDescent="0.2">
      <c r="A23" s="57">
        <v>1</v>
      </c>
      <c r="G23" s="5">
        <v>17</v>
      </c>
      <c r="H23" s="5"/>
      <c r="I23" s="5"/>
      <c r="J23" s="19">
        <f t="shared" si="0"/>
        <v>0</v>
      </c>
      <c r="K23" s="29"/>
      <c r="L23" s="30"/>
      <c r="M23" s="30"/>
      <c r="N23" s="31"/>
    </row>
    <row r="24" spans="1:14" x14ac:dyDescent="0.2">
      <c r="G24" s="5">
        <v>18</v>
      </c>
      <c r="H24" s="5"/>
      <c r="I24" s="5"/>
      <c r="J24" s="19">
        <f t="shared" si="0"/>
        <v>0</v>
      </c>
      <c r="K24" s="29"/>
      <c r="L24" s="30"/>
      <c r="M24" s="30"/>
      <c r="N24" s="31"/>
    </row>
    <row r="25" spans="1:14" x14ac:dyDescent="0.2">
      <c r="G25" s="5">
        <v>19</v>
      </c>
      <c r="H25" s="5"/>
      <c r="I25" s="5"/>
      <c r="J25" s="19">
        <f t="shared" si="0"/>
        <v>0</v>
      </c>
      <c r="K25" s="29"/>
      <c r="L25" s="30"/>
      <c r="M25" s="30"/>
      <c r="N25" s="31"/>
    </row>
    <row r="26" spans="1:14" x14ac:dyDescent="0.2">
      <c r="G26" s="6">
        <v>20</v>
      </c>
      <c r="H26" s="6"/>
      <c r="I26" s="6"/>
      <c r="J26" s="20">
        <f t="shared" si="0"/>
        <v>0</v>
      </c>
      <c r="K26" s="32"/>
      <c r="L26" s="33"/>
      <c r="M26" s="33"/>
      <c r="N26" s="34"/>
    </row>
  </sheetData>
  <phoneticPr fontId="2"/>
  <dataValidations count="2">
    <dataValidation type="whole" allowBlank="1" showInputMessage="1" showErrorMessage="1" sqref="B7:E7" xr:uid="{8A9F1D81-917D-4D1C-9127-E19E69807408}">
      <formula1>1</formula1>
      <formula2>4</formula2>
    </dataValidation>
    <dataValidation type="whole" operator="greaterThanOrEqual" allowBlank="1" showInputMessage="1" showErrorMessage="1" sqref="B6:E6" xr:uid="{B8594E59-E717-433F-A9DE-846AEE27A95B}">
      <formula1>1</formula1>
    </dataValidation>
  </dataValidations>
  <hyperlinks>
    <hyperlink ref="C3" r:id="rId1" xr:uid="{19CE8C8D-9D88-4BB6-9757-353623E03EA5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A350D-7420-48EF-A8D8-3F910862B9C0}">
  <sheetPr codeName="Sheet5"/>
  <dimension ref="A1:F16"/>
  <sheetViews>
    <sheetView workbookViewId="0"/>
  </sheetViews>
  <sheetFormatPr defaultRowHeight="13" x14ac:dyDescent="0.2"/>
  <cols>
    <col min="1" max="1" width="14.6328125" customWidth="1"/>
    <col min="2" max="2" width="10.6328125" customWidth="1"/>
    <col min="4" max="6" width="14.6328125" customWidth="1"/>
  </cols>
  <sheetData>
    <row r="1" spans="1:6" x14ac:dyDescent="0.2">
      <c r="A1" s="1" t="s">
        <v>52</v>
      </c>
    </row>
    <row r="2" spans="1:6" x14ac:dyDescent="0.2">
      <c r="A2" s="1"/>
    </row>
    <row r="3" spans="1:6" x14ac:dyDescent="0.2">
      <c r="A3" t="s">
        <v>54</v>
      </c>
    </row>
    <row r="5" spans="1:6" x14ac:dyDescent="0.2">
      <c r="A5" t="s">
        <v>89</v>
      </c>
      <c r="D5" t="s">
        <v>55</v>
      </c>
    </row>
    <row r="6" spans="1:6" x14ac:dyDescent="0.2">
      <c r="A6" s="22" t="s">
        <v>53</v>
      </c>
      <c r="B6" s="24"/>
      <c r="D6" s="3" t="s">
        <v>56</v>
      </c>
      <c r="E6" s="3" t="s">
        <v>57</v>
      </c>
      <c r="F6" s="3" t="s">
        <v>58</v>
      </c>
    </row>
    <row r="7" spans="1:6" x14ac:dyDescent="0.2">
      <c r="A7" s="9" t="s">
        <v>34</v>
      </c>
      <c r="B7" s="20">
        <f>1/(1+B6^2)</f>
        <v>1</v>
      </c>
      <c r="D7" s="18">
        <v>0</v>
      </c>
      <c r="E7" s="18">
        <v>1</v>
      </c>
      <c r="F7" s="14"/>
    </row>
    <row r="8" spans="1:6" x14ac:dyDescent="0.2">
      <c r="D8" s="19">
        <v>0</v>
      </c>
      <c r="E8" s="19">
        <v>2</v>
      </c>
      <c r="F8" s="15"/>
    </row>
    <row r="9" spans="1:6" x14ac:dyDescent="0.2">
      <c r="A9" t="s">
        <v>66</v>
      </c>
      <c r="D9" s="19">
        <v>0</v>
      </c>
      <c r="E9" s="19">
        <v>3</v>
      </c>
      <c r="F9" s="15"/>
    </row>
    <row r="10" spans="1:6" x14ac:dyDescent="0.2">
      <c r="A10" s="55" t="s">
        <v>83</v>
      </c>
      <c r="D10" s="19">
        <v>0</v>
      </c>
      <c r="E10" s="19">
        <v>4</v>
      </c>
      <c r="F10" s="15"/>
    </row>
    <row r="11" spans="1:6" x14ac:dyDescent="0.2">
      <c r="A11" s="56" t="s">
        <v>84</v>
      </c>
      <c r="D11" s="19">
        <v>0</v>
      </c>
      <c r="E11" s="19">
        <v>5</v>
      </c>
      <c r="F11" s="15"/>
    </row>
    <row r="12" spans="1:6" x14ac:dyDescent="0.2">
      <c r="A12" s="56" t="s">
        <v>85</v>
      </c>
      <c r="D12" s="19">
        <v>0</v>
      </c>
      <c r="E12" s="19">
        <v>6</v>
      </c>
      <c r="F12" s="15"/>
    </row>
    <row r="13" spans="1:6" x14ac:dyDescent="0.2">
      <c r="A13" s="56">
        <v>1E-8</v>
      </c>
      <c r="D13" s="19">
        <v>0</v>
      </c>
      <c r="E13" s="19">
        <v>7</v>
      </c>
      <c r="F13" s="15"/>
    </row>
    <row r="14" spans="1:6" x14ac:dyDescent="0.2">
      <c r="A14" s="56">
        <v>1</v>
      </c>
      <c r="D14" s="19"/>
      <c r="E14" s="19"/>
      <c r="F14" s="15"/>
    </row>
    <row r="15" spans="1:6" x14ac:dyDescent="0.2">
      <c r="A15" s="56">
        <v>1</v>
      </c>
      <c r="D15" s="19"/>
      <c r="E15" s="19"/>
      <c r="F15" s="15"/>
    </row>
    <row r="16" spans="1:6" x14ac:dyDescent="0.2">
      <c r="A16" s="57">
        <v>1</v>
      </c>
      <c r="D16" s="20"/>
      <c r="E16" s="20"/>
      <c r="F16" s="16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NLEq1</vt:lpstr>
      <vt:lpstr>NLEq</vt:lpstr>
      <vt:lpstr>NLEq (2)</vt:lpstr>
      <vt:lpstr>NLOpt1</vt:lpstr>
      <vt:lpstr>NLOpt</vt:lpstr>
      <vt:lpstr>NLOpt (2)</vt:lpstr>
      <vt:lpstr>NLLsq</vt:lpstr>
      <vt:lpstr>NLLsq (2)</vt:lpstr>
      <vt:lpstr>Quad</vt:lpstr>
      <vt:lpstr>Quad (2)</vt:lpstr>
      <vt:lpstr>Quad (3)</vt:lpstr>
      <vt:lpstr>ODE</vt:lpstr>
      <vt:lpstr>ODE2</vt:lpstr>
    </vt:vector>
  </TitlesOfParts>
  <Manager/>
  <Company>K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>(C) 2014-2024 K Technologies</dc:description>
  <cp:lastModifiedBy>User</cp:lastModifiedBy>
  <dcterms:created xsi:type="dcterms:W3CDTF">2012-08-03T09:08:30Z</dcterms:created>
  <dcterms:modified xsi:type="dcterms:W3CDTF">2024-11-24T04:04:33Z</dcterms:modified>
</cp:coreProperties>
</file>