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Универ\Електронна компонентна база\Курсач\Course work\Project Outputs for Course work\BOM\"/>
    </mc:Choice>
  </mc:AlternateContent>
  <bookViews>
    <workbookView xWindow="0" yWindow="0" windowWidth="25176" windowHeight="7236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N35" i="3" l="1"/>
  <c r="L37" i="3" s="1"/>
  <c r="L38" i="3" s="1"/>
  <c r="K35" i="3"/>
  <c r="H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E8" i="3"/>
  <c r="D8" i="3"/>
</calcChain>
</file>

<file path=xl/sharedStrings.xml><?xml version="1.0" encoding="utf-8"?>
<sst xmlns="http://schemas.openxmlformats.org/spreadsheetml/2006/main" count="266" uniqueCount="175">
  <si>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</si>
  <si>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</si>
  <si>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</si>
  <si>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</si>
  <si>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</si>
  <si>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</si>
  <si>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</si>
  <si>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</si>
  <si>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</si>
  <si>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</si>
  <si>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</si>
  <si>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</si>
  <si>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</si>
  <si>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</si>
  <si>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</si>
  <si>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</si>
  <si>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</si>
  <si>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</si>
  <si>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Description</t>
  </si>
  <si>
    <t>Report Date:</t>
  </si>
  <si>
    <t>Component list</t>
  </si>
  <si>
    <t>Quantity</t>
  </si>
  <si>
    <t>Approved</t>
  </si>
  <si>
    <t>Notes</t>
  </si>
  <si>
    <t>#</t>
  </si>
  <si>
    <t>Manufacturer 1</t>
  </si>
  <si>
    <t>Manufacturer Part Number 1</t>
  </si>
  <si>
    <t>Supplier Part Number 1</t>
  </si>
  <si>
    <t>Supplier Order Qty 1</t>
  </si>
  <si>
    <t>Supplier Stock 1</t>
  </si>
  <si>
    <t>Supplier Subtotal 1</t>
  </si>
  <si>
    <t>Supplier Currency 1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</si>
  <si>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</si>
  <si>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</si>
  <si>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</si>
  <si>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</si>
  <si>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</si>
  <si>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</si>
  <si>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</si>
  <si>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Case/Package</t>
  </si>
  <si>
    <t>BOM for Project [Course work.PrjPcb] (No PCB Document Selected)</t>
  </si>
  <si>
    <t>Course work.PrjPcb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</si>
  <si>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</si>
  <si>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</si>
  <si>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</si>
  <si>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</si>
  <si>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19.05.2021</t>
  </si>
  <si>
    <t>16:34</t>
  </si>
  <si>
    <t>&lt;Parameter ClientWebsite not found&gt;</t>
  </si>
  <si>
    <t>1</t>
  </si>
  <si>
    <t>UAH</t>
  </si>
  <si>
    <t>Category</t>
  </si>
  <si>
    <t>Voltage Regulators - Linear</t>
  </si>
  <si>
    <t>Variable Resistors and Potentiometers</t>
  </si>
  <si>
    <t>Resistors</t>
  </si>
  <si>
    <t>Microcontrollers</t>
  </si>
  <si>
    <t>LEDs</t>
  </si>
  <si>
    <t>Headers and Wire Housings</t>
  </si>
  <si>
    <t>Crystals</t>
  </si>
  <si>
    <t>Connectors</t>
  </si>
  <si>
    <t>Chip SMD Resistors</t>
  </si>
  <si>
    <t>Ceramic Capacitors</t>
  </si>
  <si>
    <t>BJTs</t>
  </si>
  <si>
    <t>Amplifiers - Op Amps, Buffer, Instrumentation</t>
  </si>
  <si>
    <t>Aluminum Electrolytic Capacitors</t>
  </si>
  <si>
    <t>Texas Instruments</t>
  </si>
  <si>
    <t>Bourns</t>
  </si>
  <si>
    <t>Vishay Semiconductors</t>
  </si>
  <si>
    <t>Microchip / Atmel</t>
  </si>
  <si>
    <t>Wurth Electronics</t>
  </si>
  <si>
    <t>Molex</t>
  </si>
  <si>
    <t>CTS</t>
  </si>
  <si>
    <t>Kycon</t>
  </si>
  <si>
    <t>Vishay Dale</t>
  </si>
  <si>
    <t>Panasonic</t>
  </si>
  <si>
    <t>Kyocera AVX</t>
  </si>
  <si>
    <t>KEMET</t>
  </si>
  <si>
    <t>Yageo</t>
  </si>
  <si>
    <t>ON Semiconductor / Fairchild</t>
  </si>
  <si>
    <t>Rochester Electronics</t>
  </si>
  <si>
    <t>LM7805CT/NOPB</t>
  </si>
  <si>
    <t>3313J-1-103E</t>
  </si>
  <si>
    <t>CRCW080510K0JNEAC</t>
  </si>
  <si>
    <t>ATMEGA8A-PU</t>
  </si>
  <si>
    <t>151051BS04000</t>
  </si>
  <si>
    <t>151051RS11000</t>
  </si>
  <si>
    <t>151051VS04000</t>
  </si>
  <si>
    <t>151051YS04000</t>
  </si>
  <si>
    <t>0436500229</t>
  </si>
  <si>
    <t>ATS16ASM-1</t>
  </si>
  <si>
    <t>KLDX-0202-A</t>
  </si>
  <si>
    <t>CRCW0805220KJNEA</t>
  </si>
  <si>
    <t>CRCW08051K00JNEA</t>
  </si>
  <si>
    <t>CRCW0805100KJNEB</t>
  </si>
  <si>
    <t>CRCW08052K40JNEA</t>
  </si>
  <si>
    <t>ERA-6AEB101V</t>
  </si>
  <si>
    <t>08051C152KAT2A\4K</t>
  </si>
  <si>
    <t>C1206C220J5GACTU</t>
  </si>
  <si>
    <t>C0805C273K5RACTU</t>
  </si>
  <si>
    <t>C0805C104M4VACTU</t>
  </si>
  <si>
    <t>CC0402KRX7R7BB103</t>
  </si>
  <si>
    <t>0805YC474KAT2A/2K</t>
  </si>
  <si>
    <t>BC639</t>
  </si>
  <si>
    <t>LM358N/NOPB</t>
  </si>
  <si>
    <t>EEEFK1C471P</t>
  </si>
  <si>
    <t>TO-220</t>
  </si>
  <si>
    <t>SMD/SMT</t>
  </si>
  <si>
    <t>PDIP</t>
  </si>
  <si>
    <t>Radial</t>
  </si>
  <si>
    <t>0805</t>
  </si>
  <si>
    <t>1206</t>
  </si>
  <si>
    <t>0402</t>
  </si>
  <si>
    <t>TO-92</t>
  </si>
  <si>
    <t>Series 3-Terminal Positive Regulators</t>
  </si>
  <si>
    <t>BOURNS 3313J-1-103E             TRIMMER, 10KOHM, 125mW, SMD</t>
  </si>
  <si>
    <t>Res Thick Film 0805 10K Ohm 5% 1/8W ±200ppm/°C Molded SMD Paper T/R</t>
  </si>
  <si>
    <t>MCU 8-bit ATmega AVR RISC 8KB Flash 3.3V/5V 28-Pin PDIP</t>
  </si>
  <si>
    <t>WURTH ELEKTRONIK - 151051BS04000 - LED, 5MM, BLUE, 500MCD, 470NM</t>
  </si>
  <si>
    <t>WURTH ELEKTRONIK - 151051RS11000 - LED, Red, Through Hole, T-1 3/4 (5mm), 30 mA, 2.1 V, 630 nm</t>
  </si>
  <si>
    <t>WURTH ELEKTRONIK - 151051VS04000 - LED, Green, Through Hole, T-1 3/4 (5mm), 30 mA, 2.1 V, 572 nm</t>
  </si>
  <si>
    <t>WURTH ELEKTRONIK - 151051YS04000 - LED, Yellow, Through Hole, T-1 3/4 (5mm), 30 mA, 2 V, 590 nm</t>
  </si>
  <si>
    <t>MOLEX - 43650-0229 - Wire-To-Board Connector, 3 mm, 2 Contacts, Header, Micro-Fit 3.0 43650 Series, Through Hole, 1 Rows</t>
  </si>
  <si>
    <t>CRYSTAL 16.0MHZ 20PF SMD</t>
  </si>
  <si>
    <t>KYCON - KLDX-0202-A - DC Power Connector, Jack, 3.5 A, 2 mm, PCB Mount, Through Hole</t>
  </si>
  <si>
    <t>RES SMD 220K OHM 5% 1/8W 0805</t>
  </si>
  <si>
    <t>Res Thick Film 0805 1K Ohm 5% 1/8W 200ppm/C Molded SMD SMD Paper T/R</t>
  </si>
  <si>
    <t>Res Thick Film 0805 100K Ohm 5% 1/8W 200ppm/C Molded SMD SMD Paper T/R</t>
  </si>
  <si>
    <t>Resistor,Metal Glaze,2.4KOhms,150WV,5+/-% Tol,-200,200ppm-TC,0805-Case ;RoHS Compliant: Yes</t>
  </si>
  <si>
    <t>SISTOR, METAL FILM, 100 OHM, 125mW, 0.1%; Product Range:PANASONIC - ERA Series; Resistance:100ohm; Power Rating:125mW; Resistance Tolerance:± 0.1%; Resistor Case Style:0805 ^2012 Metric]; Resistor Element Type:Thin Film; MSL:-</t>
  </si>
  <si>
    <t>0805 1.5nF Ceramic Multilayer Capacitor,  100 VDC,  +125degC,  X7R Dielec,  +/-10%</t>
  </si>
  <si>
    <t>1206 22pF Ceramic Multilayer Capacitor; 50VDC; 125degC; C0G Dielec; +/-5% SMD</t>
  </si>
  <si>
    <t>CAP CER 0.027UF 50V X7R 0805</t>
  </si>
  <si>
    <t>CAP CER 0.1UF 16V 20% Y5V 0805</t>
  </si>
  <si>
    <t>CAP CER 10000PF 16V X7R 0402</t>
  </si>
  <si>
    <t>CAP, X7R, 470NF, 16V, 0805, FULL REEL</t>
  </si>
  <si>
    <t>TRANS NPN 80V 1A TO-92</t>
  </si>
  <si>
    <t>TEXAS INSTRUMENTS   LM358N/NOPB..   OP AMP, 1MHZ, 0.1V/S, 7MV, DIP8</t>
  </si>
  <si>
    <t>PANASONIC - EEEFK1C471P - SMD Aluminum Electrolytic Capacitor, Radial Can - SMD, 470 µF, 16 V, FK Series, 2000 hours @ 105°C</t>
  </si>
  <si>
    <t>Supplier 1</t>
  </si>
  <si>
    <t>Digi-Key</t>
  </si>
  <si>
    <t>Future Electronics</t>
  </si>
  <si>
    <t>Avnet</t>
  </si>
  <si>
    <t>RSComponents</t>
  </si>
  <si>
    <t>296-47192-ND</t>
  </si>
  <si>
    <t>3313J-103ECT-ND</t>
  </si>
  <si>
    <t>541-4163-1-ND</t>
  </si>
  <si>
    <t>ATMEGA8A-PU-ND</t>
  </si>
  <si>
    <t>732-5015-ND</t>
  </si>
  <si>
    <t>732-5016-ND</t>
  </si>
  <si>
    <t>732-5017-ND</t>
  </si>
  <si>
    <t>732-5018-ND</t>
  </si>
  <si>
    <t>WM10662-ND</t>
  </si>
  <si>
    <t>CTX1440CT-ND</t>
  </si>
  <si>
    <t>2092-KLDX-0202-A-ND</t>
  </si>
  <si>
    <t>541-220KACT-ND</t>
  </si>
  <si>
    <t>541-1.0KACT-ND</t>
  </si>
  <si>
    <t>541-CRCW0805100KJNEBCT-ND</t>
  </si>
  <si>
    <t>541-2.4KACT-ND</t>
  </si>
  <si>
    <t>P100DACT-ND</t>
  </si>
  <si>
    <t>478-1353-1-ND</t>
  </si>
  <si>
    <t>399-1197-1-ND</t>
  </si>
  <si>
    <t>399-1164-1-ND</t>
  </si>
  <si>
    <t>399-9156-1-ND</t>
  </si>
  <si>
    <t>9410754</t>
  </si>
  <si>
    <t>478-1403-1-ND</t>
  </si>
  <si>
    <t>LM358NNS/NOPB-ND</t>
  </si>
  <si>
    <t>5370477P</t>
  </si>
  <si>
    <t>Supplier Unit Price 1</t>
  </si>
  <si>
    <t>USD</t>
  </si>
  <si>
    <t>D:\Desktop\Универ\Електронна компонентна база\Курсач\Course work\Course work.PrjPcb</t>
  </si>
  <si>
    <t>47</t>
  </si>
  <si>
    <t>19.05.2021 16:34</t>
  </si>
  <si>
    <t>BOM</t>
  </si>
  <si>
    <t>BOM_PartType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</si>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</sst>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1" x14ac:knownFonts="1">
    <font>
      <sz val="10"/>
      <color theme="1"/>
      <name val="Arial"/>
    </font>
    <font>
      <u/>
      <sz val="10"/>
      <color indexed="12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8"/>
      <color indexed="13"/>
      <name val="Arial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</font>
    <font>
      <b/>
      <sz val="10"/>
      <color indexed="10"/>
      <name val="Arial"/>
    </font>
    <font>
      <sz val="10"/>
      <color indexed="10"/>
      <name val="Arial"/>
    </font>
    <font>
      <sz val="9"/>
      <color indexed="10"/>
      <name val="Arial"/>
    </font>
    <font>
      <b/>
      <sz val="24"/>
      <color indexed="10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8"/>
      <color indexed="10"/>
      <name val="Arial"/>
      <charset val="204"/>
    </font>
    <font>
      <b/>
      <sz val="10"/>
      <color theme="1"/>
      <name val="Arial"/>
    </font>
    <font>
      <b/>
      <sz val="16"/>
      <color theme="1"/>
      <name val="Arial"/>
    </font>
    <font>
      <b/>
      <sz val="18"/>
      <color theme="1"/>
      <name val="Arial"/>
    </font>
    <font>
      <b/>
      <sz val="20"/>
      <color theme="1"/>
      <name val="Arial"/>
    </font>
    <font>
      <b/>
      <sz val="16"/>
      <color indexed="10"/>
      <name val="Arial"/>
    </font>
    <font>
      <sz val="1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Alignment="0" applyProtection="0">
      <alignment vertical="top"/>
    </xf>
  </cellStyleXfs>
  <cellXfs count="98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Alignment="1" applyProtection="1">
      <alignment horizontal="left" vertical="top"/>
    </xf>
    <xf numFmtId="0" fontId="0" fillId="0" borderId="1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2" xfId="0" applyNumberFormat="1" applyFont="1" applyFill="1" applyBorder="1" applyAlignment="1" applyProtection="1">
      <alignment horizontal="left" vertical="top"/>
      <protection locked="0"/>
    </xf>
    <xf numFmtId="0" fontId="0" fillId="0" borderId="3" xfId="0" applyNumberFormat="1" applyFont="1" applyFill="1" applyBorder="1" applyAlignment="1" applyProtection="1">
      <alignment horizontal="left" vertical="top"/>
      <protection locked="0"/>
    </xf>
    <xf numFmtId="0" fontId="0" fillId="0" borderId="4" xfId="0" applyNumberFormat="1" applyFont="1" applyFill="1" applyBorder="1" applyAlignment="1" applyProtection="1">
      <alignment horizontal="left" vertical="top"/>
      <protection locked="0"/>
    </xf>
    <xf numFmtId="0" fontId="0" fillId="0" borderId="5" xfId="0" applyNumberFormat="1" applyFont="1" applyFill="1" applyBorder="1" applyAlignment="1" applyProtection="1">
      <alignment horizontal="left" vertical="top"/>
      <protection locked="0"/>
    </xf>
    <xf numFmtId="0" fontId="0" fillId="0" borderId="5" xfId="0" applyNumberFormat="1" applyFont="1" applyFill="1" applyBorder="1" applyAlignment="1" applyProtection="1">
      <alignment vertical="top"/>
      <protection locked="0"/>
    </xf>
    <xf numFmtId="0" fontId="6" fillId="4" borderId="5" xfId="0" applyNumberFormat="1" applyFont="1" applyFill="1" applyBorder="1" applyAlignment="1" applyProtection="1">
      <alignment vertical="center"/>
    </xf>
    <xf numFmtId="0" fontId="8" fillId="5" borderId="0" xfId="0" applyNumberFormat="1" applyFont="1" applyFill="1" applyBorder="1" applyAlignment="1" applyProtection="1"/>
    <xf numFmtId="0" fontId="9" fillId="5" borderId="0" xfId="0" applyNumberFormat="1" applyFont="1" applyFill="1" applyBorder="1" applyAlignment="1" applyProtection="1">
      <alignment horizontal="left"/>
    </xf>
    <xf numFmtId="0" fontId="9" fillId="5" borderId="0" xfId="0" applyNumberFormat="1" applyFont="1" applyFill="1" applyBorder="1" applyAlignment="1" applyProtection="1"/>
    <xf numFmtId="0" fontId="9" fillId="5" borderId="6" xfId="0" applyNumberFormat="1" applyFont="1" applyFill="1" applyBorder="1" applyAlignment="1" applyProtection="1"/>
    <xf numFmtId="0" fontId="8" fillId="5" borderId="7" xfId="0" applyNumberFormat="1" applyFont="1" applyFill="1" applyBorder="1" applyAlignment="1" applyProtection="1">
      <alignment horizontal="left"/>
    </xf>
    <xf numFmtId="0" fontId="9" fillId="5" borderId="7" xfId="0" applyNumberFormat="1" applyFont="1" applyFill="1" applyBorder="1" applyAlignment="1" applyProtection="1"/>
    <xf numFmtId="0" fontId="8" fillId="5" borderId="7" xfId="0" applyNumberFormat="1" applyFont="1" applyFill="1" applyBorder="1" applyAlignment="1" applyProtection="1"/>
    <xf numFmtId="0" fontId="10" fillId="5" borderId="0" xfId="0" applyNumberFormat="1" applyFont="1" applyFill="1" applyBorder="1" applyAlignment="1" applyProtection="1"/>
    <xf numFmtId="164" fontId="9" fillId="5" borderId="7" xfId="0" applyNumberFormat="1" applyFont="1" applyFill="1" applyBorder="1" applyAlignment="1" applyProtection="1">
      <alignment horizontal="left"/>
    </xf>
    <xf numFmtId="165" fontId="9" fillId="5" borderId="7" xfId="0" applyNumberFormat="1" applyFont="1" applyFill="1" applyBorder="1" applyAlignment="1" applyProtection="1">
      <alignment horizontal="left"/>
    </xf>
    <xf numFmtId="0" fontId="11" fillId="5" borderId="8" xfId="0" applyNumberFormat="1" applyFont="1" applyFill="1" applyBorder="1" applyAlignment="1" applyProtection="1">
      <alignment vertical="center"/>
    </xf>
    <xf numFmtId="0" fontId="11" fillId="5" borderId="9" xfId="0" applyNumberFormat="1" applyFont="1" applyFill="1" applyBorder="1" applyAlignment="1" applyProtection="1">
      <alignment vertical="center"/>
    </xf>
    <xf numFmtId="0" fontId="12" fillId="3" borderId="0" xfId="0" applyNumberFormat="1" applyFont="1" applyFill="1" applyBorder="1" applyAlignment="1" applyProtection="1">
      <alignment horizontal="left" vertical="center"/>
    </xf>
    <xf numFmtId="0" fontId="12" fillId="6" borderId="0" xfId="0" applyNumberFormat="1" applyFont="1" applyFill="1" applyBorder="1" applyAlignment="1" applyProtection="1">
      <alignment horizontal="left" vertical="center"/>
    </xf>
    <xf numFmtId="0" fontId="0" fillId="0" borderId="11" xfId="0" applyNumberFormat="1" applyFont="1" applyFill="1" applyBorder="1" applyAlignment="1" applyProtection="1">
      <alignment vertical="top"/>
      <protection locked="0"/>
    </xf>
    <xf numFmtId="0" fontId="7" fillId="2" borderId="12" xfId="0" applyNumberFormat="1" applyFont="1" applyFill="1" applyBorder="1" applyAlignment="1" applyProtection="1">
      <alignment vertical="top" wrapText="1"/>
    </xf>
    <xf numFmtId="0" fontId="7" fillId="2" borderId="13" xfId="0" applyNumberFormat="1" applyFont="1" applyFill="1" applyBorder="1" applyAlignment="1" applyProtection="1">
      <alignment vertical="top" wrapText="1"/>
    </xf>
    <xf numFmtId="0" fontId="7" fillId="2" borderId="14" xfId="0" applyNumberFormat="1" applyFont="1" applyFill="1" applyBorder="1" applyAlignment="1" applyProtection="1">
      <alignment vertical="top" wrapText="1"/>
    </xf>
    <xf numFmtId="0" fontId="7" fillId="6" borderId="15" xfId="0" applyNumberFormat="1" applyFont="1" applyFill="1" applyBorder="1" applyAlignment="1" applyProtection="1">
      <alignment vertical="top" wrapText="1"/>
    </xf>
    <xf numFmtId="0" fontId="7" fillId="6" borderId="16" xfId="0" applyNumberFormat="1" applyFont="1" applyFill="1" applyBorder="1" applyAlignment="1" applyProtection="1">
      <alignment vertical="top" wrapText="1"/>
    </xf>
    <xf numFmtId="0" fontId="0" fillId="0" borderId="17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NumberFormat="1" applyFont="1" applyFill="1" applyBorder="1" applyAlignment="1" applyProtection="1">
      <alignment horizontal="left" vertical="top"/>
      <protection locked="0"/>
    </xf>
    <xf numFmtId="0" fontId="4" fillId="4" borderId="18" xfId="0" applyNumberFormat="1" applyFont="1" applyFill="1" applyBorder="1" applyAlignment="1" applyProtection="1">
      <alignment horizontal="center" vertical="center" wrapText="1"/>
    </xf>
    <xf numFmtId="0" fontId="4" fillId="4" borderId="19" xfId="0" applyNumberFormat="1" applyFont="1" applyFill="1" applyBorder="1" applyAlignment="1" applyProtection="1">
      <alignment horizontal="center" vertical="center" wrapText="1"/>
    </xf>
    <xf numFmtId="0" fontId="4" fillId="4" borderId="2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4" fillId="4" borderId="21" xfId="0" applyNumberFormat="1" applyFont="1" applyFill="1" applyBorder="1" applyAlignment="1" applyProtection="1">
      <alignment horizontal="center" vertical="center" wrapText="1"/>
    </xf>
    <xf numFmtId="0" fontId="7" fillId="2" borderId="22" xfId="0" applyNumberFormat="1" applyFont="1" applyFill="1" applyBorder="1" applyAlignment="1" applyProtection="1">
      <alignment horizontal="right" vertical="top" wrapText="1"/>
    </xf>
    <xf numFmtId="0" fontId="7" fillId="6" borderId="23" xfId="0" applyNumberFormat="1" applyFont="1" applyFill="1" applyBorder="1" applyAlignment="1" applyProtection="1">
      <alignment vertical="top" wrapText="1"/>
    </xf>
    <xf numFmtId="0" fontId="14" fillId="5" borderId="24" xfId="0" applyNumberFormat="1" applyFont="1" applyFill="1" applyBorder="1" applyAlignment="1" applyProtection="1">
      <alignment vertical="top" wrapText="1"/>
    </xf>
    <xf numFmtId="0" fontId="4" fillId="4" borderId="25" xfId="0" applyNumberFormat="1" applyFont="1" applyFill="1" applyBorder="1" applyAlignment="1" applyProtection="1">
      <alignment horizontal="center" vertical="center" wrapText="1"/>
    </xf>
    <xf numFmtId="0" fontId="17" fillId="0" borderId="0" xfId="0" applyNumberFormat="1" applyFont="1" applyFill="1" applyBorder="1" applyAlignment="1" applyProtection="1">
      <alignment vertical="top"/>
    </xf>
    <xf numFmtId="0" fontId="0" fillId="0" borderId="6" xfId="0" applyNumberFormat="1" applyFont="1" applyFill="1" applyBorder="1" applyAlignment="1" applyProtection="1">
      <alignment vertical="top"/>
    </xf>
    <xf numFmtId="0" fontId="14" fillId="5" borderId="26" xfId="0" applyNumberFormat="1" applyFont="1" applyFill="1" applyBorder="1" applyAlignment="1" applyProtection="1">
      <alignment vertical="top" wrapText="1"/>
    </xf>
    <xf numFmtId="0" fontId="0" fillId="0" borderId="19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  <protection locked="0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NumberFormat="1" applyFont="1" applyFill="1" applyBorder="1" applyAlignment="1" applyProtection="1">
      <alignment horizontal="left" vertical="top"/>
    </xf>
    <xf numFmtId="0" fontId="0" fillId="0" borderId="18" xfId="0" applyNumberFormat="1" applyFont="1" applyFill="1" applyBorder="1" applyAlignment="1" applyProtection="1">
      <alignment vertical="top"/>
    </xf>
    <xf numFmtId="0" fontId="5" fillId="4" borderId="27" xfId="0" applyNumberFormat="1" applyFont="1" applyFill="1" applyBorder="1" applyAlignment="1" applyProtection="1"/>
    <xf numFmtId="0" fontId="5" fillId="4" borderId="10" xfId="0" applyNumberFormat="1" applyFont="1" applyFill="1" applyBorder="1" applyAlignment="1" applyProtection="1"/>
    <xf numFmtId="0" fontId="5" fillId="4" borderId="28" xfId="0" applyNumberFormat="1" applyFont="1" applyFill="1" applyBorder="1" applyAlignment="1" applyProtection="1"/>
    <xf numFmtId="0" fontId="5" fillId="4" borderId="29" xfId="0" applyNumberFormat="1" applyFont="1" applyFill="1" applyBorder="1" applyAlignment="1" applyProtection="1"/>
    <xf numFmtId="0" fontId="5" fillId="4" borderId="29" xfId="0" applyNumberFormat="1" applyFont="1" applyFill="1" applyBorder="1" applyAlignment="1" applyProtection="1">
      <alignment wrapText="1"/>
    </xf>
    <xf numFmtId="0" fontId="5" fillId="4" borderId="30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>
      <alignment vertical="top"/>
    </xf>
    <xf numFmtId="0" fontId="1" fillId="5" borderId="0" xfId="1" applyNumberFormat="1" applyFont="1" applyFill="1" applyBorder="1" applyAlignment="1" applyProtection="1"/>
    <xf numFmtId="0" fontId="19" fillId="5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>
      <alignment vertical="top"/>
    </xf>
    <xf numFmtId="0" fontId="5" fillId="4" borderId="31" xfId="0" applyNumberFormat="1" applyFont="1" applyFill="1" applyBorder="1" applyAlignment="1" applyProtection="1">
      <alignment horizontal="left"/>
    </xf>
    <xf numFmtId="0" fontId="6" fillId="4" borderId="32" xfId="0" applyNumberFormat="1" applyFont="1" applyFill="1" applyBorder="1" applyAlignment="1" applyProtection="1">
      <alignment horizontal="left" vertical="center"/>
    </xf>
    <xf numFmtId="0" fontId="0" fillId="0" borderId="33" xfId="0" applyNumberFormat="1" applyFont="1" applyFill="1" applyBorder="1" applyAlignment="1" applyProtection="1">
      <alignment horizontal="left" vertical="top"/>
    </xf>
    <xf numFmtId="0" fontId="7" fillId="2" borderId="34" xfId="0" applyNumberFormat="1" applyFont="1" applyFill="1" applyBorder="1" applyAlignment="1" applyProtection="1">
      <alignment horizontal="left" vertical="top" wrapText="1"/>
    </xf>
    <xf numFmtId="0" fontId="7" fillId="6" borderId="35" xfId="0" applyNumberFormat="1" applyFont="1" applyFill="1" applyBorder="1" applyAlignment="1" applyProtection="1">
      <alignment horizontal="left" vertical="top" wrapText="1"/>
    </xf>
    <xf numFmtId="0" fontId="0" fillId="0" borderId="36" xfId="0" applyNumberFormat="1" applyFont="1" applyFill="1" applyBorder="1" applyAlignment="1" applyProtection="1">
      <alignment horizontal="left" vertical="top"/>
    </xf>
    <xf numFmtId="0" fontId="0" fillId="0" borderId="32" xfId="0" applyNumberFormat="1" applyFont="1" applyFill="1" applyBorder="1" applyAlignment="1" applyProtection="1">
      <alignment horizontal="left" vertical="top"/>
    </xf>
    <xf numFmtId="0" fontId="5" fillId="4" borderId="10" xfId="0" applyNumberFormat="1" applyFont="1" applyFill="1" applyBorder="1" applyAlignment="1" applyProtection="1">
      <alignment horizontal="center"/>
    </xf>
    <xf numFmtId="0" fontId="6" fillId="4" borderId="5" xfId="0" applyNumberFormat="1" applyFont="1" applyFill="1" applyBorder="1" applyAlignment="1" applyProtection="1">
      <alignment horizontal="center" vertical="center"/>
    </xf>
    <xf numFmtId="0" fontId="8" fillId="5" borderId="0" xfId="0" applyNumberFormat="1" applyFont="1" applyFill="1" applyBorder="1" applyAlignment="1" applyProtection="1">
      <alignment horizontal="center"/>
    </xf>
    <xf numFmtId="0" fontId="9" fillId="5" borderId="0" xfId="0" applyNumberFormat="1" applyFont="1" applyFill="1" applyBorder="1" applyAlignment="1" applyProtection="1">
      <alignment horizontal="center"/>
    </xf>
    <xf numFmtId="0" fontId="10" fillId="5" borderId="0" xfId="0" applyNumberFormat="1" applyFont="1" applyFill="1" applyBorder="1" applyAlignment="1" applyProtection="1">
      <alignment horizontal="center"/>
    </xf>
    <xf numFmtId="0" fontId="7" fillId="2" borderId="14" xfId="0" applyNumberFormat="1" applyFont="1" applyFill="1" applyBorder="1" applyAlignment="1" applyProtection="1">
      <alignment horizontal="center" vertical="top" wrapText="1"/>
    </xf>
    <xf numFmtId="0" fontId="7" fillId="6" borderId="16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 applyFont="1" applyFill="1" applyBorder="1" applyAlignment="1" applyProtection="1">
      <alignment horizontal="center" vertical="top"/>
    </xf>
    <xf numFmtId="0" fontId="0" fillId="0" borderId="1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0" fontId="0" fillId="0" borderId="5" xfId="0" applyNumberFormat="1" applyFont="1" applyFill="1" applyBorder="1" applyAlignment="1" applyProtection="1">
      <alignment horizontal="center" vertical="top"/>
      <protection locked="0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2" fontId="7" fillId="2" borderId="22" xfId="0" applyNumberFormat="1" applyFont="1" applyFill="1" applyBorder="1" applyAlignment="1" applyProtection="1">
      <alignment horizontal="right" vertical="top" wrapText="1"/>
    </xf>
    <xf numFmtId="2" fontId="7" fillId="6" borderId="23" xfId="0" applyNumberFormat="1" applyFont="1" applyFill="1" applyBorder="1" applyAlignment="1" applyProtection="1">
      <alignment vertical="top" wrapText="1"/>
    </xf>
    <xf numFmtId="0" fontId="6" fillId="4" borderId="5" xfId="0" quotePrefix="1" applyNumberFormat="1" applyFont="1" applyFill="1" applyBorder="1" applyAlignment="1" applyProtection="1">
      <alignment vertical="center"/>
    </xf>
    <xf numFmtId="0" fontId="8" fillId="5" borderId="0" xfId="0" quotePrefix="1" applyNumberFormat="1" applyFont="1" applyFill="1" applyBorder="1" applyAlignment="1" applyProtection="1">
      <alignment horizontal="left"/>
    </xf>
    <xf numFmtId="0" fontId="8" fillId="5" borderId="6" xfId="0" quotePrefix="1" applyNumberFormat="1" applyFont="1" applyFill="1" applyBorder="1" applyAlignment="1" applyProtection="1">
      <alignment horizontal="left"/>
    </xf>
    <xf numFmtId="0" fontId="8" fillId="5" borderId="7" xfId="0" quotePrefix="1" applyNumberFormat="1" applyFont="1" applyFill="1" applyBorder="1" applyAlignment="1" applyProtection="1">
      <alignment horizontal="left"/>
    </xf>
    <xf numFmtId="0" fontId="9" fillId="5" borderId="1" xfId="0" quotePrefix="1" applyNumberFormat="1" applyFont="1" applyFill="1" applyBorder="1" applyAlignment="1" applyProtection="1">
      <alignment horizontal="left"/>
    </xf>
    <xf numFmtId="0" fontId="20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8" fillId="0" borderId="0" xfId="0" quotePrefix="1" applyNumberFormat="1" applyFont="1" applyFill="1" applyBorder="1" applyAlignment="1" applyProtection="1">
      <alignment vertical="top"/>
    </xf>
    <xf numFmtId="0" fontId="3" fillId="0" borderId="0" xfId="0" quotePrefix="1" applyNumberFormat="1" applyFont="1" applyFill="1" applyBorder="1" applyAlignment="1" applyProtection="1">
      <alignment horizontal="left" vertical="top"/>
    </xf>
    <xf numFmtId="0" fontId="13" fillId="6" borderId="10" xfId="0" quotePrefix="1" applyNumberFormat="1" applyFont="1" applyFill="1" applyBorder="1" applyAlignment="1" applyProtection="1">
      <alignment horizontal="left" vertical="center"/>
    </xf>
    <xf numFmtId="0" fontId="13" fillId="3" borderId="0" xfId="0" quotePrefix="1" applyNumberFormat="1" applyFont="1" applyFill="1" applyBorder="1" applyAlignment="1" applyProtection="1">
      <alignment horizontal="left" vertical="center"/>
    </xf>
    <xf numFmtId="0" fontId="13" fillId="6" borderId="0" xfId="0" quotePrefix="1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37" xfId="0" applyNumberFormat="1" applyFont="1" applyFill="1" applyBorder="1" applyAlignment="1" applyProtection="1">
      <alignment vertical="top"/>
    </xf>
    <xf numFmtId="0" fontId="0" fillId="0" borderId="38" xfId="0" applyNumberFormat="1" applyFont="1" applyFill="1" applyBorder="1" applyAlignment="1" applyProtection="1">
      <alignment vertical="top"/>
    </xf>
    <xf numFmtId="2" fontId="0" fillId="0" borderId="10" xfId="0" applyNumberFormat="1" applyFont="1" applyFill="1" applyBorder="1" applyAlignment="1" applyProtection="1">
      <alignment horizontal="right" vertical="top"/>
    </xf>
  </cellXfs>
  <cellStyles count="2">
    <cellStyle name="Гиперссылка" xfId="1" builtinId="8"/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47506</xdr:rowOff>
    </xdr:from>
    <xdr:to>
      <xdr:col>14</xdr:col>
      <xdr:colOff>476057</xdr:colOff>
      <xdr:row>6</xdr:row>
      <xdr:rowOff>171807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showGridLines="0" tabSelected="1" topLeftCell="A27" zoomScaleNormal="100" workbookViewId="0">
      <selection activeCell="F9" sqref="F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" width="9.109375" style="1" customWidth="1"/>
    <col min="17" max="16384" width="9.109375" style="1"/>
  </cols>
  <sheetData>
    <row r="1" spans="1:15" ht="13.8" thickBot="1" x14ac:dyDescent="0.3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3">
      <c r="A2" s="55"/>
      <c r="B2" s="23"/>
      <c r="C2" s="23" t="s">
        <v>20</v>
      </c>
      <c r="E2" s="24"/>
      <c r="F2" s="83" t="s">
        <v>40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5">
      <c r="A3" s="55"/>
      <c r="B3" s="13"/>
      <c r="C3" s="13" t="s">
        <v>14</v>
      </c>
      <c r="D3" s="84" t="s">
        <v>41</v>
      </c>
      <c r="E3" s="13"/>
      <c r="G3" s="13" t="s">
        <v>36</v>
      </c>
      <c r="I3" s="71"/>
      <c r="J3" s="13"/>
      <c r="K3" s="15" t="s">
        <v>33</v>
      </c>
      <c r="M3" s="2"/>
      <c r="O3" s="64"/>
    </row>
    <row r="4" spans="1:15" ht="17.25" customHeight="1" x14ac:dyDescent="0.25">
      <c r="A4" s="55"/>
      <c r="B4" s="13"/>
      <c r="C4" s="13" t="s">
        <v>15</v>
      </c>
      <c r="D4" s="85" t="s">
        <v>41</v>
      </c>
      <c r="E4" s="16"/>
      <c r="G4" s="61" t="s">
        <v>42</v>
      </c>
      <c r="H4" s="15"/>
      <c r="I4" s="72"/>
      <c r="J4" s="15"/>
      <c r="O4" s="64"/>
    </row>
    <row r="5" spans="1:15" ht="17.25" customHeight="1" x14ac:dyDescent="0.4">
      <c r="A5" s="55"/>
      <c r="B5" s="13"/>
      <c r="C5" s="13" t="s">
        <v>16</v>
      </c>
      <c r="D5" s="86" t="s">
        <v>43</v>
      </c>
      <c r="E5" s="18"/>
      <c r="G5" s="2" t="s">
        <v>44</v>
      </c>
      <c r="H5" s="15"/>
      <c r="I5" s="72"/>
      <c r="J5" s="15"/>
      <c r="K5" s="60" t="s">
        <v>34</v>
      </c>
      <c r="O5" s="64"/>
    </row>
    <row r="6" spans="1:15" x14ac:dyDescent="0.25">
      <c r="A6" s="55"/>
      <c r="B6" s="19"/>
      <c r="C6" s="19"/>
      <c r="D6" s="19"/>
      <c r="E6" s="17"/>
      <c r="F6" s="14"/>
      <c r="G6" s="2" t="s">
        <v>45</v>
      </c>
      <c r="H6" s="15"/>
      <c r="I6" s="72"/>
      <c r="J6" s="15"/>
      <c r="K6" s="13"/>
      <c r="O6" s="64"/>
    </row>
    <row r="7" spans="1:15" ht="15.75" customHeight="1" x14ac:dyDescent="0.25">
      <c r="A7" s="55"/>
      <c r="B7" s="20"/>
      <c r="C7" s="20" t="s">
        <v>19</v>
      </c>
      <c r="D7" s="87" t="s">
        <v>46</v>
      </c>
      <c r="E7" s="87" t="s">
        <v>47</v>
      </c>
      <c r="G7" s="2" t="s">
        <v>48</v>
      </c>
      <c r="H7" s="20"/>
      <c r="I7" s="73"/>
      <c r="J7" s="20"/>
      <c r="K7" s="59" t="s">
        <v>35</v>
      </c>
      <c r="O7" s="64"/>
    </row>
    <row r="8" spans="1:15" ht="15.75" customHeight="1" x14ac:dyDescent="0.25">
      <c r="A8" s="55"/>
      <c r="B8" s="18"/>
      <c r="C8" s="18" t="s">
        <v>17</v>
      </c>
      <c r="D8" s="21">
        <f ca="1">TODAY()</f>
        <v>44335</v>
      </c>
      <c r="E8" s="22">
        <f ca="1">NOW()</f>
        <v>44335.690939467589</v>
      </c>
      <c r="G8" s="20"/>
      <c r="H8" s="20"/>
      <c r="I8" s="73"/>
      <c r="J8" s="20"/>
      <c r="K8" s="15"/>
      <c r="O8" s="64"/>
    </row>
    <row r="9" spans="1:15" s="38" customFormat="1" ht="40.5" customHeight="1" x14ac:dyDescent="0.25">
      <c r="A9" s="56"/>
      <c r="B9" s="35" t="s">
        <v>24</v>
      </c>
      <c r="C9" s="36" t="s">
        <v>51</v>
      </c>
      <c r="D9" s="36" t="s">
        <v>25</v>
      </c>
      <c r="E9" s="36" t="s">
        <v>26</v>
      </c>
      <c r="F9" s="36" t="s">
        <v>39</v>
      </c>
      <c r="G9" s="36" t="s">
        <v>18</v>
      </c>
      <c r="H9" s="36" t="s">
        <v>21</v>
      </c>
      <c r="I9" s="36" t="s">
        <v>138</v>
      </c>
      <c r="J9" s="36" t="s">
        <v>27</v>
      </c>
      <c r="K9" s="39" t="s">
        <v>28</v>
      </c>
      <c r="L9" s="43" t="s">
        <v>29</v>
      </c>
      <c r="M9" s="37" t="s">
        <v>167</v>
      </c>
      <c r="N9" s="37" t="s">
        <v>30</v>
      </c>
      <c r="O9" s="37" t="s">
        <v>31</v>
      </c>
    </row>
    <row r="10" spans="1:15" s="2" customFormat="1" ht="13.5" customHeight="1" x14ac:dyDescent="0.25">
      <c r="A10" s="55"/>
      <c r="B10" s="29">
        <f t="shared" ref="B10:B34" si="0">ROW(B10) - ROW($B$9)</f>
        <v>1</v>
      </c>
      <c r="C10" s="28" t="s">
        <v>52</v>
      </c>
      <c r="D10" s="28" t="s">
        <v>65</v>
      </c>
      <c r="E10" s="30" t="s">
        <v>80</v>
      </c>
      <c r="F10" s="30" t="s">
        <v>105</v>
      </c>
      <c r="G10" s="30" t="s">
        <v>113</v>
      </c>
      <c r="H10" s="30">
        <v>1</v>
      </c>
      <c r="I10" s="74" t="s">
        <v>139</v>
      </c>
      <c r="J10" s="30" t="s">
        <v>143</v>
      </c>
      <c r="K10" s="40">
        <v>1</v>
      </c>
      <c r="L10" s="40">
        <v>13557</v>
      </c>
      <c r="M10" s="81">
        <v>44.7</v>
      </c>
      <c r="N10" s="81">
        <v>44.7</v>
      </c>
      <c r="O10" s="65" t="s">
        <v>50</v>
      </c>
    </row>
    <row r="11" spans="1:15" s="2" customFormat="1" ht="13.5" customHeight="1" x14ac:dyDescent="0.25">
      <c r="A11" s="55"/>
      <c r="B11" s="31">
        <f t="shared" si="0"/>
        <v>2</v>
      </c>
      <c r="C11" s="32" t="s">
        <v>53</v>
      </c>
      <c r="D11" s="32" t="s">
        <v>66</v>
      </c>
      <c r="E11" s="32" t="s">
        <v>81</v>
      </c>
      <c r="F11" s="32"/>
      <c r="G11" s="32" t="s">
        <v>114</v>
      </c>
      <c r="H11" s="32">
        <v>1</v>
      </c>
      <c r="I11" s="75" t="s">
        <v>139</v>
      </c>
      <c r="J11" s="32" t="s">
        <v>144</v>
      </c>
      <c r="K11" s="41">
        <v>1</v>
      </c>
      <c r="L11" s="41">
        <v>478</v>
      </c>
      <c r="M11" s="82">
        <v>49.9</v>
      </c>
      <c r="N11" s="82">
        <v>49.9</v>
      </c>
      <c r="O11" s="66" t="s">
        <v>50</v>
      </c>
    </row>
    <row r="12" spans="1:15" s="2" customFormat="1" ht="13.5" customHeight="1" x14ac:dyDescent="0.25">
      <c r="A12" s="55"/>
      <c r="B12" s="29">
        <f t="shared" si="0"/>
        <v>3</v>
      </c>
      <c r="C12" s="28" t="s">
        <v>54</v>
      </c>
      <c r="D12" s="28" t="s">
        <v>67</v>
      </c>
      <c r="E12" s="30" t="s">
        <v>82</v>
      </c>
      <c r="F12" s="30" t="s">
        <v>106</v>
      </c>
      <c r="G12" s="30" t="s">
        <v>115</v>
      </c>
      <c r="H12" s="30">
        <v>2</v>
      </c>
      <c r="I12" s="74" t="s">
        <v>139</v>
      </c>
      <c r="J12" s="30" t="s">
        <v>145</v>
      </c>
      <c r="K12" s="40">
        <v>2</v>
      </c>
      <c r="L12" s="40">
        <v>6</v>
      </c>
      <c r="M12" s="81">
        <v>2.74</v>
      </c>
      <c r="N12" s="81">
        <v>5.48</v>
      </c>
      <c r="O12" s="65" t="s">
        <v>50</v>
      </c>
    </row>
    <row r="13" spans="1:15" s="2" customFormat="1" ht="13.5" customHeight="1" x14ac:dyDescent="0.25">
      <c r="A13" s="55"/>
      <c r="B13" s="31">
        <f t="shared" si="0"/>
        <v>4</v>
      </c>
      <c r="C13" s="32" t="s">
        <v>55</v>
      </c>
      <c r="D13" s="32" t="s">
        <v>68</v>
      </c>
      <c r="E13" s="32" t="s">
        <v>83</v>
      </c>
      <c r="F13" s="32" t="s">
        <v>107</v>
      </c>
      <c r="G13" s="32" t="s">
        <v>116</v>
      </c>
      <c r="H13" s="32">
        <v>1</v>
      </c>
      <c r="I13" s="75" t="s">
        <v>139</v>
      </c>
      <c r="J13" s="32" t="s">
        <v>146</v>
      </c>
      <c r="K13" s="41">
        <v>1</v>
      </c>
      <c r="L13" s="41">
        <v>7632</v>
      </c>
      <c r="M13" s="82">
        <v>72.94</v>
      </c>
      <c r="N13" s="82">
        <v>72.94</v>
      </c>
      <c r="O13" s="66" t="s">
        <v>50</v>
      </c>
    </row>
    <row r="14" spans="1:15" s="2" customFormat="1" ht="13.5" customHeight="1" x14ac:dyDescent="0.25">
      <c r="A14" s="55"/>
      <c r="B14" s="29">
        <f t="shared" si="0"/>
        <v>5</v>
      </c>
      <c r="C14" s="28" t="s">
        <v>56</v>
      </c>
      <c r="D14" s="28" t="s">
        <v>69</v>
      </c>
      <c r="E14" s="30" t="s">
        <v>84</v>
      </c>
      <c r="F14" s="30" t="s">
        <v>108</v>
      </c>
      <c r="G14" s="30" t="s">
        <v>117</v>
      </c>
      <c r="H14" s="30">
        <v>1</v>
      </c>
      <c r="I14" s="74" t="s">
        <v>139</v>
      </c>
      <c r="J14" s="30" t="s">
        <v>147</v>
      </c>
      <c r="K14" s="40">
        <v>1</v>
      </c>
      <c r="L14" s="40">
        <v>12218</v>
      </c>
      <c r="M14" s="81">
        <v>6.86</v>
      </c>
      <c r="N14" s="81">
        <v>6.86</v>
      </c>
      <c r="O14" s="65" t="s">
        <v>50</v>
      </c>
    </row>
    <row r="15" spans="1:15" s="2" customFormat="1" ht="13.5" customHeight="1" x14ac:dyDescent="0.25">
      <c r="A15" s="55"/>
      <c r="B15" s="31">
        <f t="shared" si="0"/>
        <v>6</v>
      </c>
      <c r="C15" s="32" t="s">
        <v>56</v>
      </c>
      <c r="D15" s="32" t="s">
        <v>69</v>
      </c>
      <c r="E15" s="32" t="s">
        <v>85</v>
      </c>
      <c r="F15" s="32" t="s">
        <v>108</v>
      </c>
      <c r="G15" s="32" t="s">
        <v>118</v>
      </c>
      <c r="H15" s="32">
        <v>2</v>
      </c>
      <c r="I15" s="75" t="s">
        <v>139</v>
      </c>
      <c r="J15" s="32" t="s">
        <v>148</v>
      </c>
      <c r="K15" s="41">
        <v>2</v>
      </c>
      <c r="L15" s="41">
        <v>0</v>
      </c>
      <c r="M15" s="82">
        <v>4.3899999999999997</v>
      </c>
      <c r="N15" s="82">
        <v>8.77</v>
      </c>
      <c r="O15" s="66" t="s">
        <v>50</v>
      </c>
    </row>
    <row r="16" spans="1:15" s="2" customFormat="1" ht="13.5" customHeight="1" x14ac:dyDescent="0.25">
      <c r="A16" s="55"/>
      <c r="B16" s="29">
        <f t="shared" si="0"/>
        <v>7</v>
      </c>
      <c r="C16" s="28" t="s">
        <v>56</v>
      </c>
      <c r="D16" s="28" t="s">
        <v>69</v>
      </c>
      <c r="E16" s="30" t="s">
        <v>86</v>
      </c>
      <c r="F16" s="30" t="s">
        <v>108</v>
      </c>
      <c r="G16" s="30" t="s">
        <v>119</v>
      </c>
      <c r="H16" s="30">
        <v>2</v>
      </c>
      <c r="I16" s="74" t="s">
        <v>139</v>
      </c>
      <c r="J16" s="30" t="s">
        <v>149</v>
      </c>
      <c r="K16" s="40">
        <v>2</v>
      </c>
      <c r="L16" s="40">
        <v>5291</v>
      </c>
      <c r="M16" s="81">
        <v>6.86</v>
      </c>
      <c r="N16" s="81">
        <v>13.71</v>
      </c>
      <c r="O16" s="65" t="s">
        <v>50</v>
      </c>
    </row>
    <row r="17" spans="1:15" s="2" customFormat="1" ht="13.5" customHeight="1" x14ac:dyDescent="0.25">
      <c r="A17" s="55"/>
      <c r="B17" s="31">
        <f t="shared" si="0"/>
        <v>8</v>
      </c>
      <c r="C17" s="32" t="s">
        <v>56</v>
      </c>
      <c r="D17" s="32" t="s">
        <v>69</v>
      </c>
      <c r="E17" s="32" t="s">
        <v>87</v>
      </c>
      <c r="F17" s="32" t="s">
        <v>108</v>
      </c>
      <c r="G17" s="32" t="s">
        <v>120</v>
      </c>
      <c r="H17" s="32">
        <v>1</v>
      </c>
      <c r="I17" s="75" t="s">
        <v>139</v>
      </c>
      <c r="J17" s="32" t="s">
        <v>150</v>
      </c>
      <c r="K17" s="41">
        <v>1</v>
      </c>
      <c r="L17" s="41">
        <v>1744</v>
      </c>
      <c r="M17" s="82">
        <v>5.76</v>
      </c>
      <c r="N17" s="82">
        <v>5.76</v>
      </c>
      <c r="O17" s="66" t="s">
        <v>50</v>
      </c>
    </row>
    <row r="18" spans="1:15" s="2" customFormat="1" ht="13.5" customHeight="1" x14ac:dyDescent="0.25">
      <c r="A18" s="55"/>
      <c r="B18" s="29">
        <f t="shared" si="0"/>
        <v>9</v>
      </c>
      <c r="C18" s="28" t="s">
        <v>57</v>
      </c>
      <c r="D18" s="28" t="s">
        <v>70</v>
      </c>
      <c r="E18" s="30" t="s">
        <v>88</v>
      </c>
      <c r="F18" s="30"/>
      <c r="G18" s="30" t="s">
        <v>121</v>
      </c>
      <c r="H18" s="30">
        <v>1</v>
      </c>
      <c r="I18" s="74" t="s">
        <v>139</v>
      </c>
      <c r="J18" s="30" t="s">
        <v>151</v>
      </c>
      <c r="K18" s="40">
        <v>1</v>
      </c>
      <c r="L18" s="40">
        <v>5963</v>
      </c>
      <c r="M18" s="81">
        <v>33.18</v>
      </c>
      <c r="N18" s="81">
        <v>33.18</v>
      </c>
      <c r="O18" s="65" t="s">
        <v>50</v>
      </c>
    </row>
    <row r="19" spans="1:15" s="2" customFormat="1" ht="13.5" customHeight="1" x14ac:dyDescent="0.25">
      <c r="A19" s="55"/>
      <c r="B19" s="31">
        <f t="shared" si="0"/>
        <v>10</v>
      </c>
      <c r="C19" s="32" t="s">
        <v>58</v>
      </c>
      <c r="D19" s="32" t="s">
        <v>71</v>
      </c>
      <c r="E19" s="32" t="s">
        <v>89</v>
      </c>
      <c r="F19" s="32"/>
      <c r="G19" s="32" t="s">
        <v>122</v>
      </c>
      <c r="H19" s="32">
        <v>1</v>
      </c>
      <c r="I19" s="75" t="s">
        <v>139</v>
      </c>
      <c r="J19" s="32" t="s">
        <v>152</v>
      </c>
      <c r="K19" s="41">
        <v>1</v>
      </c>
      <c r="L19" s="41">
        <v>749</v>
      </c>
      <c r="M19" s="82">
        <v>10.15</v>
      </c>
      <c r="N19" s="82">
        <v>10.15</v>
      </c>
      <c r="O19" s="66" t="s">
        <v>50</v>
      </c>
    </row>
    <row r="20" spans="1:15" s="2" customFormat="1" ht="13.5" customHeight="1" x14ac:dyDescent="0.25">
      <c r="A20" s="55"/>
      <c r="B20" s="29">
        <f t="shared" si="0"/>
        <v>11</v>
      </c>
      <c r="C20" s="28" t="s">
        <v>59</v>
      </c>
      <c r="D20" s="28" t="s">
        <v>72</v>
      </c>
      <c r="E20" s="30" t="s">
        <v>90</v>
      </c>
      <c r="F20" s="30"/>
      <c r="G20" s="30" t="s">
        <v>123</v>
      </c>
      <c r="H20" s="30">
        <v>1</v>
      </c>
      <c r="I20" s="74" t="s">
        <v>139</v>
      </c>
      <c r="J20" s="30" t="s">
        <v>153</v>
      </c>
      <c r="K20" s="40">
        <v>1</v>
      </c>
      <c r="L20" s="40">
        <v>9383</v>
      </c>
      <c r="M20" s="81">
        <v>14.81</v>
      </c>
      <c r="N20" s="81">
        <v>14.81</v>
      </c>
      <c r="O20" s="65" t="s">
        <v>50</v>
      </c>
    </row>
    <row r="21" spans="1:15" s="2" customFormat="1" ht="13.5" customHeight="1" x14ac:dyDescent="0.25">
      <c r="A21" s="55"/>
      <c r="B21" s="31">
        <f t="shared" si="0"/>
        <v>12</v>
      </c>
      <c r="C21" s="32" t="s">
        <v>60</v>
      </c>
      <c r="D21" s="32" t="s">
        <v>73</v>
      </c>
      <c r="E21" s="32" t="s">
        <v>91</v>
      </c>
      <c r="F21" s="32" t="s">
        <v>109</v>
      </c>
      <c r="G21" s="32" t="s">
        <v>124</v>
      </c>
      <c r="H21" s="32">
        <v>2</v>
      </c>
      <c r="I21" s="75" t="s">
        <v>139</v>
      </c>
      <c r="J21" s="32" t="s">
        <v>154</v>
      </c>
      <c r="K21" s="41">
        <v>2</v>
      </c>
      <c r="L21" s="41">
        <v>1120</v>
      </c>
      <c r="M21" s="82">
        <v>2.74</v>
      </c>
      <c r="N21" s="82">
        <v>5.48</v>
      </c>
      <c r="O21" s="66" t="s">
        <v>50</v>
      </c>
    </row>
    <row r="22" spans="1:15" s="2" customFormat="1" ht="13.5" customHeight="1" x14ac:dyDescent="0.25">
      <c r="A22" s="55"/>
      <c r="B22" s="29">
        <f t="shared" si="0"/>
        <v>13</v>
      </c>
      <c r="C22" s="28" t="s">
        <v>60</v>
      </c>
      <c r="D22" s="28" t="s">
        <v>73</v>
      </c>
      <c r="E22" s="30" t="s">
        <v>92</v>
      </c>
      <c r="F22" s="30" t="s">
        <v>109</v>
      </c>
      <c r="G22" s="30" t="s">
        <v>125</v>
      </c>
      <c r="H22" s="30">
        <v>8</v>
      </c>
      <c r="I22" s="74" t="s">
        <v>139</v>
      </c>
      <c r="J22" s="30" t="s">
        <v>155</v>
      </c>
      <c r="K22" s="40">
        <v>8</v>
      </c>
      <c r="L22" s="40">
        <v>0</v>
      </c>
      <c r="M22" s="81">
        <v>2.74</v>
      </c>
      <c r="N22" s="81">
        <v>21.94</v>
      </c>
      <c r="O22" s="65" t="s">
        <v>50</v>
      </c>
    </row>
    <row r="23" spans="1:15" s="2" customFormat="1" ht="13.5" customHeight="1" x14ac:dyDescent="0.25">
      <c r="A23" s="55"/>
      <c r="B23" s="31">
        <f t="shared" si="0"/>
        <v>14</v>
      </c>
      <c r="C23" s="32" t="s">
        <v>60</v>
      </c>
      <c r="D23" s="32" t="s">
        <v>73</v>
      </c>
      <c r="E23" s="32" t="s">
        <v>93</v>
      </c>
      <c r="F23" s="32" t="s">
        <v>109</v>
      </c>
      <c r="G23" s="32" t="s">
        <v>126</v>
      </c>
      <c r="H23" s="32">
        <v>1</v>
      </c>
      <c r="I23" s="75" t="s">
        <v>139</v>
      </c>
      <c r="J23" s="32" t="s">
        <v>156</v>
      </c>
      <c r="K23" s="41">
        <v>1</v>
      </c>
      <c r="L23" s="41">
        <v>13642</v>
      </c>
      <c r="M23" s="82">
        <v>2.74</v>
      </c>
      <c r="N23" s="82">
        <v>2.74</v>
      </c>
      <c r="O23" s="66" t="s">
        <v>50</v>
      </c>
    </row>
    <row r="24" spans="1:15" s="2" customFormat="1" ht="13.5" customHeight="1" x14ac:dyDescent="0.25">
      <c r="A24" s="55"/>
      <c r="B24" s="29">
        <f t="shared" si="0"/>
        <v>15</v>
      </c>
      <c r="C24" s="28" t="s">
        <v>60</v>
      </c>
      <c r="D24" s="28" t="s">
        <v>73</v>
      </c>
      <c r="E24" s="30" t="s">
        <v>94</v>
      </c>
      <c r="F24" s="30" t="s">
        <v>109</v>
      </c>
      <c r="G24" s="30" t="s">
        <v>127</v>
      </c>
      <c r="H24" s="30">
        <v>3</v>
      </c>
      <c r="I24" s="74" t="s">
        <v>139</v>
      </c>
      <c r="J24" s="30" t="s">
        <v>157</v>
      </c>
      <c r="K24" s="40">
        <v>3</v>
      </c>
      <c r="L24" s="40">
        <v>1268</v>
      </c>
      <c r="M24" s="81">
        <v>2.74</v>
      </c>
      <c r="N24" s="81">
        <v>8.23</v>
      </c>
      <c r="O24" s="65" t="s">
        <v>50</v>
      </c>
    </row>
    <row r="25" spans="1:15" s="2" customFormat="1" ht="13.5" customHeight="1" x14ac:dyDescent="0.25">
      <c r="A25" s="55"/>
      <c r="B25" s="31">
        <f t="shared" si="0"/>
        <v>16</v>
      </c>
      <c r="C25" s="32" t="s">
        <v>60</v>
      </c>
      <c r="D25" s="32" t="s">
        <v>74</v>
      </c>
      <c r="E25" s="32" t="s">
        <v>95</v>
      </c>
      <c r="F25" s="32" t="s">
        <v>109</v>
      </c>
      <c r="G25" s="32" t="s">
        <v>128</v>
      </c>
      <c r="H25" s="32">
        <v>1</v>
      </c>
      <c r="I25" s="75" t="s">
        <v>139</v>
      </c>
      <c r="J25" s="32" t="s">
        <v>158</v>
      </c>
      <c r="K25" s="41">
        <v>1</v>
      </c>
      <c r="L25" s="41">
        <v>1023</v>
      </c>
      <c r="M25" s="82">
        <v>8.5</v>
      </c>
      <c r="N25" s="82">
        <v>8.5</v>
      </c>
      <c r="O25" s="66" t="s">
        <v>50</v>
      </c>
    </row>
    <row r="26" spans="1:15" s="2" customFormat="1" ht="13.5" customHeight="1" x14ac:dyDescent="0.25">
      <c r="A26" s="55"/>
      <c r="B26" s="29">
        <f t="shared" si="0"/>
        <v>17</v>
      </c>
      <c r="C26" s="28" t="s">
        <v>61</v>
      </c>
      <c r="D26" s="28" t="s">
        <v>75</v>
      </c>
      <c r="E26" s="30" t="s">
        <v>96</v>
      </c>
      <c r="F26" s="30" t="s">
        <v>109</v>
      </c>
      <c r="G26" s="30" t="s">
        <v>129</v>
      </c>
      <c r="H26" s="30">
        <v>1</v>
      </c>
      <c r="I26" s="74" t="s">
        <v>139</v>
      </c>
      <c r="J26" s="30" t="s">
        <v>159</v>
      </c>
      <c r="K26" s="40">
        <v>1</v>
      </c>
      <c r="L26" s="40">
        <v>214</v>
      </c>
      <c r="M26" s="81">
        <v>5.21</v>
      </c>
      <c r="N26" s="81">
        <v>5.21</v>
      </c>
      <c r="O26" s="65" t="s">
        <v>50</v>
      </c>
    </row>
    <row r="27" spans="1:15" s="2" customFormat="1" ht="13.5" customHeight="1" x14ac:dyDescent="0.25">
      <c r="A27" s="55"/>
      <c r="B27" s="31">
        <f t="shared" si="0"/>
        <v>18</v>
      </c>
      <c r="C27" s="32" t="s">
        <v>61</v>
      </c>
      <c r="D27" s="32" t="s">
        <v>76</v>
      </c>
      <c r="E27" s="32" t="s">
        <v>97</v>
      </c>
      <c r="F27" s="32" t="s">
        <v>110</v>
      </c>
      <c r="G27" s="32" t="s">
        <v>130</v>
      </c>
      <c r="H27" s="32">
        <v>2</v>
      </c>
      <c r="I27" s="75" t="s">
        <v>139</v>
      </c>
      <c r="J27" s="32" t="s">
        <v>160</v>
      </c>
      <c r="K27" s="41">
        <v>2</v>
      </c>
      <c r="L27" s="41">
        <v>47201</v>
      </c>
      <c r="M27" s="82">
        <v>6.86</v>
      </c>
      <c r="N27" s="82">
        <v>13.71</v>
      </c>
      <c r="O27" s="66" t="s">
        <v>50</v>
      </c>
    </row>
    <row r="28" spans="1:15" s="2" customFormat="1" ht="13.5" customHeight="1" x14ac:dyDescent="0.25">
      <c r="A28" s="55"/>
      <c r="B28" s="29">
        <f t="shared" si="0"/>
        <v>19</v>
      </c>
      <c r="C28" s="28" t="s">
        <v>61</v>
      </c>
      <c r="D28" s="28" t="s">
        <v>76</v>
      </c>
      <c r="E28" s="30" t="s">
        <v>98</v>
      </c>
      <c r="F28" s="30" t="s">
        <v>109</v>
      </c>
      <c r="G28" s="30" t="s">
        <v>131</v>
      </c>
      <c r="H28" s="30">
        <v>1</v>
      </c>
      <c r="I28" s="74" t="s">
        <v>139</v>
      </c>
      <c r="J28" s="30" t="s">
        <v>161</v>
      </c>
      <c r="K28" s="40">
        <v>1</v>
      </c>
      <c r="L28" s="40">
        <v>95235</v>
      </c>
      <c r="M28" s="81">
        <v>3.02</v>
      </c>
      <c r="N28" s="81">
        <v>3.02</v>
      </c>
      <c r="O28" s="65" t="s">
        <v>50</v>
      </c>
    </row>
    <row r="29" spans="1:15" s="2" customFormat="1" ht="13.5" customHeight="1" x14ac:dyDescent="0.25">
      <c r="A29" s="55"/>
      <c r="B29" s="31">
        <f t="shared" si="0"/>
        <v>20</v>
      </c>
      <c r="C29" s="32" t="s">
        <v>61</v>
      </c>
      <c r="D29" s="32" t="s">
        <v>76</v>
      </c>
      <c r="E29" s="32" t="s">
        <v>99</v>
      </c>
      <c r="F29" s="32" t="s">
        <v>109</v>
      </c>
      <c r="G29" s="32" t="s">
        <v>132</v>
      </c>
      <c r="H29" s="32">
        <v>4</v>
      </c>
      <c r="I29" s="75" t="s">
        <v>139</v>
      </c>
      <c r="J29" s="32" t="s">
        <v>162</v>
      </c>
      <c r="K29" s="41">
        <v>4</v>
      </c>
      <c r="L29" s="41">
        <v>9002</v>
      </c>
      <c r="M29" s="82">
        <v>3.56</v>
      </c>
      <c r="N29" s="82">
        <v>14.26</v>
      </c>
      <c r="O29" s="66" t="s">
        <v>50</v>
      </c>
    </row>
    <row r="30" spans="1:15" s="2" customFormat="1" ht="13.5" customHeight="1" x14ac:dyDescent="0.25">
      <c r="A30" s="55"/>
      <c r="B30" s="29">
        <f t="shared" si="0"/>
        <v>21</v>
      </c>
      <c r="C30" s="28" t="s">
        <v>61</v>
      </c>
      <c r="D30" s="28" t="s">
        <v>77</v>
      </c>
      <c r="E30" s="30" t="s">
        <v>100</v>
      </c>
      <c r="F30" s="30" t="s">
        <v>111</v>
      </c>
      <c r="G30" s="30" t="s">
        <v>133</v>
      </c>
      <c r="H30" s="30">
        <v>1</v>
      </c>
      <c r="I30" s="74" t="s">
        <v>140</v>
      </c>
      <c r="J30" s="30" t="s">
        <v>163</v>
      </c>
      <c r="K30" s="40">
        <v>1</v>
      </c>
      <c r="L30" s="40">
        <v>34375067</v>
      </c>
      <c r="M30" s="81">
        <v>8.226E-2</v>
      </c>
      <c r="N30" s="81">
        <v>8.226E-2</v>
      </c>
      <c r="O30" s="65" t="s">
        <v>50</v>
      </c>
    </row>
    <row r="31" spans="1:15" s="2" customFormat="1" ht="13.5" customHeight="1" x14ac:dyDescent="0.25">
      <c r="A31" s="55"/>
      <c r="B31" s="31">
        <f t="shared" si="0"/>
        <v>22</v>
      </c>
      <c r="C31" s="32" t="s">
        <v>61</v>
      </c>
      <c r="D31" s="32" t="s">
        <v>75</v>
      </c>
      <c r="E31" s="32" t="s">
        <v>101</v>
      </c>
      <c r="F31" s="32" t="s">
        <v>109</v>
      </c>
      <c r="G31" s="32" t="s">
        <v>134</v>
      </c>
      <c r="H31" s="32">
        <v>1</v>
      </c>
      <c r="I31" s="75" t="s">
        <v>139</v>
      </c>
      <c r="J31" s="32" t="s">
        <v>164</v>
      </c>
      <c r="K31" s="41">
        <v>1</v>
      </c>
      <c r="L31" s="41">
        <v>0</v>
      </c>
      <c r="M31" s="82">
        <v>5.76</v>
      </c>
      <c r="N31" s="82">
        <v>5.76</v>
      </c>
      <c r="O31" s="66" t="s">
        <v>50</v>
      </c>
    </row>
    <row r="32" spans="1:15" s="2" customFormat="1" ht="13.5" customHeight="1" x14ac:dyDescent="0.25">
      <c r="A32" s="55"/>
      <c r="B32" s="29">
        <f t="shared" si="0"/>
        <v>23</v>
      </c>
      <c r="C32" s="28" t="s">
        <v>62</v>
      </c>
      <c r="D32" s="28" t="s">
        <v>78</v>
      </c>
      <c r="E32" s="30" t="s">
        <v>102</v>
      </c>
      <c r="F32" s="30" t="s">
        <v>112</v>
      </c>
      <c r="G32" s="30" t="s">
        <v>135</v>
      </c>
      <c r="H32" s="30">
        <v>6</v>
      </c>
      <c r="I32" s="74" t="s">
        <v>141</v>
      </c>
      <c r="J32" s="30" t="s">
        <v>102</v>
      </c>
      <c r="K32" s="40"/>
      <c r="L32" s="40">
        <v>10708</v>
      </c>
      <c r="M32" s="81"/>
      <c r="N32" s="81"/>
      <c r="O32" s="65" t="s">
        <v>168</v>
      </c>
    </row>
    <row r="33" spans="1:15" s="2" customFormat="1" ht="13.5" customHeight="1" x14ac:dyDescent="0.25">
      <c r="A33" s="55"/>
      <c r="B33" s="31">
        <f t="shared" si="0"/>
        <v>24</v>
      </c>
      <c r="C33" s="32" t="s">
        <v>63</v>
      </c>
      <c r="D33" s="32" t="s">
        <v>79</v>
      </c>
      <c r="E33" s="32" t="s">
        <v>103</v>
      </c>
      <c r="F33" s="32" t="s">
        <v>107</v>
      </c>
      <c r="G33" s="32" t="s">
        <v>136</v>
      </c>
      <c r="H33" s="32">
        <v>1</v>
      </c>
      <c r="I33" s="75" t="s">
        <v>139</v>
      </c>
      <c r="J33" s="32" t="s">
        <v>165</v>
      </c>
      <c r="K33" s="41">
        <v>1</v>
      </c>
      <c r="L33" s="41">
        <v>17363</v>
      </c>
      <c r="M33" s="82">
        <v>27.42</v>
      </c>
      <c r="N33" s="82">
        <v>27.42</v>
      </c>
      <c r="O33" s="66" t="s">
        <v>50</v>
      </c>
    </row>
    <row r="34" spans="1:15" s="2" customFormat="1" ht="13.5" customHeight="1" x14ac:dyDescent="0.25">
      <c r="A34" s="55"/>
      <c r="B34" s="29">
        <f t="shared" si="0"/>
        <v>25</v>
      </c>
      <c r="C34" s="28" t="s">
        <v>64</v>
      </c>
      <c r="D34" s="28" t="s">
        <v>74</v>
      </c>
      <c r="E34" s="30" t="s">
        <v>104</v>
      </c>
      <c r="F34" s="30" t="s">
        <v>108</v>
      </c>
      <c r="G34" s="30" t="s">
        <v>137</v>
      </c>
      <c r="H34" s="30">
        <v>1</v>
      </c>
      <c r="I34" s="74" t="s">
        <v>142</v>
      </c>
      <c r="J34" s="30" t="s">
        <v>166</v>
      </c>
      <c r="K34" s="40"/>
      <c r="L34" s="40">
        <v>30515</v>
      </c>
      <c r="M34" s="81"/>
      <c r="N34" s="81"/>
      <c r="O34" s="65" t="s">
        <v>168</v>
      </c>
    </row>
    <row r="35" spans="1:15" x14ac:dyDescent="0.25">
      <c r="A35" s="55"/>
      <c r="B35" s="51"/>
      <c r="C35" s="50"/>
      <c r="D35" s="34"/>
      <c r="E35" s="33"/>
      <c r="F35" s="47"/>
      <c r="H35" s="46">
        <f>SUM(H10:H34)</f>
        <v>47</v>
      </c>
      <c r="J35" s="42"/>
      <c r="K35" s="46">
        <f>SUM(K10:K34)</f>
        <v>40</v>
      </c>
      <c r="L35" s="45"/>
      <c r="M35" s="45"/>
      <c r="N35" s="45">
        <f>SUM(N10:N34)</f>
        <v>382.61225999999999</v>
      </c>
      <c r="O35" s="67"/>
    </row>
    <row r="36" spans="1:15" ht="13.8" thickBot="1" x14ac:dyDescent="0.3">
      <c r="A36" s="55"/>
      <c r="B36" s="94" t="s">
        <v>22</v>
      </c>
      <c r="C36" s="94"/>
      <c r="D36" s="5"/>
      <c r="E36" s="7"/>
      <c r="F36" s="49" t="s">
        <v>23</v>
      </c>
      <c r="G36" s="4"/>
      <c r="H36" s="4"/>
      <c r="I36" s="77"/>
      <c r="O36" s="64"/>
    </row>
    <row r="37" spans="1:15" ht="25.2" thickBot="1" x14ac:dyDescent="0.3">
      <c r="A37" s="55"/>
      <c r="B37" s="6"/>
      <c r="C37" s="6"/>
      <c r="D37" s="6"/>
      <c r="E37" s="8"/>
      <c r="F37" s="5"/>
      <c r="G37" s="5"/>
      <c r="H37" s="88" t="s">
        <v>49</v>
      </c>
      <c r="I37" s="80" t="s">
        <v>38</v>
      </c>
      <c r="J37" s="44" t="s">
        <v>32</v>
      </c>
      <c r="L37" s="95">
        <f>N35</f>
        <v>382.61225999999999</v>
      </c>
      <c r="M37" s="96"/>
      <c r="N37" s="89" t="s">
        <v>50</v>
      </c>
      <c r="O37" s="64"/>
    </row>
    <row r="38" spans="1:15" x14ac:dyDescent="0.25">
      <c r="A38" s="55"/>
      <c r="B38" s="6"/>
      <c r="C38" s="6"/>
      <c r="D38" s="6"/>
      <c r="E38" s="8"/>
      <c r="F38" s="5"/>
      <c r="G38" s="5"/>
      <c r="H38" s="5"/>
      <c r="I38" s="78"/>
      <c r="J38" s="48" t="s">
        <v>37</v>
      </c>
      <c r="K38" s="6"/>
      <c r="L38" s="97">
        <f>L37/H37</f>
        <v>382.61225999999999</v>
      </c>
      <c r="M38" s="97"/>
      <c r="N38" s="90" t="s">
        <v>50</v>
      </c>
      <c r="O38" s="64"/>
    </row>
    <row r="39" spans="1:15" ht="13.8" thickBot="1" x14ac:dyDescent="0.3">
      <c r="A39" s="57"/>
      <c r="B39" s="27"/>
      <c r="C39" s="11"/>
      <c r="D39" s="11"/>
      <c r="E39" s="9"/>
      <c r="F39" s="10"/>
      <c r="G39" s="10"/>
      <c r="H39" s="10"/>
      <c r="I39" s="79"/>
      <c r="J39" s="10"/>
      <c r="K39" s="11"/>
      <c r="L39" s="58"/>
      <c r="M39" s="58"/>
      <c r="N39" s="58"/>
      <c r="O39" s="68"/>
    </row>
    <row r="41" spans="1:15" x14ac:dyDescent="0.25">
      <c r="C41" s="1"/>
      <c r="D41" s="1"/>
      <c r="E41" s="1"/>
    </row>
    <row r="42" spans="1:15" x14ac:dyDescent="0.25">
      <c r="C42" s="1"/>
      <c r="D42" s="1"/>
      <c r="E42" s="1"/>
    </row>
    <row r="43" spans="1:15" x14ac:dyDescent="0.25">
      <c r="C43" s="1"/>
      <c r="D43" s="1"/>
      <c r="E43" s="1"/>
    </row>
  </sheetData>
  <mergeCells count="3">
    <mergeCell ref="B36:C36"/>
    <mergeCell ref="L37:M37"/>
    <mergeCell ref="L38:M38"/>
  </mergeCells>
  <conditionalFormatting sqref="L10:L11 L34">
    <cfRule type="cellIs" dxfId="3" priority="3" operator="lessThan">
      <formula>1</formula>
    </cfRule>
  </conditionalFormatting>
  <conditionalFormatting sqref="N10:N11 N34">
    <cfRule type="containsBlanks" dxfId="2" priority="2">
      <formula>LEN(TRIM(N10))=0</formula>
    </cfRule>
  </conditionalFormatting>
  <conditionalFormatting sqref="L12:L33">
    <cfRule type="cellIs" dxfId="1" priority="4" operator="lessThan">
      <formula>1</formula>
    </cfRule>
  </conditionalFormatting>
  <conditionalFormatting sqref="N12:N33">
    <cfRule type="containsBlanks" dxfId="0" priority="5">
      <formula>LEN(TRIM(N10))=0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7" sqref="B7"/>
    </sheetView>
  </sheetViews>
  <sheetFormatPr defaultColWidth="8.88671875"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1" t="s">
        <v>169</v>
      </c>
    </row>
    <row r="2" spans="1:2" x14ac:dyDescent="0.25">
      <c r="A2" s="25" t="s">
        <v>1</v>
      </c>
      <c r="B2" s="92" t="s">
        <v>41</v>
      </c>
    </row>
    <row r="3" spans="1:2" x14ac:dyDescent="0.25">
      <c r="A3" s="26" t="s">
        <v>2</v>
      </c>
      <c r="B3" s="93" t="s">
        <v>43</v>
      </c>
    </row>
    <row r="4" spans="1:2" x14ac:dyDescent="0.25">
      <c r="A4" s="25" t="s">
        <v>3</v>
      </c>
      <c r="B4" s="92" t="s">
        <v>41</v>
      </c>
    </row>
    <row r="5" spans="1:2" x14ac:dyDescent="0.25">
      <c r="A5" s="26" t="s">
        <v>4</v>
      </c>
      <c r="B5" s="93" t="s">
        <v>169</v>
      </c>
    </row>
    <row r="6" spans="1:2" x14ac:dyDescent="0.25">
      <c r="A6" s="25" t="s">
        <v>5</v>
      </c>
      <c r="B6" s="92" t="s">
        <v>40</v>
      </c>
    </row>
    <row r="7" spans="1:2" x14ac:dyDescent="0.25">
      <c r="A7" s="26" t="s">
        <v>6</v>
      </c>
      <c r="B7" s="93" t="s">
        <v>170</v>
      </c>
    </row>
    <row r="8" spans="1:2" x14ac:dyDescent="0.25">
      <c r="A8" s="25" t="s">
        <v>7</v>
      </c>
      <c r="B8" s="92" t="s">
        <v>47</v>
      </c>
    </row>
    <row r="9" spans="1:2" x14ac:dyDescent="0.25">
      <c r="A9" s="26" t="s">
        <v>8</v>
      </c>
      <c r="B9" s="93" t="s">
        <v>46</v>
      </c>
    </row>
    <row r="10" spans="1:2" x14ac:dyDescent="0.25">
      <c r="A10" s="25" t="s">
        <v>9</v>
      </c>
      <c r="B10" s="92" t="s">
        <v>171</v>
      </c>
    </row>
    <row r="11" spans="1:2" x14ac:dyDescent="0.25">
      <c r="A11" s="26" t="s">
        <v>10</v>
      </c>
      <c r="B11" s="93" t="s">
        <v>172</v>
      </c>
    </row>
    <row r="12" spans="1:2" x14ac:dyDescent="0.25">
      <c r="A12" s="25" t="s">
        <v>11</v>
      </c>
      <c r="B12" s="92" t="s">
        <v>173</v>
      </c>
    </row>
    <row r="13" spans="1:2" x14ac:dyDescent="0.25">
      <c r="A13" s="26" t="s">
        <v>12</v>
      </c>
      <c r="B13" s="93" t="s">
        <v>172</v>
      </c>
    </row>
    <row r="14" spans="1:2" x14ac:dyDescent="0.25">
      <c r="A14" s="25" t="s">
        <v>13</v>
      </c>
      <c r="B14" s="92" t="s">
        <v>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Admin</cp:lastModifiedBy>
  <cp:lastPrinted>2012-02-04T13:58:31Z</cp:lastPrinted>
  <dcterms:created xsi:type="dcterms:W3CDTF">2002-11-05T15:28:02Z</dcterms:created>
  <dcterms:modified xsi:type="dcterms:W3CDTF">2021-05-19T13:35:03Z</dcterms:modified>
</cp:coreProperties>
</file>