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0C8E78-508A-4567-85D7-BDB5E2821B32}" xr6:coauthVersionLast="36" xr6:coauthVersionMax="36" xr10:uidLastSave="{00000000-0000-0000-0000-000000000000}"/>
  <bookViews>
    <workbookView xWindow="0" yWindow="0" windowWidth="22260" windowHeight="10500" firstSheet="1" activeTab="2" xr2:uid="{00000000-000D-0000-FFFF-FFFF00000000}"/>
  </bookViews>
  <sheets>
    <sheet name="years" sheetId="7" r:id="rId1"/>
    <sheet name="weeks" sheetId="3" r:id="rId2"/>
    <sheet name="customers" sheetId="1" r:id="rId3"/>
    <sheet name="materials" sheetId="2" r:id="rId4"/>
    <sheet name="customers x materials" sheetId="8" r:id="rId5"/>
    <sheet name="Model" sheetId="9" r:id="rId6"/>
    <sheet name="prices EUR" sheetId="10" r:id="rId7"/>
    <sheet name="costs EUR" sheetId="11" r:id="rId8"/>
    <sheet name="prices USD" sheetId="12" r:id="rId9"/>
    <sheet name="costs USD" sheetId="13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2" l="1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6" i="11"/>
  <c r="F26" i="11" s="1"/>
  <c r="F25" i="11"/>
  <c r="D25" i="11"/>
  <c r="F24" i="11"/>
  <c r="C24" i="13" s="1"/>
  <c r="D24" i="11"/>
  <c r="F23" i="11"/>
  <c r="D23" i="11"/>
  <c r="F22" i="11"/>
  <c r="C22" i="13" s="1"/>
  <c r="D22" i="11"/>
  <c r="F21" i="11"/>
  <c r="D21" i="11"/>
  <c r="F20" i="11"/>
  <c r="D20" i="11"/>
  <c r="F19" i="11"/>
  <c r="C19" i="13" s="1"/>
  <c r="D19" i="11"/>
  <c r="D18" i="11"/>
  <c r="F18" i="11" s="1"/>
  <c r="C18" i="13" s="1"/>
  <c r="F17" i="11"/>
  <c r="C17" i="13" s="1"/>
  <c r="D17" i="11"/>
  <c r="D16" i="11"/>
  <c r="F16" i="11" s="1"/>
  <c r="F15" i="11"/>
  <c r="D15" i="11"/>
  <c r="G14" i="11"/>
  <c r="F14" i="11"/>
  <c r="C14" i="13" s="1"/>
  <c r="D14" i="11"/>
  <c r="G13" i="11"/>
  <c r="D13" i="13" s="1"/>
  <c r="D13" i="11"/>
  <c r="F13" i="11" s="1"/>
  <c r="C13" i="13" s="1"/>
  <c r="F12" i="11"/>
  <c r="D12" i="11"/>
  <c r="D11" i="11"/>
  <c r="F11" i="11" s="1"/>
  <c r="C11" i="13" s="1"/>
  <c r="D10" i="11"/>
  <c r="F10" i="11" s="1"/>
  <c r="F9" i="11"/>
  <c r="C9" i="13" s="1"/>
  <c r="D9" i="11"/>
  <c r="D8" i="11"/>
  <c r="F8" i="11" s="1"/>
  <c r="D7" i="11"/>
  <c r="F7" i="11" s="1"/>
  <c r="F6" i="11"/>
  <c r="C6" i="13" s="1"/>
  <c r="D6" i="11"/>
  <c r="D5" i="11"/>
  <c r="F5" i="11" s="1"/>
  <c r="C5" i="13" s="1"/>
  <c r="F4" i="11"/>
  <c r="D4" i="11"/>
  <c r="D3" i="11"/>
  <c r="F3" i="11" s="1"/>
  <c r="C3" i="13" s="1"/>
  <c r="D2" i="11"/>
  <c r="F2" i="11" s="1"/>
  <c r="D14" i="10"/>
  <c r="D14" i="12" s="1"/>
  <c r="D11" i="10"/>
  <c r="D8" i="10"/>
  <c r="D5" i="10"/>
  <c r="S27" i="9"/>
  <c r="S26" i="9"/>
  <c r="S25" i="9"/>
  <c r="S24" i="9"/>
  <c r="S23" i="9"/>
  <c r="S22" i="9"/>
  <c r="E22" i="9"/>
  <c r="S21" i="9"/>
  <c r="E21" i="9"/>
  <c r="S20" i="9"/>
  <c r="E20" i="9"/>
  <c r="S19" i="9"/>
  <c r="C7" i="13" l="1"/>
  <c r="G7" i="11"/>
  <c r="D11" i="12"/>
  <c r="E11" i="10"/>
  <c r="D14" i="13"/>
  <c r="H14" i="11"/>
  <c r="C2" i="13"/>
  <c r="G2" i="11"/>
  <c r="G3" i="11"/>
  <c r="C12" i="13"/>
  <c r="G12" i="11"/>
  <c r="H13" i="11"/>
  <c r="C20" i="13"/>
  <c r="G20" i="11"/>
  <c r="D8" i="12"/>
  <c r="E8" i="10"/>
  <c r="C4" i="13"/>
  <c r="G4" i="11"/>
  <c r="D23" i="10"/>
  <c r="D15" i="10"/>
  <c r="D7" i="10"/>
  <c r="D25" i="10"/>
  <c r="D17" i="10"/>
  <c r="D9" i="10"/>
  <c r="D26" i="10"/>
  <c r="D18" i="10"/>
  <c r="D10" i="10"/>
  <c r="D20" i="10"/>
  <c r="D12" i="10"/>
  <c r="D4" i="10"/>
  <c r="D22" i="10"/>
  <c r="C10" i="13"/>
  <c r="G10" i="11"/>
  <c r="G11" i="11"/>
  <c r="D5" i="12"/>
  <c r="E5" i="10"/>
  <c r="D21" i="10"/>
  <c r="C8" i="13"/>
  <c r="G8" i="11"/>
  <c r="G24" i="11"/>
  <c r="D3" i="10"/>
  <c r="D19" i="10"/>
  <c r="C16" i="13"/>
  <c r="G16" i="11"/>
  <c r="G22" i="11"/>
  <c r="D2" i="10"/>
  <c r="D6" i="10"/>
  <c r="D16" i="10"/>
  <c r="C15" i="13"/>
  <c r="G15" i="11"/>
  <c r="C21" i="13"/>
  <c r="G21" i="11"/>
  <c r="D13" i="10"/>
  <c r="E14" i="10"/>
  <c r="D24" i="10"/>
  <c r="G5" i="11"/>
  <c r="G6" i="11"/>
  <c r="C23" i="13"/>
  <c r="G23" i="11"/>
  <c r="G9" i="11"/>
  <c r="G17" i="11"/>
  <c r="G18" i="11"/>
  <c r="G19" i="11"/>
  <c r="C25" i="13"/>
  <c r="G25" i="11"/>
  <c r="C26" i="13"/>
  <c r="G26" i="11"/>
  <c r="D5" i="13" l="1"/>
  <c r="H5" i="11"/>
  <c r="D16" i="12"/>
  <c r="E16" i="10"/>
  <c r="H24" i="11"/>
  <c r="D24" i="13"/>
  <c r="D9" i="12"/>
  <c r="E9" i="10"/>
  <c r="E8" i="12"/>
  <c r="F8" i="10"/>
  <c r="D2" i="13"/>
  <c r="H2" i="11"/>
  <c r="D19" i="13"/>
  <c r="H19" i="11"/>
  <c r="D24" i="12"/>
  <c r="E24" i="10"/>
  <c r="D6" i="12"/>
  <c r="E6" i="10"/>
  <c r="D8" i="13"/>
  <c r="H8" i="11"/>
  <c r="D22" i="12"/>
  <c r="E22" i="10"/>
  <c r="D17" i="12"/>
  <c r="E17" i="10"/>
  <c r="E14" i="13"/>
  <c r="I14" i="11"/>
  <c r="D17" i="13"/>
  <c r="H17" i="11"/>
  <c r="D13" i="12"/>
  <c r="E13" i="10"/>
  <c r="D22" i="13"/>
  <c r="H22" i="11"/>
  <c r="D21" i="12"/>
  <c r="E21" i="10"/>
  <c r="D12" i="12"/>
  <c r="E12" i="10"/>
  <c r="D7" i="12"/>
  <c r="E7" i="10"/>
  <c r="D18" i="13"/>
  <c r="H18" i="11"/>
  <c r="D20" i="13"/>
  <c r="H20" i="11"/>
  <c r="D9" i="13"/>
  <c r="H9" i="11"/>
  <c r="D21" i="13"/>
  <c r="H21" i="11"/>
  <c r="D16" i="13"/>
  <c r="H16" i="11"/>
  <c r="E5" i="12"/>
  <c r="F5" i="10"/>
  <c r="D20" i="12"/>
  <c r="E20" i="10"/>
  <c r="D15" i="12"/>
  <c r="E15" i="10"/>
  <c r="E13" i="13"/>
  <c r="I13" i="11"/>
  <c r="E11" i="12"/>
  <c r="F11" i="10"/>
  <c r="D2" i="12"/>
  <c r="E2" i="10"/>
  <c r="D4" i="12"/>
  <c r="E4" i="10"/>
  <c r="H26" i="11"/>
  <c r="D26" i="13"/>
  <c r="D23" i="13"/>
  <c r="H23" i="11"/>
  <c r="D10" i="12"/>
  <c r="E10" i="10"/>
  <c r="D23" i="12"/>
  <c r="E23" i="10"/>
  <c r="D12" i="13"/>
  <c r="H12" i="11"/>
  <c r="D25" i="12"/>
  <c r="E25" i="10"/>
  <c r="D15" i="13"/>
  <c r="H15" i="11"/>
  <c r="D19" i="12"/>
  <c r="E19" i="10"/>
  <c r="D11" i="13"/>
  <c r="H11" i="11"/>
  <c r="D18" i="12"/>
  <c r="E18" i="10"/>
  <c r="D4" i="13"/>
  <c r="H4" i="11"/>
  <c r="D7" i="13"/>
  <c r="H7" i="11"/>
  <c r="E14" i="12"/>
  <c r="F14" i="10"/>
  <c r="H25" i="11"/>
  <c r="D25" i="13"/>
  <c r="D6" i="13"/>
  <c r="H6" i="11"/>
  <c r="D3" i="12"/>
  <c r="E3" i="10"/>
  <c r="D10" i="13"/>
  <c r="H10" i="11"/>
  <c r="D26" i="12"/>
  <c r="E26" i="10"/>
  <c r="D3" i="13"/>
  <c r="H3" i="11"/>
  <c r="E10" i="13" l="1"/>
  <c r="I10" i="11"/>
  <c r="F14" i="12"/>
  <c r="G14" i="10"/>
  <c r="E11" i="13"/>
  <c r="I11" i="11"/>
  <c r="E12" i="13"/>
  <c r="I12" i="11"/>
  <c r="F13" i="13"/>
  <c r="J13" i="11"/>
  <c r="E16" i="13"/>
  <c r="I16" i="11"/>
  <c r="E18" i="13"/>
  <c r="I18" i="11"/>
  <c r="E22" i="13"/>
  <c r="I22" i="11"/>
  <c r="E17" i="12"/>
  <c r="F17" i="10"/>
  <c r="E24" i="12"/>
  <c r="F24" i="10"/>
  <c r="E9" i="12"/>
  <c r="F9" i="10"/>
  <c r="E26" i="13"/>
  <c r="I26" i="11"/>
  <c r="E3" i="12"/>
  <c r="F3" i="10"/>
  <c r="E7" i="13"/>
  <c r="I7" i="11"/>
  <c r="E19" i="12"/>
  <c r="F19" i="10"/>
  <c r="E23" i="12"/>
  <c r="F23" i="10"/>
  <c r="E4" i="12"/>
  <c r="F4" i="10"/>
  <c r="E15" i="12"/>
  <c r="F15" i="10"/>
  <c r="E21" i="13"/>
  <c r="I21" i="11"/>
  <c r="E7" i="12"/>
  <c r="F7" i="10"/>
  <c r="E13" i="12"/>
  <c r="F13" i="10"/>
  <c r="E22" i="12"/>
  <c r="F22" i="10"/>
  <c r="E19" i="13"/>
  <c r="I19" i="11"/>
  <c r="E24" i="13"/>
  <c r="I24" i="11"/>
  <c r="E3" i="13"/>
  <c r="I3" i="11"/>
  <c r="E6" i="13"/>
  <c r="I6" i="11"/>
  <c r="E4" i="13"/>
  <c r="I4" i="11"/>
  <c r="E15" i="13"/>
  <c r="I15" i="11"/>
  <c r="E10" i="12"/>
  <c r="F10" i="10"/>
  <c r="E2" i="12"/>
  <c r="F2" i="10"/>
  <c r="E20" i="12"/>
  <c r="F20" i="10"/>
  <c r="E9" i="13"/>
  <c r="I9" i="11"/>
  <c r="E12" i="12"/>
  <c r="F12" i="10"/>
  <c r="E17" i="13"/>
  <c r="I17" i="11"/>
  <c r="E8" i="13"/>
  <c r="I8" i="11"/>
  <c r="E2" i="13"/>
  <c r="I2" i="11"/>
  <c r="E16" i="12"/>
  <c r="F16" i="10"/>
  <c r="E26" i="12"/>
  <c r="F26" i="10"/>
  <c r="E18" i="12"/>
  <c r="F18" i="10"/>
  <c r="E25" i="12"/>
  <c r="F25" i="10"/>
  <c r="E23" i="13"/>
  <c r="I23" i="11"/>
  <c r="F11" i="12"/>
  <c r="G11" i="10"/>
  <c r="F5" i="12"/>
  <c r="G5" i="10"/>
  <c r="E20" i="13"/>
  <c r="I20" i="11"/>
  <c r="E21" i="12"/>
  <c r="F21" i="10"/>
  <c r="F14" i="13"/>
  <c r="J14" i="11"/>
  <c r="E6" i="12"/>
  <c r="F6" i="10"/>
  <c r="F8" i="12"/>
  <c r="G8" i="10"/>
  <c r="E5" i="13"/>
  <c r="I5" i="11"/>
  <c r="E25" i="13"/>
  <c r="I25" i="11"/>
  <c r="F6" i="12" l="1"/>
  <c r="G6" i="10"/>
  <c r="F4" i="13"/>
  <c r="J4" i="11"/>
  <c r="G8" i="12"/>
  <c r="H8" i="10"/>
  <c r="F20" i="13"/>
  <c r="J20" i="11"/>
  <c r="F25" i="12"/>
  <c r="G25" i="10"/>
  <c r="F2" i="13"/>
  <c r="J2" i="11"/>
  <c r="F9" i="13"/>
  <c r="J9" i="11"/>
  <c r="F15" i="13"/>
  <c r="J15" i="11"/>
  <c r="F24" i="13"/>
  <c r="J24" i="11"/>
  <c r="F7" i="12"/>
  <c r="G7" i="10"/>
  <c r="F23" i="12"/>
  <c r="G23" i="10"/>
  <c r="F26" i="13"/>
  <c r="J26" i="11"/>
  <c r="F22" i="13"/>
  <c r="J22" i="11"/>
  <c r="F12" i="13"/>
  <c r="J12" i="11"/>
  <c r="F8" i="13"/>
  <c r="J8" i="11"/>
  <c r="F19" i="12"/>
  <c r="G19" i="10"/>
  <c r="F18" i="12"/>
  <c r="G18" i="10"/>
  <c r="F11" i="13"/>
  <c r="J11" i="11"/>
  <c r="F21" i="13"/>
  <c r="J21" i="11"/>
  <c r="F25" i="13"/>
  <c r="J25" i="11"/>
  <c r="G14" i="13"/>
  <c r="K14" i="11"/>
  <c r="G11" i="12"/>
  <c r="H11" i="10"/>
  <c r="F26" i="12"/>
  <c r="G26" i="10"/>
  <c r="F17" i="13"/>
  <c r="J17" i="11"/>
  <c r="F2" i="12"/>
  <c r="G2" i="10"/>
  <c r="F6" i="13"/>
  <c r="J6" i="11"/>
  <c r="F22" i="12"/>
  <c r="G22" i="10"/>
  <c r="F15" i="12"/>
  <c r="G15" i="10"/>
  <c r="F7" i="13"/>
  <c r="J7" i="11"/>
  <c r="F24" i="12"/>
  <c r="G24" i="10"/>
  <c r="F16" i="13"/>
  <c r="J16" i="11"/>
  <c r="G14" i="12"/>
  <c r="H14" i="10"/>
  <c r="G5" i="12"/>
  <c r="H5" i="10"/>
  <c r="F18" i="13"/>
  <c r="J18" i="11"/>
  <c r="F20" i="12"/>
  <c r="G20" i="10"/>
  <c r="F9" i="12"/>
  <c r="G9" i="10"/>
  <c r="F5" i="13"/>
  <c r="J5" i="11"/>
  <c r="F21" i="12"/>
  <c r="G21" i="10"/>
  <c r="F23" i="13"/>
  <c r="J23" i="11"/>
  <c r="F16" i="12"/>
  <c r="G16" i="10"/>
  <c r="F12" i="12"/>
  <c r="G12" i="10"/>
  <c r="F10" i="12"/>
  <c r="G10" i="10"/>
  <c r="F3" i="13"/>
  <c r="J3" i="11"/>
  <c r="F13" i="12"/>
  <c r="G13" i="10"/>
  <c r="F4" i="12"/>
  <c r="G4" i="10"/>
  <c r="F3" i="12"/>
  <c r="G3" i="10"/>
  <c r="F17" i="12"/>
  <c r="G17" i="10"/>
  <c r="G13" i="13"/>
  <c r="K13" i="11"/>
  <c r="F10" i="13"/>
  <c r="J10" i="11"/>
  <c r="F19" i="13"/>
  <c r="J19" i="11"/>
  <c r="H13" i="13" l="1"/>
  <c r="L13" i="11"/>
  <c r="G13" i="12"/>
  <c r="H13" i="10"/>
  <c r="G16" i="12"/>
  <c r="H16" i="10"/>
  <c r="G9" i="12"/>
  <c r="H9" i="10"/>
  <c r="H14" i="12"/>
  <c r="I14" i="10"/>
  <c r="G15" i="12"/>
  <c r="H15" i="10"/>
  <c r="G17" i="13"/>
  <c r="K17" i="11"/>
  <c r="G25" i="13"/>
  <c r="K25" i="11"/>
  <c r="G19" i="12"/>
  <c r="H19" i="10"/>
  <c r="G26" i="13"/>
  <c r="K26" i="11"/>
  <c r="G15" i="13"/>
  <c r="K15" i="11"/>
  <c r="G20" i="13"/>
  <c r="K20" i="11"/>
  <c r="G3" i="13"/>
  <c r="K3" i="11"/>
  <c r="G16" i="13"/>
  <c r="K16" i="11"/>
  <c r="G22" i="12"/>
  <c r="H22" i="10"/>
  <c r="G26" i="12"/>
  <c r="H26" i="10"/>
  <c r="G21" i="13"/>
  <c r="K21" i="11"/>
  <c r="G8" i="13"/>
  <c r="K8" i="11"/>
  <c r="G23" i="12"/>
  <c r="H23" i="10"/>
  <c r="G9" i="13"/>
  <c r="K9" i="11"/>
  <c r="H8" i="12"/>
  <c r="I8" i="10"/>
  <c r="G17" i="12"/>
  <c r="H17" i="10"/>
  <c r="G20" i="12"/>
  <c r="H20" i="10"/>
  <c r="G3" i="12"/>
  <c r="H3" i="10"/>
  <c r="G21" i="12"/>
  <c r="H21" i="10"/>
  <c r="G24" i="12"/>
  <c r="H24" i="10"/>
  <c r="H11" i="12"/>
  <c r="I11" i="10"/>
  <c r="G12" i="13"/>
  <c r="K12" i="11"/>
  <c r="G2" i="13"/>
  <c r="K2" i="11"/>
  <c r="G23" i="13"/>
  <c r="K23" i="11"/>
  <c r="G19" i="13"/>
  <c r="K19" i="11"/>
  <c r="G10" i="12"/>
  <c r="H10" i="10"/>
  <c r="G18" i="13"/>
  <c r="K18" i="11"/>
  <c r="G6" i="13"/>
  <c r="K6" i="11"/>
  <c r="G11" i="13"/>
  <c r="K11" i="11"/>
  <c r="G7" i="12"/>
  <c r="H7" i="10"/>
  <c r="G4" i="13"/>
  <c r="K4" i="11"/>
  <c r="G10" i="13"/>
  <c r="K10" i="11"/>
  <c r="G4" i="12"/>
  <c r="H4" i="10"/>
  <c r="G12" i="12"/>
  <c r="H12" i="10"/>
  <c r="G5" i="13"/>
  <c r="K5" i="11"/>
  <c r="H5" i="12"/>
  <c r="I5" i="10"/>
  <c r="G7" i="13"/>
  <c r="K7" i="11"/>
  <c r="G2" i="12"/>
  <c r="H2" i="10"/>
  <c r="H14" i="13"/>
  <c r="L14" i="11"/>
  <c r="G18" i="12"/>
  <c r="H18" i="10"/>
  <c r="G22" i="13"/>
  <c r="K22" i="11"/>
  <c r="G24" i="13"/>
  <c r="K24" i="11"/>
  <c r="G25" i="12"/>
  <c r="H25" i="10"/>
  <c r="G6" i="12"/>
  <c r="H6" i="10"/>
  <c r="H24" i="13" l="1"/>
  <c r="L24" i="11"/>
  <c r="H12" i="12"/>
  <c r="I12" i="10"/>
  <c r="H7" i="12"/>
  <c r="I7" i="10"/>
  <c r="H10" i="12"/>
  <c r="I10" i="10"/>
  <c r="H12" i="13"/>
  <c r="L12" i="11"/>
  <c r="H3" i="12"/>
  <c r="I3" i="10"/>
  <c r="H9" i="13"/>
  <c r="L9" i="11"/>
  <c r="H26" i="12"/>
  <c r="I26" i="10"/>
  <c r="L20" i="11"/>
  <c r="H20" i="13"/>
  <c r="H25" i="13"/>
  <c r="L25" i="11"/>
  <c r="H9" i="12"/>
  <c r="I9" i="10"/>
  <c r="H2" i="12"/>
  <c r="I2" i="10"/>
  <c r="H7" i="13"/>
  <c r="L7" i="11"/>
  <c r="H4" i="12"/>
  <c r="I4" i="10"/>
  <c r="H11" i="13"/>
  <c r="L11" i="11"/>
  <c r="H19" i="13"/>
  <c r="L19" i="11"/>
  <c r="I11" i="12"/>
  <c r="J11" i="10"/>
  <c r="H20" i="12"/>
  <c r="I20" i="10"/>
  <c r="H23" i="12"/>
  <c r="I23" i="10"/>
  <c r="H22" i="12"/>
  <c r="I22" i="10"/>
  <c r="H15" i="13"/>
  <c r="L15" i="11"/>
  <c r="H17" i="13"/>
  <c r="L17" i="11"/>
  <c r="H16" i="12"/>
  <c r="I16" i="10"/>
  <c r="H6" i="12"/>
  <c r="I6" i="10"/>
  <c r="I5" i="12"/>
  <c r="J5" i="10"/>
  <c r="H6" i="13"/>
  <c r="L6" i="11"/>
  <c r="H24" i="12"/>
  <c r="I24" i="10"/>
  <c r="H8" i="13"/>
  <c r="L8" i="11"/>
  <c r="L26" i="11"/>
  <c r="H26" i="13"/>
  <c r="H15" i="12"/>
  <c r="I15" i="10"/>
  <c r="L22" i="11"/>
  <c r="H22" i="13"/>
  <c r="H18" i="12"/>
  <c r="I18" i="10"/>
  <c r="H10" i="13"/>
  <c r="L10" i="11"/>
  <c r="L23" i="11"/>
  <c r="H23" i="13"/>
  <c r="H17" i="12"/>
  <c r="I17" i="10"/>
  <c r="H16" i="13"/>
  <c r="L16" i="11"/>
  <c r="H13" i="12"/>
  <c r="I13" i="10"/>
  <c r="H25" i="12"/>
  <c r="I25" i="10"/>
  <c r="I14" i="13"/>
  <c r="M14" i="11"/>
  <c r="H5" i="13"/>
  <c r="L5" i="11"/>
  <c r="H4" i="13"/>
  <c r="L4" i="11"/>
  <c r="H18" i="13"/>
  <c r="L18" i="11"/>
  <c r="H2" i="13"/>
  <c r="L2" i="11"/>
  <c r="H21" i="12"/>
  <c r="I21" i="10"/>
  <c r="I8" i="12"/>
  <c r="J8" i="10"/>
  <c r="L21" i="11"/>
  <c r="H21" i="13"/>
  <c r="H3" i="13"/>
  <c r="L3" i="11"/>
  <c r="H19" i="12"/>
  <c r="I19" i="10"/>
  <c r="I14" i="12"/>
  <c r="J14" i="10"/>
  <c r="I13" i="13"/>
  <c r="M13" i="11"/>
  <c r="I3" i="13" l="1"/>
  <c r="M3" i="11"/>
  <c r="M26" i="11"/>
  <c r="I26" i="13"/>
  <c r="I21" i="12"/>
  <c r="J21" i="10"/>
  <c r="I16" i="13"/>
  <c r="M16" i="11"/>
  <c r="I18" i="12"/>
  <c r="J18" i="10"/>
  <c r="I8" i="13"/>
  <c r="M8" i="11"/>
  <c r="I6" i="12"/>
  <c r="J6" i="10"/>
  <c r="I22" i="12"/>
  <c r="J22" i="10"/>
  <c r="M19" i="11"/>
  <c r="I19" i="13"/>
  <c r="I2" i="12"/>
  <c r="J2" i="10"/>
  <c r="I26" i="12"/>
  <c r="J26" i="10"/>
  <c r="I10" i="12"/>
  <c r="J10" i="10"/>
  <c r="I2" i="13"/>
  <c r="M2" i="11"/>
  <c r="M20" i="11"/>
  <c r="I20" i="13"/>
  <c r="I19" i="12"/>
  <c r="J19" i="10"/>
  <c r="I5" i="13"/>
  <c r="M5" i="11"/>
  <c r="J14" i="13"/>
  <c r="N14" i="11"/>
  <c r="I24" i="12"/>
  <c r="J24" i="10"/>
  <c r="I11" i="13"/>
  <c r="M11" i="11"/>
  <c r="I9" i="12"/>
  <c r="J9" i="10"/>
  <c r="I9" i="13"/>
  <c r="M9" i="11"/>
  <c r="I7" i="12"/>
  <c r="J7" i="10"/>
  <c r="M22" i="11"/>
  <c r="I22" i="13"/>
  <c r="I16" i="12"/>
  <c r="J16" i="10"/>
  <c r="J13" i="13"/>
  <c r="N13" i="11"/>
  <c r="I18" i="13"/>
  <c r="M18" i="11"/>
  <c r="I6" i="13"/>
  <c r="M6" i="11"/>
  <c r="I20" i="12"/>
  <c r="J20" i="10"/>
  <c r="I25" i="13"/>
  <c r="M25" i="11"/>
  <c r="I3" i="12"/>
  <c r="J3" i="10"/>
  <c r="I12" i="12"/>
  <c r="J12" i="10"/>
  <c r="M21" i="11"/>
  <c r="I21" i="13"/>
  <c r="I23" i="13"/>
  <c r="M23" i="11"/>
  <c r="I17" i="12"/>
  <c r="J17" i="10"/>
  <c r="I23" i="12"/>
  <c r="J23" i="10"/>
  <c r="I25" i="12"/>
  <c r="J25" i="10"/>
  <c r="I15" i="12"/>
  <c r="J15" i="10"/>
  <c r="I17" i="13"/>
  <c r="M17" i="11"/>
  <c r="I4" i="12"/>
  <c r="J4" i="10"/>
  <c r="J14" i="12"/>
  <c r="K14" i="10"/>
  <c r="J8" i="12"/>
  <c r="K8" i="10"/>
  <c r="I4" i="13"/>
  <c r="M4" i="11"/>
  <c r="I13" i="12"/>
  <c r="J13" i="10"/>
  <c r="I10" i="13"/>
  <c r="M10" i="11"/>
  <c r="J5" i="12"/>
  <c r="K5" i="10"/>
  <c r="I15" i="13"/>
  <c r="M15" i="11"/>
  <c r="J11" i="12"/>
  <c r="K11" i="10"/>
  <c r="I7" i="13"/>
  <c r="M7" i="11"/>
  <c r="I12" i="13"/>
  <c r="M12" i="11"/>
  <c r="I24" i="13"/>
  <c r="M24" i="11"/>
  <c r="K11" i="12" l="1"/>
  <c r="L11" i="10"/>
  <c r="J7" i="13"/>
  <c r="N7" i="11"/>
  <c r="J10" i="13"/>
  <c r="N10" i="11"/>
  <c r="K14" i="12"/>
  <c r="L14" i="10"/>
  <c r="J25" i="12"/>
  <c r="K25" i="10"/>
  <c r="J20" i="12"/>
  <c r="K20" i="10"/>
  <c r="J16" i="12"/>
  <c r="K16" i="10"/>
  <c r="J9" i="12"/>
  <c r="K9" i="10"/>
  <c r="J5" i="13"/>
  <c r="N5" i="11"/>
  <c r="J10" i="12"/>
  <c r="K10" i="10"/>
  <c r="J22" i="12"/>
  <c r="K22" i="10"/>
  <c r="J16" i="13"/>
  <c r="N16" i="11"/>
  <c r="N19" i="11"/>
  <c r="J19" i="13"/>
  <c r="N21" i="11"/>
  <c r="J21" i="13"/>
  <c r="J23" i="12"/>
  <c r="K23" i="10"/>
  <c r="J12" i="12"/>
  <c r="K12" i="10"/>
  <c r="J6" i="13"/>
  <c r="N6" i="11"/>
  <c r="J11" i="13"/>
  <c r="N11" i="11"/>
  <c r="J19" i="12"/>
  <c r="K19" i="10"/>
  <c r="J26" i="12"/>
  <c r="K26" i="10"/>
  <c r="J6" i="12"/>
  <c r="K6" i="10"/>
  <c r="J21" i="12"/>
  <c r="K21" i="10"/>
  <c r="J22" i="13"/>
  <c r="N22" i="11"/>
  <c r="J13" i="12"/>
  <c r="K13" i="10"/>
  <c r="J15" i="13"/>
  <c r="N15" i="11"/>
  <c r="J4" i="13"/>
  <c r="N4" i="11"/>
  <c r="J17" i="12"/>
  <c r="K17" i="10"/>
  <c r="N18" i="11"/>
  <c r="J18" i="13"/>
  <c r="J24" i="12"/>
  <c r="K24" i="10"/>
  <c r="J8" i="13"/>
  <c r="N8" i="11"/>
  <c r="J20" i="13"/>
  <c r="N20" i="11"/>
  <c r="N26" i="11"/>
  <c r="J26" i="13"/>
  <c r="J4" i="12"/>
  <c r="K4" i="10"/>
  <c r="J24" i="13"/>
  <c r="N24" i="11"/>
  <c r="J17" i="13"/>
  <c r="N17" i="11"/>
  <c r="J3" i="12"/>
  <c r="K3" i="10"/>
  <c r="J7" i="12"/>
  <c r="K7" i="10"/>
  <c r="J2" i="12"/>
  <c r="K2" i="10"/>
  <c r="J12" i="13"/>
  <c r="N12" i="11"/>
  <c r="K5" i="12"/>
  <c r="L5" i="10"/>
  <c r="K8" i="12"/>
  <c r="L8" i="10"/>
  <c r="J15" i="12"/>
  <c r="K15" i="10"/>
  <c r="J23" i="13"/>
  <c r="N23" i="11"/>
  <c r="J25" i="13"/>
  <c r="N25" i="11"/>
  <c r="K13" i="13"/>
  <c r="O13" i="11"/>
  <c r="J9" i="13"/>
  <c r="N9" i="11"/>
  <c r="K14" i="13"/>
  <c r="O14" i="11"/>
  <c r="J2" i="13"/>
  <c r="N2" i="11"/>
  <c r="J18" i="12"/>
  <c r="K18" i="10"/>
  <c r="J3" i="13"/>
  <c r="N3" i="11"/>
  <c r="K4" i="12" l="1"/>
  <c r="L4" i="10"/>
  <c r="K6" i="13"/>
  <c r="O6" i="11"/>
  <c r="L11" i="12"/>
  <c r="M11" i="10"/>
  <c r="K19" i="13"/>
  <c r="O19" i="11"/>
  <c r="K2" i="13"/>
  <c r="O2" i="11"/>
  <c r="K25" i="13"/>
  <c r="O25" i="11"/>
  <c r="L5" i="12"/>
  <c r="M5" i="10"/>
  <c r="K3" i="12"/>
  <c r="L3" i="10"/>
  <c r="K13" i="12"/>
  <c r="L13" i="10"/>
  <c r="K26" i="12"/>
  <c r="L26" i="10"/>
  <c r="K12" i="12"/>
  <c r="L12" i="10"/>
  <c r="K16" i="13"/>
  <c r="O16" i="11"/>
  <c r="K9" i="12"/>
  <c r="L9" i="10"/>
  <c r="L14" i="12"/>
  <c r="M14" i="10"/>
  <c r="K21" i="13"/>
  <c r="O21" i="11"/>
  <c r="K18" i="12"/>
  <c r="L18" i="10"/>
  <c r="K7" i="12"/>
  <c r="L7" i="10"/>
  <c r="K6" i="12"/>
  <c r="L6" i="10"/>
  <c r="K25" i="12"/>
  <c r="L25" i="10"/>
  <c r="K26" i="13"/>
  <c r="O26" i="11"/>
  <c r="K18" i="13"/>
  <c r="O18" i="11"/>
  <c r="L13" i="13"/>
  <c r="P13" i="11"/>
  <c r="K24" i="12"/>
  <c r="L24" i="10"/>
  <c r="L14" i="13"/>
  <c r="P14" i="11"/>
  <c r="K12" i="13"/>
  <c r="O12" i="11"/>
  <c r="K20" i="13"/>
  <c r="O20" i="11"/>
  <c r="K22" i="13"/>
  <c r="O22" i="11"/>
  <c r="K23" i="12"/>
  <c r="L23" i="10"/>
  <c r="K10" i="13"/>
  <c r="O10" i="11"/>
  <c r="L8" i="12"/>
  <c r="M8" i="10"/>
  <c r="K15" i="13"/>
  <c r="O15" i="11"/>
  <c r="K5" i="13"/>
  <c r="O5" i="11"/>
  <c r="K23" i="13"/>
  <c r="O23" i="11"/>
  <c r="K17" i="13"/>
  <c r="O17" i="11"/>
  <c r="K17" i="12"/>
  <c r="L17" i="10"/>
  <c r="K19" i="12"/>
  <c r="L19" i="10"/>
  <c r="K22" i="12"/>
  <c r="L22" i="10"/>
  <c r="K16" i="12"/>
  <c r="L16" i="10"/>
  <c r="K3" i="13"/>
  <c r="O3" i="11"/>
  <c r="K9" i="13"/>
  <c r="O9" i="11"/>
  <c r="K15" i="12"/>
  <c r="L15" i="10"/>
  <c r="K2" i="12"/>
  <c r="L2" i="10"/>
  <c r="K24" i="13"/>
  <c r="O24" i="11"/>
  <c r="K8" i="13"/>
  <c r="O8" i="11"/>
  <c r="K4" i="13"/>
  <c r="O4" i="11"/>
  <c r="K21" i="12"/>
  <c r="L21" i="10"/>
  <c r="K11" i="13"/>
  <c r="O11" i="11"/>
  <c r="K10" i="12"/>
  <c r="L10" i="10"/>
  <c r="K20" i="12"/>
  <c r="L20" i="10"/>
  <c r="K7" i="13"/>
  <c r="O7" i="11"/>
  <c r="L23" i="13" l="1"/>
  <c r="P23" i="11"/>
  <c r="L7" i="12"/>
  <c r="M7" i="10"/>
  <c r="L10" i="12"/>
  <c r="M10" i="10"/>
  <c r="L8" i="13"/>
  <c r="P8" i="11"/>
  <c r="L9" i="13"/>
  <c r="P9" i="11"/>
  <c r="L19" i="12"/>
  <c r="M19" i="10"/>
  <c r="L5" i="13"/>
  <c r="P5" i="11"/>
  <c r="L23" i="12"/>
  <c r="M23" i="10"/>
  <c r="M14" i="13"/>
  <c r="Q14" i="11"/>
  <c r="P26" i="11"/>
  <c r="L26" i="13"/>
  <c r="L18" i="12"/>
  <c r="M18" i="10"/>
  <c r="L16" i="13"/>
  <c r="P16" i="11"/>
  <c r="L3" i="12"/>
  <c r="M3" i="10"/>
  <c r="L19" i="13"/>
  <c r="P19" i="11"/>
  <c r="L20" i="12"/>
  <c r="M20" i="10"/>
  <c r="L10" i="13"/>
  <c r="P10" i="11"/>
  <c r="L13" i="12"/>
  <c r="M13" i="10"/>
  <c r="L4" i="13"/>
  <c r="P4" i="11"/>
  <c r="L12" i="13"/>
  <c r="P12" i="11"/>
  <c r="L4" i="12"/>
  <c r="M4" i="10"/>
  <c r="L24" i="13"/>
  <c r="P24" i="11"/>
  <c r="L15" i="13"/>
  <c r="P15" i="11"/>
  <c r="L25" i="12"/>
  <c r="M25" i="10"/>
  <c r="M11" i="12"/>
  <c r="N11" i="10"/>
  <c r="L15" i="12"/>
  <c r="M15" i="10"/>
  <c r="L18" i="13"/>
  <c r="P18" i="11"/>
  <c r="L2" i="13"/>
  <c r="P2" i="11"/>
  <c r="L11" i="13"/>
  <c r="P11" i="11"/>
  <c r="L17" i="12"/>
  <c r="M17" i="10"/>
  <c r="L24" i="12"/>
  <c r="M24" i="10"/>
  <c r="L21" i="13"/>
  <c r="P21" i="11"/>
  <c r="M5" i="12"/>
  <c r="N5" i="10"/>
  <c r="L7" i="13"/>
  <c r="P7" i="11"/>
  <c r="L21" i="12"/>
  <c r="M21" i="10"/>
  <c r="L2" i="12"/>
  <c r="M2" i="10"/>
  <c r="L16" i="12"/>
  <c r="M16" i="10"/>
  <c r="L17" i="13"/>
  <c r="P17" i="11"/>
  <c r="M8" i="12"/>
  <c r="N8" i="10"/>
  <c r="L20" i="13"/>
  <c r="P20" i="11"/>
  <c r="M13" i="13"/>
  <c r="Q13" i="11"/>
  <c r="L6" i="12"/>
  <c r="M6" i="10"/>
  <c r="M14" i="12"/>
  <c r="N14" i="10"/>
  <c r="L26" i="12"/>
  <c r="M26" i="10"/>
  <c r="P25" i="11"/>
  <c r="L25" i="13"/>
  <c r="L6" i="13"/>
  <c r="P6" i="11"/>
  <c r="L22" i="12"/>
  <c r="M22" i="10"/>
  <c r="L9" i="12"/>
  <c r="M9" i="10"/>
  <c r="L3" i="13"/>
  <c r="P3" i="11"/>
  <c r="L22" i="13"/>
  <c r="P22" i="11"/>
  <c r="L12" i="12"/>
  <c r="M12" i="10"/>
  <c r="M9" i="12" l="1"/>
  <c r="N9" i="10"/>
  <c r="M3" i="13"/>
  <c r="Q3" i="11"/>
  <c r="N13" i="13"/>
  <c r="R13" i="11"/>
  <c r="M16" i="12"/>
  <c r="N16" i="10"/>
  <c r="N5" i="12"/>
  <c r="O5" i="10"/>
  <c r="M11" i="13"/>
  <c r="Q11" i="11"/>
  <c r="N11" i="12"/>
  <c r="O11" i="10"/>
  <c r="M4" i="12"/>
  <c r="N4" i="10"/>
  <c r="M10" i="13"/>
  <c r="Q10" i="11"/>
  <c r="M16" i="13"/>
  <c r="Q16" i="11"/>
  <c r="M23" i="12"/>
  <c r="N23" i="10"/>
  <c r="M8" i="13"/>
  <c r="Q8" i="11"/>
  <c r="M20" i="13"/>
  <c r="Q20" i="11"/>
  <c r="M25" i="13"/>
  <c r="Q25" i="11"/>
  <c r="M21" i="13"/>
  <c r="Q21" i="11"/>
  <c r="M2" i="13"/>
  <c r="Q2" i="11"/>
  <c r="M25" i="12"/>
  <c r="N25" i="10"/>
  <c r="M12" i="13"/>
  <c r="Q12" i="11"/>
  <c r="M20" i="12"/>
  <c r="N20" i="10"/>
  <c r="M18" i="12"/>
  <c r="N18" i="10"/>
  <c r="M5" i="13"/>
  <c r="Q5" i="11"/>
  <c r="M10" i="12"/>
  <c r="N10" i="10"/>
  <c r="M26" i="12"/>
  <c r="N26" i="10"/>
  <c r="M12" i="12"/>
  <c r="N12" i="10"/>
  <c r="N14" i="12"/>
  <c r="O14" i="10"/>
  <c r="M21" i="12"/>
  <c r="N21" i="10"/>
  <c r="M18" i="13"/>
  <c r="Q18" i="11"/>
  <c r="M4" i="13"/>
  <c r="Q4" i="11"/>
  <c r="M19" i="12"/>
  <c r="N19" i="10"/>
  <c r="M26" i="13"/>
  <c r="Q26" i="11"/>
  <c r="M2" i="12"/>
  <c r="N2" i="10"/>
  <c r="M22" i="12"/>
  <c r="N22" i="10"/>
  <c r="N8" i="12"/>
  <c r="O8" i="10"/>
  <c r="M24" i="12"/>
  <c r="N24" i="10"/>
  <c r="M15" i="13"/>
  <c r="Q15" i="11"/>
  <c r="M19" i="13"/>
  <c r="Q19" i="11"/>
  <c r="M7" i="12"/>
  <c r="N7" i="10"/>
  <c r="M22" i="13"/>
  <c r="Q22" i="11"/>
  <c r="M6" i="13"/>
  <c r="Q6" i="11"/>
  <c r="M6" i="12"/>
  <c r="N6" i="10"/>
  <c r="M17" i="13"/>
  <c r="Q17" i="11"/>
  <c r="M7" i="13"/>
  <c r="Q7" i="11"/>
  <c r="M17" i="12"/>
  <c r="N17" i="10"/>
  <c r="M15" i="12"/>
  <c r="N15" i="10"/>
  <c r="M24" i="13"/>
  <c r="Q24" i="11"/>
  <c r="M13" i="12"/>
  <c r="N13" i="10"/>
  <c r="M3" i="12"/>
  <c r="N3" i="10"/>
  <c r="N14" i="13"/>
  <c r="R14" i="11"/>
  <c r="M9" i="13"/>
  <c r="Q9" i="11"/>
  <c r="M23" i="13"/>
  <c r="Q23" i="11"/>
  <c r="N3" i="12" l="1"/>
  <c r="O3" i="10"/>
  <c r="N2" i="12"/>
  <c r="O2" i="10"/>
  <c r="N20" i="12"/>
  <c r="O20" i="10"/>
  <c r="N23" i="12"/>
  <c r="O23" i="10"/>
  <c r="O14" i="13"/>
  <c r="S14" i="11"/>
  <c r="N15" i="12"/>
  <c r="O15" i="10"/>
  <c r="N6" i="12"/>
  <c r="O6" i="10"/>
  <c r="N19" i="13"/>
  <c r="R19" i="11"/>
  <c r="N22" i="12"/>
  <c r="O22" i="10"/>
  <c r="N4" i="13"/>
  <c r="R4" i="11"/>
  <c r="N12" i="12"/>
  <c r="O12" i="10"/>
  <c r="N18" i="12"/>
  <c r="O18" i="10"/>
  <c r="N2" i="13"/>
  <c r="R2" i="11"/>
  <c r="N8" i="13"/>
  <c r="R8" i="11"/>
  <c r="N4" i="12"/>
  <c r="O4" i="10"/>
  <c r="N16" i="12"/>
  <c r="O16" i="10"/>
  <c r="N15" i="13"/>
  <c r="R15" i="11"/>
  <c r="N21" i="13"/>
  <c r="R21" i="11"/>
  <c r="N6" i="13"/>
  <c r="R6" i="11"/>
  <c r="N26" i="12"/>
  <c r="O26" i="10"/>
  <c r="O11" i="12"/>
  <c r="P11" i="10"/>
  <c r="N7" i="13"/>
  <c r="R7" i="11"/>
  <c r="N24" i="12"/>
  <c r="O24" i="10"/>
  <c r="N21" i="12"/>
  <c r="O21" i="10"/>
  <c r="N12" i="13"/>
  <c r="R12" i="11"/>
  <c r="N16" i="13"/>
  <c r="R16" i="11"/>
  <c r="N11" i="13"/>
  <c r="R11" i="11"/>
  <c r="N17" i="12"/>
  <c r="O17" i="10"/>
  <c r="N18" i="13"/>
  <c r="R18" i="11"/>
  <c r="O13" i="13"/>
  <c r="S13" i="11"/>
  <c r="N23" i="13"/>
  <c r="R23" i="11"/>
  <c r="N13" i="12"/>
  <c r="O13" i="10"/>
  <c r="N22" i="13"/>
  <c r="R22" i="11"/>
  <c r="N26" i="13"/>
  <c r="R26" i="11"/>
  <c r="N10" i="12"/>
  <c r="O10" i="10"/>
  <c r="N25" i="13"/>
  <c r="R25" i="11"/>
  <c r="N3" i="13"/>
  <c r="R3" i="11"/>
  <c r="N9" i="13"/>
  <c r="R9" i="11"/>
  <c r="N24" i="13"/>
  <c r="R24" i="11"/>
  <c r="N17" i="13"/>
  <c r="R17" i="11"/>
  <c r="N7" i="12"/>
  <c r="O7" i="10"/>
  <c r="O8" i="12"/>
  <c r="P8" i="10"/>
  <c r="N19" i="12"/>
  <c r="O19" i="10"/>
  <c r="O14" i="12"/>
  <c r="P14" i="10"/>
  <c r="N5" i="13"/>
  <c r="R5" i="11"/>
  <c r="N25" i="12"/>
  <c r="O25" i="10"/>
  <c r="N20" i="13"/>
  <c r="R20" i="11"/>
  <c r="N10" i="13"/>
  <c r="R10" i="11"/>
  <c r="O5" i="12"/>
  <c r="P5" i="10"/>
  <c r="N9" i="12"/>
  <c r="O9" i="10"/>
  <c r="O19" i="12" l="1"/>
  <c r="P19" i="10"/>
  <c r="O11" i="13"/>
  <c r="S11" i="11"/>
  <c r="O12" i="12"/>
  <c r="P12" i="10"/>
  <c r="O10" i="13"/>
  <c r="S10" i="11"/>
  <c r="P14" i="12"/>
  <c r="Q14" i="10"/>
  <c r="O17" i="13"/>
  <c r="S17" i="11"/>
  <c r="O25" i="13"/>
  <c r="S25" i="11"/>
  <c r="O13" i="12"/>
  <c r="P13" i="10"/>
  <c r="O17" i="12"/>
  <c r="P17" i="10"/>
  <c r="O21" i="12"/>
  <c r="P21" i="10"/>
  <c r="O26" i="12"/>
  <c r="P26" i="10"/>
  <c r="O16" i="12"/>
  <c r="P16" i="10"/>
  <c r="O18" i="12"/>
  <c r="P18" i="10"/>
  <c r="O19" i="13"/>
  <c r="S19" i="11"/>
  <c r="O23" i="12"/>
  <c r="P23" i="10"/>
  <c r="O24" i="13"/>
  <c r="S24" i="11"/>
  <c r="O6" i="13"/>
  <c r="S6" i="11"/>
  <c r="O20" i="12"/>
  <c r="P20" i="10"/>
  <c r="O10" i="12"/>
  <c r="P10" i="10"/>
  <c r="O24" i="12"/>
  <c r="P24" i="10"/>
  <c r="O6" i="12"/>
  <c r="P6" i="10"/>
  <c r="O9" i="12"/>
  <c r="P9" i="10"/>
  <c r="P8" i="12"/>
  <c r="Q8" i="10"/>
  <c r="O26" i="13"/>
  <c r="S26" i="11"/>
  <c r="O16" i="13"/>
  <c r="S16" i="11"/>
  <c r="O7" i="13"/>
  <c r="S7" i="11"/>
  <c r="O21" i="13"/>
  <c r="S21" i="11"/>
  <c r="O4" i="13"/>
  <c r="S4" i="11"/>
  <c r="O15" i="12"/>
  <c r="P15" i="10"/>
  <c r="O2" i="12"/>
  <c r="P2" i="10"/>
  <c r="O20" i="13"/>
  <c r="S20" i="11"/>
  <c r="O23" i="13"/>
  <c r="S23" i="11"/>
  <c r="O4" i="12"/>
  <c r="P4" i="10"/>
  <c r="O25" i="12"/>
  <c r="P25" i="10"/>
  <c r="O9" i="13"/>
  <c r="S9" i="11"/>
  <c r="P13" i="13"/>
  <c r="T13" i="11"/>
  <c r="O8" i="13"/>
  <c r="S8" i="11"/>
  <c r="P5" i="12"/>
  <c r="Q5" i="10"/>
  <c r="O5" i="13"/>
  <c r="S5" i="11"/>
  <c r="O7" i="12"/>
  <c r="P7" i="10"/>
  <c r="O3" i="13"/>
  <c r="S3" i="11"/>
  <c r="O22" i="13"/>
  <c r="S22" i="11"/>
  <c r="O18" i="13"/>
  <c r="S18" i="11"/>
  <c r="O12" i="13"/>
  <c r="S12" i="11"/>
  <c r="P11" i="12"/>
  <c r="Q11" i="10"/>
  <c r="O15" i="13"/>
  <c r="S15" i="11"/>
  <c r="O2" i="13"/>
  <c r="S2" i="11"/>
  <c r="O22" i="12"/>
  <c r="P22" i="10"/>
  <c r="P14" i="13"/>
  <c r="T14" i="11"/>
  <c r="O3" i="12"/>
  <c r="P3" i="10"/>
  <c r="P21" i="13" l="1"/>
  <c r="T21" i="11"/>
  <c r="P10" i="12"/>
  <c r="Q10" i="10"/>
  <c r="P22" i="12"/>
  <c r="Q22" i="10"/>
  <c r="P12" i="13"/>
  <c r="T12" i="11"/>
  <c r="P7" i="12"/>
  <c r="Q7" i="10"/>
  <c r="Q13" i="13"/>
  <c r="U13" i="11"/>
  <c r="R13" i="13" s="1"/>
  <c r="T23" i="11"/>
  <c r="P23" i="13"/>
  <c r="P4" i="13"/>
  <c r="T4" i="11"/>
  <c r="P26" i="13"/>
  <c r="T26" i="11"/>
  <c r="P24" i="12"/>
  <c r="Q24" i="10"/>
  <c r="P24" i="13"/>
  <c r="T24" i="11"/>
  <c r="P16" i="12"/>
  <c r="Q16" i="10"/>
  <c r="P13" i="12"/>
  <c r="Q13" i="10"/>
  <c r="P10" i="13"/>
  <c r="T10" i="11"/>
  <c r="P20" i="13"/>
  <c r="T20" i="11"/>
  <c r="Q8" i="12"/>
  <c r="R8" i="10"/>
  <c r="R8" i="12" s="1"/>
  <c r="P18" i="13"/>
  <c r="T18" i="11"/>
  <c r="P25" i="13"/>
  <c r="T25" i="11"/>
  <c r="P9" i="13"/>
  <c r="T9" i="11"/>
  <c r="P23" i="12"/>
  <c r="Q23" i="10"/>
  <c r="P15" i="13"/>
  <c r="T15" i="11"/>
  <c r="T22" i="11"/>
  <c r="P22" i="13"/>
  <c r="Q5" i="12"/>
  <c r="R5" i="10"/>
  <c r="R5" i="12" s="1"/>
  <c r="P25" i="12"/>
  <c r="Q25" i="10"/>
  <c r="P2" i="12"/>
  <c r="Q2" i="10"/>
  <c r="P7" i="13"/>
  <c r="T7" i="11"/>
  <c r="P9" i="12"/>
  <c r="Q9" i="10"/>
  <c r="P20" i="12"/>
  <c r="Q20" i="10"/>
  <c r="P19" i="13"/>
  <c r="T19" i="11"/>
  <c r="P21" i="12"/>
  <c r="Q21" i="10"/>
  <c r="P17" i="13"/>
  <c r="T17" i="11"/>
  <c r="P11" i="13"/>
  <c r="T11" i="11"/>
  <c r="P5" i="13"/>
  <c r="T5" i="11"/>
  <c r="P12" i="12"/>
  <c r="Q12" i="10"/>
  <c r="P2" i="13"/>
  <c r="T2" i="11"/>
  <c r="P26" i="12"/>
  <c r="Q26" i="10"/>
  <c r="P3" i="12"/>
  <c r="Q3" i="10"/>
  <c r="Q11" i="12"/>
  <c r="R11" i="10"/>
  <c r="R11" i="12" s="1"/>
  <c r="P3" i="13"/>
  <c r="T3" i="11"/>
  <c r="P8" i="13"/>
  <c r="T8" i="11"/>
  <c r="P4" i="12"/>
  <c r="Q4" i="10"/>
  <c r="P15" i="12"/>
  <c r="Q15" i="10"/>
  <c r="P16" i="13"/>
  <c r="T16" i="11"/>
  <c r="P6" i="12"/>
  <c r="Q6" i="10"/>
  <c r="P6" i="13"/>
  <c r="T6" i="11"/>
  <c r="P18" i="12"/>
  <c r="Q18" i="10"/>
  <c r="P17" i="12"/>
  <c r="Q17" i="10"/>
  <c r="Q14" i="12"/>
  <c r="R14" i="10"/>
  <c r="R14" i="12" s="1"/>
  <c r="P19" i="12"/>
  <c r="Q19" i="10"/>
  <c r="Q14" i="13"/>
  <c r="U14" i="11"/>
  <c r="R14" i="13" s="1"/>
  <c r="Q2" i="13" l="1"/>
  <c r="U2" i="11"/>
  <c r="R2" i="13" s="1"/>
  <c r="Q9" i="13"/>
  <c r="U9" i="11"/>
  <c r="R9" i="13" s="1"/>
  <c r="Q23" i="13"/>
  <c r="U23" i="11"/>
  <c r="R23" i="13" s="1"/>
  <c r="Q6" i="12"/>
  <c r="R6" i="10"/>
  <c r="R6" i="12" s="1"/>
  <c r="Q8" i="13"/>
  <c r="U8" i="11"/>
  <c r="R8" i="13" s="1"/>
  <c r="Q26" i="12"/>
  <c r="R26" i="10"/>
  <c r="R26" i="12" s="1"/>
  <c r="Q11" i="13"/>
  <c r="U11" i="11"/>
  <c r="R11" i="13" s="1"/>
  <c r="Q20" i="12"/>
  <c r="R20" i="10"/>
  <c r="R20" i="12" s="1"/>
  <c r="Q25" i="12"/>
  <c r="R25" i="10"/>
  <c r="R25" i="12" s="1"/>
  <c r="Q23" i="12"/>
  <c r="R23" i="10"/>
  <c r="R23" i="12" s="1"/>
  <c r="Q16" i="12"/>
  <c r="R16" i="10"/>
  <c r="R16" i="12" s="1"/>
  <c r="Q4" i="13"/>
  <c r="U4" i="11"/>
  <c r="R4" i="13" s="1"/>
  <c r="Q12" i="13"/>
  <c r="U12" i="11"/>
  <c r="R12" i="13" s="1"/>
  <c r="Q3" i="13"/>
  <c r="U3" i="11"/>
  <c r="R3" i="13" s="1"/>
  <c r="Q9" i="12"/>
  <c r="R9" i="10"/>
  <c r="R9" i="12" s="1"/>
  <c r="Q22" i="12"/>
  <c r="R22" i="10"/>
  <c r="R22" i="12" s="1"/>
  <c r="Q16" i="13"/>
  <c r="U16" i="11"/>
  <c r="R16" i="13" s="1"/>
  <c r="Q17" i="13"/>
  <c r="U17" i="11"/>
  <c r="R17" i="13" s="1"/>
  <c r="Q24" i="13"/>
  <c r="U24" i="11"/>
  <c r="R24" i="13" s="1"/>
  <c r="Q21" i="12"/>
  <c r="R21" i="10"/>
  <c r="R21" i="12" s="1"/>
  <c r="Q25" i="13"/>
  <c r="U25" i="11"/>
  <c r="R25" i="13" s="1"/>
  <c r="Q10" i="13"/>
  <c r="U10" i="11"/>
  <c r="R10" i="13" s="1"/>
  <c r="Q24" i="12"/>
  <c r="R24" i="10"/>
  <c r="R24" i="12" s="1"/>
  <c r="Q10" i="12"/>
  <c r="R10" i="10"/>
  <c r="R10" i="12" s="1"/>
  <c r="U22" i="11"/>
  <c r="R22" i="13" s="1"/>
  <c r="Q22" i="13"/>
  <c r="Q17" i="12"/>
  <c r="R17" i="10"/>
  <c r="R17" i="12" s="1"/>
  <c r="Q20" i="13"/>
  <c r="U20" i="11"/>
  <c r="R20" i="13" s="1"/>
  <c r="Q18" i="12"/>
  <c r="R18" i="10"/>
  <c r="R18" i="12" s="1"/>
  <c r="Q15" i="12"/>
  <c r="R15" i="10"/>
  <c r="R15" i="12" s="1"/>
  <c r="Q12" i="12"/>
  <c r="R12" i="10"/>
  <c r="R12" i="12" s="1"/>
  <c r="Q7" i="13"/>
  <c r="U7" i="11"/>
  <c r="R7" i="13" s="1"/>
  <c r="Q19" i="12"/>
  <c r="R19" i="10"/>
  <c r="R19" i="12" s="1"/>
  <c r="Q6" i="13"/>
  <c r="U6" i="11"/>
  <c r="R6" i="13" s="1"/>
  <c r="Q4" i="12"/>
  <c r="R4" i="10"/>
  <c r="R4" i="12" s="1"/>
  <c r="Q3" i="12"/>
  <c r="R3" i="10"/>
  <c r="R3" i="12" s="1"/>
  <c r="Q5" i="13"/>
  <c r="U5" i="11"/>
  <c r="R5" i="13" s="1"/>
  <c r="Q19" i="13"/>
  <c r="U19" i="11"/>
  <c r="R19" i="13" s="1"/>
  <c r="Q2" i="12"/>
  <c r="R2" i="10"/>
  <c r="R2" i="12" s="1"/>
  <c r="Q15" i="13"/>
  <c r="U15" i="11"/>
  <c r="R15" i="13" s="1"/>
  <c r="Q18" i="13"/>
  <c r="U18" i="11"/>
  <c r="R18" i="13" s="1"/>
  <c r="Q13" i="12"/>
  <c r="R13" i="10"/>
  <c r="R13" i="12" s="1"/>
  <c r="Q26" i="13"/>
  <c r="U26" i="11"/>
  <c r="R26" i="13" s="1"/>
  <c r="Q7" i="12"/>
  <c r="R7" i="10"/>
  <c r="R7" i="12" s="1"/>
  <c r="Q21" i="13"/>
  <c r="U21" i="11"/>
  <c r="R21" i="13" s="1"/>
</calcChain>
</file>

<file path=xl/sharedStrings.xml><?xml version="1.0" encoding="utf-8"?>
<sst xmlns="http://schemas.openxmlformats.org/spreadsheetml/2006/main" count="624" uniqueCount="177">
  <si>
    <t>Rocky Mountain Bikes</t>
  </si>
  <si>
    <t>Big Apple Bikes</t>
  </si>
  <si>
    <t>Philly Bikes</t>
  </si>
  <si>
    <t>Peachtree Bikes</t>
  </si>
  <si>
    <t>Beantown Bikes</t>
  </si>
  <si>
    <t>Windy City Bikes</t>
  </si>
  <si>
    <t>Furniture City Bikes</t>
  </si>
  <si>
    <t>Motown Bikes</t>
  </si>
  <si>
    <t>Weight</t>
  </si>
  <si>
    <t>SoCal Bikes</t>
  </si>
  <si>
    <t>Silicon Valley Bikes</t>
  </si>
  <si>
    <t>DC Bikes</t>
  </si>
  <si>
    <t>Northwest Bikes</t>
  </si>
  <si>
    <t>Airport Bikes</t>
  </si>
  <si>
    <t>Alster Cycling</t>
  </si>
  <si>
    <t>Bavaria Bikes</t>
  </si>
  <si>
    <t>Capital Bikes</t>
  </si>
  <si>
    <t>Cruiser Bikes</t>
  </si>
  <si>
    <t>Drahtesel</t>
  </si>
  <si>
    <t>FahrPott</t>
  </si>
  <si>
    <t>NeckaRad</t>
  </si>
  <si>
    <t>Ostseerad</t>
  </si>
  <si>
    <t>Rädleland</t>
  </si>
  <si>
    <t>Red Light Bikes</t>
  </si>
  <si>
    <t>VeloDOM</t>
  </si>
  <si>
    <t>DE</t>
  </si>
  <si>
    <t>Neu-Isenburg</t>
  </si>
  <si>
    <t>Hamburg</t>
  </si>
  <si>
    <t>München</t>
  </si>
  <si>
    <t>US</t>
  </si>
  <si>
    <t>Boston</t>
  </si>
  <si>
    <t>New York City</t>
  </si>
  <si>
    <t>Berlin</t>
  </si>
  <si>
    <t>Hannover</t>
  </si>
  <si>
    <t>Washington DC</t>
  </si>
  <si>
    <t>Leipzig</t>
  </si>
  <si>
    <t>Bochum</t>
  </si>
  <si>
    <t>Grand Rapids</t>
  </si>
  <si>
    <t>Detroit</t>
  </si>
  <si>
    <t>Heidelberg</t>
  </si>
  <si>
    <t>Seattle</t>
  </si>
  <si>
    <t>Anklam</t>
  </si>
  <si>
    <t>Atlanta</t>
  </si>
  <si>
    <t>Philadelphia</t>
  </si>
  <si>
    <t>Denver</t>
  </si>
  <si>
    <t>Stuttgart</t>
  </si>
  <si>
    <t>Palo Alto</t>
  </si>
  <si>
    <t>Irvine</t>
  </si>
  <si>
    <t>Magdeburg</t>
  </si>
  <si>
    <t>Chicago</t>
  </si>
  <si>
    <t>MATNR</t>
  </si>
  <si>
    <t>MATKL</t>
  </si>
  <si>
    <t>MTART</t>
  </si>
  <si>
    <t>MAKTX</t>
  </si>
  <si>
    <t>UTIL</t>
  </si>
  <si>
    <t>HAWA</t>
  </si>
  <si>
    <t>Water Bottle</t>
  </si>
  <si>
    <t>Water Bottle Cage</t>
  </si>
  <si>
    <t>FERT</t>
  </si>
  <si>
    <t>Deluxe GPS-Bike Computer Royal Blue</t>
  </si>
  <si>
    <t>Deluxe GPS-Bike Computer Carmine Red</t>
  </si>
  <si>
    <t>Deluxe GPS-Bike Computer Silver White</t>
  </si>
  <si>
    <t>BIKES</t>
  </si>
  <si>
    <t>Deluxe Touring Bike (black)</t>
  </si>
  <si>
    <t>Deluxe Touring Bike (silver)</t>
  </si>
  <si>
    <t>Deluxe Touring Bike (red)</t>
  </si>
  <si>
    <t>SFTY</t>
  </si>
  <si>
    <t>Elbow Pads</t>
  </si>
  <si>
    <t>First Aid Kit</t>
  </si>
  <si>
    <t>GPS-Bike Computer Road 64GB Royal Blue</t>
  </si>
  <si>
    <t>GPS-Bike Computer Road 64GB Carmine Red</t>
  </si>
  <si>
    <t>GPS-Bike Computer Road 64GB Silver White</t>
  </si>
  <si>
    <t>Knee Pads</t>
  </si>
  <si>
    <t>Off Road Helmet</t>
  </si>
  <si>
    <t>Off Road Bike Computer</t>
  </si>
  <si>
    <t>Men's Off Road Bike</t>
  </si>
  <si>
    <t>Women's Off Road Bike</t>
  </si>
  <si>
    <t>Professional Touring Bike (black)</t>
  </si>
  <si>
    <t>Professional Touring Bike (silver)</t>
  </si>
  <si>
    <t>Professional Touring Bike (red)</t>
  </si>
  <si>
    <t>Air Pump</t>
  </si>
  <si>
    <t>Road Helmet</t>
  </si>
  <si>
    <t>Repair Kit</t>
  </si>
  <si>
    <t>T-shirt</t>
  </si>
  <si>
    <t>COUNTRY</t>
  </si>
  <si>
    <t>CITY</t>
  </si>
  <si>
    <t>CNAME</t>
  </si>
  <si>
    <t>CWeight</t>
  </si>
  <si>
    <t>MWeight</t>
  </si>
  <si>
    <t>Week</t>
  </si>
  <si>
    <t>fall fair</t>
  </si>
  <si>
    <t>christmas</t>
  </si>
  <si>
    <t>Reason</t>
  </si>
  <si>
    <t>VKORG</t>
  </si>
  <si>
    <t>VTWEG</t>
  </si>
  <si>
    <t>SPART</t>
  </si>
  <si>
    <t>BI</t>
  </si>
  <si>
    <t>WH</t>
  </si>
  <si>
    <t>DS00</t>
  </si>
  <si>
    <t>DN00</t>
  </si>
  <si>
    <t>UE00</t>
  </si>
  <si>
    <t>UW00</t>
  </si>
  <si>
    <t>RHMT1000</t>
  </si>
  <si>
    <t>RKIT1000</t>
  </si>
  <si>
    <t>SHRT1000</t>
  </si>
  <si>
    <t>BOTL1000</t>
  </si>
  <si>
    <t>CAGE1000</t>
  </si>
  <si>
    <t>DGRB2000</t>
  </si>
  <si>
    <t>DGRR2000</t>
  </si>
  <si>
    <t>DGRW2000</t>
  </si>
  <si>
    <t>DXTR1000</t>
  </si>
  <si>
    <t>DXTR2000</t>
  </si>
  <si>
    <t>DXTR3000</t>
  </si>
  <si>
    <t>EPAD1000</t>
  </si>
  <si>
    <t>FAID1000</t>
  </si>
  <si>
    <t>GRBL2000</t>
  </si>
  <si>
    <t>GRRL2000</t>
  </si>
  <si>
    <t>GRWL2000</t>
  </si>
  <si>
    <t>KPAD1000</t>
  </si>
  <si>
    <t>OHMT1000</t>
  </si>
  <si>
    <t>ORBC1000</t>
  </si>
  <si>
    <t>ORMN1000</t>
  </si>
  <si>
    <t>ORWN1000</t>
  </si>
  <si>
    <t>PRTR1000</t>
  </si>
  <si>
    <t>PRTR2000</t>
  </si>
  <si>
    <t>PRTR3000</t>
  </si>
  <si>
    <t>PUMP1000</t>
  </si>
  <si>
    <t>Year</t>
  </si>
  <si>
    <t>Growth</t>
  </si>
  <si>
    <t>max shipping offset weeks</t>
  </si>
  <si>
    <t>Nancy Jones 2019</t>
  </si>
  <si>
    <t>COGM%</t>
  </si>
  <si>
    <t>Product Cost Assumptions – February 3, 2019</t>
  </si>
  <si>
    <t>Nicht verwendet</t>
  </si>
  <si>
    <t>TOU</t>
  </si>
  <si>
    <t>·         Product margins vary by Product category.</t>
  </si>
  <si>
    <t>ORB</t>
  </si>
  <si>
    <t>·         Touring bikes represent middle of the road margin because there are many competitors in the market</t>
  </si>
  <si>
    <t>ROB</t>
  </si>
  <si>
    <t>·         Off road bikes are less competitive because of GB’s reputation for sturdy well made bicycles.</t>
  </si>
  <si>
    <t>TRE</t>
  </si>
  <si>
    <t>·         Road bikes are between touring bikes and off road bikes</t>
  </si>
  <si>
    <t>EBI</t>
  </si>
  <si>
    <t>·         There are more competitors the city bikes market so margin is lower</t>
  </si>
  <si>
    <t>Major Sector Productivity and Costs</t>
  </si>
  <si>
    <t>ACC</t>
  </si>
  <si>
    <t>·         Electric bikes and hoverboards are a new market so the margin is lower to introduce the products</t>
  </si>
  <si>
    <t>Original Data Value</t>
  </si>
  <si>
    <t>·         Accessories are purchased and resold so a 100% markup is usual.</t>
  </si>
  <si>
    <t>Series Id:</t>
  </si>
  <si>
    <t>PRS85006112</t>
  </si>
  <si>
    <t>Sector:</t>
  </si>
  <si>
    <t>Nonfarm Business</t>
  </si>
  <si>
    <t>Measure:</t>
  </si>
  <si>
    <t>Unit labor costs</t>
  </si>
  <si>
    <t>Duration:</t>
  </si>
  <si>
    <t>Percent change from previous quarter at annual rate</t>
  </si>
  <si>
    <t>Base Year:</t>
  </si>
  <si>
    <t>-</t>
  </si>
  <si>
    <t>Years:</t>
  </si>
  <si>
    <t>2012 to 2022</t>
  </si>
  <si>
    <t>Verbraucherpreisindex</t>
  </si>
  <si>
    <t>Qtr1</t>
  </si>
  <si>
    <t>Qtr2</t>
  </si>
  <si>
    <t>Qtr3</t>
  </si>
  <si>
    <t>Qtr4</t>
  </si>
  <si>
    <t>Annual</t>
  </si>
  <si>
    <t>Index</t>
  </si>
  <si>
    <t>Steigerung</t>
  </si>
  <si>
    <t>2020</t>
  </si>
  <si>
    <t>Januar</t>
  </si>
  <si>
    <t>2021</t>
  </si>
  <si>
    <t>2022</t>
  </si>
  <si>
    <t>November</t>
  </si>
  <si>
    <t>Folgejahre</t>
  </si>
  <si>
    <t>Kurs USD</t>
  </si>
  <si>
    <t>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</si>
</sst>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3" fillId="3" borderId="0" xfId="0" applyFont="1" applyFill="1"/>
    <xf numFmtId="0" fontId="2" fillId="0" borderId="0" xfId="1"/>
    <xf numFmtId="0" fontId="6" fillId="0" borderId="0" xfId="2" applyFont="1" applyFill="1" applyAlignment="1">
      <alignment horizontal="left" vertical="top" wrapText="1"/>
    </xf>
    <xf numFmtId="0" fontId="9" fillId="0" borderId="1" xfId="3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wrapText="1"/>
    </xf>
    <xf numFmtId="0" fontId="6" fillId="0" borderId="0" xfId="2" applyFont="1" applyFill="1" applyAlignment="1">
      <alignment horizontal="left"/>
    </xf>
    <xf numFmtId="164" fontId="7" fillId="0" borderId="0" xfId="2" applyNumberFormat="1" applyFont="1" applyFill="1" applyAlignment="1">
      <alignment horizontal="right"/>
    </xf>
    <xf numFmtId="49" fontId="9" fillId="0" borderId="0" xfId="3" applyNumberFormat="1" applyFont="1" applyAlignment="1">
      <alignment horizontal="left"/>
    </xf>
    <xf numFmtId="49" fontId="9" fillId="0" borderId="3" xfId="3" applyNumberFormat="1" applyFont="1" applyBorder="1" applyAlignment="1">
      <alignment horizontal="left"/>
    </xf>
    <xf numFmtId="0" fontId="9" fillId="0" borderId="0" xfId="3" applyFont="1" applyAlignment="1">
      <alignment horizontal="right"/>
    </xf>
    <xf numFmtId="49" fontId="9" fillId="0" borderId="0" xfId="3" applyNumberFormat="1" applyFont="1" applyFill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4" fillId="0" borderId="0" xfId="2"/>
    <xf numFmtId="165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left" vertical="top" wrapText="1"/>
    </xf>
    <xf numFmtId="0" fontId="4" fillId="0" borderId="0" xfId="2"/>
    <xf numFmtId="0" fontId="7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</cellXfs>
  <cellStyles count="4">
    <cellStyle name="Standard" xfId="0" builtinId="0"/>
    <cellStyle name="Standard 2" xfId="1" xr:uid="{62301068-D906-46A7-B17D-2E7895D34C53}"/>
    <cellStyle name="Standard 3" xfId="2" xr:uid="{3CB65969-669F-4C57-A094-5CD86AF5652D}"/>
    <cellStyle name="Standard 4" xfId="3" xr:uid="{E3602AFB-65A8-4F47-BBD2-646E6958C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114301</xdr:rowOff>
    </xdr:from>
    <xdr:to>
      <xdr:col>16</xdr:col>
      <xdr:colOff>581025</xdr:colOff>
      <xdr:row>5</xdr:row>
      <xdr:rowOff>9526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60E5C0-E53C-4AFA-8B9A-86F43A0AFA42}"/>
            </a:ext>
          </a:extLst>
        </xdr:cNvPr>
        <xdr:cNvSpPr txBox="1"/>
      </xdr:nvSpPr>
      <xdr:spPr>
        <a:xfrm>
          <a:off x="9595485" y="480061"/>
          <a:ext cx="3665220" cy="443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</a:t>
          </a:r>
        </a:p>
        <a:p>
          <a:r>
            <a:rPr lang="de-DE" sz="1100"/>
            <a:t>https://data.bls.gov/timeseries/PRS85006112</a:t>
          </a:r>
        </a:p>
      </xdr:txBody>
    </xdr:sp>
    <xdr:clientData/>
  </xdr:twoCellAnchor>
  <xdr:twoCellAnchor>
    <xdr:from>
      <xdr:col>1</xdr:col>
      <xdr:colOff>19050</xdr:colOff>
      <xdr:row>12</xdr:row>
      <xdr:rowOff>47625</xdr:rowOff>
    </xdr:from>
    <xdr:to>
      <xdr:col>5</xdr:col>
      <xdr:colOff>19050</xdr:colOff>
      <xdr:row>15</xdr:row>
      <xdr:rowOff>38100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5D740607-737A-4B15-AF28-531678E27E95}"/>
            </a:ext>
          </a:extLst>
        </xdr:cNvPr>
        <xdr:cNvSpPr txBox="1"/>
      </xdr:nvSpPr>
      <xdr:spPr>
        <a:xfrm>
          <a:off x="811530" y="2272665"/>
          <a:ext cx="3169920" cy="53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 https://www.destatis.de/DE/Home/_inhalt.html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E596-51CC-440C-8BFE-8B4B0D6F8F00}">
  <dimension ref="A1:B20"/>
  <sheetViews>
    <sheetView workbookViewId="0"/>
  </sheetViews>
  <sheetFormatPr baseColWidth="10" defaultRowHeight="14.5" x14ac:dyDescent="0.35"/>
  <sheetData>
    <row r="1" spans="1:2" x14ac:dyDescent="0.35">
      <c r="A1" s="1" t="s">
        <v>127</v>
      </c>
      <c r="B1" s="1" t="s">
        <v>128</v>
      </c>
    </row>
    <row r="2" spans="1:2" x14ac:dyDescent="0.35">
      <c r="A2">
        <v>2015</v>
      </c>
      <c r="B2" s="3">
        <v>0</v>
      </c>
    </row>
    <row r="3" spans="1:2" x14ac:dyDescent="0.35">
      <c r="A3">
        <v>2016</v>
      </c>
      <c r="B3" s="3">
        <v>0</v>
      </c>
    </row>
    <row r="4" spans="1:2" x14ac:dyDescent="0.35">
      <c r="A4">
        <v>2017</v>
      </c>
      <c r="B4" s="3">
        <v>0</v>
      </c>
    </row>
    <row r="5" spans="1:2" x14ac:dyDescent="0.35">
      <c r="A5">
        <v>2018</v>
      </c>
      <c r="B5" s="3">
        <v>0</v>
      </c>
    </row>
    <row r="6" spans="1:2" x14ac:dyDescent="0.35">
      <c r="A6">
        <v>2019</v>
      </c>
      <c r="B6" s="3">
        <v>0</v>
      </c>
    </row>
    <row r="7" spans="1:2" x14ac:dyDescent="0.35">
      <c r="A7">
        <v>2020</v>
      </c>
      <c r="B7">
        <v>1</v>
      </c>
    </row>
    <row r="8" spans="1:2" x14ac:dyDescent="0.35">
      <c r="A8">
        <v>2021</v>
      </c>
      <c r="B8">
        <v>0</v>
      </c>
    </row>
    <row r="9" spans="1:2" x14ac:dyDescent="0.35">
      <c r="A9">
        <v>2022</v>
      </c>
      <c r="B9">
        <v>1</v>
      </c>
    </row>
    <row r="10" spans="1:2" x14ac:dyDescent="0.35">
      <c r="A10">
        <v>2023</v>
      </c>
      <c r="B10">
        <v>-3</v>
      </c>
    </row>
    <row r="11" spans="1:2" x14ac:dyDescent="0.35">
      <c r="A11">
        <v>2024</v>
      </c>
      <c r="B11">
        <v>0</v>
      </c>
    </row>
    <row r="12" spans="1:2" x14ac:dyDescent="0.35">
      <c r="A12">
        <v>2025</v>
      </c>
      <c r="B12">
        <v>1</v>
      </c>
    </row>
    <row r="13" spans="1:2" x14ac:dyDescent="0.35">
      <c r="A13">
        <v>2026</v>
      </c>
      <c r="B13">
        <v>3</v>
      </c>
    </row>
    <row r="14" spans="1:2" x14ac:dyDescent="0.35">
      <c r="A14">
        <v>2027</v>
      </c>
      <c r="B14">
        <v>5</v>
      </c>
    </row>
    <row r="15" spans="1:2" x14ac:dyDescent="0.35">
      <c r="A15">
        <v>2028</v>
      </c>
      <c r="B15">
        <v>3</v>
      </c>
    </row>
    <row r="16" spans="1:2" x14ac:dyDescent="0.35">
      <c r="A16">
        <v>2029</v>
      </c>
      <c r="B16">
        <v>4</v>
      </c>
    </row>
    <row r="17" spans="1:2" x14ac:dyDescent="0.35">
      <c r="A17">
        <v>2030</v>
      </c>
      <c r="B17">
        <v>7</v>
      </c>
    </row>
    <row r="18" spans="1:2" x14ac:dyDescent="0.35">
      <c r="A18">
        <v>2031</v>
      </c>
      <c r="B18">
        <v>3</v>
      </c>
    </row>
    <row r="19" spans="1:2" x14ac:dyDescent="0.35">
      <c r="A19">
        <v>2032</v>
      </c>
      <c r="B19">
        <v>2</v>
      </c>
    </row>
    <row r="20" spans="1:2" x14ac:dyDescent="0.35">
      <c r="A20">
        <v>2033</v>
      </c>
      <c r="B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82FF-297A-4BB3-B572-31F1189F5309}">
  <dimension ref="A1:R26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  <col min="19" max="23" width="7.4531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105</v>
      </c>
      <c r="B2" t="s">
        <v>56</v>
      </c>
      <c r="C2">
        <f>ROUND('costs EUR'!F2*Model!$D$26,1)</f>
        <v>11.2</v>
      </c>
      <c r="D2">
        <f>ROUND('costs EUR'!G2*Model!$D$27,1)</f>
        <v>12.4</v>
      </c>
      <c r="E2">
        <f>ROUND('costs EUR'!H2*Model!$D$28,1)</f>
        <v>12.1</v>
      </c>
      <c r="F2">
        <f>ROUND('costs EUR'!I2*Model!$D$29,1)</f>
        <v>12.4</v>
      </c>
      <c r="G2">
        <f>ROUND('costs EUR'!J2*Model!$D$29,1)</f>
        <v>12.9</v>
      </c>
      <c r="H2">
        <f>ROUND('costs EUR'!K2*Model!$D$29,1)</f>
        <v>13.4</v>
      </c>
      <c r="I2">
        <f>ROUND('costs EUR'!L2*Model!$D$29,1)</f>
        <v>13.5</v>
      </c>
      <c r="J2">
        <f>ROUND('costs EUR'!M2*Model!$D$29,1)</f>
        <v>14.2</v>
      </c>
      <c r="K2">
        <f>ROUND('costs EUR'!N2*Model!$D$29,1)</f>
        <v>15.5</v>
      </c>
      <c r="L2">
        <f>ROUND('costs EUR'!O2*Model!$D$29,1)</f>
        <v>16.100000000000001</v>
      </c>
      <c r="M2">
        <f>ROUND('costs EUR'!P2*Model!$D$29,1)</f>
        <v>16.7</v>
      </c>
      <c r="N2">
        <f>ROUND('costs EUR'!Q2*Model!$D$29,1)</f>
        <v>17</v>
      </c>
      <c r="O2">
        <f>ROUND('costs EUR'!R2*Model!$D$29,1)</f>
        <v>17.8</v>
      </c>
      <c r="P2">
        <f>ROUND('costs EUR'!S2*Model!$D$29,1)</f>
        <v>19.399999999999999</v>
      </c>
      <c r="Q2">
        <f>ROUND('costs EUR'!T2*Model!$D$29,1)</f>
        <v>20.2</v>
      </c>
      <c r="R2">
        <f>ROUND('costs EUR'!U2*Model!$D$29,1)</f>
        <v>21</v>
      </c>
    </row>
    <row r="3" spans="1:18" x14ac:dyDescent="0.35">
      <c r="A3" t="s">
        <v>106</v>
      </c>
      <c r="B3" t="s">
        <v>57</v>
      </c>
      <c r="C3">
        <f>ROUND('costs EUR'!F3*Model!$D$26,1)</f>
        <v>10.1</v>
      </c>
      <c r="D3">
        <f>ROUND('costs EUR'!G3*Model!$D$27,1)</f>
        <v>11.1</v>
      </c>
      <c r="E3">
        <f>ROUND('costs EUR'!H3*Model!$D$28,1)</f>
        <v>10.8</v>
      </c>
      <c r="F3">
        <f>ROUND('costs EUR'!I3*Model!$D$29,1)</f>
        <v>11.1</v>
      </c>
      <c r="G3">
        <f>ROUND('costs EUR'!J3*Model!$D$29,1)</f>
        <v>11.5</v>
      </c>
      <c r="H3">
        <f>ROUND('costs EUR'!K3*Model!$D$29,1)</f>
        <v>11.9</v>
      </c>
      <c r="I3">
        <f>ROUND('costs EUR'!L3*Model!$D$29,1)</f>
        <v>12.1</v>
      </c>
      <c r="J3">
        <f>ROUND('costs EUR'!M3*Model!$D$29,1)</f>
        <v>12.7</v>
      </c>
      <c r="K3">
        <f>ROUND('costs EUR'!N3*Model!$D$29,1)</f>
        <v>13.9</v>
      </c>
      <c r="L3">
        <f>ROUND('costs EUR'!O3*Model!$D$29,1)</f>
        <v>14.4</v>
      </c>
      <c r="M3">
        <f>ROUND('costs EUR'!P3*Model!$D$29,1)</f>
        <v>14.9</v>
      </c>
      <c r="N3">
        <f>ROUND('costs EUR'!Q3*Model!$D$29,1)</f>
        <v>15</v>
      </c>
      <c r="O3">
        <f>ROUND('costs EUR'!R3*Model!$D$29,1)</f>
        <v>15.8</v>
      </c>
      <c r="P3">
        <f>ROUND('costs EUR'!S3*Model!$D$29,1)</f>
        <v>17.2</v>
      </c>
      <c r="Q3">
        <f>ROUND('costs EUR'!T3*Model!$D$29,1)</f>
        <v>17.8</v>
      </c>
      <c r="R3">
        <f>ROUND('costs EUR'!U3*Model!$D$29,1)</f>
        <v>18.600000000000001</v>
      </c>
    </row>
    <row r="4" spans="1:18" x14ac:dyDescent="0.35">
      <c r="A4" t="s">
        <v>107</v>
      </c>
      <c r="B4" t="s">
        <v>59</v>
      </c>
      <c r="C4">
        <f>ROUND('costs EUR'!F4*Model!$D$26,1)</f>
        <v>218.4</v>
      </c>
      <c r="D4">
        <f>ROUND('costs EUR'!G4*Model!$D$27,1)</f>
        <v>241</v>
      </c>
      <c r="E4">
        <f>ROUND('costs EUR'!H4*Model!$D$28,1)</f>
        <v>235</v>
      </c>
      <c r="F4">
        <f>ROUND('costs EUR'!I4*Model!$D$29,1)</f>
        <v>240.3</v>
      </c>
      <c r="G4">
        <f>ROUND('costs EUR'!J4*Model!$D$29,1)</f>
        <v>249.9</v>
      </c>
      <c r="H4">
        <f>ROUND('costs EUR'!K4*Model!$D$29,1)</f>
        <v>259.89999999999998</v>
      </c>
      <c r="I4">
        <f>ROUND('costs EUR'!L4*Model!$D$29,1)</f>
        <v>262.60000000000002</v>
      </c>
      <c r="J4">
        <f>ROUND('costs EUR'!M4*Model!$D$29,1)</f>
        <v>275.39999999999998</v>
      </c>
      <c r="K4">
        <f>ROUND('costs EUR'!N4*Model!$D$29,1)</f>
        <v>300.39999999999998</v>
      </c>
      <c r="L4">
        <f>ROUND('costs EUR'!O4*Model!$D$29,1)</f>
        <v>312.39999999999998</v>
      </c>
      <c r="M4">
        <f>ROUND('costs EUR'!P4*Model!$D$29,1)</f>
        <v>324.89999999999998</v>
      </c>
      <c r="N4">
        <f>ROUND('costs EUR'!Q4*Model!$D$29,1)</f>
        <v>328.3</v>
      </c>
      <c r="O4">
        <f>ROUND('costs EUR'!R4*Model!$D$29,1)</f>
        <v>344.4</v>
      </c>
      <c r="P4">
        <f>ROUND('costs EUR'!S4*Model!$D$29,1)</f>
        <v>375.6</v>
      </c>
      <c r="Q4">
        <f>ROUND('costs EUR'!T4*Model!$D$29,1)</f>
        <v>390.6</v>
      </c>
      <c r="R4">
        <f>ROUND('costs EUR'!U4*Model!$D$29,1)</f>
        <v>406.2</v>
      </c>
    </row>
    <row r="5" spans="1:18" x14ac:dyDescent="0.35">
      <c r="A5" t="s">
        <v>108</v>
      </c>
      <c r="B5" t="s">
        <v>60</v>
      </c>
      <c r="C5">
        <f>ROUND('costs EUR'!F5*Model!$D$26,1)</f>
        <v>218.4</v>
      </c>
      <c r="D5">
        <f>ROUND('costs EUR'!G5*Model!$D$27,1)</f>
        <v>241</v>
      </c>
      <c r="E5">
        <f>ROUND('costs EUR'!H5*Model!$D$28,1)</f>
        <v>235</v>
      </c>
      <c r="F5">
        <f>ROUND('costs EUR'!I5*Model!$D$29,1)</f>
        <v>240.3</v>
      </c>
      <c r="G5">
        <f>ROUND('costs EUR'!J5*Model!$D$29,1)</f>
        <v>249.9</v>
      </c>
      <c r="H5">
        <f>ROUND('costs EUR'!K5*Model!$D$29,1)</f>
        <v>259.89999999999998</v>
      </c>
      <c r="I5">
        <f>ROUND('costs EUR'!L5*Model!$D$29,1)</f>
        <v>262.60000000000002</v>
      </c>
      <c r="J5">
        <f>ROUND('costs EUR'!M5*Model!$D$29,1)</f>
        <v>275.39999999999998</v>
      </c>
      <c r="K5">
        <f>ROUND('costs EUR'!N5*Model!$D$29,1)</f>
        <v>300.39999999999998</v>
      </c>
      <c r="L5">
        <f>ROUND('costs EUR'!O5*Model!$D$29,1)</f>
        <v>312.39999999999998</v>
      </c>
      <c r="M5">
        <f>ROUND('costs EUR'!P5*Model!$D$29,1)</f>
        <v>324.89999999999998</v>
      </c>
      <c r="N5">
        <f>ROUND('costs EUR'!Q5*Model!$D$29,1)</f>
        <v>328.3</v>
      </c>
      <c r="O5">
        <f>ROUND('costs EUR'!R5*Model!$D$29,1)</f>
        <v>344.4</v>
      </c>
      <c r="P5">
        <f>ROUND('costs EUR'!S5*Model!$D$29,1)</f>
        <v>375.6</v>
      </c>
      <c r="Q5">
        <f>ROUND('costs EUR'!T5*Model!$D$29,1)</f>
        <v>390.6</v>
      </c>
      <c r="R5">
        <f>ROUND('costs EUR'!U5*Model!$D$29,1)</f>
        <v>406.2</v>
      </c>
    </row>
    <row r="6" spans="1:18" x14ac:dyDescent="0.35">
      <c r="A6" t="s">
        <v>109</v>
      </c>
      <c r="B6" t="s">
        <v>61</v>
      </c>
      <c r="C6">
        <f>ROUND('costs EUR'!F6*Model!$D$26,1)</f>
        <v>218.4</v>
      </c>
      <c r="D6">
        <f>ROUND('costs EUR'!G6*Model!$D$27,1)</f>
        <v>241</v>
      </c>
      <c r="E6">
        <f>ROUND('costs EUR'!H6*Model!$D$28,1)</f>
        <v>235</v>
      </c>
      <c r="F6">
        <f>ROUND('costs EUR'!I6*Model!$D$29,1)</f>
        <v>240.3</v>
      </c>
      <c r="G6">
        <f>ROUND('costs EUR'!J6*Model!$D$29,1)</f>
        <v>249.9</v>
      </c>
      <c r="H6">
        <f>ROUND('costs EUR'!K6*Model!$D$29,1)</f>
        <v>259.89999999999998</v>
      </c>
      <c r="I6">
        <f>ROUND('costs EUR'!L6*Model!$D$29,1)</f>
        <v>262.60000000000002</v>
      </c>
      <c r="J6">
        <f>ROUND('costs EUR'!M6*Model!$D$29,1)</f>
        <v>275.39999999999998</v>
      </c>
      <c r="K6">
        <f>ROUND('costs EUR'!N6*Model!$D$29,1)</f>
        <v>300.39999999999998</v>
      </c>
      <c r="L6">
        <f>ROUND('costs EUR'!O6*Model!$D$29,1)</f>
        <v>312.39999999999998</v>
      </c>
      <c r="M6">
        <f>ROUND('costs EUR'!P6*Model!$D$29,1)</f>
        <v>324.89999999999998</v>
      </c>
      <c r="N6">
        <f>ROUND('costs EUR'!Q6*Model!$D$29,1)</f>
        <v>328.3</v>
      </c>
      <c r="O6">
        <f>ROUND('costs EUR'!R6*Model!$D$29,1)</f>
        <v>344.4</v>
      </c>
      <c r="P6">
        <f>ROUND('costs EUR'!S6*Model!$D$29,1)</f>
        <v>375.6</v>
      </c>
      <c r="Q6">
        <f>ROUND('costs EUR'!T6*Model!$D$29,1)</f>
        <v>390.6</v>
      </c>
      <c r="R6">
        <f>ROUND('costs EUR'!U6*Model!$D$29,1)</f>
        <v>406.2</v>
      </c>
    </row>
    <row r="7" spans="1:18" x14ac:dyDescent="0.35">
      <c r="A7" t="s">
        <v>110</v>
      </c>
      <c r="B7" t="s">
        <v>63</v>
      </c>
      <c r="C7">
        <f>ROUND('costs EUR'!F7*Model!$D$26,1)</f>
        <v>1176.2</v>
      </c>
      <c r="D7">
        <f>ROUND('costs EUR'!G7*Model!$D$27,1)</f>
        <v>1298.0999999999999</v>
      </c>
      <c r="E7">
        <f>ROUND('costs EUR'!H7*Model!$D$28,1)</f>
        <v>1265.8</v>
      </c>
      <c r="F7">
        <f>ROUND('costs EUR'!I7*Model!$D$29,1)</f>
        <v>1294.5999999999999</v>
      </c>
      <c r="G7">
        <f>ROUND('costs EUR'!J7*Model!$D$29,1)</f>
        <v>1346.3</v>
      </c>
      <c r="H7">
        <f>ROUND('costs EUR'!K7*Model!$D$29,1)</f>
        <v>1400.2</v>
      </c>
      <c r="I7">
        <f>ROUND('costs EUR'!L7*Model!$D$29,1)</f>
        <v>1414.8</v>
      </c>
      <c r="J7">
        <f>ROUND('costs EUR'!M7*Model!$D$29,1)</f>
        <v>1484</v>
      </c>
      <c r="K7">
        <f>ROUND('costs EUR'!N7*Model!$D$29,1)</f>
        <v>1618.4</v>
      </c>
      <c r="L7">
        <f>ROUND('costs EUR'!O7*Model!$D$29,1)</f>
        <v>1683.2</v>
      </c>
      <c r="M7">
        <f>ROUND('costs EUR'!P7*Model!$D$29,1)</f>
        <v>1750.5</v>
      </c>
      <c r="N7">
        <f>ROUND('costs EUR'!Q7*Model!$D$29,1)</f>
        <v>1768.8</v>
      </c>
      <c r="O7">
        <f>ROUND('costs EUR'!R7*Model!$D$29,1)</f>
        <v>1855.3</v>
      </c>
      <c r="P7">
        <f>ROUND('costs EUR'!S7*Model!$D$29,1)</f>
        <v>2023.5</v>
      </c>
      <c r="Q7">
        <f>ROUND('costs EUR'!T7*Model!$D$29,1)</f>
        <v>2104.4</v>
      </c>
      <c r="R7">
        <f>ROUND('costs EUR'!U7*Model!$D$29,1)</f>
        <v>2188.6</v>
      </c>
    </row>
    <row r="8" spans="1:18" x14ac:dyDescent="0.35">
      <c r="A8" t="s">
        <v>111</v>
      </c>
      <c r="B8" t="s">
        <v>64</v>
      </c>
      <c r="C8">
        <f>ROUND('costs EUR'!F8*Model!$D$26,1)</f>
        <v>1176.2</v>
      </c>
      <c r="D8">
        <f>ROUND('costs EUR'!G8*Model!$D$27,1)</f>
        <v>1298.0999999999999</v>
      </c>
      <c r="E8">
        <f>ROUND('costs EUR'!H8*Model!$D$28,1)</f>
        <v>1265.8</v>
      </c>
      <c r="F8">
        <f>ROUND('costs EUR'!I8*Model!$D$29,1)</f>
        <v>1294.5999999999999</v>
      </c>
      <c r="G8">
        <f>ROUND('costs EUR'!J8*Model!$D$29,1)</f>
        <v>1346.3</v>
      </c>
      <c r="H8">
        <f>ROUND('costs EUR'!K8*Model!$D$29,1)</f>
        <v>1400.2</v>
      </c>
      <c r="I8">
        <f>ROUND('costs EUR'!L8*Model!$D$29,1)</f>
        <v>1414.8</v>
      </c>
      <c r="J8">
        <f>ROUND('costs EUR'!M8*Model!$D$29,1)</f>
        <v>1484</v>
      </c>
      <c r="K8">
        <f>ROUND('costs EUR'!N8*Model!$D$29,1)</f>
        <v>1618.4</v>
      </c>
      <c r="L8">
        <f>ROUND('costs EUR'!O8*Model!$D$29,1)</f>
        <v>1683.2</v>
      </c>
      <c r="M8">
        <f>ROUND('costs EUR'!P8*Model!$D$29,1)</f>
        <v>1750.5</v>
      </c>
      <c r="N8">
        <f>ROUND('costs EUR'!Q8*Model!$D$29,1)</f>
        <v>1768.8</v>
      </c>
      <c r="O8">
        <f>ROUND('costs EUR'!R8*Model!$D$29,1)</f>
        <v>1855.3</v>
      </c>
      <c r="P8">
        <f>ROUND('costs EUR'!S8*Model!$D$29,1)</f>
        <v>2023.5</v>
      </c>
      <c r="Q8">
        <f>ROUND('costs EUR'!T8*Model!$D$29,1)</f>
        <v>2104.4</v>
      </c>
      <c r="R8">
        <f>ROUND('costs EUR'!U8*Model!$D$29,1)</f>
        <v>2188.6</v>
      </c>
    </row>
    <row r="9" spans="1:18" x14ac:dyDescent="0.35">
      <c r="A9" t="s">
        <v>112</v>
      </c>
      <c r="B9" t="s">
        <v>65</v>
      </c>
      <c r="C9">
        <f>ROUND('costs EUR'!F9*Model!$D$26,1)</f>
        <v>1176.2</v>
      </c>
      <c r="D9">
        <f>ROUND('costs EUR'!G9*Model!$D$27,1)</f>
        <v>1298.0999999999999</v>
      </c>
      <c r="E9">
        <f>ROUND('costs EUR'!H9*Model!$D$28,1)</f>
        <v>1265.8</v>
      </c>
      <c r="F9">
        <f>ROUND('costs EUR'!I9*Model!$D$29,1)</f>
        <v>1294.5999999999999</v>
      </c>
      <c r="G9">
        <f>ROUND('costs EUR'!J9*Model!$D$29,1)</f>
        <v>1346.3</v>
      </c>
      <c r="H9">
        <f>ROUND('costs EUR'!K9*Model!$D$29,1)</f>
        <v>1400.2</v>
      </c>
      <c r="I9">
        <f>ROUND('costs EUR'!L9*Model!$D$29,1)</f>
        <v>1414.8</v>
      </c>
      <c r="J9">
        <f>ROUND('costs EUR'!M9*Model!$D$29,1)</f>
        <v>1484</v>
      </c>
      <c r="K9">
        <f>ROUND('costs EUR'!N9*Model!$D$29,1)</f>
        <v>1618.4</v>
      </c>
      <c r="L9">
        <f>ROUND('costs EUR'!O9*Model!$D$29,1)</f>
        <v>1683.2</v>
      </c>
      <c r="M9">
        <f>ROUND('costs EUR'!P9*Model!$D$29,1)</f>
        <v>1750.5</v>
      </c>
      <c r="N9">
        <f>ROUND('costs EUR'!Q9*Model!$D$29,1)</f>
        <v>1768.8</v>
      </c>
      <c r="O9">
        <f>ROUND('costs EUR'!R9*Model!$D$29,1)</f>
        <v>1855.3</v>
      </c>
      <c r="P9">
        <f>ROUND('costs EUR'!S9*Model!$D$29,1)</f>
        <v>2023.5</v>
      </c>
      <c r="Q9">
        <f>ROUND('costs EUR'!T9*Model!$D$29,1)</f>
        <v>2104.4</v>
      </c>
      <c r="R9">
        <f>ROUND('costs EUR'!U9*Model!$D$29,1)</f>
        <v>2188.6</v>
      </c>
    </row>
    <row r="10" spans="1:18" x14ac:dyDescent="0.35">
      <c r="A10" t="s">
        <v>113</v>
      </c>
      <c r="B10" t="s">
        <v>67</v>
      </c>
      <c r="C10">
        <f>ROUND('costs EUR'!F10*Model!$D$26,1)</f>
        <v>42</v>
      </c>
      <c r="D10">
        <f>ROUND('costs EUR'!G10*Model!$D$27,1)</f>
        <v>46.4</v>
      </c>
      <c r="E10">
        <f>ROUND('costs EUR'!H10*Model!$D$28,1)</f>
        <v>45.3</v>
      </c>
      <c r="F10">
        <f>ROUND('costs EUR'!I10*Model!$D$29,1)</f>
        <v>46.3</v>
      </c>
      <c r="G10">
        <f>ROUND('costs EUR'!J10*Model!$D$29,1)</f>
        <v>48.1</v>
      </c>
      <c r="H10">
        <f>ROUND('costs EUR'!K10*Model!$D$29,1)</f>
        <v>50</v>
      </c>
      <c r="I10">
        <f>ROUND('costs EUR'!L10*Model!$D$29,1)</f>
        <v>50.6</v>
      </c>
      <c r="J10">
        <f>ROUND('costs EUR'!M10*Model!$D$29,1)</f>
        <v>53</v>
      </c>
      <c r="K10">
        <f>ROUND('costs EUR'!N10*Model!$D$29,1)</f>
        <v>57.8</v>
      </c>
      <c r="L10">
        <f>ROUND('costs EUR'!O10*Model!$D$29,1)</f>
        <v>60.2</v>
      </c>
      <c r="M10">
        <f>ROUND('costs EUR'!P10*Model!$D$29,1)</f>
        <v>62.6</v>
      </c>
      <c r="N10">
        <f>ROUND('costs EUR'!Q10*Model!$D$29,1)</f>
        <v>63.3</v>
      </c>
      <c r="O10">
        <f>ROUND('costs EUR'!R10*Model!$D$29,1)</f>
        <v>66.3</v>
      </c>
      <c r="P10">
        <f>ROUND('costs EUR'!S10*Model!$D$29,1)</f>
        <v>72.3</v>
      </c>
      <c r="Q10">
        <f>ROUND('costs EUR'!T10*Model!$D$29,1)</f>
        <v>75.2</v>
      </c>
      <c r="R10">
        <f>ROUND('costs EUR'!U10*Model!$D$29,1)</f>
        <v>78.2</v>
      </c>
    </row>
    <row r="11" spans="1:18" x14ac:dyDescent="0.35">
      <c r="A11" t="s">
        <v>114</v>
      </c>
      <c r="B11" t="s">
        <v>68</v>
      </c>
      <c r="C11">
        <f>ROUND('costs EUR'!F11*Model!$D$26,1)</f>
        <v>22.4</v>
      </c>
      <c r="D11">
        <f>ROUND('costs EUR'!G11*Model!$D$27,1)</f>
        <v>24.7</v>
      </c>
      <c r="E11">
        <f>ROUND('costs EUR'!H11*Model!$D$28,1)</f>
        <v>24.1</v>
      </c>
      <c r="F11">
        <f>ROUND('costs EUR'!I11*Model!$D$29,1)</f>
        <v>24.6</v>
      </c>
      <c r="G11">
        <f>ROUND('costs EUR'!J11*Model!$D$29,1)</f>
        <v>25.6</v>
      </c>
      <c r="H11">
        <f>ROUND('costs EUR'!K11*Model!$D$29,1)</f>
        <v>26.7</v>
      </c>
      <c r="I11">
        <f>ROUND('costs EUR'!L11*Model!$D$29,1)</f>
        <v>27</v>
      </c>
      <c r="J11">
        <f>ROUND('costs EUR'!M11*Model!$D$29,1)</f>
        <v>28.3</v>
      </c>
      <c r="K11">
        <f>ROUND('costs EUR'!N11*Model!$D$29,1)</f>
        <v>30.8</v>
      </c>
      <c r="L11">
        <f>ROUND('costs EUR'!O11*Model!$D$29,1)</f>
        <v>32.1</v>
      </c>
      <c r="M11">
        <f>ROUND('costs EUR'!P11*Model!$D$29,1)</f>
        <v>33.4</v>
      </c>
      <c r="N11">
        <f>ROUND('costs EUR'!Q11*Model!$D$29,1)</f>
        <v>33.700000000000003</v>
      </c>
      <c r="O11">
        <f>ROUND('costs EUR'!R11*Model!$D$29,1)</f>
        <v>35.299999999999997</v>
      </c>
      <c r="P11">
        <f>ROUND('costs EUR'!S11*Model!$D$29,1)</f>
        <v>38.5</v>
      </c>
      <c r="Q11">
        <f>ROUND('costs EUR'!T11*Model!$D$29,1)</f>
        <v>40</v>
      </c>
      <c r="R11">
        <f>ROUND('costs EUR'!U11*Model!$D$29,1)</f>
        <v>41.6</v>
      </c>
    </row>
    <row r="12" spans="1:18" x14ac:dyDescent="0.35">
      <c r="A12" t="s">
        <v>115</v>
      </c>
      <c r="B12" t="s">
        <v>69</v>
      </c>
      <c r="C12">
        <f>ROUND('costs EUR'!F12*Model!$D$26,1)</f>
        <v>184.8</v>
      </c>
      <c r="D12">
        <f>ROUND('costs EUR'!G12*Model!$D$27,1)</f>
        <v>204</v>
      </c>
      <c r="E12">
        <f>ROUND('costs EUR'!H12*Model!$D$28,1)</f>
        <v>198.9</v>
      </c>
      <c r="F12">
        <f>ROUND('costs EUR'!I12*Model!$D$29,1)</f>
        <v>203.4</v>
      </c>
      <c r="G12">
        <f>ROUND('costs EUR'!J12*Model!$D$29,1)</f>
        <v>211.5</v>
      </c>
      <c r="H12">
        <f>ROUND('costs EUR'!K12*Model!$D$29,1)</f>
        <v>219.9</v>
      </c>
      <c r="I12">
        <f>ROUND('costs EUR'!L12*Model!$D$29,1)</f>
        <v>222.3</v>
      </c>
      <c r="J12">
        <f>ROUND('costs EUR'!M12*Model!$D$29,1)</f>
        <v>233.2</v>
      </c>
      <c r="K12">
        <f>ROUND('costs EUR'!N12*Model!$D$29,1)</f>
        <v>254.3</v>
      </c>
      <c r="L12">
        <f>ROUND('costs EUR'!O12*Model!$D$29,1)</f>
        <v>264.39999999999998</v>
      </c>
      <c r="M12">
        <f>ROUND('costs EUR'!P12*Model!$D$29,1)</f>
        <v>275</v>
      </c>
      <c r="N12">
        <f>ROUND('costs EUR'!Q12*Model!$D$29,1)</f>
        <v>277.89999999999998</v>
      </c>
      <c r="O12">
        <f>ROUND('costs EUR'!R12*Model!$D$29,1)</f>
        <v>291.39999999999998</v>
      </c>
      <c r="P12">
        <f>ROUND('costs EUR'!S12*Model!$D$29,1)</f>
        <v>317.8</v>
      </c>
      <c r="Q12">
        <f>ROUND('costs EUR'!T12*Model!$D$29,1)</f>
        <v>330.5</v>
      </c>
      <c r="R12">
        <f>ROUND('costs EUR'!U12*Model!$D$29,1)</f>
        <v>343.7</v>
      </c>
    </row>
    <row r="13" spans="1:18" x14ac:dyDescent="0.35">
      <c r="A13" t="s">
        <v>116</v>
      </c>
      <c r="B13" t="s">
        <v>70</v>
      </c>
      <c r="C13">
        <f>ROUND('costs EUR'!F13*Model!$D$26,1)</f>
        <v>184.8</v>
      </c>
      <c r="D13">
        <f>ROUND('costs EUR'!G13*Model!$D$27,1)</f>
        <v>204</v>
      </c>
      <c r="E13">
        <f>ROUND('costs EUR'!H13*Model!$D$28,1)</f>
        <v>198.9</v>
      </c>
      <c r="F13">
        <f>ROUND('costs EUR'!I13*Model!$D$29,1)</f>
        <v>203.4</v>
      </c>
      <c r="G13">
        <f>ROUND('costs EUR'!J13*Model!$D$29,1)</f>
        <v>211.5</v>
      </c>
      <c r="H13">
        <f>ROUND('costs EUR'!K13*Model!$D$29,1)</f>
        <v>219.9</v>
      </c>
      <c r="I13">
        <f>ROUND('costs EUR'!L13*Model!$D$29,1)</f>
        <v>222.3</v>
      </c>
      <c r="J13">
        <f>ROUND('costs EUR'!M13*Model!$D$29,1)</f>
        <v>233.2</v>
      </c>
      <c r="K13">
        <f>ROUND('costs EUR'!N13*Model!$D$29,1)</f>
        <v>254.3</v>
      </c>
      <c r="L13">
        <f>ROUND('costs EUR'!O13*Model!$D$29,1)</f>
        <v>264.39999999999998</v>
      </c>
      <c r="M13">
        <f>ROUND('costs EUR'!P13*Model!$D$29,1)</f>
        <v>275</v>
      </c>
      <c r="N13">
        <f>ROUND('costs EUR'!Q13*Model!$D$29,1)</f>
        <v>277.89999999999998</v>
      </c>
      <c r="O13">
        <f>ROUND('costs EUR'!R13*Model!$D$29,1)</f>
        <v>291.39999999999998</v>
      </c>
      <c r="P13">
        <f>ROUND('costs EUR'!S13*Model!$D$29,1)</f>
        <v>317.8</v>
      </c>
      <c r="Q13">
        <f>ROUND('costs EUR'!T13*Model!$D$29,1)</f>
        <v>330.5</v>
      </c>
      <c r="R13">
        <f>ROUND('costs EUR'!U13*Model!$D$29,1)</f>
        <v>343.7</v>
      </c>
    </row>
    <row r="14" spans="1:18" x14ac:dyDescent="0.35">
      <c r="A14" t="s">
        <v>117</v>
      </c>
      <c r="B14" t="s">
        <v>71</v>
      </c>
      <c r="C14">
        <f>ROUND('costs EUR'!F14*Model!$D$26,1)</f>
        <v>184.8</v>
      </c>
      <c r="D14">
        <f>ROUND('costs EUR'!G14*Model!$D$27,1)</f>
        <v>204</v>
      </c>
      <c r="E14">
        <f>ROUND('costs EUR'!H14*Model!$D$28,1)</f>
        <v>198.9</v>
      </c>
      <c r="F14">
        <f>ROUND('costs EUR'!I14*Model!$D$29,1)</f>
        <v>203.4</v>
      </c>
      <c r="G14">
        <f>ROUND('costs EUR'!J14*Model!$D$29,1)</f>
        <v>211.5</v>
      </c>
      <c r="H14">
        <f>ROUND('costs EUR'!K14*Model!$D$29,1)</f>
        <v>219.9</v>
      </c>
      <c r="I14">
        <f>ROUND('costs EUR'!L14*Model!$D$29,1)</f>
        <v>222.3</v>
      </c>
      <c r="J14">
        <f>ROUND('costs EUR'!M14*Model!$D$29,1)</f>
        <v>233.2</v>
      </c>
      <c r="K14">
        <f>ROUND('costs EUR'!N14*Model!$D$29,1)</f>
        <v>254.3</v>
      </c>
      <c r="L14">
        <f>ROUND('costs EUR'!O14*Model!$D$29,1)</f>
        <v>264.39999999999998</v>
      </c>
      <c r="M14">
        <f>ROUND('costs EUR'!P14*Model!$D$29,1)</f>
        <v>275</v>
      </c>
      <c r="N14">
        <f>ROUND('costs EUR'!Q14*Model!$D$29,1)</f>
        <v>277.89999999999998</v>
      </c>
      <c r="O14">
        <f>ROUND('costs EUR'!R14*Model!$D$29,1)</f>
        <v>291.39999999999998</v>
      </c>
      <c r="P14">
        <f>ROUND('costs EUR'!S14*Model!$D$29,1)</f>
        <v>317.8</v>
      </c>
      <c r="Q14">
        <f>ROUND('costs EUR'!T14*Model!$D$29,1)</f>
        <v>330.5</v>
      </c>
      <c r="R14">
        <f>ROUND('costs EUR'!U14*Model!$D$29,1)</f>
        <v>343.7</v>
      </c>
    </row>
    <row r="15" spans="1:18" x14ac:dyDescent="0.35">
      <c r="A15" t="s">
        <v>118</v>
      </c>
      <c r="B15" t="s">
        <v>72</v>
      </c>
      <c r="C15">
        <f>ROUND('costs EUR'!F15*Model!$D$26,1)</f>
        <v>42</v>
      </c>
      <c r="D15">
        <f>ROUND('costs EUR'!G15*Model!$D$27,1)</f>
        <v>46.4</v>
      </c>
      <c r="E15">
        <f>ROUND('costs EUR'!H15*Model!$D$28,1)</f>
        <v>45.3</v>
      </c>
      <c r="F15">
        <f>ROUND('costs EUR'!I15*Model!$D$29,1)</f>
        <v>46.3</v>
      </c>
      <c r="G15">
        <f>ROUND('costs EUR'!J15*Model!$D$29,1)</f>
        <v>48.1</v>
      </c>
      <c r="H15">
        <f>ROUND('costs EUR'!K15*Model!$D$29,1)</f>
        <v>50</v>
      </c>
      <c r="I15">
        <f>ROUND('costs EUR'!L15*Model!$D$29,1)</f>
        <v>50.6</v>
      </c>
      <c r="J15">
        <f>ROUND('costs EUR'!M15*Model!$D$29,1)</f>
        <v>53</v>
      </c>
      <c r="K15">
        <f>ROUND('costs EUR'!N15*Model!$D$29,1)</f>
        <v>57.8</v>
      </c>
      <c r="L15">
        <f>ROUND('costs EUR'!O15*Model!$D$29,1)</f>
        <v>60.2</v>
      </c>
      <c r="M15">
        <f>ROUND('costs EUR'!P15*Model!$D$29,1)</f>
        <v>62.6</v>
      </c>
      <c r="N15">
        <f>ROUND('costs EUR'!Q15*Model!$D$29,1)</f>
        <v>63.3</v>
      </c>
      <c r="O15">
        <f>ROUND('costs EUR'!R15*Model!$D$29,1)</f>
        <v>66.3</v>
      </c>
      <c r="P15">
        <f>ROUND('costs EUR'!S15*Model!$D$29,1)</f>
        <v>72.3</v>
      </c>
      <c r="Q15">
        <f>ROUND('costs EUR'!T15*Model!$D$29,1)</f>
        <v>75.2</v>
      </c>
      <c r="R15">
        <f>ROUND('costs EUR'!U15*Model!$D$29,1)</f>
        <v>78.2</v>
      </c>
    </row>
    <row r="16" spans="1:18" x14ac:dyDescent="0.35">
      <c r="A16" t="s">
        <v>119</v>
      </c>
      <c r="B16" t="s">
        <v>73</v>
      </c>
      <c r="C16">
        <f>ROUND('costs EUR'!F16*Model!$D$26,1)</f>
        <v>28</v>
      </c>
      <c r="D16">
        <f>ROUND('costs EUR'!G16*Model!$D$27,1)</f>
        <v>31</v>
      </c>
      <c r="E16">
        <f>ROUND('costs EUR'!H16*Model!$D$28,1)</f>
        <v>30.1</v>
      </c>
      <c r="F16">
        <f>ROUND('costs EUR'!I16*Model!$D$29,1)</f>
        <v>30.8</v>
      </c>
      <c r="G16">
        <f>ROUND('costs EUR'!J16*Model!$D$29,1)</f>
        <v>32.1</v>
      </c>
      <c r="H16">
        <f>ROUND('costs EUR'!K16*Model!$D$29,1)</f>
        <v>33.4</v>
      </c>
      <c r="I16">
        <f>ROUND('costs EUR'!L16*Model!$D$29,1)</f>
        <v>33.700000000000003</v>
      </c>
      <c r="J16">
        <f>ROUND('costs EUR'!M16*Model!$D$29,1)</f>
        <v>35.299999999999997</v>
      </c>
      <c r="K16">
        <f>ROUND('costs EUR'!N16*Model!$D$29,1)</f>
        <v>38.5</v>
      </c>
      <c r="L16">
        <f>ROUND('costs EUR'!O16*Model!$D$29,1)</f>
        <v>40</v>
      </c>
      <c r="M16">
        <f>ROUND('costs EUR'!P16*Model!$D$29,1)</f>
        <v>41.6</v>
      </c>
      <c r="N16">
        <f>ROUND('costs EUR'!Q16*Model!$D$29,1)</f>
        <v>42</v>
      </c>
      <c r="O16">
        <f>ROUND('costs EUR'!R16*Model!$D$29,1)</f>
        <v>44.1</v>
      </c>
      <c r="P16">
        <f>ROUND('costs EUR'!S16*Model!$D$29,1)</f>
        <v>48</v>
      </c>
      <c r="Q16">
        <f>ROUND('costs EUR'!T16*Model!$D$29,1)</f>
        <v>49.9</v>
      </c>
      <c r="R16">
        <f>ROUND('costs EUR'!U16*Model!$D$29,1)</f>
        <v>51.9</v>
      </c>
    </row>
    <row r="17" spans="1:18" x14ac:dyDescent="0.35">
      <c r="A17" t="s">
        <v>120</v>
      </c>
      <c r="B17" t="s">
        <v>74</v>
      </c>
      <c r="C17">
        <f>ROUND('costs EUR'!F17*Model!$D$26,1)</f>
        <v>140</v>
      </c>
      <c r="D17">
        <f>ROUND('costs EUR'!G17*Model!$D$27,1)</f>
        <v>154.5</v>
      </c>
      <c r="E17">
        <f>ROUND('costs EUR'!H17*Model!$D$28,1)</f>
        <v>150.69999999999999</v>
      </c>
      <c r="F17">
        <f>ROUND('costs EUR'!I17*Model!$D$29,1)</f>
        <v>154.1</v>
      </c>
      <c r="G17">
        <f>ROUND('costs EUR'!J17*Model!$D$29,1)</f>
        <v>160.30000000000001</v>
      </c>
      <c r="H17">
        <f>ROUND('costs EUR'!K17*Model!$D$29,1)</f>
        <v>166.7</v>
      </c>
      <c r="I17">
        <f>ROUND('costs EUR'!L17*Model!$D$29,1)</f>
        <v>168.4</v>
      </c>
      <c r="J17">
        <f>ROUND('costs EUR'!M17*Model!$D$29,1)</f>
        <v>176.6</v>
      </c>
      <c r="K17">
        <f>ROUND('costs EUR'!N17*Model!$D$29,1)</f>
        <v>192.6</v>
      </c>
      <c r="L17">
        <f>ROUND('costs EUR'!O17*Model!$D$29,1)</f>
        <v>200.3</v>
      </c>
      <c r="M17">
        <f>ROUND('costs EUR'!P17*Model!$D$29,1)</f>
        <v>208.3</v>
      </c>
      <c r="N17">
        <f>ROUND('costs EUR'!Q17*Model!$D$29,1)</f>
        <v>210.5</v>
      </c>
      <c r="O17">
        <f>ROUND('costs EUR'!R17*Model!$D$29,1)</f>
        <v>220.8</v>
      </c>
      <c r="P17">
        <f>ROUND('costs EUR'!S17*Model!$D$29,1)</f>
        <v>240.9</v>
      </c>
      <c r="Q17">
        <f>ROUND('costs EUR'!T17*Model!$D$29,1)</f>
        <v>250.5</v>
      </c>
      <c r="R17">
        <f>ROUND('costs EUR'!U17*Model!$D$29,1)</f>
        <v>260.5</v>
      </c>
    </row>
    <row r="18" spans="1:18" x14ac:dyDescent="0.35">
      <c r="A18" t="s">
        <v>121</v>
      </c>
      <c r="B18" t="s">
        <v>75</v>
      </c>
      <c r="C18">
        <f>ROUND('costs EUR'!F18*Model!$D$26,1)</f>
        <v>1075.4000000000001</v>
      </c>
      <c r="D18">
        <f>ROUND('costs EUR'!G18*Model!$D$27,1)</f>
        <v>1186.8</v>
      </c>
      <c r="E18">
        <f>ROUND('costs EUR'!H18*Model!$D$28,1)</f>
        <v>1157.3</v>
      </c>
      <c r="F18">
        <f>ROUND('costs EUR'!I18*Model!$D$29,1)</f>
        <v>1183.7</v>
      </c>
      <c r="G18">
        <f>ROUND('costs EUR'!J18*Model!$D$29,1)</f>
        <v>1231</v>
      </c>
      <c r="H18">
        <f>ROUND('costs EUR'!K18*Model!$D$29,1)</f>
        <v>1280.3</v>
      </c>
      <c r="I18">
        <f>ROUND('costs EUR'!L18*Model!$D$29,1)</f>
        <v>1293.8</v>
      </c>
      <c r="J18">
        <f>ROUND('costs EUR'!M18*Model!$D$29,1)</f>
        <v>1357</v>
      </c>
      <c r="K18">
        <f>ROUND('costs EUR'!N18*Model!$D$29,1)</f>
        <v>1479.9</v>
      </c>
      <c r="L18">
        <f>ROUND('costs EUR'!O18*Model!$D$29,1)</f>
        <v>1539.1</v>
      </c>
      <c r="M18">
        <f>ROUND('costs EUR'!P18*Model!$D$29,1)</f>
        <v>1600.6</v>
      </c>
      <c r="N18">
        <f>ROUND('costs EUR'!Q18*Model!$D$29,1)</f>
        <v>1617.4</v>
      </c>
      <c r="O18">
        <f>ROUND('costs EUR'!R18*Model!$D$29,1)</f>
        <v>1696.5</v>
      </c>
      <c r="P18">
        <f>ROUND('costs EUR'!S18*Model!$D$29,1)</f>
        <v>1850.2</v>
      </c>
      <c r="Q18">
        <f>ROUND('costs EUR'!T18*Model!$D$29,1)</f>
        <v>1924.3</v>
      </c>
      <c r="R18">
        <f>ROUND('costs EUR'!U18*Model!$D$29,1)</f>
        <v>2001.3</v>
      </c>
    </row>
    <row r="19" spans="1:18" x14ac:dyDescent="0.35">
      <c r="A19" t="s">
        <v>122</v>
      </c>
      <c r="B19" t="s">
        <v>76</v>
      </c>
      <c r="C19">
        <f>ROUND('costs EUR'!F19*Model!$D$26,1)</f>
        <v>1120.2</v>
      </c>
      <c r="D19">
        <f>ROUND('costs EUR'!G19*Model!$D$27,1)</f>
        <v>1236.3</v>
      </c>
      <c r="E19">
        <f>ROUND('costs EUR'!H19*Model!$D$28,1)</f>
        <v>1205.5</v>
      </c>
      <c r="F19">
        <f>ROUND('costs EUR'!I19*Model!$D$29,1)</f>
        <v>1233</v>
      </c>
      <c r="G19">
        <f>ROUND('costs EUR'!J19*Model!$D$29,1)</f>
        <v>1282.2</v>
      </c>
      <c r="H19">
        <f>ROUND('costs EUR'!K19*Model!$D$29,1)</f>
        <v>1333.5</v>
      </c>
      <c r="I19">
        <f>ROUND('costs EUR'!L19*Model!$D$29,1)</f>
        <v>1347.5</v>
      </c>
      <c r="J19">
        <f>ROUND('costs EUR'!M19*Model!$D$29,1)</f>
        <v>1413.4</v>
      </c>
      <c r="K19">
        <f>ROUND('costs EUR'!N19*Model!$D$29,1)</f>
        <v>1541.4</v>
      </c>
      <c r="L19">
        <f>ROUND('costs EUR'!O19*Model!$D$29,1)</f>
        <v>1603.1</v>
      </c>
      <c r="M19">
        <f>ROUND('costs EUR'!P19*Model!$D$29,1)</f>
        <v>1667.2</v>
      </c>
      <c r="N19">
        <f>ROUND('costs EUR'!Q19*Model!$D$29,1)</f>
        <v>1684.6</v>
      </c>
      <c r="O19">
        <f>ROUND('costs EUR'!R19*Model!$D$29,1)</f>
        <v>1767</v>
      </c>
      <c r="P19">
        <f>ROUND('costs EUR'!S19*Model!$D$29,1)</f>
        <v>1927.1</v>
      </c>
      <c r="Q19">
        <f>ROUND('costs EUR'!T19*Model!$D$29,1)</f>
        <v>2004.3</v>
      </c>
      <c r="R19">
        <f>ROUND('costs EUR'!U19*Model!$D$29,1)</f>
        <v>2084.5</v>
      </c>
    </row>
    <row r="20" spans="1:18" x14ac:dyDescent="0.35">
      <c r="A20" t="s">
        <v>123</v>
      </c>
      <c r="B20" t="s">
        <v>77</v>
      </c>
      <c r="C20">
        <f>ROUND('costs EUR'!F20*Model!$D$26,1)</f>
        <v>1254.5999999999999</v>
      </c>
      <c r="D20">
        <f>ROUND('costs EUR'!G20*Model!$D$27,1)</f>
        <v>1384.6</v>
      </c>
      <c r="E20">
        <f>ROUND('costs EUR'!H20*Model!$D$28,1)</f>
        <v>1350.2</v>
      </c>
      <c r="F20">
        <f>ROUND('costs EUR'!I20*Model!$D$29,1)</f>
        <v>1380.9</v>
      </c>
      <c r="G20">
        <f>ROUND('costs EUR'!J20*Model!$D$29,1)</f>
        <v>1436.2</v>
      </c>
      <c r="H20">
        <f>ROUND('costs EUR'!K20*Model!$D$29,1)</f>
        <v>1493.6</v>
      </c>
      <c r="I20">
        <f>ROUND('costs EUR'!L20*Model!$D$29,1)</f>
        <v>1509.2</v>
      </c>
      <c r="J20">
        <f>ROUND('costs EUR'!M20*Model!$D$29,1)</f>
        <v>1583</v>
      </c>
      <c r="K20">
        <f>ROUND('costs EUR'!N20*Model!$D$29,1)</f>
        <v>1726.4</v>
      </c>
      <c r="L20">
        <f>ROUND('costs EUR'!O20*Model!$D$29,1)</f>
        <v>1795.4</v>
      </c>
      <c r="M20">
        <f>ROUND('costs EUR'!P20*Model!$D$29,1)</f>
        <v>1867.2</v>
      </c>
      <c r="N20">
        <f>ROUND('costs EUR'!Q20*Model!$D$29,1)</f>
        <v>1886.7</v>
      </c>
      <c r="O20">
        <f>ROUND('costs EUR'!R20*Model!$D$29,1)</f>
        <v>1979</v>
      </c>
      <c r="P20">
        <f>ROUND('costs EUR'!S20*Model!$D$29,1)</f>
        <v>2158.3000000000002</v>
      </c>
      <c r="Q20">
        <f>ROUND('costs EUR'!T20*Model!$D$29,1)</f>
        <v>2244.6</v>
      </c>
      <c r="R20">
        <f>ROUND('costs EUR'!U20*Model!$D$29,1)</f>
        <v>2334.4</v>
      </c>
    </row>
    <row r="21" spans="1:18" x14ac:dyDescent="0.35">
      <c r="A21" t="s">
        <v>124</v>
      </c>
      <c r="B21" t="s">
        <v>78</v>
      </c>
      <c r="C21">
        <f>ROUND('costs EUR'!F21*Model!$D$26,1)</f>
        <v>1254.5999999999999</v>
      </c>
      <c r="D21">
        <f>ROUND('costs EUR'!G21*Model!$D$27,1)</f>
        <v>1384.6</v>
      </c>
      <c r="E21">
        <f>ROUND('costs EUR'!H21*Model!$D$28,1)</f>
        <v>1350.2</v>
      </c>
      <c r="F21">
        <f>ROUND('costs EUR'!I21*Model!$D$29,1)</f>
        <v>1380.9</v>
      </c>
      <c r="G21">
        <f>ROUND('costs EUR'!J21*Model!$D$29,1)</f>
        <v>1436.2</v>
      </c>
      <c r="H21">
        <f>ROUND('costs EUR'!K21*Model!$D$29,1)</f>
        <v>1493.6</v>
      </c>
      <c r="I21">
        <f>ROUND('costs EUR'!L21*Model!$D$29,1)</f>
        <v>1509.2</v>
      </c>
      <c r="J21">
        <f>ROUND('costs EUR'!M21*Model!$D$29,1)</f>
        <v>1583</v>
      </c>
      <c r="K21">
        <f>ROUND('costs EUR'!N21*Model!$D$29,1)</f>
        <v>1726.4</v>
      </c>
      <c r="L21">
        <f>ROUND('costs EUR'!O21*Model!$D$29,1)</f>
        <v>1795.4</v>
      </c>
      <c r="M21">
        <f>ROUND('costs EUR'!P21*Model!$D$29,1)</f>
        <v>1867.2</v>
      </c>
      <c r="N21">
        <f>ROUND('costs EUR'!Q21*Model!$D$29,1)</f>
        <v>1886.7</v>
      </c>
      <c r="O21">
        <f>ROUND('costs EUR'!R21*Model!$D$29,1)</f>
        <v>1979</v>
      </c>
      <c r="P21">
        <f>ROUND('costs EUR'!S21*Model!$D$29,1)</f>
        <v>2158.3000000000002</v>
      </c>
      <c r="Q21">
        <f>ROUND('costs EUR'!T21*Model!$D$29,1)</f>
        <v>2244.6</v>
      </c>
      <c r="R21">
        <f>ROUND('costs EUR'!U21*Model!$D$29,1)</f>
        <v>2334.4</v>
      </c>
    </row>
    <row r="22" spans="1:18" x14ac:dyDescent="0.35">
      <c r="A22" t="s">
        <v>125</v>
      </c>
      <c r="B22" t="s">
        <v>79</v>
      </c>
      <c r="C22">
        <f>ROUND('costs EUR'!F22*Model!$D$26,1)</f>
        <v>1254.5999999999999</v>
      </c>
      <c r="D22">
        <f>ROUND('costs EUR'!G22*Model!$D$27,1)</f>
        <v>1384.6</v>
      </c>
      <c r="E22">
        <f>ROUND('costs EUR'!H22*Model!$D$28,1)</f>
        <v>1350.2</v>
      </c>
      <c r="F22">
        <f>ROUND('costs EUR'!I22*Model!$D$29,1)</f>
        <v>1380.9</v>
      </c>
      <c r="G22">
        <f>ROUND('costs EUR'!J22*Model!$D$29,1)</f>
        <v>1436.2</v>
      </c>
      <c r="H22">
        <f>ROUND('costs EUR'!K22*Model!$D$29,1)</f>
        <v>1493.6</v>
      </c>
      <c r="I22">
        <f>ROUND('costs EUR'!L22*Model!$D$29,1)</f>
        <v>1509.2</v>
      </c>
      <c r="J22">
        <f>ROUND('costs EUR'!M22*Model!$D$29,1)</f>
        <v>1583</v>
      </c>
      <c r="K22">
        <f>ROUND('costs EUR'!N22*Model!$D$29,1)</f>
        <v>1726.4</v>
      </c>
      <c r="L22">
        <f>ROUND('costs EUR'!O22*Model!$D$29,1)</f>
        <v>1795.4</v>
      </c>
      <c r="M22">
        <f>ROUND('costs EUR'!P22*Model!$D$29,1)</f>
        <v>1867.2</v>
      </c>
      <c r="N22">
        <f>ROUND('costs EUR'!Q22*Model!$D$29,1)</f>
        <v>1886.7</v>
      </c>
      <c r="O22">
        <f>ROUND('costs EUR'!R22*Model!$D$29,1)</f>
        <v>1979</v>
      </c>
      <c r="P22">
        <f>ROUND('costs EUR'!S22*Model!$D$29,1)</f>
        <v>2158.3000000000002</v>
      </c>
      <c r="Q22">
        <f>ROUND('costs EUR'!T22*Model!$D$29,1)</f>
        <v>2244.6</v>
      </c>
      <c r="R22">
        <f>ROUND('costs EUR'!U22*Model!$D$29,1)</f>
        <v>2334.4</v>
      </c>
    </row>
    <row r="23" spans="1:18" x14ac:dyDescent="0.35">
      <c r="A23" t="s">
        <v>126</v>
      </c>
      <c r="B23" t="s">
        <v>80</v>
      </c>
      <c r="C23">
        <f>ROUND('costs EUR'!F23*Model!$D$26,1)</f>
        <v>15.7</v>
      </c>
      <c r="D23">
        <f>ROUND('costs EUR'!G23*Model!$D$27,1)</f>
        <v>17.3</v>
      </c>
      <c r="E23">
        <f>ROUND('costs EUR'!H23*Model!$D$28,1)</f>
        <v>16.8</v>
      </c>
      <c r="F23">
        <f>ROUND('costs EUR'!I23*Model!$D$29,1)</f>
        <v>17.2</v>
      </c>
      <c r="G23">
        <f>ROUND('costs EUR'!J23*Model!$D$29,1)</f>
        <v>17.8</v>
      </c>
      <c r="H23">
        <f>ROUND('costs EUR'!K23*Model!$D$29,1)</f>
        <v>18.600000000000001</v>
      </c>
      <c r="I23">
        <f>ROUND('costs EUR'!L23*Model!$D$29,1)</f>
        <v>18.8</v>
      </c>
      <c r="J23">
        <f>ROUND('costs EUR'!M23*Model!$D$29,1)</f>
        <v>19.7</v>
      </c>
      <c r="K23">
        <f>ROUND('costs EUR'!N23*Model!$D$29,1)</f>
        <v>21.5</v>
      </c>
      <c r="L23">
        <f>ROUND('costs EUR'!O23*Model!$D$29,1)</f>
        <v>22.4</v>
      </c>
      <c r="M23">
        <f>ROUND('costs EUR'!P23*Model!$D$29,1)</f>
        <v>23.3</v>
      </c>
      <c r="N23">
        <f>ROUND('costs EUR'!Q23*Model!$D$29,1)</f>
        <v>23.5</v>
      </c>
      <c r="O23">
        <f>ROUND('costs EUR'!R23*Model!$D$29,1)</f>
        <v>24.6</v>
      </c>
      <c r="P23">
        <f>ROUND('costs EUR'!S23*Model!$D$29,1)</f>
        <v>26.9</v>
      </c>
      <c r="Q23">
        <f>ROUND('costs EUR'!T23*Model!$D$29,1)</f>
        <v>27.9</v>
      </c>
      <c r="R23">
        <f>ROUND('costs EUR'!U23*Model!$D$29,1)</f>
        <v>29</v>
      </c>
    </row>
    <row r="24" spans="1:18" x14ac:dyDescent="0.35">
      <c r="A24" t="s">
        <v>102</v>
      </c>
      <c r="B24" t="s">
        <v>81</v>
      </c>
      <c r="C24">
        <f>ROUND('costs EUR'!F24*Model!$D$26,1)</f>
        <v>28</v>
      </c>
      <c r="D24">
        <f>ROUND('costs EUR'!G24*Model!$D$27,1)</f>
        <v>31</v>
      </c>
      <c r="E24">
        <f>ROUND('costs EUR'!H24*Model!$D$28,1)</f>
        <v>30.1</v>
      </c>
      <c r="F24">
        <f>ROUND('costs EUR'!I24*Model!$D$29,1)</f>
        <v>30.8</v>
      </c>
      <c r="G24">
        <f>ROUND('costs EUR'!J24*Model!$D$29,1)</f>
        <v>32.1</v>
      </c>
      <c r="H24">
        <f>ROUND('costs EUR'!K24*Model!$D$29,1)</f>
        <v>33.4</v>
      </c>
      <c r="I24">
        <f>ROUND('costs EUR'!L24*Model!$D$29,1)</f>
        <v>33.700000000000003</v>
      </c>
      <c r="J24">
        <f>ROUND('costs EUR'!M24*Model!$D$29,1)</f>
        <v>35.299999999999997</v>
      </c>
      <c r="K24">
        <f>ROUND('costs EUR'!N24*Model!$D$29,1)</f>
        <v>38.5</v>
      </c>
      <c r="L24">
        <f>ROUND('costs EUR'!O24*Model!$D$29,1)</f>
        <v>40</v>
      </c>
      <c r="M24">
        <f>ROUND('costs EUR'!P24*Model!$D$29,1)</f>
        <v>41.6</v>
      </c>
      <c r="N24">
        <f>ROUND('costs EUR'!Q24*Model!$D$29,1)</f>
        <v>42</v>
      </c>
      <c r="O24">
        <f>ROUND('costs EUR'!R24*Model!$D$29,1)</f>
        <v>44.1</v>
      </c>
      <c r="P24">
        <f>ROUND('costs EUR'!S24*Model!$D$29,1)</f>
        <v>48</v>
      </c>
      <c r="Q24">
        <f>ROUND('costs EUR'!T24*Model!$D$29,1)</f>
        <v>49.9</v>
      </c>
      <c r="R24">
        <f>ROUND('costs EUR'!U24*Model!$D$29,1)</f>
        <v>51.9</v>
      </c>
    </row>
    <row r="25" spans="1:18" x14ac:dyDescent="0.35">
      <c r="A25" t="s">
        <v>103</v>
      </c>
      <c r="B25" t="s">
        <v>82</v>
      </c>
      <c r="C25">
        <f>ROUND('costs EUR'!F25*Model!$D$26,1)</f>
        <v>17.899999999999999</v>
      </c>
      <c r="D25">
        <f>ROUND('costs EUR'!G25*Model!$D$27,1)</f>
        <v>19.8</v>
      </c>
      <c r="E25">
        <f>ROUND('costs EUR'!H25*Model!$D$28,1)</f>
        <v>19.3</v>
      </c>
      <c r="F25">
        <f>ROUND('costs EUR'!I25*Model!$D$29,1)</f>
        <v>19.7</v>
      </c>
      <c r="G25">
        <f>ROUND('costs EUR'!J25*Model!$D$29,1)</f>
        <v>20.5</v>
      </c>
      <c r="H25">
        <f>ROUND('costs EUR'!K25*Model!$D$29,1)</f>
        <v>21.3</v>
      </c>
      <c r="I25">
        <f>ROUND('costs EUR'!L25*Model!$D$29,1)</f>
        <v>21.5</v>
      </c>
      <c r="J25">
        <f>ROUND('costs EUR'!M25*Model!$D$29,1)</f>
        <v>22.6</v>
      </c>
      <c r="K25">
        <f>ROUND('costs EUR'!N25*Model!$D$29,1)</f>
        <v>24.6</v>
      </c>
      <c r="L25">
        <f>ROUND('costs EUR'!O25*Model!$D$29,1)</f>
        <v>25.6</v>
      </c>
      <c r="M25">
        <f>ROUND('costs EUR'!P25*Model!$D$29,1)</f>
        <v>26.7</v>
      </c>
      <c r="N25">
        <f>ROUND('costs EUR'!Q25*Model!$D$29,1)</f>
        <v>27</v>
      </c>
      <c r="O25">
        <f>ROUND('costs EUR'!R25*Model!$D$29,1)</f>
        <v>28.3</v>
      </c>
      <c r="P25">
        <f>ROUND('costs EUR'!S25*Model!$D$29,1)</f>
        <v>30.8</v>
      </c>
      <c r="Q25">
        <f>ROUND('costs EUR'!T25*Model!$D$29,1)</f>
        <v>32.1</v>
      </c>
      <c r="R25">
        <f>ROUND('costs EUR'!U25*Model!$D$29,1)</f>
        <v>33.4</v>
      </c>
    </row>
    <row r="26" spans="1:18" x14ac:dyDescent="0.35">
      <c r="A26" t="s">
        <v>104</v>
      </c>
      <c r="B26" t="s">
        <v>83</v>
      </c>
      <c r="C26">
        <f>ROUND('costs EUR'!F26*Model!$D$26,1)</f>
        <v>16.8</v>
      </c>
      <c r="D26">
        <f>ROUND('costs EUR'!G26*Model!$D$27,1)</f>
        <v>18.600000000000001</v>
      </c>
      <c r="E26">
        <f>ROUND('costs EUR'!H26*Model!$D$28,1)</f>
        <v>18.100000000000001</v>
      </c>
      <c r="F26">
        <f>ROUND('costs EUR'!I26*Model!$D$29,1)</f>
        <v>18.5</v>
      </c>
      <c r="G26">
        <f>ROUND('costs EUR'!J26*Model!$D$29,1)</f>
        <v>19.2</v>
      </c>
      <c r="H26">
        <f>ROUND('costs EUR'!K26*Model!$D$29,1)</f>
        <v>19.899999999999999</v>
      </c>
      <c r="I26">
        <f>ROUND('costs EUR'!L26*Model!$D$29,1)</f>
        <v>20.2</v>
      </c>
      <c r="J26">
        <f>ROUND('costs EUR'!M26*Model!$D$29,1)</f>
        <v>21.1</v>
      </c>
      <c r="K26">
        <f>ROUND('costs EUR'!N26*Model!$D$29,1)</f>
        <v>23</v>
      </c>
      <c r="L26">
        <f>ROUND('costs EUR'!O26*Model!$D$29,1)</f>
        <v>24</v>
      </c>
      <c r="M26">
        <f>ROUND('costs EUR'!P26*Model!$D$29,1)</f>
        <v>25</v>
      </c>
      <c r="N26">
        <f>ROUND('costs EUR'!Q26*Model!$D$29,1)</f>
        <v>25.2</v>
      </c>
      <c r="O26">
        <f>ROUND('costs EUR'!R26*Model!$D$29,1)</f>
        <v>26.5</v>
      </c>
      <c r="P26">
        <f>ROUND('costs EUR'!S26*Model!$D$29,1)</f>
        <v>28.8</v>
      </c>
      <c r="Q26">
        <f>ROUND('costs EUR'!T26*Model!$D$29,1)</f>
        <v>30</v>
      </c>
      <c r="R26">
        <f>ROUND('costs EUR'!U26*Model!$D$29,1)</f>
        <v>31.1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A-03BD-4634-8208-D495E4A0E21B}">
  <dimension ref="A1:D55"/>
  <sheetViews>
    <sheetView workbookViewId="0"/>
  </sheetViews>
  <sheetFormatPr baseColWidth="10" defaultRowHeight="14.5" x14ac:dyDescent="0.35"/>
  <cols>
    <col min="4" max="4" width="23.36328125" bestFit="1" customWidth="1"/>
  </cols>
  <sheetData>
    <row r="1" spans="1:4" x14ac:dyDescent="0.35">
      <c r="A1" s="1" t="s">
        <v>89</v>
      </c>
      <c r="B1" s="1" t="s">
        <v>8</v>
      </c>
      <c r="C1" s="1" t="s">
        <v>92</v>
      </c>
      <c r="D1" s="1" t="s">
        <v>129</v>
      </c>
    </row>
    <row r="2" spans="1:4" x14ac:dyDescent="0.35">
      <c r="A2" s="3">
        <v>0</v>
      </c>
      <c r="B2" s="3">
        <v>2</v>
      </c>
      <c r="C2" s="1"/>
      <c r="D2">
        <v>14</v>
      </c>
    </row>
    <row r="3" spans="1:4" x14ac:dyDescent="0.35">
      <c r="A3">
        <v>1</v>
      </c>
      <c r="B3">
        <v>2</v>
      </c>
      <c r="D3">
        <v>13</v>
      </c>
    </row>
    <row r="4" spans="1:4" x14ac:dyDescent="0.35">
      <c r="A4">
        <v>2</v>
      </c>
      <c r="B4">
        <v>3</v>
      </c>
      <c r="D4">
        <v>12</v>
      </c>
    </row>
    <row r="5" spans="1:4" x14ac:dyDescent="0.35">
      <c r="A5">
        <v>3</v>
      </c>
      <c r="B5">
        <v>5</v>
      </c>
      <c r="D5">
        <v>11</v>
      </c>
    </row>
    <row r="6" spans="1:4" x14ac:dyDescent="0.35">
      <c r="A6">
        <v>4</v>
      </c>
      <c r="B6">
        <v>6</v>
      </c>
      <c r="D6">
        <v>10</v>
      </c>
    </row>
    <row r="7" spans="1:4" x14ac:dyDescent="0.35">
      <c r="A7">
        <v>5</v>
      </c>
      <c r="B7">
        <v>5</v>
      </c>
      <c r="D7">
        <v>9</v>
      </c>
    </row>
    <row r="8" spans="1:4" x14ac:dyDescent="0.35">
      <c r="A8">
        <v>6</v>
      </c>
      <c r="B8">
        <v>4</v>
      </c>
      <c r="D8">
        <v>8</v>
      </c>
    </row>
    <row r="9" spans="1:4" x14ac:dyDescent="0.35">
      <c r="A9">
        <v>7</v>
      </c>
      <c r="B9">
        <v>4</v>
      </c>
      <c r="D9">
        <v>7</v>
      </c>
    </row>
    <row r="10" spans="1:4" x14ac:dyDescent="0.35">
      <c r="A10">
        <v>8</v>
      </c>
      <c r="B10">
        <v>4</v>
      </c>
      <c r="D10">
        <v>6</v>
      </c>
    </row>
    <row r="11" spans="1:4" x14ac:dyDescent="0.35">
      <c r="A11">
        <v>9</v>
      </c>
      <c r="B11">
        <v>3</v>
      </c>
      <c r="D11">
        <v>5</v>
      </c>
    </row>
    <row r="12" spans="1:4" x14ac:dyDescent="0.35">
      <c r="A12">
        <v>10</v>
      </c>
      <c r="B12">
        <v>3</v>
      </c>
      <c r="D12">
        <v>5</v>
      </c>
    </row>
    <row r="13" spans="1:4" x14ac:dyDescent="0.35">
      <c r="A13">
        <v>11</v>
      </c>
      <c r="B13">
        <v>3</v>
      </c>
      <c r="D13">
        <v>5</v>
      </c>
    </row>
    <row r="14" spans="1:4" x14ac:dyDescent="0.35">
      <c r="A14">
        <v>12</v>
      </c>
      <c r="B14">
        <v>2</v>
      </c>
      <c r="D14">
        <v>4</v>
      </c>
    </row>
    <row r="15" spans="1:4" x14ac:dyDescent="0.35">
      <c r="A15">
        <v>13</v>
      </c>
      <c r="B15">
        <v>2</v>
      </c>
      <c r="D15">
        <v>4</v>
      </c>
    </row>
    <row r="16" spans="1:4" x14ac:dyDescent="0.35">
      <c r="A16">
        <v>14</v>
      </c>
      <c r="B16">
        <v>2</v>
      </c>
      <c r="D16">
        <v>4</v>
      </c>
    </row>
    <row r="17" spans="1:4" x14ac:dyDescent="0.35">
      <c r="A17">
        <v>15</v>
      </c>
      <c r="B17">
        <v>1</v>
      </c>
      <c r="D17">
        <v>4</v>
      </c>
    </row>
    <row r="18" spans="1:4" x14ac:dyDescent="0.35">
      <c r="A18">
        <v>16</v>
      </c>
      <c r="B18">
        <v>1</v>
      </c>
      <c r="D18">
        <v>3</v>
      </c>
    </row>
    <row r="19" spans="1:4" x14ac:dyDescent="0.35">
      <c r="A19">
        <v>17</v>
      </c>
      <c r="B19">
        <v>1</v>
      </c>
      <c r="D19">
        <v>3</v>
      </c>
    </row>
    <row r="20" spans="1:4" x14ac:dyDescent="0.35">
      <c r="A20">
        <v>18</v>
      </c>
      <c r="B20">
        <v>1</v>
      </c>
      <c r="D20">
        <v>3</v>
      </c>
    </row>
    <row r="21" spans="1:4" x14ac:dyDescent="0.35">
      <c r="A21">
        <v>19</v>
      </c>
      <c r="B21">
        <v>1</v>
      </c>
      <c r="D21">
        <v>3</v>
      </c>
    </row>
    <row r="22" spans="1:4" x14ac:dyDescent="0.35">
      <c r="A22">
        <v>20</v>
      </c>
      <c r="B22">
        <v>1</v>
      </c>
      <c r="D22">
        <v>3</v>
      </c>
    </row>
    <row r="23" spans="1:4" x14ac:dyDescent="0.35">
      <c r="A23">
        <v>21</v>
      </c>
      <c r="B23">
        <v>1</v>
      </c>
      <c r="D23">
        <v>3</v>
      </c>
    </row>
    <row r="24" spans="1:4" x14ac:dyDescent="0.35">
      <c r="A24">
        <v>22</v>
      </c>
      <c r="B24">
        <v>1</v>
      </c>
      <c r="D24">
        <v>3</v>
      </c>
    </row>
    <row r="25" spans="1:4" x14ac:dyDescent="0.35">
      <c r="A25">
        <v>23</v>
      </c>
      <c r="B25">
        <v>1</v>
      </c>
      <c r="D25">
        <v>2</v>
      </c>
    </row>
    <row r="26" spans="1:4" x14ac:dyDescent="0.35">
      <c r="A26">
        <v>24</v>
      </c>
      <c r="B26">
        <v>1</v>
      </c>
      <c r="D26">
        <v>2</v>
      </c>
    </row>
    <row r="27" spans="1:4" x14ac:dyDescent="0.35">
      <c r="A27">
        <v>25</v>
      </c>
      <c r="B27">
        <v>1</v>
      </c>
      <c r="D27">
        <v>2</v>
      </c>
    </row>
    <row r="28" spans="1:4" x14ac:dyDescent="0.35">
      <c r="A28">
        <v>26</v>
      </c>
      <c r="B28">
        <v>1</v>
      </c>
      <c r="D28">
        <v>1</v>
      </c>
    </row>
    <row r="29" spans="1:4" x14ac:dyDescent="0.35">
      <c r="A29">
        <v>27</v>
      </c>
      <c r="B29">
        <v>1</v>
      </c>
      <c r="D29">
        <v>1</v>
      </c>
    </row>
    <row r="30" spans="1:4" x14ac:dyDescent="0.35">
      <c r="A30">
        <v>28</v>
      </c>
      <c r="B30">
        <v>1</v>
      </c>
      <c r="D30">
        <v>1</v>
      </c>
    </row>
    <row r="31" spans="1:4" x14ac:dyDescent="0.35">
      <c r="A31">
        <v>29</v>
      </c>
      <c r="B31">
        <v>1</v>
      </c>
      <c r="D31">
        <v>1</v>
      </c>
    </row>
    <row r="32" spans="1:4" x14ac:dyDescent="0.35">
      <c r="A32">
        <v>30</v>
      </c>
      <c r="B32">
        <v>1</v>
      </c>
      <c r="D32">
        <v>1</v>
      </c>
    </row>
    <row r="33" spans="1:4" x14ac:dyDescent="0.35">
      <c r="A33">
        <v>31</v>
      </c>
      <c r="B33">
        <v>1</v>
      </c>
      <c r="D33">
        <v>1</v>
      </c>
    </row>
    <row r="34" spans="1:4" x14ac:dyDescent="0.35">
      <c r="A34">
        <v>32</v>
      </c>
      <c r="B34">
        <v>1</v>
      </c>
      <c r="D34">
        <v>1</v>
      </c>
    </row>
    <row r="35" spans="1:4" x14ac:dyDescent="0.35">
      <c r="A35">
        <v>33</v>
      </c>
      <c r="B35">
        <v>1</v>
      </c>
      <c r="D35">
        <v>1</v>
      </c>
    </row>
    <row r="36" spans="1:4" x14ac:dyDescent="0.35">
      <c r="A36">
        <v>34</v>
      </c>
      <c r="B36">
        <v>1</v>
      </c>
      <c r="D36">
        <v>1</v>
      </c>
    </row>
    <row r="37" spans="1:4" x14ac:dyDescent="0.35">
      <c r="A37">
        <v>35</v>
      </c>
      <c r="B37">
        <v>1</v>
      </c>
      <c r="D37">
        <v>1</v>
      </c>
    </row>
    <row r="38" spans="1:4" x14ac:dyDescent="0.35">
      <c r="A38">
        <v>36</v>
      </c>
      <c r="B38">
        <v>1</v>
      </c>
      <c r="D38">
        <v>1</v>
      </c>
    </row>
    <row r="39" spans="1:4" x14ac:dyDescent="0.35">
      <c r="A39">
        <v>37</v>
      </c>
      <c r="B39">
        <v>3</v>
      </c>
      <c r="D39">
        <v>30</v>
      </c>
    </row>
    <row r="40" spans="1:4" x14ac:dyDescent="0.35">
      <c r="A40">
        <v>38</v>
      </c>
      <c r="B40">
        <v>7</v>
      </c>
      <c r="C40" t="s">
        <v>90</v>
      </c>
      <c r="D40">
        <v>30</v>
      </c>
    </row>
    <row r="41" spans="1:4" x14ac:dyDescent="0.35">
      <c r="A41">
        <v>39</v>
      </c>
      <c r="B41">
        <v>8</v>
      </c>
      <c r="D41">
        <v>29</v>
      </c>
    </row>
    <row r="42" spans="1:4" x14ac:dyDescent="0.35">
      <c r="A42">
        <v>40</v>
      </c>
      <c r="B42">
        <v>7</v>
      </c>
      <c r="D42">
        <v>28</v>
      </c>
    </row>
    <row r="43" spans="1:4" x14ac:dyDescent="0.35">
      <c r="A43">
        <v>41</v>
      </c>
      <c r="B43">
        <v>5</v>
      </c>
      <c r="D43">
        <v>27</v>
      </c>
    </row>
    <row r="44" spans="1:4" x14ac:dyDescent="0.35">
      <c r="A44">
        <v>42</v>
      </c>
      <c r="B44">
        <v>5</v>
      </c>
      <c r="D44">
        <v>26</v>
      </c>
    </row>
    <row r="45" spans="1:4" x14ac:dyDescent="0.35">
      <c r="A45">
        <v>43</v>
      </c>
      <c r="B45">
        <v>5</v>
      </c>
      <c r="D45">
        <v>25</v>
      </c>
    </row>
    <row r="46" spans="1:4" x14ac:dyDescent="0.35">
      <c r="A46">
        <v>44</v>
      </c>
      <c r="B46">
        <v>5</v>
      </c>
      <c r="D46">
        <v>24</v>
      </c>
    </row>
    <row r="47" spans="1:4" x14ac:dyDescent="0.35">
      <c r="A47">
        <v>45</v>
      </c>
      <c r="B47">
        <v>5</v>
      </c>
      <c r="D47">
        <v>23</v>
      </c>
    </row>
    <row r="48" spans="1:4" x14ac:dyDescent="0.35">
      <c r="A48">
        <v>46</v>
      </c>
      <c r="B48">
        <v>5</v>
      </c>
      <c r="D48">
        <v>22</v>
      </c>
    </row>
    <row r="49" spans="1:4" x14ac:dyDescent="0.35">
      <c r="A49">
        <v>47</v>
      </c>
      <c r="B49">
        <v>4</v>
      </c>
      <c r="D49">
        <v>21</v>
      </c>
    </row>
    <row r="50" spans="1:4" x14ac:dyDescent="0.35">
      <c r="A50">
        <v>48</v>
      </c>
      <c r="B50">
        <v>2</v>
      </c>
      <c r="D50">
        <v>20</v>
      </c>
    </row>
    <row r="51" spans="1:4" x14ac:dyDescent="0.35">
      <c r="A51">
        <v>49</v>
      </c>
      <c r="B51">
        <v>2</v>
      </c>
      <c r="D51">
        <v>19</v>
      </c>
    </row>
    <row r="52" spans="1:4" x14ac:dyDescent="0.35">
      <c r="A52">
        <v>50</v>
      </c>
      <c r="B52">
        <v>2</v>
      </c>
      <c r="D52">
        <v>18</v>
      </c>
    </row>
    <row r="53" spans="1:4" x14ac:dyDescent="0.35">
      <c r="A53">
        <v>51</v>
      </c>
      <c r="B53">
        <v>1</v>
      </c>
      <c r="C53" t="s">
        <v>91</v>
      </c>
      <c r="D53">
        <v>17</v>
      </c>
    </row>
    <row r="54" spans="1:4" x14ac:dyDescent="0.35">
      <c r="A54">
        <v>52</v>
      </c>
      <c r="B54">
        <v>1</v>
      </c>
      <c r="D54">
        <v>16</v>
      </c>
    </row>
    <row r="55" spans="1:4" x14ac:dyDescent="0.35">
      <c r="A55">
        <v>53</v>
      </c>
      <c r="B55">
        <v>0</v>
      </c>
      <c r="D55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3" workbookViewId="0">
      <selection activeCell="D23" sqref="D23"/>
    </sheetView>
  </sheetViews>
  <sheetFormatPr baseColWidth="10" defaultColWidth="8.90625" defaultRowHeight="14.5" x14ac:dyDescent="0.35"/>
  <cols>
    <col min="1" max="1" width="19" bestFit="1" customWidth="1"/>
    <col min="2" max="2" width="9.1796875" bestFit="1" customWidth="1"/>
    <col min="3" max="3" width="13.453125" bestFit="1" customWidth="1"/>
    <col min="5" max="5" width="9.54296875" bestFit="1" customWidth="1"/>
  </cols>
  <sheetData>
    <row r="1" spans="1:7" s="1" customFormat="1" x14ac:dyDescent="0.35">
      <c r="A1" s="1" t="s">
        <v>86</v>
      </c>
      <c r="B1" s="1" t="s">
        <v>84</v>
      </c>
      <c r="C1" s="1" t="s">
        <v>85</v>
      </c>
      <c r="D1" s="1" t="s">
        <v>87</v>
      </c>
      <c r="E1" s="1" t="s">
        <v>93</v>
      </c>
      <c r="F1" s="1" t="s">
        <v>94</v>
      </c>
      <c r="G1" s="1" t="s">
        <v>95</v>
      </c>
    </row>
    <row r="2" spans="1:7" x14ac:dyDescent="0.35">
      <c r="A2" s="2" t="s">
        <v>13</v>
      </c>
      <c r="B2" s="2" t="s">
        <v>25</v>
      </c>
      <c r="C2" s="2" t="s">
        <v>26</v>
      </c>
      <c r="D2">
        <v>10</v>
      </c>
      <c r="E2" t="s">
        <v>98</v>
      </c>
      <c r="F2" s="2" t="s">
        <v>97</v>
      </c>
      <c r="G2" t="s">
        <v>96</v>
      </c>
    </row>
    <row r="3" spans="1:7" x14ac:dyDescent="0.35">
      <c r="A3" s="2" t="s">
        <v>14</v>
      </c>
      <c r="B3" s="2" t="s">
        <v>25</v>
      </c>
      <c r="C3" s="2" t="s">
        <v>27</v>
      </c>
      <c r="D3">
        <v>10</v>
      </c>
      <c r="E3" t="s">
        <v>99</v>
      </c>
      <c r="F3" s="2" t="s">
        <v>97</v>
      </c>
      <c r="G3" t="s">
        <v>96</v>
      </c>
    </row>
    <row r="4" spans="1:7" x14ac:dyDescent="0.35">
      <c r="A4" s="2" t="s">
        <v>15</v>
      </c>
      <c r="B4" s="2" t="s">
        <v>25</v>
      </c>
      <c r="C4" s="2" t="s">
        <v>28</v>
      </c>
      <c r="D4">
        <v>20</v>
      </c>
      <c r="E4" t="s">
        <v>98</v>
      </c>
      <c r="F4" s="2" t="s">
        <v>97</v>
      </c>
      <c r="G4" t="s">
        <v>96</v>
      </c>
    </row>
    <row r="5" spans="1:7" x14ac:dyDescent="0.35">
      <c r="A5" s="2" t="s">
        <v>4</v>
      </c>
      <c r="B5" s="2" t="s">
        <v>29</v>
      </c>
      <c r="C5" s="2" t="s">
        <v>30</v>
      </c>
      <c r="D5">
        <v>20</v>
      </c>
      <c r="E5" t="s">
        <v>100</v>
      </c>
      <c r="F5" s="2" t="s">
        <v>97</v>
      </c>
      <c r="G5" t="s">
        <v>96</v>
      </c>
    </row>
    <row r="6" spans="1:7" x14ac:dyDescent="0.35">
      <c r="A6" s="2" t="s">
        <v>1</v>
      </c>
      <c r="B6" s="2" t="s">
        <v>29</v>
      </c>
      <c r="C6" s="2" t="s">
        <v>31</v>
      </c>
      <c r="D6">
        <v>12</v>
      </c>
      <c r="E6" t="s">
        <v>100</v>
      </c>
      <c r="F6" s="2" t="s">
        <v>97</v>
      </c>
      <c r="G6" t="s">
        <v>96</v>
      </c>
    </row>
    <row r="7" spans="1:7" x14ac:dyDescent="0.35">
      <c r="A7" s="2" t="s">
        <v>16</v>
      </c>
      <c r="B7" s="2" t="s">
        <v>25</v>
      </c>
      <c r="C7" s="2" t="s">
        <v>32</v>
      </c>
      <c r="D7">
        <v>15</v>
      </c>
      <c r="E7" t="s">
        <v>99</v>
      </c>
      <c r="F7" s="2" t="s">
        <v>97</v>
      </c>
      <c r="G7" t="s">
        <v>96</v>
      </c>
    </row>
    <row r="8" spans="1:7" x14ac:dyDescent="0.35">
      <c r="A8" s="2" t="s">
        <v>17</v>
      </c>
      <c r="B8" s="2" t="s">
        <v>25</v>
      </c>
      <c r="C8" s="2" t="s">
        <v>33</v>
      </c>
      <c r="D8">
        <v>10</v>
      </c>
      <c r="E8" t="s">
        <v>99</v>
      </c>
      <c r="F8" s="2" t="s">
        <v>97</v>
      </c>
      <c r="G8" t="s">
        <v>96</v>
      </c>
    </row>
    <row r="9" spans="1:7" x14ac:dyDescent="0.35">
      <c r="A9" s="2" t="s">
        <v>11</v>
      </c>
      <c r="B9" s="2" t="s">
        <v>29</v>
      </c>
      <c r="C9" s="2" t="s">
        <v>34</v>
      </c>
      <c r="D9">
        <v>10</v>
      </c>
      <c r="E9" t="s">
        <v>100</v>
      </c>
      <c r="F9" s="2" t="s">
        <v>97</v>
      </c>
      <c r="G9" t="s">
        <v>96</v>
      </c>
    </row>
    <row r="10" spans="1:7" x14ac:dyDescent="0.35">
      <c r="A10" s="2" t="s">
        <v>18</v>
      </c>
      <c r="B10" s="2" t="s">
        <v>25</v>
      </c>
      <c r="C10" s="2" t="s">
        <v>35</v>
      </c>
      <c r="D10">
        <v>8</v>
      </c>
      <c r="E10" t="s">
        <v>99</v>
      </c>
      <c r="F10" s="2" t="s">
        <v>97</v>
      </c>
      <c r="G10" t="s">
        <v>96</v>
      </c>
    </row>
    <row r="11" spans="1:7" x14ac:dyDescent="0.35">
      <c r="A11" s="2" t="s">
        <v>19</v>
      </c>
      <c r="B11" s="2" t="s">
        <v>25</v>
      </c>
      <c r="C11" s="2" t="s">
        <v>36</v>
      </c>
      <c r="D11">
        <v>8</v>
      </c>
      <c r="E11" t="s">
        <v>99</v>
      </c>
      <c r="F11" s="2" t="s">
        <v>97</v>
      </c>
      <c r="G11" t="s">
        <v>96</v>
      </c>
    </row>
    <row r="12" spans="1:7" x14ac:dyDescent="0.35">
      <c r="A12" s="2" t="s">
        <v>6</v>
      </c>
      <c r="B12" s="2" t="s">
        <v>29</v>
      </c>
      <c r="C12" s="2" t="s">
        <v>37</v>
      </c>
      <c r="D12">
        <v>5</v>
      </c>
      <c r="E12" t="s">
        <v>100</v>
      </c>
      <c r="F12" s="2" t="s">
        <v>97</v>
      </c>
      <c r="G12" t="s">
        <v>96</v>
      </c>
    </row>
    <row r="13" spans="1:7" x14ac:dyDescent="0.35">
      <c r="A13" s="2" t="s">
        <v>7</v>
      </c>
      <c r="B13" s="2" t="s">
        <v>29</v>
      </c>
      <c r="C13" s="2" t="s">
        <v>38</v>
      </c>
      <c r="D13">
        <v>10</v>
      </c>
      <c r="E13" t="s">
        <v>100</v>
      </c>
      <c r="F13" s="2" t="s">
        <v>97</v>
      </c>
      <c r="G13" t="s">
        <v>96</v>
      </c>
    </row>
    <row r="14" spans="1:7" x14ac:dyDescent="0.35">
      <c r="A14" s="2" t="s">
        <v>20</v>
      </c>
      <c r="B14" s="2" t="s">
        <v>25</v>
      </c>
      <c r="C14" s="2" t="s">
        <v>39</v>
      </c>
      <c r="D14">
        <v>10</v>
      </c>
      <c r="E14" t="s">
        <v>98</v>
      </c>
      <c r="F14" s="2" t="s">
        <v>97</v>
      </c>
      <c r="G14" t="s">
        <v>96</v>
      </c>
    </row>
    <row r="15" spans="1:7" x14ac:dyDescent="0.35">
      <c r="A15" s="2" t="s">
        <v>12</v>
      </c>
      <c r="B15" s="2" t="s">
        <v>29</v>
      </c>
      <c r="C15" s="2" t="s">
        <v>40</v>
      </c>
      <c r="D15">
        <v>10</v>
      </c>
      <c r="E15" t="s">
        <v>101</v>
      </c>
      <c r="F15" s="2" t="s">
        <v>97</v>
      </c>
      <c r="G15" t="s">
        <v>96</v>
      </c>
    </row>
    <row r="16" spans="1:7" x14ac:dyDescent="0.35">
      <c r="A16" s="2" t="s">
        <v>21</v>
      </c>
      <c r="B16" s="2" t="s">
        <v>25</v>
      </c>
      <c r="C16" s="2" t="s">
        <v>41</v>
      </c>
      <c r="D16">
        <v>5</v>
      </c>
      <c r="E16" t="s">
        <v>99</v>
      </c>
      <c r="F16" s="2" t="s">
        <v>97</v>
      </c>
      <c r="G16" t="s">
        <v>96</v>
      </c>
    </row>
    <row r="17" spans="1:7" x14ac:dyDescent="0.35">
      <c r="A17" s="2" t="s">
        <v>3</v>
      </c>
      <c r="B17" s="2" t="s">
        <v>29</v>
      </c>
      <c r="C17" s="2" t="s">
        <v>42</v>
      </c>
      <c r="D17">
        <v>10</v>
      </c>
      <c r="E17" t="s">
        <v>100</v>
      </c>
      <c r="F17" s="2" t="s">
        <v>97</v>
      </c>
      <c r="G17" t="s">
        <v>96</v>
      </c>
    </row>
    <row r="18" spans="1:7" x14ac:dyDescent="0.35">
      <c r="A18" s="2" t="s">
        <v>2</v>
      </c>
      <c r="B18" s="2" t="s">
        <v>29</v>
      </c>
      <c r="C18" s="2" t="s">
        <v>43</v>
      </c>
      <c r="D18">
        <v>10</v>
      </c>
      <c r="E18" t="s">
        <v>100</v>
      </c>
      <c r="F18" s="2" t="s">
        <v>97</v>
      </c>
      <c r="G18" t="s">
        <v>96</v>
      </c>
    </row>
    <row r="19" spans="1:7" x14ac:dyDescent="0.35">
      <c r="A19" s="2" t="s">
        <v>23</v>
      </c>
      <c r="B19" s="2" t="s">
        <v>25</v>
      </c>
      <c r="C19" s="2" t="s">
        <v>27</v>
      </c>
      <c r="D19">
        <v>15</v>
      </c>
      <c r="E19" s="6" t="s">
        <v>99</v>
      </c>
      <c r="F19" s="2" t="s">
        <v>97</v>
      </c>
      <c r="G19" t="s">
        <v>96</v>
      </c>
    </row>
    <row r="20" spans="1:7" x14ac:dyDescent="0.35">
      <c r="A20" s="2" t="s">
        <v>0</v>
      </c>
      <c r="B20" s="2" t="s">
        <v>29</v>
      </c>
      <c r="C20" s="2" t="s">
        <v>44</v>
      </c>
      <c r="D20">
        <v>12</v>
      </c>
      <c r="E20" s="6" t="s">
        <v>101</v>
      </c>
      <c r="F20" s="2" t="s">
        <v>97</v>
      </c>
      <c r="G20" t="s">
        <v>96</v>
      </c>
    </row>
    <row r="21" spans="1:7" x14ac:dyDescent="0.35">
      <c r="A21" s="2" t="s">
        <v>22</v>
      </c>
      <c r="B21" s="2" t="s">
        <v>25</v>
      </c>
      <c r="C21" s="2" t="s">
        <v>45</v>
      </c>
      <c r="D21">
        <v>10</v>
      </c>
      <c r="E21" s="6" t="s">
        <v>98</v>
      </c>
      <c r="F21" s="2" t="s">
        <v>97</v>
      </c>
      <c r="G21" t="s">
        <v>96</v>
      </c>
    </row>
    <row r="22" spans="1:7" x14ac:dyDescent="0.35">
      <c r="A22" s="2" t="s">
        <v>10</v>
      </c>
      <c r="B22" s="2" t="s">
        <v>29</v>
      </c>
      <c r="C22" s="2" t="s">
        <v>46</v>
      </c>
      <c r="D22" s="4">
        <v>20</v>
      </c>
      <c r="E22" t="s">
        <v>101</v>
      </c>
      <c r="F22" s="2" t="s">
        <v>97</v>
      </c>
      <c r="G22" t="s">
        <v>96</v>
      </c>
    </row>
    <row r="23" spans="1:7" x14ac:dyDescent="0.35">
      <c r="A23" s="2" t="s">
        <v>9</v>
      </c>
      <c r="B23" s="2" t="s">
        <v>29</v>
      </c>
      <c r="C23" s="2" t="s">
        <v>47</v>
      </c>
      <c r="D23">
        <v>10</v>
      </c>
      <c r="E23" t="s">
        <v>101</v>
      </c>
      <c r="F23" s="2" t="s">
        <v>97</v>
      </c>
      <c r="G23" t="s">
        <v>96</v>
      </c>
    </row>
    <row r="24" spans="1:7" x14ac:dyDescent="0.35">
      <c r="A24" s="2" t="s">
        <v>24</v>
      </c>
      <c r="B24" s="2" t="s">
        <v>25</v>
      </c>
      <c r="C24" s="2" t="s">
        <v>48</v>
      </c>
      <c r="D24">
        <v>7</v>
      </c>
      <c r="E24" t="s">
        <v>99</v>
      </c>
      <c r="F24" s="2" t="s">
        <v>97</v>
      </c>
      <c r="G24" t="s">
        <v>96</v>
      </c>
    </row>
    <row r="25" spans="1:7" x14ac:dyDescent="0.35">
      <c r="A25" s="2" t="s">
        <v>5</v>
      </c>
      <c r="B25" s="2" t="s">
        <v>29</v>
      </c>
      <c r="C25" s="2" t="s">
        <v>49</v>
      </c>
      <c r="D25">
        <v>10</v>
      </c>
      <c r="E25" t="s">
        <v>100</v>
      </c>
      <c r="F25" s="2" t="s">
        <v>97</v>
      </c>
      <c r="G25" t="s">
        <v>96</v>
      </c>
    </row>
  </sheetData>
  <sortState ref="A2:D25">
    <sortCondition ref="A2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201-7E8F-412B-9CA7-DAC430378AA1}">
  <dimension ref="A1:E26"/>
  <sheetViews>
    <sheetView workbookViewId="0"/>
  </sheetViews>
  <sheetFormatPr baseColWidth="10" defaultRowHeight="14.5" x14ac:dyDescent="0.35"/>
  <cols>
    <col min="1" max="1" width="10.54296875" bestFit="1" customWidth="1"/>
    <col min="2" max="2" width="7" bestFit="1" customWidth="1"/>
    <col min="3" max="3" width="7.08984375" bestFit="1" customWidth="1"/>
    <col min="4" max="4" width="37.54296875" bestFit="1" customWidth="1"/>
  </cols>
  <sheetData>
    <row r="1" spans="1:5" s="1" customFormat="1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88</v>
      </c>
    </row>
    <row r="2" spans="1:5" x14ac:dyDescent="0.35">
      <c r="A2" t="s">
        <v>105</v>
      </c>
      <c r="B2" t="s">
        <v>54</v>
      </c>
      <c r="C2" t="s">
        <v>55</v>
      </c>
      <c r="D2" t="s">
        <v>56</v>
      </c>
      <c r="E2">
        <v>1</v>
      </c>
    </row>
    <row r="3" spans="1:5" x14ac:dyDescent="0.35">
      <c r="A3" t="s">
        <v>106</v>
      </c>
      <c r="B3" t="s">
        <v>54</v>
      </c>
      <c r="C3" t="s">
        <v>55</v>
      </c>
      <c r="D3" t="s">
        <v>57</v>
      </c>
      <c r="E3">
        <v>3</v>
      </c>
    </row>
    <row r="4" spans="1:5" x14ac:dyDescent="0.35">
      <c r="A4" t="s">
        <v>107</v>
      </c>
      <c r="B4" t="s">
        <v>54</v>
      </c>
      <c r="C4" t="s">
        <v>58</v>
      </c>
      <c r="D4" t="s">
        <v>59</v>
      </c>
      <c r="E4">
        <v>0.5</v>
      </c>
    </row>
    <row r="5" spans="1:5" x14ac:dyDescent="0.35">
      <c r="A5" t="s">
        <v>108</v>
      </c>
      <c r="B5" t="s">
        <v>54</v>
      </c>
      <c r="C5" t="s">
        <v>58</v>
      </c>
      <c r="D5" t="s">
        <v>60</v>
      </c>
      <c r="E5">
        <v>0.2</v>
      </c>
    </row>
    <row r="6" spans="1:5" x14ac:dyDescent="0.35">
      <c r="A6" t="s">
        <v>109</v>
      </c>
      <c r="B6" t="s">
        <v>54</v>
      </c>
      <c r="C6" t="s">
        <v>58</v>
      </c>
      <c r="D6" t="s">
        <v>61</v>
      </c>
      <c r="E6">
        <v>0.5</v>
      </c>
    </row>
    <row r="7" spans="1:5" x14ac:dyDescent="0.35">
      <c r="A7" t="s">
        <v>110</v>
      </c>
      <c r="B7" t="s">
        <v>62</v>
      </c>
      <c r="C7" t="s">
        <v>58</v>
      </c>
      <c r="D7" t="s">
        <v>63</v>
      </c>
      <c r="E7">
        <v>1</v>
      </c>
    </row>
    <row r="8" spans="1:5" x14ac:dyDescent="0.35">
      <c r="A8" t="s">
        <v>111</v>
      </c>
      <c r="B8" t="s">
        <v>62</v>
      </c>
      <c r="C8" t="s">
        <v>58</v>
      </c>
      <c r="D8" t="s">
        <v>64</v>
      </c>
      <c r="E8">
        <v>2</v>
      </c>
    </row>
    <row r="9" spans="1:5" x14ac:dyDescent="0.35">
      <c r="A9" t="s">
        <v>112</v>
      </c>
      <c r="B9" t="s">
        <v>62</v>
      </c>
      <c r="C9" t="s">
        <v>58</v>
      </c>
      <c r="D9" t="s">
        <v>65</v>
      </c>
      <c r="E9">
        <v>1</v>
      </c>
    </row>
    <row r="10" spans="1:5" x14ac:dyDescent="0.35">
      <c r="A10" t="s">
        <v>113</v>
      </c>
      <c r="B10" t="s">
        <v>66</v>
      </c>
      <c r="C10" t="s">
        <v>55</v>
      </c>
      <c r="D10" t="s">
        <v>67</v>
      </c>
      <c r="E10">
        <v>0.5</v>
      </c>
    </row>
    <row r="11" spans="1:5" x14ac:dyDescent="0.35">
      <c r="A11" t="s">
        <v>114</v>
      </c>
      <c r="B11" t="s">
        <v>54</v>
      </c>
      <c r="C11" t="s">
        <v>55</v>
      </c>
      <c r="D11" t="s">
        <v>68</v>
      </c>
      <c r="E11">
        <v>2</v>
      </c>
    </row>
    <row r="12" spans="1:5" x14ac:dyDescent="0.35">
      <c r="A12" t="s">
        <v>115</v>
      </c>
      <c r="B12" t="s">
        <v>54</v>
      </c>
      <c r="C12" t="s">
        <v>58</v>
      </c>
      <c r="D12" t="s">
        <v>69</v>
      </c>
      <c r="E12">
        <v>1</v>
      </c>
    </row>
    <row r="13" spans="1:5" x14ac:dyDescent="0.35">
      <c r="A13" t="s">
        <v>116</v>
      </c>
      <c r="B13" t="s">
        <v>54</v>
      </c>
      <c r="C13" t="s">
        <v>58</v>
      </c>
      <c r="D13" t="s">
        <v>70</v>
      </c>
      <c r="E13">
        <v>0.5</v>
      </c>
    </row>
    <row r="14" spans="1:5" x14ac:dyDescent="0.35">
      <c r="A14" t="s">
        <v>117</v>
      </c>
      <c r="B14" t="s">
        <v>54</v>
      </c>
      <c r="C14" t="s">
        <v>58</v>
      </c>
      <c r="D14" t="s">
        <v>71</v>
      </c>
      <c r="E14">
        <v>1</v>
      </c>
    </row>
    <row r="15" spans="1:5" x14ac:dyDescent="0.35">
      <c r="A15" t="s">
        <v>118</v>
      </c>
      <c r="B15" t="s">
        <v>66</v>
      </c>
      <c r="C15" t="s">
        <v>55</v>
      </c>
      <c r="D15" t="s">
        <v>72</v>
      </c>
      <c r="E15">
        <v>0.5</v>
      </c>
    </row>
    <row r="16" spans="1:5" x14ac:dyDescent="0.35">
      <c r="A16" t="s">
        <v>119</v>
      </c>
      <c r="B16" t="s">
        <v>66</v>
      </c>
      <c r="C16" t="s">
        <v>55</v>
      </c>
      <c r="D16" t="s">
        <v>73</v>
      </c>
      <c r="E16">
        <v>1</v>
      </c>
    </row>
    <row r="17" spans="1:5" x14ac:dyDescent="0.35">
      <c r="A17" t="s">
        <v>120</v>
      </c>
      <c r="B17" t="s">
        <v>54</v>
      </c>
      <c r="C17" t="s">
        <v>58</v>
      </c>
      <c r="D17" t="s">
        <v>74</v>
      </c>
      <c r="E17">
        <v>1</v>
      </c>
    </row>
    <row r="18" spans="1:5" x14ac:dyDescent="0.35">
      <c r="A18" t="s">
        <v>121</v>
      </c>
      <c r="B18" t="s">
        <v>62</v>
      </c>
      <c r="C18" t="s">
        <v>58</v>
      </c>
      <c r="D18" t="s">
        <v>75</v>
      </c>
      <c r="E18">
        <v>2</v>
      </c>
    </row>
    <row r="19" spans="1:5" x14ac:dyDescent="0.35">
      <c r="A19" t="s">
        <v>122</v>
      </c>
      <c r="B19" t="s">
        <v>62</v>
      </c>
      <c r="C19" t="s">
        <v>58</v>
      </c>
      <c r="D19" t="s">
        <v>76</v>
      </c>
      <c r="E19">
        <v>1</v>
      </c>
    </row>
    <row r="20" spans="1:5" x14ac:dyDescent="0.35">
      <c r="A20" t="s">
        <v>123</v>
      </c>
      <c r="B20" t="s">
        <v>62</v>
      </c>
      <c r="C20" t="s">
        <v>58</v>
      </c>
      <c r="D20" t="s">
        <v>77</v>
      </c>
      <c r="E20">
        <v>1</v>
      </c>
    </row>
    <row r="21" spans="1:5" x14ac:dyDescent="0.35">
      <c r="A21" t="s">
        <v>124</v>
      </c>
      <c r="B21" t="s">
        <v>62</v>
      </c>
      <c r="C21" t="s">
        <v>58</v>
      </c>
      <c r="D21" t="s">
        <v>78</v>
      </c>
      <c r="E21">
        <v>2</v>
      </c>
    </row>
    <row r="22" spans="1:5" x14ac:dyDescent="0.35">
      <c r="A22" t="s">
        <v>125</v>
      </c>
      <c r="B22" t="s">
        <v>62</v>
      </c>
      <c r="C22" t="s">
        <v>58</v>
      </c>
      <c r="D22" t="s">
        <v>79</v>
      </c>
      <c r="E22">
        <v>1</v>
      </c>
    </row>
    <row r="23" spans="1:5" x14ac:dyDescent="0.35">
      <c r="A23" t="s">
        <v>126</v>
      </c>
      <c r="B23" t="s">
        <v>54</v>
      </c>
      <c r="C23" t="s">
        <v>55</v>
      </c>
      <c r="D23" t="s">
        <v>80</v>
      </c>
      <c r="E23">
        <v>5</v>
      </c>
    </row>
    <row r="24" spans="1:5" x14ac:dyDescent="0.35">
      <c r="A24" t="s">
        <v>102</v>
      </c>
      <c r="B24" t="s">
        <v>66</v>
      </c>
      <c r="C24" t="s">
        <v>55</v>
      </c>
      <c r="D24" t="s">
        <v>81</v>
      </c>
      <c r="E24">
        <v>1</v>
      </c>
    </row>
    <row r="25" spans="1:5" x14ac:dyDescent="0.35">
      <c r="A25" t="s">
        <v>103</v>
      </c>
      <c r="B25" t="s">
        <v>54</v>
      </c>
      <c r="C25" t="s">
        <v>55</v>
      </c>
      <c r="D25" t="s">
        <v>82</v>
      </c>
      <c r="E25">
        <v>1</v>
      </c>
    </row>
    <row r="26" spans="1:5" x14ac:dyDescent="0.35">
      <c r="A26" t="s">
        <v>104</v>
      </c>
      <c r="B26" t="s">
        <v>54</v>
      </c>
      <c r="C26" t="s">
        <v>55</v>
      </c>
      <c r="D26" t="s">
        <v>83</v>
      </c>
      <c r="E2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805-F9C9-44B5-8A0B-A5E579593692}">
  <dimension ref="A1:Z25"/>
  <sheetViews>
    <sheetView workbookViewId="0">
      <selection activeCell="N10" sqref="N10"/>
    </sheetView>
  </sheetViews>
  <sheetFormatPr baseColWidth="10" defaultColWidth="8.90625" defaultRowHeight="14.5" x14ac:dyDescent="0.35"/>
  <cols>
    <col min="1" max="1" width="19" bestFit="1" customWidth="1"/>
  </cols>
  <sheetData>
    <row r="1" spans="1:26" s="1" customFormat="1" x14ac:dyDescent="0.35">
      <c r="A1" s="1" t="s">
        <v>86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5" t="s">
        <v>121</v>
      </c>
      <c r="S1" s="5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102</v>
      </c>
      <c r="Y1" s="1" t="s">
        <v>103</v>
      </c>
      <c r="Z1" s="1" t="s">
        <v>104</v>
      </c>
    </row>
    <row r="2" spans="1:26" x14ac:dyDescent="0.35">
      <c r="A2" s="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7">
        <v>1</v>
      </c>
      <c r="S2" s="7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35">
      <c r="A3" s="2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s="7">
        <v>1</v>
      </c>
      <c r="S3" s="7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35">
      <c r="A4" s="2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s="8">
        <v>3</v>
      </c>
      <c r="S4" s="8">
        <v>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35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7">
        <v>1</v>
      </c>
      <c r="S5" s="7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5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7">
        <v>1</v>
      </c>
      <c r="S6" s="7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35">
      <c r="A7" s="2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7">
        <v>1</v>
      </c>
      <c r="S7" s="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35">
      <c r="A8" s="2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 s="7">
        <v>1</v>
      </c>
      <c r="S8" s="7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35">
      <c r="A9" s="2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7">
        <v>1</v>
      </c>
      <c r="S9" s="7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35">
      <c r="A10" s="2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7">
        <v>1</v>
      </c>
      <c r="S10" s="7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5">
      <c r="A11" s="2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7">
        <v>1</v>
      </c>
      <c r="S11" s="7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35">
      <c r="A12" s="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7">
        <v>1</v>
      </c>
      <c r="S12" s="7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35">
      <c r="A13" s="2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7">
        <v>1</v>
      </c>
      <c r="S13" s="7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35">
      <c r="A14" s="2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 s="8">
        <v>3</v>
      </c>
      <c r="S14" s="8">
        <v>3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35">
      <c r="A15" s="2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7">
        <v>1</v>
      </c>
      <c r="S15" s="7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35">
      <c r="A16" s="2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7">
        <v>1</v>
      </c>
      <c r="S16" s="7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35">
      <c r="A17" s="2" t="s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7">
        <v>1</v>
      </c>
      <c r="S17" s="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35">
      <c r="A18" s="2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7">
        <v>1</v>
      </c>
      <c r="S18" s="7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35">
      <c r="A19" s="2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7">
        <v>1</v>
      </c>
      <c r="S19" s="7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35">
      <c r="A20" s="2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8">
        <v>3</v>
      </c>
      <c r="S20" s="8">
        <v>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35">
      <c r="A21" s="2" t="s">
        <v>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7">
        <v>1</v>
      </c>
      <c r="S21" s="7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35">
      <c r="A22" s="2" t="s">
        <v>10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s="7">
        <v>1</v>
      </c>
      <c r="S22" s="7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35">
      <c r="A23" s="2" t="s">
        <v>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7">
        <v>1</v>
      </c>
      <c r="S23" s="7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35">
      <c r="A24" s="2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 s="7">
        <v>1</v>
      </c>
      <c r="S24" s="7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5">
      <c r="A25" s="2" t="s">
        <v>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s="7">
        <v>1</v>
      </c>
      <c r="S25" s="7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F685-C533-4E8F-A116-A133A9E8530E}">
  <dimension ref="A1:S29"/>
  <sheetViews>
    <sheetView workbookViewId="0">
      <selection activeCell="C21" sqref="C21"/>
    </sheetView>
  </sheetViews>
  <sheetFormatPr baseColWidth="10" defaultRowHeight="14.5" x14ac:dyDescent="0.35"/>
  <sheetData>
    <row r="1" spans="1:18" x14ac:dyDescent="0.35">
      <c r="A1" t="s">
        <v>130</v>
      </c>
    </row>
    <row r="2" spans="1:18" x14ac:dyDescent="0.35">
      <c r="A2" s="9"/>
      <c r="B2" s="9" t="s">
        <v>131</v>
      </c>
      <c r="C2" s="9"/>
      <c r="D2" s="9" t="s">
        <v>132</v>
      </c>
      <c r="E2" s="9"/>
      <c r="F2" s="9"/>
      <c r="G2" s="9"/>
      <c r="M2" s="1" t="s">
        <v>133</v>
      </c>
    </row>
    <row r="3" spans="1:18" x14ac:dyDescent="0.35">
      <c r="A3" s="9" t="s">
        <v>134</v>
      </c>
      <c r="B3" s="9">
        <v>0.65</v>
      </c>
      <c r="C3" s="9"/>
      <c r="D3" s="9" t="s">
        <v>135</v>
      </c>
      <c r="E3" s="9"/>
      <c r="F3" s="9"/>
      <c r="G3" s="9"/>
    </row>
    <row r="4" spans="1:18" x14ac:dyDescent="0.35">
      <c r="A4" s="9" t="s">
        <v>136</v>
      </c>
      <c r="B4" s="9">
        <v>0.6</v>
      </c>
      <c r="C4" s="9"/>
      <c r="D4" s="9" t="s">
        <v>137</v>
      </c>
      <c r="E4" s="9"/>
      <c r="F4" s="9"/>
      <c r="G4" s="9"/>
    </row>
    <row r="5" spans="1:18" x14ac:dyDescent="0.35">
      <c r="A5" s="9" t="s">
        <v>138</v>
      </c>
      <c r="B5" s="9">
        <v>0.62</v>
      </c>
      <c r="C5" s="9"/>
      <c r="D5" s="9" t="s">
        <v>139</v>
      </c>
      <c r="E5" s="9"/>
      <c r="F5" s="9"/>
      <c r="G5" s="9"/>
    </row>
    <row r="6" spans="1:18" x14ac:dyDescent="0.35">
      <c r="A6" s="9" t="s">
        <v>140</v>
      </c>
      <c r="B6" s="9">
        <v>0.68</v>
      </c>
      <c r="C6" s="9"/>
      <c r="D6" s="9" t="s">
        <v>141</v>
      </c>
      <c r="E6" s="9"/>
      <c r="F6" s="9"/>
      <c r="G6" s="9"/>
    </row>
    <row r="7" spans="1:18" ht="15.5" x14ac:dyDescent="0.35">
      <c r="A7" s="9" t="s">
        <v>142</v>
      </c>
      <c r="B7" s="9">
        <v>0.7</v>
      </c>
      <c r="C7" s="9"/>
      <c r="D7" s="9" t="s">
        <v>143</v>
      </c>
      <c r="E7" s="9"/>
      <c r="F7" s="9"/>
      <c r="G7" s="9"/>
      <c r="M7" s="26" t="s">
        <v>144</v>
      </c>
      <c r="N7" s="24"/>
      <c r="O7" s="24"/>
      <c r="P7" s="24"/>
      <c r="Q7" s="24"/>
      <c r="R7" s="24"/>
    </row>
    <row r="8" spans="1:18" ht="15.5" x14ac:dyDescent="0.35">
      <c r="A8" s="9" t="s">
        <v>145</v>
      </c>
      <c r="B8" s="9">
        <v>0.5</v>
      </c>
      <c r="C8" s="9"/>
      <c r="D8" s="9" t="s">
        <v>146</v>
      </c>
      <c r="E8" s="9"/>
      <c r="F8" s="9"/>
      <c r="G8" s="9"/>
      <c r="M8" s="26" t="s">
        <v>147</v>
      </c>
      <c r="N8" s="24"/>
      <c r="O8" s="24"/>
      <c r="P8" s="24"/>
      <c r="Q8" s="24"/>
      <c r="R8" s="24"/>
    </row>
    <row r="9" spans="1:18" x14ac:dyDescent="0.35">
      <c r="A9" s="9"/>
      <c r="B9" s="9"/>
      <c r="C9" s="9"/>
      <c r="D9" s="9" t="s">
        <v>148</v>
      </c>
      <c r="E9" s="9"/>
      <c r="F9" s="9"/>
      <c r="G9" s="9"/>
      <c r="M9" s="24"/>
      <c r="N9" s="24"/>
      <c r="O9" s="24"/>
      <c r="P9" s="24"/>
      <c r="Q9" s="24"/>
      <c r="R9" s="24"/>
    </row>
    <row r="10" spans="1:18" x14ac:dyDescent="0.35">
      <c r="M10" s="10" t="s">
        <v>149</v>
      </c>
      <c r="N10" s="23" t="s">
        <v>150</v>
      </c>
      <c r="O10" s="24"/>
      <c r="P10" s="24"/>
      <c r="Q10" s="24"/>
      <c r="R10" s="24"/>
    </row>
    <row r="11" spans="1:18" x14ac:dyDescent="0.35">
      <c r="M11" s="10" t="s">
        <v>151</v>
      </c>
      <c r="N11" s="23" t="s">
        <v>152</v>
      </c>
      <c r="O11" s="24"/>
      <c r="P11" s="24"/>
      <c r="Q11" s="24"/>
      <c r="R11" s="24"/>
    </row>
    <row r="12" spans="1:18" x14ac:dyDescent="0.35">
      <c r="M12" s="10" t="s">
        <v>153</v>
      </c>
      <c r="N12" s="23" t="s">
        <v>154</v>
      </c>
      <c r="O12" s="24"/>
      <c r="P12" s="24"/>
      <c r="Q12" s="24"/>
      <c r="R12" s="24"/>
    </row>
    <row r="13" spans="1:18" x14ac:dyDescent="0.35">
      <c r="M13" s="10" t="s">
        <v>155</v>
      </c>
      <c r="N13" s="23" t="s">
        <v>156</v>
      </c>
      <c r="O13" s="24"/>
      <c r="P13" s="24"/>
      <c r="Q13" s="24"/>
      <c r="R13" s="24"/>
    </row>
    <row r="14" spans="1:18" x14ac:dyDescent="0.35">
      <c r="M14" s="10" t="s">
        <v>157</v>
      </c>
      <c r="N14" s="23" t="s">
        <v>158</v>
      </c>
      <c r="O14" s="24"/>
      <c r="P14" s="24"/>
      <c r="Q14" s="24"/>
      <c r="R14" s="24"/>
    </row>
    <row r="15" spans="1:18" x14ac:dyDescent="0.35">
      <c r="M15" s="10" t="s">
        <v>159</v>
      </c>
      <c r="N15" s="25" t="s">
        <v>160</v>
      </c>
      <c r="O15" s="24"/>
      <c r="P15" s="24"/>
      <c r="Q15" s="24"/>
      <c r="R15" s="24"/>
    </row>
    <row r="16" spans="1:18" ht="15" thickBot="1" x14ac:dyDescent="0.4"/>
    <row r="17" spans="2:19" ht="25.5" thickBot="1" x14ac:dyDescent="0.4">
      <c r="B17" s="11" t="s">
        <v>161</v>
      </c>
      <c r="M17" s="12" t="s">
        <v>127</v>
      </c>
      <c r="N17" s="12" t="s">
        <v>162</v>
      </c>
      <c r="O17" s="12" t="s">
        <v>163</v>
      </c>
      <c r="P17" s="12" t="s">
        <v>164</v>
      </c>
      <c r="Q17" s="12" t="s">
        <v>165</v>
      </c>
      <c r="R17" s="12" t="s">
        <v>166</v>
      </c>
    </row>
    <row r="18" spans="2:19" x14ac:dyDescent="0.35">
      <c r="D18" t="s">
        <v>167</v>
      </c>
      <c r="E18" t="s">
        <v>168</v>
      </c>
      <c r="M18" s="13">
        <v>2012</v>
      </c>
      <c r="N18" s="14">
        <v>8</v>
      </c>
      <c r="O18" s="14">
        <v>0.3</v>
      </c>
      <c r="P18" s="14">
        <v>0.8</v>
      </c>
      <c r="Q18" s="14">
        <v>12.5</v>
      </c>
      <c r="R18" s="14">
        <v>1.6</v>
      </c>
    </row>
    <row r="19" spans="2:19" x14ac:dyDescent="0.35">
      <c r="B19" s="15" t="s">
        <v>169</v>
      </c>
      <c r="C19" s="16" t="s">
        <v>170</v>
      </c>
      <c r="D19" s="17">
        <v>105.2</v>
      </c>
      <c r="M19" s="13">
        <v>2013</v>
      </c>
      <c r="N19" s="14">
        <v>-7.7</v>
      </c>
      <c r="O19" s="14">
        <v>4.3</v>
      </c>
      <c r="P19" s="14">
        <v>-2.9</v>
      </c>
      <c r="Q19" s="14">
        <v>0</v>
      </c>
      <c r="R19" s="14">
        <v>0.8</v>
      </c>
      <c r="S19">
        <f>1+R19/100</f>
        <v>1.008</v>
      </c>
    </row>
    <row r="20" spans="2:19" x14ac:dyDescent="0.35">
      <c r="B20" s="15" t="s">
        <v>171</v>
      </c>
      <c r="C20" s="16" t="s">
        <v>170</v>
      </c>
      <c r="D20" s="17">
        <v>106.3</v>
      </c>
      <c r="E20">
        <f>D20/D19</f>
        <v>1.0104562737642584</v>
      </c>
      <c r="M20" s="13">
        <v>2014</v>
      </c>
      <c r="N20" s="14">
        <v>12.5</v>
      </c>
      <c r="O20" s="14">
        <v>-5.4</v>
      </c>
      <c r="P20" s="14">
        <v>-0.9</v>
      </c>
      <c r="Q20" s="14">
        <v>6.5</v>
      </c>
      <c r="R20" s="14">
        <v>2.1</v>
      </c>
      <c r="S20">
        <f t="shared" ref="S20:S27" si="0">1+R20/100</f>
        <v>1.0209999999999999</v>
      </c>
    </row>
    <row r="21" spans="2:19" x14ac:dyDescent="0.35">
      <c r="B21" s="15" t="s">
        <v>172</v>
      </c>
      <c r="C21" s="16" t="s">
        <v>170</v>
      </c>
      <c r="D21" s="17">
        <v>111.5</v>
      </c>
      <c r="E21">
        <f t="shared" ref="E21:E22" si="1">D21/D20</f>
        <v>1.0489181561618062</v>
      </c>
      <c r="M21" s="13">
        <v>2015</v>
      </c>
      <c r="N21" s="14">
        <v>1.9</v>
      </c>
      <c r="O21" s="14">
        <v>2.1</v>
      </c>
      <c r="P21" s="14">
        <v>1.6</v>
      </c>
      <c r="Q21" s="14">
        <v>1.4</v>
      </c>
      <c r="R21" s="14">
        <v>1.9</v>
      </c>
      <c r="S21">
        <f t="shared" si="0"/>
        <v>1.0189999999999999</v>
      </c>
    </row>
    <row r="22" spans="2:19" x14ac:dyDescent="0.35">
      <c r="B22" s="15" t="s">
        <v>172</v>
      </c>
      <c r="C22" s="16" t="s">
        <v>173</v>
      </c>
      <c r="D22" s="17">
        <v>121.6</v>
      </c>
      <c r="E22">
        <f t="shared" si="1"/>
        <v>1.0905829596412555</v>
      </c>
      <c r="M22" s="13">
        <v>2016</v>
      </c>
      <c r="N22" s="14">
        <v>-1</v>
      </c>
      <c r="O22" s="14">
        <v>1.4</v>
      </c>
      <c r="P22" s="14">
        <v>0.1</v>
      </c>
      <c r="Q22" s="14">
        <v>2</v>
      </c>
      <c r="R22" s="14">
        <v>0.8</v>
      </c>
      <c r="S22">
        <f t="shared" si="0"/>
        <v>1.008</v>
      </c>
    </row>
    <row r="23" spans="2:19" x14ac:dyDescent="0.35">
      <c r="B23" s="18" t="s">
        <v>174</v>
      </c>
      <c r="E23">
        <v>1.04</v>
      </c>
      <c r="M23" s="13">
        <v>2017</v>
      </c>
      <c r="N23" s="14">
        <v>3.9</v>
      </c>
      <c r="O23" s="14">
        <v>2.8</v>
      </c>
      <c r="P23" s="14">
        <v>1.2</v>
      </c>
      <c r="Q23" s="14">
        <v>3.6</v>
      </c>
      <c r="R23" s="14">
        <v>2.2999999999999998</v>
      </c>
      <c r="S23">
        <f t="shared" si="0"/>
        <v>1.0229999999999999</v>
      </c>
    </row>
    <row r="24" spans="2:19" x14ac:dyDescent="0.35">
      <c r="M24" s="13">
        <v>2018</v>
      </c>
      <c r="N24" s="14">
        <v>1.6</v>
      </c>
      <c r="O24" s="14">
        <v>0.4</v>
      </c>
      <c r="P24" s="14">
        <v>2.5</v>
      </c>
      <c r="Q24" s="14">
        <v>2.1</v>
      </c>
      <c r="R24" s="14">
        <v>1.9</v>
      </c>
      <c r="S24">
        <f t="shared" si="0"/>
        <v>1.0189999999999999</v>
      </c>
    </row>
    <row r="25" spans="2:19" x14ac:dyDescent="0.35">
      <c r="D25" s="18" t="s">
        <v>175</v>
      </c>
      <c r="M25" s="13">
        <v>2019</v>
      </c>
      <c r="N25" s="14">
        <v>6</v>
      </c>
      <c r="O25" s="14">
        <v>-2.1</v>
      </c>
      <c r="P25" s="14">
        <v>-1.8</v>
      </c>
      <c r="Q25" s="14">
        <v>4</v>
      </c>
      <c r="R25" s="14">
        <v>1.8</v>
      </c>
      <c r="S25">
        <f t="shared" si="0"/>
        <v>1.018</v>
      </c>
    </row>
    <row r="26" spans="2:19" x14ac:dyDescent="0.35">
      <c r="C26" s="19">
        <v>43831</v>
      </c>
      <c r="D26" s="20">
        <v>1.12016</v>
      </c>
      <c r="M26" s="13">
        <v>2020</v>
      </c>
      <c r="N26" s="14">
        <v>11.3</v>
      </c>
      <c r="O26" s="14">
        <v>6.6</v>
      </c>
      <c r="P26" s="14">
        <v>-11.9</v>
      </c>
      <c r="Q26" s="14">
        <v>13.9</v>
      </c>
      <c r="R26" s="14">
        <v>3.6</v>
      </c>
      <c r="S26">
        <f t="shared" si="0"/>
        <v>1.036</v>
      </c>
    </row>
    <row r="27" spans="2:19" x14ac:dyDescent="0.35">
      <c r="C27" s="19">
        <v>44199</v>
      </c>
      <c r="D27" s="20">
        <v>1.2235</v>
      </c>
      <c r="M27" s="13">
        <v>2021</v>
      </c>
      <c r="N27" s="14">
        <v>-4.2</v>
      </c>
      <c r="O27" s="14">
        <v>4.5</v>
      </c>
      <c r="P27" s="14">
        <v>9.3000000000000007</v>
      </c>
      <c r="Q27" s="14">
        <v>3.6</v>
      </c>
      <c r="R27" s="14">
        <v>2.4</v>
      </c>
      <c r="S27">
        <f t="shared" si="0"/>
        <v>1.024</v>
      </c>
    </row>
    <row r="28" spans="2:19" x14ac:dyDescent="0.35">
      <c r="C28" s="19">
        <v>44563</v>
      </c>
      <c r="D28" s="20">
        <v>1.1374</v>
      </c>
      <c r="M28" s="13">
        <v>2022</v>
      </c>
      <c r="N28" s="14">
        <v>8.5</v>
      </c>
      <c r="O28" s="14">
        <v>6.7</v>
      </c>
      <c r="P28" s="14">
        <v>2.4</v>
      </c>
      <c r="Q28" s="21"/>
    </row>
    <row r="29" spans="2:19" x14ac:dyDescent="0.35">
      <c r="C29" s="19">
        <v>44928</v>
      </c>
      <c r="D29" s="22">
        <v>1.0666599999999999</v>
      </c>
    </row>
  </sheetData>
  <mergeCells count="9">
    <mergeCell ref="N13:R13"/>
    <mergeCell ref="N14:R14"/>
    <mergeCell ref="N15:R15"/>
    <mergeCell ref="M7:R7"/>
    <mergeCell ref="M8:R8"/>
    <mergeCell ref="M9:R9"/>
    <mergeCell ref="N10:R10"/>
    <mergeCell ref="N11:R11"/>
    <mergeCell ref="N12:R12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1CF5-6676-423D-82A3-EC0C38B94B75}">
  <dimension ref="A1:R26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105</v>
      </c>
      <c r="B2" t="s">
        <v>56</v>
      </c>
      <c r="C2">
        <v>20</v>
      </c>
      <c r="D2">
        <f>ROUND(C2*Model!$E$20,1)</f>
        <v>20.2</v>
      </c>
      <c r="E2">
        <f>ROUND(D2*Model!$E$21,1)</f>
        <v>21.2</v>
      </c>
      <c r="F2">
        <f>ROUND(E2*Model!$E$22,1)</f>
        <v>23.1</v>
      </c>
      <c r="G2">
        <f>ROUND(F2*Model!$E$23,1)</f>
        <v>24</v>
      </c>
      <c r="H2">
        <f>ROUND(G2*Model!$E$23,1)</f>
        <v>25</v>
      </c>
      <c r="I2">
        <f>ROUND(H2*Model!$E$23,1)</f>
        <v>26</v>
      </c>
      <c r="J2">
        <f>ROUND(I2*Model!$E$23,1)</f>
        <v>27</v>
      </c>
      <c r="K2">
        <f>ROUND(J2*Model!$E$23,1)</f>
        <v>28.1</v>
      </c>
      <c r="L2">
        <f>ROUND(K2*Model!$E$23,1)</f>
        <v>29.2</v>
      </c>
      <c r="M2">
        <f>ROUND(L2*Model!$E$23,1)</f>
        <v>30.4</v>
      </c>
      <c r="N2">
        <f>ROUND(M2*Model!$E$23,1)</f>
        <v>31.6</v>
      </c>
      <c r="O2">
        <f>ROUND(N2*Model!$E$23,1)</f>
        <v>32.9</v>
      </c>
      <c r="P2">
        <f>ROUND(O2*Model!$E$23,1)</f>
        <v>34.200000000000003</v>
      </c>
      <c r="Q2">
        <f>ROUND(P2*Model!$E$23,1)</f>
        <v>35.6</v>
      </c>
      <c r="R2">
        <f>ROUND(Q2*Model!$E$23,1)</f>
        <v>37</v>
      </c>
    </row>
    <row r="3" spans="1:18" x14ac:dyDescent="0.35">
      <c r="A3" t="s">
        <v>106</v>
      </c>
      <c r="B3" t="s">
        <v>57</v>
      </c>
      <c r="C3">
        <v>18</v>
      </c>
      <c r="D3">
        <f>ROUND(C3*Model!$E$20,1)</f>
        <v>18.2</v>
      </c>
      <c r="E3">
        <f>ROUND(D3*Model!$E$21,1)</f>
        <v>19.100000000000001</v>
      </c>
      <c r="F3">
        <f>ROUND(E3*Model!$E$22,1)</f>
        <v>20.8</v>
      </c>
      <c r="G3">
        <f>ROUND(F3*Model!$E$23,1)</f>
        <v>21.6</v>
      </c>
      <c r="H3">
        <f>ROUND(G3*Model!$E$23,1)</f>
        <v>22.5</v>
      </c>
      <c r="I3">
        <f>ROUND(H3*Model!$E$23,1)</f>
        <v>23.4</v>
      </c>
      <c r="J3">
        <f>ROUND(I3*Model!$E$23,1)</f>
        <v>24.3</v>
      </c>
      <c r="K3">
        <f>ROUND(J3*Model!$E$23,1)</f>
        <v>25.3</v>
      </c>
      <c r="L3">
        <f>ROUND(K3*Model!$E$23,1)</f>
        <v>26.3</v>
      </c>
      <c r="M3">
        <f>ROUND(L3*Model!$E$23,1)</f>
        <v>27.4</v>
      </c>
      <c r="N3">
        <f>ROUND(M3*Model!$E$23,1)</f>
        <v>28.5</v>
      </c>
      <c r="O3">
        <f>ROUND(N3*Model!$E$23,1)</f>
        <v>29.6</v>
      </c>
      <c r="P3">
        <f>ROUND(O3*Model!$E$23,1)</f>
        <v>30.8</v>
      </c>
      <c r="Q3">
        <f>ROUND(P3*Model!$E$23,1)</f>
        <v>32</v>
      </c>
      <c r="R3">
        <f>ROUND(Q3*Model!$E$23,1)</f>
        <v>33.299999999999997</v>
      </c>
    </row>
    <row r="4" spans="1:18" x14ac:dyDescent="0.35">
      <c r="A4" t="s">
        <v>107</v>
      </c>
      <c r="B4" t="s">
        <v>59</v>
      </c>
      <c r="C4">
        <v>390</v>
      </c>
      <c r="D4">
        <f>ROUND(C4*Model!$E$20,1)</f>
        <v>394.1</v>
      </c>
      <c r="E4">
        <f>ROUND(D4*Model!$E$21,1)</f>
        <v>413.4</v>
      </c>
      <c r="F4">
        <f>ROUND(E4*Model!$E$22,1)</f>
        <v>450.8</v>
      </c>
      <c r="G4">
        <f>ROUND(F4*Model!$E$23,1)</f>
        <v>468.8</v>
      </c>
      <c r="H4">
        <f>ROUND(G4*Model!$E$23,1)</f>
        <v>487.6</v>
      </c>
      <c r="I4">
        <f>ROUND(H4*Model!$E$23,1)</f>
        <v>507.1</v>
      </c>
      <c r="J4">
        <f>ROUND(I4*Model!$E$23,1)</f>
        <v>527.4</v>
      </c>
      <c r="K4">
        <f>ROUND(J4*Model!$E$23,1)</f>
        <v>548.5</v>
      </c>
      <c r="L4">
        <f>ROUND(K4*Model!$E$23,1)</f>
        <v>570.4</v>
      </c>
      <c r="M4">
        <f>ROUND(L4*Model!$E$23,1)</f>
        <v>593.20000000000005</v>
      </c>
      <c r="N4">
        <f>ROUND(M4*Model!$E$23,1)</f>
        <v>616.9</v>
      </c>
      <c r="O4">
        <f>ROUND(N4*Model!$E$23,1)</f>
        <v>641.6</v>
      </c>
      <c r="P4">
        <f>ROUND(O4*Model!$E$23,1)</f>
        <v>667.3</v>
      </c>
      <c r="Q4">
        <f>ROUND(P4*Model!$E$23,1)</f>
        <v>694</v>
      </c>
      <c r="R4">
        <f>ROUND(Q4*Model!$E$23,1)</f>
        <v>721.8</v>
      </c>
    </row>
    <row r="5" spans="1:18" x14ac:dyDescent="0.35">
      <c r="A5" t="s">
        <v>108</v>
      </c>
      <c r="B5" t="s">
        <v>60</v>
      </c>
      <c r="C5">
        <v>390</v>
      </c>
      <c r="D5">
        <f>ROUND(C5*Model!$E$20,1)</f>
        <v>394.1</v>
      </c>
      <c r="E5">
        <f>ROUND(D5*Model!$E$21,1)</f>
        <v>413.4</v>
      </c>
      <c r="F5">
        <f>ROUND(E5*Model!$E$22,1)</f>
        <v>450.8</v>
      </c>
      <c r="G5">
        <f>ROUND(F5*Model!$E$23,1)</f>
        <v>468.8</v>
      </c>
      <c r="H5">
        <f>ROUND(G5*Model!$E$23,1)</f>
        <v>487.6</v>
      </c>
      <c r="I5">
        <f>ROUND(H5*Model!$E$23,1)</f>
        <v>507.1</v>
      </c>
      <c r="J5">
        <f>ROUND(I5*Model!$E$23,1)</f>
        <v>527.4</v>
      </c>
      <c r="K5">
        <f>ROUND(J5*Model!$E$23,1)</f>
        <v>548.5</v>
      </c>
      <c r="L5">
        <f>ROUND(K5*Model!$E$23,1)</f>
        <v>570.4</v>
      </c>
      <c r="M5">
        <f>ROUND(L5*Model!$E$23,1)</f>
        <v>593.20000000000005</v>
      </c>
      <c r="N5">
        <f>ROUND(M5*Model!$E$23,1)</f>
        <v>616.9</v>
      </c>
      <c r="O5">
        <f>ROUND(N5*Model!$E$23,1)</f>
        <v>641.6</v>
      </c>
      <c r="P5">
        <f>ROUND(O5*Model!$E$23,1)</f>
        <v>667.3</v>
      </c>
      <c r="Q5">
        <f>ROUND(P5*Model!$E$23,1)</f>
        <v>694</v>
      </c>
      <c r="R5">
        <f>ROUND(Q5*Model!$E$23,1)</f>
        <v>721.8</v>
      </c>
    </row>
    <row r="6" spans="1:18" x14ac:dyDescent="0.35">
      <c r="A6" t="s">
        <v>109</v>
      </c>
      <c r="B6" t="s">
        <v>61</v>
      </c>
      <c r="C6">
        <v>390</v>
      </c>
      <c r="D6">
        <f>ROUND(C6*Model!$E$20,1)</f>
        <v>394.1</v>
      </c>
      <c r="E6">
        <f>ROUND(D6*Model!$E$21,1)</f>
        <v>413.4</v>
      </c>
      <c r="F6">
        <f>ROUND(E6*Model!$E$22,1)</f>
        <v>450.8</v>
      </c>
      <c r="G6">
        <f>ROUND(F6*Model!$E$23,1)</f>
        <v>468.8</v>
      </c>
      <c r="H6">
        <f>ROUND(G6*Model!$E$23,1)</f>
        <v>487.6</v>
      </c>
      <c r="I6">
        <f>ROUND(H6*Model!$E$23,1)</f>
        <v>507.1</v>
      </c>
      <c r="J6">
        <f>ROUND(I6*Model!$E$23,1)</f>
        <v>527.4</v>
      </c>
      <c r="K6">
        <f>ROUND(J6*Model!$E$23,1)</f>
        <v>548.5</v>
      </c>
      <c r="L6">
        <f>ROUND(K6*Model!$E$23,1)</f>
        <v>570.4</v>
      </c>
      <c r="M6">
        <f>ROUND(L6*Model!$E$23,1)</f>
        <v>593.20000000000005</v>
      </c>
      <c r="N6">
        <f>ROUND(M6*Model!$E$23,1)</f>
        <v>616.9</v>
      </c>
      <c r="O6">
        <f>ROUND(N6*Model!$E$23,1)</f>
        <v>641.6</v>
      </c>
      <c r="P6">
        <f>ROUND(O6*Model!$E$23,1)</f>
        <v>667.3</v>
      </c>
      <c r="Q6">
        <f>ROUND(P6*Model!$E$23,1)</f>
        <v>694</v>
      </c>
      <c r="R6">
        <f>ROUND(Q6*Model!$E$23,1)</f>
        <v>721.8</v>
      </c>
    </row>
    <row r="7" spans="1:18" x14ac:dyDescent="0.35">
      <c r="A7" t="s">
        <v>110</v>
      </c>
      <c r="B7" t="s">
        <v>63</v>
      </c>
      <c r="C7">
        <v>3000</v>
      </c>
      <c r="D7">
        <f>ROUND(C7*Model!$E$20,1)</f>
        <v>3031.4</v>
      </c>
      <c r="E7">
        <f>ROUND(D7*Model!$E$21,1)</f>
        <v>3179.7</v>
      </c>
      <c r="F7">
        <f>ROUND(E7*Model!$E$22,1)</f>
        <v>3467.7</v>
      </c>
      <c r="G7">
        <f>ROUND(F7*Model!$E$23,1)</f>
        <v>3606.4</v>
      </c>
      <c r="H7">
        <f>ROUND(G7*Model!$E$23,1)</f>
        <v>3750.7</v>
      </c>
      <c r="I7">
        <f>ROUND(H7*Model!$E$23,1)</f>
        <v>3900.7</v>
      </c>
      <c r="J7">
        <f>ROUND(I7*Model!$E$23,1)</f>
        <v>4056.7</v>
      </c>
      <c r="K7">
        <f>ROUND(J7*Model!$E$23,1)</f>
        <v>4219</v>
      </c>
      <c r="L7">
        <f>ROUND(K7*Model!$E$23,1)</f>
        <v>4387.8</v>
      </c>
      <c r="M7">
        <f>ROUND(L7*Model!$E$23,1)</f>
        <v>4563.3</v>
      </c>
      <c r="N7">
        <f>ROUND(M7*Model!$E$23,1)</f>
        <v>4745.8</v>
      </c>
      <c r="O7">
        <f>ROUND(N7*Model!$E$23,1)</f>
        <v>4935.6000000000004</v>
      </c>
      <c r="P7">
        <f>ROUND(O7*Model!$E$23,1)</f>
        <v>5133</v>
      </c>
      <c r="Q7">
        <f>ROUND(P7*Model!$E$23,1)</f>
        <v>5338.3</v>
      </c>
      <c r="R7">
        <f>ROUND(Q7*Model!$E$23,1)</f>
        <v>5551.8</v>
      </c>
    </row>
    <row r="8" spans="1:18" x14ac:dyDescent="0.35">
      <c r="A8" t="s">
        <v>111</v>
      </c>
      <c r="B8" t="s">
        <v>64</v>
      </c>
      <c r="C8">
        <v>3000</v>
      </c>
      <c r="D8">
        <f>ROUND(C8*Model!$E$20,1)</f>
        <v>3031.4</v>
      </c>
      <c r="E8">
        <f>ROUND(D8*Model!$E$21,1)</f>
        <v>3179.7</v>
      </c>
      <c r="F8">
        <f>ROUND(E8*Model!$E$22,1)</f>
        <v>3467.7</v>
      </c>
      <c r="G8">
        <f>ROUND(F8*Model!$E$23,1)</f>
        <v>3606.4</v>
      </c>
      <c r="H8">
        <f>ROUND(G8*Model!$E$23,1)</f>
        <v>3750.7</v>
      </c>
      <c r="I8">
        <f>ROUND(H8*Model!$E$23,1)</f>
        <v>3900.7</v>
      </c>
      <c r="J8">
        <f>ROUND(I8*Model!$E$23,1)</f>
        <v>4056.7</v>
      </c>
      <c r="K8">
        <f>ROUND(J8*Model!$E$23,1)</f>
        <v>4219</v>
      </c>
      <c r="L8">
        <f>ROUND(K8*Model!$E$23,1)</f>
        <v>4387.8</v>
      </c>
      <c r="M8">
        <f>ROUND(L8*Model!$E$23,1)</f>
        <v>4563.3</v>
      </c>
      <c r="N8">
        <f>ROUND(M8*Model!$E$23,1)</f>
        <v>4745.8</v>
      </c>
      <c r="O8">
        <f>ROUND(N8*Model!$E$23,1)</f>
        <v>4935.6000000000004</v>
      </c>
      <c r="P8">
        <f>ROUND(O8*Model!$E$23,1)</f>
        <v>5133</v>
      </c>
      <c r="Q8">
        <f>ROUND(P8*Model!$E$23,1)</f>
        <v>5338.3</v>
      </c>
      <c r="R8">
        <f>ROUND(Q8*Model!$E$23,1)</f>
        <v>5551.8</v>
      </c>
    </row>
    <row r="9" spans="1:18" x14ac:dyDescent="0.35">
      <c r="A9" t="s">
        <v>112</v>
      </c>
      <c r="B9" t="s">
        <v>65</v>
      </c>
      <c r="C9">
        <v>3000</v>
      </c>
      <c r="D9">
        <f>ROUND(C9*Model!$E$20,1)</f>
        <v>3031.4</v>
      </c>
      <c r="E9">
        <f>ROUND(D9*Model!$E$21,1)</f>
        <v>3179.7</v>
      </c>
      <c r="F9">
        <f>ROUND(E9*Model!$E$22,1)</f>
        <v>3467.7</v>
      </c>
      <c r="G9">
        <f>ROUND(F9*Model!$E$23,1)</f>
        <v>3606.4</v>
      </c>
      <c r="H9">
        <f>ROUND(G9*Model!$E$23,1)</f>
        <v>3750.7</v>
      </c>
      <c r="I9">
        <f>ROUND(H9*Model!$E$23,1)</f>
        <v>3900.7</v>
      </c>
      <c r="J9">
        <f>ROUND(I9*Model!$E$23,1)</f>
        <v>4056.7</v>
      </c>
      <c r="K9">
        <f>ROUND(J9*Model!$E$23,1)</f>
        <v>4219</v>
      </c>
      <c r="L9">
        <f>ROUND(K9*Model!$E$23,1)</f>
        <v>4387.8</v>
      </c>
      <c r="M9">
        <f>ROUND(L9*Model!$E$23,1)</f>
        <v>4563.3</v>
      </c>
      <c r="N9">
        <f>ROUND(M9*Model!$E$23,1)</f>
        <v>4745.8</v>
      </c>
      <c r="O9">
        <f>ROUND(N9*Model!$E$23,1)</f>
        <v>4935.6000000000004</v>
      </c>
      <c r="P9">
        <f>ROUND(O9*Model!$E$23,1)</f>
        <v>5133</v>
      </c>
      <c r="Q9">
        <f>ROUND(P9*Model!$E$23,1)</f>
        <v>5338.3</v>
      </c>
      <c r="R9">
        <f>ROUND(Q9*Model!$E$23,1)</f>
        <v>5551.8</v>
      </c>
    </row>
    <row r="10" spans="1:18" x14ac:dyDescent="0.35">
      <c r="A10" t="s">
        <v>113</v>
      </c>
      <c r="B10" t="s">
        <v>67</v>
      </c>
      <c r="C10">
        <v>75</v>
      </c>
      <c r="D10">
        <f>ROUND(C10*Model!$E$20,1)</f>
        <v>75.8</v>
      </c>
      <c r="E10">
        <f>ROUND(D10*Model!$E$21,1)</f>
        <v>79.5</v>
      </c>
      <c r="F10">
        <f>ROUND(E10*Model!$E$22,1)</f>
        <v>86.7</v>
      </c>
      <c r="G10">
        <f>ROUND(F10*Model!$E$23,1)</f>
        <v>90.2</v>
      </c>
      <c r="H10">
        <f>ROUND(G10*Model!$E$23,1)</f>
        <v>93.8</v>
      </c>
      <c r="I10">
        <f>ROUND(H10*Model!$E$23,1)</f>
        <v>97.6</v>
      </c>
      <c r="J10">
        <f>ROUND(I10*Model!$E$23,1)</f>
        <v>101.5</v>
      </c>
      <c r="K10">
        <f>ROUND(J10*Model!$E$23,1)</f>
        <v>105.6</v>
      </c>
      <c r="L10">
        <f>ROUND(K10*Model!$E$23,1)</f>
        <v>109.8</v>
      </c>
      <c r="M10">
        <f>ROUND(L10*Model!$E$23,1)</f>
        <v>114.2</v>
      </c>
      <c r="N10">
        <f>ROUND(M10*Model!$E$23,1)</f>
        <v>118.8</v>
      </c>
      <c r="O10">
        <f>ROUND(N10*Model!$E$23,1)</f>
        <v>123.6</v>
      </c>
      <c r="P10">
        <f>ROUND(O10*Model!$E$23,1)</f>
        <v>128.5</v>
      </c>
      <c r="Q10">
        <f>ROUND(P10*Model!$E$23,1)</f>
        <v>133.6</v>
      </c>
      <c r="R10">
        <f>ROUND(Q10*Model!$E$23,1)</f>
        <v>138.9</v>
      </c>
    </row>
    <row r="11" spans="1:18" x14ac:dyDescent="0.35">
      <c r="A11" t="s">
        <v>114</v>
      </c>
      <c r="B11" t="s">
        <v>68</v>
      </c>
      <c r="C11">
        <v>40</v>
      </c>
      <c r="D11">
        <f>ROUND(C11*Model!$E$20,1)</f>
        <v>40.4</v>
      </c>
      <c r="E11">
        <f>ROUND(D11*Model!$E$21,1)</f>
        <v>42.4</v>
      </c>
      <c r="F11">
        <f>ROUND(E11*Model!$E$22,1)</f>
        <v>46.2</v>
      </c>
      <c r="G11">
        <f>ROUND(F11*Model!$E$23,1)</f>
        <v>48</v>
      </c>
      <c r="H11">
        <f>ROUND(G11*Model!$E$23,1)</f>
        <v>49.9</v>
      </c>
      <c r="I11">
        <f>ROUND(H11*Model!$E$23,1)</f>
        <v>51.9</v>
      </c>
      <c r="J11">
        <f>ROUND(I11*Model!$E$23,1)</f>
        <v>54</v>
      </c>
      <c r="K11">
        <f>ROUND(J11*Model!$E$23,1)</f>
        <v>56.2</v>
      </c>
      <c r="L11">
        <f>ROUND(K11*Model!$E$23,1)</f>
        <v>58.4</v>
      </c>
      <c r="M11">
        <f>ROUND(L11*Model!$E$23,1)</f>
        <v>60.7</v>
      </c>
      <c r="N11">
        <f>ROUND(M11*Model!$E$23,1)</f>
        <v>63.1</v>
      </c>
      <c r="O11">
        <f>ROUND(N11*Model!$E$23,1)</f>
        <v>65.599999999999994</v>
      </c>
      <c r="P11">
        <f>ROUND(O11*Model!$E$23,1)</f>
        <v>68.2</v>
      </c>
      <c r="Q11">
        <f>ROUND(P11*Model!$E$23,1)</f>
        <v>70.900000000000006</v>
      </c>
      <c r="R11">
        <f>ROUND(Q11*Model!$E$23,1)</f>
        <v>73.7</v>
      </c>
    </row>
    <row r="12" spans="1:18" x14ac:dyDescent="0.35">
      <c r="A12" t="s">
        <v>115</v>
      </c>
      <c r="B12" t="s">
        <v>69</v>
      </c>
      <c r="C12">
        <v>330</v>
      </c>
      <c r="D12">
        <f>ROUND(C12*Model!$E$20,1)</f>
        <v>333.5</v>
      </c>
      <c r="E12">
        <f>ROUND(D12*Model!$E$21,1)</f>
        <v>349.8</v>
      </c>
      <c r="F12">
        <f>ROUND(E12*Model!$E$22,1)</f>
        <v>381.5</v>
      </c>
      <c r="G12">
        <f>ROUND(F12*Model!$E$23,1)</f>
        <v>396.8</v>
      </c>
      <c r="H12">
        <f>ROUND(G12*Model!$E$23,1)</f>
        <v>412.7</v>
      </c>
      <c r="I12">
        <f>ROUND(H12*Model!$E$23,1)</f>
        <v>429.2</v>
      </c>
      <c r="J12">
        <f>ROUND(I12*Model!$E$23,1)</f>
        <v>446.4</v>
      </c>
      <c r="K12">
        <f>ROUND(J12*Model!$E$23,1)</f>
        <v>464.3</v>
      </c>
      <c r="L12">
        <f>ROUND(K12*Model!$E$23,1)</f>
        <v>482.9</v>
      </c>
      <c r="M12">
        <f>ROUND(L12*Model!$E$23,1)</f>
        <v>502.2</v>
      </c>
      <c r="N12">
        <f>ROUND(M12*Model!$E$23,1)</f>
        <v>522.29999999999995</v>
      </c>
      <c r="O12">
        <f>ROUND(N12*Model!$E$23,1)</f>
        <v>543.20000000000005</v>
      </c>
      <c r="P12">
        <f>ROUND(O12*Model!$E$23,1)</f>
        <v>564.9</v>
      </c>
      <c r="Q12">
        <f>ROUND(P12*Model!$E$23,1)</f>
        <v>587.5</v>
      </c>
      <c r="R12">
        <f>ROUND(Q12*Model!$E$23,1)</f>
        <v>611</v>
      </c>
    </row>
    <row r="13" spans="1:18" x14ac:dyDescent="0.35">
      <c r="A13" t="s">
        <v>116</v>
      </c>
      <c r="B13" t="s">
        <v>70</v>
      </c>
      <c r="C13">
        <v>330</v>
      </c>
      <c r="D13">
        <f>ROUND(C13*Model!$E$20,1)</f>
        <v>333.5</v>
      </c>
      <c r="E13">
        <f>ROUND(D13*Model!$E$21,1)</f>
        <v>349.8</v>
      </c>
      <c r="F13">
        <f>ROUND(E13*Model!$E$22,1)</f>
        <v>381.5</v>
      </c>
      <c r="G13">
        <f>ROUND(F13*Model!$E$23,1)</f>
        <v>396.8</v>
      </c>
      <c r="H13">
        <f>ROUND(G13*Model!$E$23,1)</f>
        <v>412.7</v>
      </c>
      <c r="I13">
        <f>ROUND(H13*Model!$E$23,1)</f>
        <v>429.2</v>
      </c>
      <c r="J13">
        <f>ROUND(I13*Model!$E$23,1)</f>
        <v>446.4</v>
      </c>
      <c r="K13">
        <f>ROUND(J13*Model!$E$23,1)</f>
        <v>464.3</v>
      </c>
      <c r="L13">
        <f>ROUND(K13*Model!$E$23,1)</f>
        <v>482.9</v>
      </c>
      <c r="M13">
        <f>ROUND(L13*Model!$E$23,1)</f>
        <v>502.2</v>
      </c>
      <c r="N13">
        <f>ROUND(M13*Model!$E$23,1)</f>
        <v>522.29999999999995</v>
      </c>
      <c r="O13">
        <f>ROUND(N13*Model!$E$23,1)</f>
        <v>543.20000000000005</v>
      </c>
      <c r="P13">
        <f>ROUND(O13*Model!$E$23,1)</f>
        <v>564.9</v>
      </c>
      <c r="Q13">
        <f>ROUND(P13*Model!$E$23,1)</f>
        <v>587.5</v>
      </c>
      <c r="R13">
        <f>ROUND(Q13*Model!$E$23,1)</f>
        <v>611</v>
      </c>
    </row>
    <row r="14" spans="1:18" x14ac:dyDescent="0.35">
      <c r="A14" t="s">
        <v>117</v>
      </c>
      <c r="B14" t="s">
        <v>71</v>
      </c>
      <c r="C14">
        <v>330</v>
      </c>
      <c r="D14">
        <f>ROUND(C14*Model!$E$20,1)</f>
        <v>333.5</v>
      </c>
      <c r="E14">
        <f>ROUND(D14*Model!$E$21,1)</f>
        <v>349.8</v>
      </c>
      <c r="F14">
        <f>ROUND(E14*Model!$E$22,1)</f>
        <v>381.5</v>
      </c>
      <c r="G14">
        <f>ROUND(F14*Model!$E$23,1)</f>
        <v>396.8</v>
      </c>
      <c r="H14">
        <f>ROUND(G14*Model!$E$23,1)</f>
        <v>412.7</v>
      </c>
      <c r="I14">
        <f>ROUND(H14*Model!$E$23,1)</f>
        <v>429.2</v>
      </c>
      <c r="J14">
        <f>ROUND(I14*Model!$E$23,1)</f>
        <v>446.4</v>
      </c>
      <c r="K14">
        <f>ROUND(J14*Model!$E$23,1)</f>
        <v>464.3</v>
      </c>
      <c r="L14">
        <f>ROUND(K14*Model!$E$23,1)</f>
        <v>482.9</v>
      </c>
      <c r="M14">
        <f>ROUND(L14*Model!$E$23,1)</f>
        <v>502.2</v>
      </c>
      <c r="N14">
        <f>ROUND(M14*Model!$E$23,1)</f>
        <v>522.29999999999995</v>
      </c>
      <c r="O14">
        <f>ROUND(N14*Model!$E$23,1)</f>
        <v>543.20000000000005</v>
      </c>
      <c r="P14">
        <f>ROUND(O14*Model!$E$23,1)</f>
        <v>564.9</v>
      </c>
      <c r="Q14">
        <f>ROUND(P14*Model!$E$23,1)</f>
        <v>587.5</v>
      </c>
      <c r="R14">
        <f>ROUND(Q14*Model!$E$23,1)</f>
        <v>611</v>
      </c>
    </row>
    <row r="15" spans="1:18" x14ac:dyDescent="0.35">
      <c r="A15" t="s">
        <v>118</v>
      </c>
      <c r="B15" t="s">
        <v>72</v>
      </c>
      <c r="C15">
        <v>75</v>
      </c>
      <c r="D15">
        <f>ROUND(C15*Model!$E$20,1)</f>
        <v>75.8</v>
      </c>
      <c r="E15">
        <f>ROUND(D15*Model!$E$21,1)</f>
        <v>79.5</v>
      </c>
      <c r="F15">
        <f>ROUND(E15*Model!$E$22,1)</f>
        <v>86.7</v>
      </c>
      <c r="G15">
        <f>ROUND(F15*Model!$E$23,1)</f>
        <v>90.2</v>
      </c>
      <c r="H15">
        <f>ROUND(G15*Model!$E$23,1)</f>
        <v>93.8</v>
      </c>
      <c r="I15">
        <f>ROUND(H15*Model!$E$23,1)</f>
        <v>97.6</v>
      </c>
      <c r="J15">
        <f>ROUND(I15*Model!$E$23,1)</f>
        <v>101.5</v>
      </c>
      <c r="K15">
        <f>ROUND(J15*Model!$E$23,1)</f>
        <v>105.6</v>
      </c>
      <c r="L15">
        <f>ROUND(K15*Model!$E$23,1)</f>
        <v>109.8</v>
      </c>
      <c r="M15">
        <f>ROUND(L15*Model!$E$23,1)</f>
        <v>114.2</v>
      </c>
      <c r="N15">
        <f>ROUND(M15*Model!$E$23,1)</f>
        <v>118.8</v>
      </c>
      <c r="O15">
        <f>ROUND(N15*Model!$E$23,1)</f>
        <v>123.6</v>
      </c>
      <c r="P15">
        <f>ROUND(O15*Model!$E$23,1)</f>
        <v>128.5</v>
      </c>
      <c r="Q15">
        <f>ROUND(P15*Model!$E$23,1)</f>
        <v>133.6</v>
      </c>
      <c r="R15">
        <f>ROUND(Q15*Model!$E$23,1)</f>
        <v>138.9</v>
      </c>
    </row>
    <row r="16" spans="1:18" x14ac:dyDescent="0.35">
      <c r="A16" t="s">
        <v>119</v>
      </c>
      <c r="B16" t="s">
        <v>73</v>
      </c>
      <c r="C16">
        <v>50</v>
      </c>
      <c r="D16">
        <f>ROUND(C16*Model!$E$20,1)</f>
        <v>50.5</v>
      </c>
      <c r="E16">
        <f>ROUND(D16*Model!$E$21,1)</f>
        <v>53</v>
      </c>
      <c r="F16">
        <f>ROUND(E16*Model!$E$22,1)</f>
        <v>57.8</v>
      </c>
      <c r="G16">
        <f>ROUND(F16*Model!$E$23,1)</f>
        <v>60.1</v>
      </c>
      <c r="H16">
        <f>ROUND(G16*Model!$E$23,1)</f>
        <v>62.5</v>
      </c>
      <c r="I16">
        <f>ROUND(H16*Model!$E$23,1)</f>
        <v>65</v>
      </c>
      <c r="J16">
        <f>ROUND(I16*Model!$E$23,1)</f>
        <v>67.599999999999994</v>
      </c>
      <c r="K16">
        <f>ROUND(J16*Model!$E$23,1)</f>
        <v>70.3</v>
      </c>
      <c r="L16">
        <f>ROUND(K16*Model!$E$23,1)</f>
        <v>73.099999999999994</v>
      </c>
      <c r="M16">
        <f>ROUND(L16*Model!$E$23,1)</f>
        <v>76</v>
      </c>
      <c r="N16">
        <f>ROUND(M16*Model!$E$23,1)</f>
        <v>79</v>
      </c>
      <c r="O16">
        <f>ROUND(N16*Model!$E$23,1)</f>
        <v>82.2</v>
      </c>
      <c r="P16">
        <f>ROUND(O16*Model!$E$23,1)</f>
        <v>85.5</v>
      </c>
      <c r="Q16">
        <f>ROUND(P16*Model!$E$23,1)</f>
        <v>88.9</v>
      </c>
      <c r="R16">
        <f>ROUND(Q16*Model!$E$23,1)</f>
        <v>92.5</v>
      </c>
    </row>
    <row r="17" spans="1:18" x14ac:dyDescent="0.35">
      <c r="A17" t="s">
        <v>120</v>
      </c>
      <c r="B17" t="s">
        <v>74</v>
      </c>
      <c r="C17">
        <v>250</v>
      </c>
      <c r="D17">
        <f>ROUND(C17*Model!$E$20,1)</f>
        <v>252.6</v>
      </c>
      <c r="E17">
        <f>ROUND(D17*Model!$E$21,1)</f>
        <v>265</v>
      </c>
      <c r="F17">
        <f>ROUND(E17*Model!$E$22,1)</f>
        <v>289</v>
      </c>
      <c r="G17">
        <f>ROUND(F17*Model!$E$23,1)</f>
        <v>300.60000000000002</v>
      </c>
      <c r="H17">
        <f>ROUND(G17*Model!$E$23,1)</f>
        <v>312.60000000000002</v>
      </c>
      <c r="I17">
        <f>ROUND(H17*Model!$E$23,1)</f>
        <v>325.10000000000002</v>
      </c>
      <c r="J17">
        <f>ROUND(I17*Model!$E$23,1)</f>
        <v>338.1</v>
      </c>
      <c r="K17">
        <f>ROUND(J17*Model!$E$23,1)</f>
        <v>351.6</v>
      </c>
      <c r="L17">
        <f>ROUND(K17*Model!$E$23,1)</f>
        <v>365.7</v>
      </c>
      <c r="M17">
        <f>ROUND(L17*Model!$E$23,1)</f>
        <v>380.3</v>
      </c>
      <c r="N17">
        <f>ROUND(M17*Model!$E$23,1)</f>
        <v>395.5</v>
      </c>
      <c r="O17">
        <f>ROUND(N17*Model!$E$23,1)</f>
        <v>411.3</v>
      </c>
      <c r="P17">
        <f>ROUND(O17*Model!$E$23,1)</f>
        <v>427.8</v>
      </c>
      <c r="Q17">
        <f>ROUND(P17*Model!$E$23,1)</f>
        <v>444.9</v>
      </c>
      <c r="R17">
        <f>ROUND(Q17*Model!$E$23,1)</f>
        <v>462.7</v>
      </c>
    </row>
    <row r="18" spans="1:18" x14ac:dyDescent="0.35">
      <c r="A18" t="s">
        <v>121</v>
      </c>
      <c r="B18" t="s">
        <v>75</v>
      </c>
      <c r="C18">
        <v>2400</v>
      </c>
      <c r="D18">
        <f>ROUND(C18*Model!$E$20,1)</f>
        <v>2425.1</v>
      </c>
      <c r="E18">
        <f>ROUND(D18*Model!$E$21,1)</f>
        <v>2543.6999999999998</v>
      </c>
      <c r="F18">
        <f>ROUND(E18*Model!$E$22,1)</f>
        <v>2774.1</v>
      </c>
      <c r="G18">
        <f>ROUND(F18*Model!$E$23,1)</f>
        <v>2885.1</v>
      </c>
      <c r="H18">
        <f>ROUND(G18*Model!$E$23,1)</f>
        <v>3000.5</v>
      </c>
      <c r="I18">
        <f>ROUND(H18*Model!$E$23,1)</f>
        <v>3120.5</v>
      </c>
      <c r="J18">
        <f>ROUND(I18*Model!$E$23,1)</f>
        <v>3245.3</v>
      </c>
      <c r="K18">
        <f>ROUND(J18*Model!$E$23,1)</f>
        <v>3375.1</v>
      </c>
      <c r="L18">
        <f>ROUND(K18*Model!$E$23,1)</f>
        <v>3510.1</v>
      </c>
      <c r="M18">
        <f>ROUND(L18*Model!$E$23,1)</f>
        <v>3650.5</v>
      </c>
      <c r="N18">
        <f>ROUND(M18*Model!$E$23,1)</f>
        <v>3796.5</v>
      </c>
      <c r="O18">
        <f>ROUND(N18*Model!$E$23,1)</f>
        <v>3948.4</v>
      </c>
      <c r="P18">
        <f>ROUND(O18*Model!$E$23,1)</f>
        <v>4106.3</v>
      </c>
      <c r="Q18">
        <f>ROUND(P18*Model!$E$23,1)</f>
        <v>4270.6000000000004</v>
      </c>
      <c r="R18">
        <f>ROUND(Q18*Model!$E$23,1)</f>
        <v>4441.3999999999996</v>
      </c>
    </row>
    <row r="19" spans="1:18" x14ac:dyDescent="0.35">
      <c r="A19" t="s">
        <v>122</v>
      </c>
      <c r="B19" t="s">
        <v>76</v>
      </c>
      <c r="C19">
        <v>2500</v>
      </c>
      <c r="D19">
        <f>ROUND(C19*Model!$E$20,1)</f>
        <v>2526.1</v>
      </c>
      <c r="E19">
        <f>ROUND(D19*Model!$E$21,1)</f>
        <v>2649.7</v>
      </c>
      <c r="F19">
        <f>ROUND(E19*Model!$E$22,1)</f>
        <v>2889.7</v>
      </c>
      <c r="G19">
        <f>ROUND(F19*Model!$E$23,1)</f>
        <v>3005.3</v>
      </c>
      <c r="H19">
        <f>ROUND(G19*Model!$E$23,1)</f>
        <v>3125.5</v>
      </c>
      <c r="I19">
        <f>ROUND(H19*Model!$E$23,1)</f>
        <v>3250.5</v>
      </c>
      <c r="J19">
        <f>ROUND(I19*Model!$E$23,1)</f>
        <v>3380.5</v>
      </c>
      <c r="K19">
        <f>ROUND(J19*Model!$E$23,1)</f>
        <v>3515.7</v>
      </c>
      <c r="L19">
        <f>ROUND(K19*Model!$E$23,1)</f>
        <v>3656.3</v>
      </c>
      <c r="M19">
        <f>ROUND(L19*Model!$E$23,1)</f>
        <v>3802.6</v>
      </c>
      <c r="N19">
        <f>ROUND(M19*Model!$E$23,1)</f>
        <v>3954.7</v>
      </c>
      <c r="O19">
        <f>ROUND(N19*Model!$E$23,1)</f>
        <v>4112.8999999999996</v>
      </c>
      <c r="P19">
        <f>ROUND(O19*Model!$E$23,1)</f>
        <v>4277.3999999999996</v>
      </c>
      <c r="Q19">
        <f>ROUND(P19*Model!$E$23,1)</f>
        <v>4448.5</v>
      </c>
      <c r="R19">
        <f>ROUND(Q19*Model!$E$23,1)</f>
        <v>4626.3999999999996</v>
      </c>
    </row>
    <row r="20" spans="1:18" x14ac:dyDescent="0.35">
      <c r="A20" t="s">
        <v>123</v>
      </c>
      <c r="B20" t="s">
        <v>77</v>
      </c>
      <c r="C20">
        <v>3200</v>
      </c>
      <c r="D20">
        <f>ROUND(C20*Model!$E$20,1)</f>
        <v>3233.5</v>
      </c>
      <c r="E20">
        <f>ROUND(D20*Model!$E$21,1)</f>
        <v>3391.7</v>
      </c>
      <c r="F20">
        <f>ROUND(E20*Model!$E$22,1)</f>
        <v>3698.9</v>
      </c>
      <c r="G20">
        <f>ROUND(F20*Model!$E$23,1)</f>
        <v>3846.9</v>
      </c>
      <c r="H20">
        <f>ROUND(G20*Model!$E$23,1)</f>
        <v>4000.8</v>
      </c>
      <c r="I20">
        <f>ROUND(H20*Model!$E$23,1)</f>
        <v>4160.8</v>
      </c>
      <c r="J20">
        <f>ROUND(I20*Model!$E$23,1)</f>
        <v>4327.2</v>
      </c>
      <c r="K20">
        <f>ROUND(J20*Model!$E$23,1)</f>
        <v>4500.3</v>
      </c>
      <c r="L20">
        <f>ROUND(K20*Model!$E$23,1)</f>
        <v>4680.3</v>
      </c>
      <c r="M20">
        <f>ROUND(L20*Model!$E$23,1)</f>
        <v>4867.5</v>
      </c>
      <c r="N20">
        <f>ROUND(M20*Model!$E$23,1)</f>
        <v>5062.2</v>
      </c>
      <c r="O20">
        <f>ROUND(N20*Model!$E$23,1)</f>
        <v>5264.7</v>
      </c>
      <c r="P20">
        <f>ROUND(O20*Model!$E$23,1)</f>
        <v>5475.3</v>
      </c>
      <c r="Q20">
        <f>ROUND(P20*Model!$E$23,1)</f>
        <v>5694.3</v>
      </c>
      <c r="R20">
        <f>ROUND(Q20*Model!$E$23,1)</f>
        <v>5922.1</v>
      </c>
    </row>
    <row r="21" spans="1:18" x14ac:dyDescent="0.35">
      <c r="A21" t="s">
        <v>124</v>
      </c>
      <c r="B21" t="s">
        <v>78</v>
      </c>
      <c r="C21">
        <v>3200</v>
      </c>
      <c r="D21">
        <f>ROUND(C21*Model!$E$20,1)</f>
        <v>3233.5</v>
      </c>
      <c r="E21">
        <f>ROUND(D21*Model!$E$21,1)</f>
        <v>3391.7</v>
      </c>
      <c r="F21">
        <f>ROUND(E21*Model!$E$22,1)</f>
        <v>3698.9</v>
      </c>
      <c r="G21">
        <f>ROUND(F21*Model!$E$23,1)</f>
        <v>3846.9</v>
      </c>
      <c r="H21">
        <f>ROUND(G21*Model!$E$23,1)</f>
        <v>4000.8</v>
      </c>
      <c r="I21">
        <f>ROUND(H21*Model!$E$23,1)</f>
        <v>4160.8</v>
      </c>
      <c r="J21">
        <f>ROUND(I21*Model!$E$23,1)</f>
        <v>4327.2</v>
      </c>
      <c r="K21">
        <f>ROUND(J21*Model!$E$23,1)</f>
        <v>4500.3</v>
      </c>
      <c r="L21">
        <f>ROUND(K21*Model!$E$23,1)</f>
        <v>4680.3</v>
      </c>
      <c r="M21">
        <f>ROUND(L21*Model!$E$23,1)</f>
        <v>4867.5</v>
      </c>
      <c r="N21">
        <f>ROUND(M21*Model!$E$23,1)</f>
        <v>5062.2</v>
      </c>
      <c r="O21">
        <f>ROUND(N21*Model!$E$23,1)</f>
        <v>5264.7</v>
      </c>
      <c r="P21">
        <f>ROUND(O21*Model!$E$23,1)</f>
        <v>5475.3</v>
      </c>
      <c r="Q21">
        <f>ROUND(P21*Model!$E$23,1)</f>
        <v>5694.3</v>
      </c>
      <c r="R21">
        <f>ROUND(Q21*Model!$E$23,1)</f>
        <v>5922.1</v>
      </c>
    </row>
    <row r="22" spans="1:18" x14ac:dyDescent="0.35">
      <c r="A22" t="s">
        <v>125</v>
      </c>
      <c r="B22" t="s">
        <v>79</v>
      </c>
      <c r="C22">
        <v>3200</v>
      </c>
      <c r="D22">
        <f>ROUND(C22*Model!$E$20,1)</f>
        <v>3233.5</v>
      </c>
      <c r="E22">
        <f>ROUND(D22*Model!$E$21,1)</f>
        <v>3391.7</v>
      </c>
      <c r="F22">
        <f>ROUND(E22*Model!$E$22,1)</f>
        <v>3698.9</v>
      </c>
      <c r="G22">
        <f>ROUND(F22*Model!$E$23,1)</f>
        <v>3846.9</v>
      </c>
      <c r="H22">
        <f>ROUND(G22*Model!$E$23,1)</f>
        <v>4000.8</v>
      </c>
      <c r="I22">
        <f>ROUND(H22*Model!$E$23,1)</f>
        <v>4160.8</v>
      </c>
      <c r="J22">
        <f>ROUND(I22*Model!$E$23,1)</f>
        <v>4327.2</v>
      </c>
      <c r="K22">
        <f>ROUND(J22*Model!$E$23,1)</f>
        <v>4500.3</v>
      </c>
      <c r="L22">
        <f>ROUND(K22*Model!$E$23,1)</f>
        <v>4680.3</v>
      </c>
      <c r="M22">
        <f>ROUND(L22*Model!$E$23,1)</f>
        <v>4867.5</v>
      </c>
      <c r="N22">
        <f>ROUND(M22*Model!$E$23,1)</f>
        <v>5062.2</v>
      </c>
      <c r="O22">
        <f>ROUND(N22*Model!$E$23,1)</f>
        <v>5264.7</v>
      </c>
      <c r="P22">
        <f>ROUND(O22*Model!$E$23,1)</f>
        <v>5475.3</v>
      </c>
      <c r="Q22">
        <f>ROUND(P22*Model!$E$23,1)</f>
        <v>5694.3</v>
      </c>
      <c r="R22">
        <f>ROUND(Q22*Model!$E$23,1)</f>
        <v>5922.1</v>
      </c>
    </row>
    <row r="23" spans="1:18" x14ac:dyDescent="0.35">
      <c r="A23" t="s">
        <v>126</v>
      </c>
      <c r="B23" t="s">
        <v>80</v>
      </c>
      <c r="C23">
        <v>28</v>
      </c>
      <c r="D23">
        <f>ROUND(C23*Model!$E$20,1)</f>
        <v>28.3</v>
      </c>
      <c r="E23">
        <f>ROUND(D23*Model!$E$21,1)</f>
        <v>29.7</v>
      </c>
      <c r="F23">
        <f>ROUND(E23*Model!$E$22,1)</f>
        <v>32.4</v>
      </c>
      <c r="G23">
        <f>ROUND(F23*Model!$E$23,1)</f>
        <v>33.700000000000003</v>
      </c>
      <c r="H23">
        <f>ROUND(G23*Model!$E$23,1)</f>
        <v>35</v>
      </c>
      <c r="I23">
        <f>ROUND(H23*Model!$E$23,1)</f>
        <v>36.4</v>
      </c>
      <c r="J23">
        <f>ROUND(I23*Model!$E$23,1)</f>
        <v>37.9</v>
      </c>
      <c r="K23">
        <f>ROUND(J23*Model!$E$23,1)</f>
        <v>39.4</v>
      </c>
      <c r="L23">
        <f>ROUND(K23*Model!$E$23,1)</f>
        <v>41</v>
      </c>
      <c r="M23">
        <f>ROUND(L23*Model!$E$23,1)</f>
        <v>42.6</v>
      </c>
      <c r="N23">
        <f>ROUND(M23*Model!$E$23,1)</f>
        <v>44.3</v>
      </c>
      <c r="O23">
        <f>ROUND(N23*Model!$E$23,1)</f>
        <v>46.1</v>
      </c>
      <c r="P23">
        <f>ROUND(O23*Model!$E$23,1)</f>
        <v>47.9</v>
      </c>
      <c r="Q23">
        <f>ROUND(P23*Model!$E$23,1)</f>
        <v>49.8</v>
      </c>
      <c r="R23">
        <f>ROUND(Q23*Model!$E$23,1)</f>
        <v>51.8</v>
      </c>
    </row>
    <row r="24" spans="1:18" x14ac:dyDescent="0.35">
      <c r="A24" t="s">
        <v>102</v>
      </c>
      <c r="B24" t="s">
        <v>81</v>
      </c>
      <c r="C24">
        <v>50</v>
      </c>
      <c r="D24">
        <f>ROUND(C24*Model!$E$20,1)</f>
        <v>50.5</v>
      </c>
      <c r="E24">
        <f>ROUND(D24*Model!$E$21,1)</f>
        <v>53</v>
      </c>
      <c r="F24">
        <f>ROUND(E24*Model!$E$22,1)</f>
        <v>57.8</v>
      </c>
      <c r="G24">
        <f>ROUND(F24*Model!$E$23,1)</f>
        <v>60.1</v>
      </c>
      <c r="H24">
        <f>ROUND(G24*Model!$E$23,1)</f>
        <v>62.5</v>
      </c>
      <c r="I24">
        <f>ROUND(H24*Model!$E$23,1)</f>
        <v>65</v>
      </c>
      <c r="J24">
        <f>ROUND(I24*Model!$E$23,1)</f>
        <v>67.599999999999994</v>
      </c>
      <c r="K24">
        <f>ROUND(J24*Model!$E$23,1)</f>
        <v>70.3</v>
      </c>
      <c r="L24">
        <f>ROUND(K24*Model!$E$23,1)</f>
        <v>73.099999999999994</v>
      </c>
      <c r="M24">
        <f>ROUND(L24*Model!$E$23,1)</f>
        <v>76</v>
      </c>
      <c r="N24">
        <f>ROUND(M24*Model!$E$23,1)</f>
        <v>79</v>
      </c>
      <c r="O24">
        <f>ROUND(N24*Model!$E$23,1)</f>
        <v>82.2</v>
      </c>
      <c r="P24">
        <f>ROUND(O24*Model!$E$23,1)</f>
        <v>85.5</v>
      </c>
      <c r="Q24">
        <f>ROUND(P24*Model!$E$23,1)</f>
        <v>88.9</v>
      </c>
      <c r="R24">
        <f>ROUND(Q24*Model!$E$23,1)</f>
        <v>92.5</v>
      </c>
    </row>
    <row r="25" spans="1:18" x14ac:dyDescent="0.35">
      <c r="A25" t="s">
        <v>103</v>
      </c>
      <c r="B25" t="s">
        <v>82</v>
      </c>
      <c r="C25">
        <v>32</v>
      </c>
      <c r="D25">
        <f>ROUND(C25*Model!$E$20,1)</f>
        <v>32.299999999999997</v>
      </c>
      <c r="E25">
        <f>ROUND(D25*Model!$E$21,1)</f>
        <v>33.9</v>
      </c>
      <c r="F25">
        <f>ROUND(E25*Model!$E$22,1)</f>
        <v>37</v>
      </c>
      <c r="G25">
        <f>ROUND(F25*Model!$E$23,1)</f>
        <v>38.5</v>
      </c>
      <c r="H25">
        <f>ROUND(G25*Model!$E$23,1)</f>
        <v>40</v>
      </c>
      <c r="I25">
        <f>ROUND(H25*Model!$E$23,1)</f>
        <v>41.6</v>
      </c>
      <c r="J25">
        <f>ROUND(I25*Model!$E$23,1)</f>
        <v>43.3</v>
      </c>
      <c r="K25">
        <f>ROUND(J25*Model!$E$23,1)</f>
        <v>45</v>
      </c>
      <c r="L25">
        <f>ROUND(K25*Model!$E$23,1)</f>
        <v>46.8</v>
      </c>
      <c r="M25">
        <f>ROUND(L25*Model!$E$23,1)</f>
        <v>48.7</v>
      </c>
      <c r="N25">
        <f>ROUND(M25*Model!$E$23,1)</f>
        <v>50.6</v>
      </c>
      <c r="O25">
        <f>ROUND(N25*Model!$E$23,1)</f>
        <v>52.6</v>
      </c>
      <c r="P25">
        <f>ROUND(O25*Model!$E$23,1)</f>
        <v>54.7</v>
      </c>
      <c r="Q25">
        <f>ROUND(P25*Model!$E$23,1)</f>
        <v>56.9</v>
      </c>
      <c r="R25">
        <f>ROUND(Q25*Model!$E$23,1)</f>
        <v>59.2</v>
      </c>
    </row>
    <row r="26" spans="1:18" x14ac:dyDescent="0.35">
      <c r="A26" t="s">
        <v>104</v>
      </c>
      <c r="B26" t="s">
        <v>83</v>
      </c>
      <c r="C26">
        <v>30</v>
      </c>
      <c r="D26">
        <f>ROUND(C26*Model!$E$20,1)</f>
        <v>30.3</v>
      </c>
      <c r="E26">
        <f>ROUND(D26*Model!$E$21,1)</f>
        <v>31.8</v>
      </c>
      <c r="F26">
        <f>ROUND(E26*Model!$E$22,1)</f>
        <v>34.700000000000003</v>
      </c>
      <c r="G26">
        <f>ROUND(F26*Model!$E$23,1)</f>
        <v>36.1</v>
      </c>
      <c r="H26">
        <f>ROUND(G26*Model!$E$23,1)</f>
        <v>37.5</v>
      </c>
      <c r="I26">
        <f>ROUND(H26*Model!$E$23,1)</f>
        <v>39</v>
      </c>
      <c r="J26">
        <f>ROUND(I26*Model!$E$23,1)</f>
        <v>40.6</v>
      </c>
      <c r="K26">
        <f>ROUND(J26*Model!$E$23,1)</f>
        <v>42.2</v>
      </c>
      <c r="L26">
        <f>ROUND(K26*Model!$E$23,1)</f>
        <v>43.9</v>
      </c>
      <c r="M26">
        <f>ROUND(L26*Model!$E$23,1)</f>
        <v>45.7</v>
      </c>
      <c r="N26">
        <f>ROUND(M26*Model!$E$23,1)</f>
        <v>47.5</v>
      </c>
      <c r="O26">
        <f>ROUND(N26*Model!$E$23,1)</f>
        <v>49.4</v>
      </c>
      <c r="P26">
        <f>ROUND(O26*Model!$E$23,1)</f>
        <v>51.4</v>
      </c>
      <c r="Q26">
        <f>ROUND(P26*Model!$E$23,1)</f>
        <v>53.5</v>
      </c>
      <c r="R26">
        <f>ROUND(Q26*Model!$E$23,1)</f>
        <v>55.6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C10F-2F7A-4735-A743-2511DF0DA965}">
  <dimension ref="A1:U26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4" width="10.54296875" customWidth="1"/>
    <col min="5" max="5" width="37.54296875" bestFit="1" customWidth="1"/>
    <col min="6" max="21" width="8.90625" customWidth="1"/>
  </cols>
  <sheetData>
    <row r="1" spans="1:21" x14ac:dyDescent="0.35">
      <c r="A1" s="1" t="s">
        <v>50</v>
      </c>
      <c r="B1" s="1" t="s">
        <v>51</v>
      </c>
      <c r="C1" s="1"/>
      <c r="D1" s="1" t="s">
        <v>176</v>
      </c>
      <c r="E1" s="1" t="s">
        <v>53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</row>
    <row r="2" spans="1:21" x14ac:dyDescent="0.35">
      <c r="A2" t="s">
        <v>105</v>
      </c>
      <c r="B2" t="s">
        <v>54</v>
      </c>
      <c r="C2" t="s">
        <v>145</v>
      </c>
      <c r="D2" s="9">
        <f>VLOOKUP(C2,Model!$A$3:$B$8,2,FALSE)</f>
        <v>0.5</v>
      </c>
      <c r="E2" t="s">
        <v>56</v>
      </c>
      <c r="F2">
        <f>'prices EUR'!C2*(1-'costs EUR'!D2)</f>
        <v>10</v>
      </c>
      <c r="G2">
        <f>ROUND(F2*Model!$E$20,1)</f>
        <v>10.1</v>
      </c>
      <c r="H2">
        <f>ROUND(G2*Model!$E$21,1)</f>
        <v>10.6</v>
      </c>
      <c r="I2">
        <f>ROUND(H2*Model!$E$22,1)</f>
        <v>11.6</v>
      </c>
      <c r="J2">
        <f>ROUND(I2*Model!$E$23,1)</f>
        <v>12.1</v>
      </c>
      <c r="K2">
        <f>ROUND(J2*Model!$E$23,1)</f>
        <v>12.6</v>
      </c>
      <c r="L2">
        <f>ROUND(K2*Model!$E$20,1)</f>
        <v>12.7</v>
      </c>
      <c r="M2">
        <f>ROUND(L2*Model!$E$21,1)</f>
        <v>13.3</v>
      </c>
      <c r="N2">
        <f>ROUND(M2*Model!$E$22,1)</f>
        <v>14.5</v>
      </c>
      <c r="O2">
        <f>ROUND(N2*Model!$E$23,1)</f>
        <v>15.1</v>
      </c>
      <c r="P2">
        <f>ROUND(O2*Model!$E$23,1)</f>
        <v>15.7</v>
      </c>
      <c r="Q2">
        <f>ROUND(P2*Model!$E$20,1)</f>
        <v>15.9</v>
      </c>
      <c r="R2">
        <f>ROUND(Q2*Model!$E$21,1)</f>
        <v>16.7</v>
      </c>
      <c r="S2">
        <f>ROUND(R2*Model!$E$22,1)</f>
        <v>18.2</v>
      </c>
      <c r="T2">
        <f>ROUND(S2*Model!$E$23,1)</f>
        <v>18.899999999999999</v>
      </c>
      <c r="U2">
        <f>ROUND(T2*Model!$E$23,1)</f>
        <v>19.7</v>
      </c>
    </row>
    <row r="3" spans="1:21" x14ac:dyDescent="0.35">
      <c r="A3" t="s">
        <v>106</v>
      </c>
      <c r="B3" t="s">
        <v>54</v>
      </c>
      <c r="C3" t="s">
        <v>145</v>
      </c>
      <c r="D3" s="9">
        <f>VLOOKUP(C3,Model!$A$3:$B$8,2,FALSE)</f>
        <v>0.5</v>
      </c>
      <c r="E3" t="s">
        <v>57</v>
      </c>
      <c r="F3">
        <f>'prices EUR'!C3*(1-'costs EUR'!D3)</f>
        <v>9</v>
      </c>
      <c r="G3">
        <f>ROUND(F3*Model!$E$20,1)</f>
        <v>9.1</v>
      </c>
      <c r="H3">
        <f>ROUND(G3*Model!$E$21,1)</f>
        <v>9.5</v>
      </c>
      <c r="I3">
        <f>ROUND(H3*Model!$E$22,1)</f>
        <v>10.4</v>
      </c>
      <c r="J3">
        <f>ROUND(I3*Model!$E$23,1)</f>
        <v>10.8</v>
      </c>
      <c r="K3">
        <f>ROUND(J3*Model!$E$23,1)</f>
        <v>11.2</v>
      </c>
      <c r="L3">
        <f>ROUND(K3*Model!$E$20,1)</f>
        <v>11.3</v>
      </c>
      <c r="M3">
        <f>ROUND(L3*Model!$E$21,1)</f>
        <v>11.9</v>
      </c>
      <c r="N3">
        <f>ROUND(M3*Model!$E$22,1)</f>
        <v>13</v>
      </c>
      <c r="O3">
        <f>ROUND(N3*Model!$E$23,1)</f>
        <v>13.5</v>
      </c>
      <c r="P3">
        <f>ROUND(O3*Model!$E$23,1)</f>
        <v>14</v>
      </c>
      <c r="Q3">
        <f>ROUND(P3*Model!$E$20,1)</f>
        <v>14.1</v>
      </c>
      <c r="R3">
        <f>ROUND(Q3*Model!$E$21,1)</f>
        <v>14.8</v>
      </c>
      <c r="S3">
        <f>ROUND(R3*Model!$E$22,1)</f>
        <v>16.100000000000001</v>
      </c>
      <c r="T3">
        <f>ROUND(S3*Model!$E$23,1)</f>
        <v>16.7</v>
      </c>
      <c r="U3">
        <f>ROUND(T3*Model!$E$23,1)</f>
        <v>17.399999999999999</v>
      </c>
    </row>
    <row r="4" spans="1:21" x14ac:dyDescent="0.35">
      <c r="A4" t="s">
        <v>107</v>
      </c>
      <c r="B4" t="s">
        <v>54</v>
      </c>
      <c r="C4" t="s">
        <v>145</v>
      </c>
      <c r="D4" s="9">
        <f>VLOOKUP(C4,Model!$A$3:$B$8,2,FALSE)</f>
        <v>0.5</v>
      </c>
      <c r="E4" t="s">
        <v>59</v>
      </c>
      <c r="F4">
        <f>'prices EUR'!C4*(1-'costs EUR'!D4)</f>
        <v>195</v>
      </c>
      <c r="G4">
        <f>ROUND(F4*Model!$E$20,1)</f>
        <v>197</v>
      </c>
      <c r="H4">
        <f>ROUND(G4*Model!$E$21,1)</f>
        <v>206.6</v>
      </c>
      <c r="I4">
        <f>ROUND(H4*Model!$E$22,1)</f>
        <v>225.3</v>
      </c>
      <c r="J4">
        <f>ROUND(I4*Model!$E$23,1)</f>
        <v>234.3</v>
      </c>
      <c r="K4">
        <f>ROUND(J4*Model!$E$23,1)</f>
        <v>243.7</v>
      </c>
      <c r="L4">
        <f>ROUND(K4*Model!$E$20,1)</f>
        <v>246.2</v>
      </c>
      <c r="M4">
        <f>ROUND(L4*Model!$E$21,1)</f>
        <v>258.2</v>
      </c>
      <c r="N4">
        <f>ROUND(M4*Model!$E$22,1)</f>
        <v>281.60000000000002</v>
      </c>
      <c r="O4">
        <f>ROUND(N4*Model!$E$23,1)</f>
        <v>292.89999999999998</v>
      </c>
      <c r="P4">
        <f>ROUND(O4*Model!$E$23,1)</f>
        <v>304.60000000000002</v>
      </c>
      <c r="Q4">
        <f>ROUND(P4*Model!$E$20,1)</f>
        <v>307.8</v>
      </c>
      <c r="R4">
        <f>ROUND(Q4*Model!$E$21,1)</f>
        <v>322.89999999999998</v>
      </c>
      <c r="S4">
        <f>ROUND(R4*Model!$E$22,1)</f>
        <v>352.1</v>
      </c>
      <c r="T4">
        <f>ROUND(S4*Model!$E$23,1)</f>
        <v>366.2</v>
      </c>
      <c r="U4">
        <f>ROUND(T4*Model!$E$23,1)</f>
        <v>380.8</v>
      </c>
    </row>
    <row r="5" spans="1:21" x14ac:dyDescent="0.35">
      <c r="A5" t="s">
        <v>108</v>
      </c>
      <c r="B5" t="s">
        <v>54</v>
      </c>
      <c r="C5" t="s">
        <v>145</v>
      </c>
      <c r="D5" s="9">
        <f>VLOOKUP(C5,Model!$A$3:$B$8,2,FALSE)</f>
        <v>0.5</v>
      </c>
      <c r="E5" t="s">
        <v>60</v>
      </c>
      <c r="F5">
        <f>'prices EUR'!C5*(1-'costs EUR'!D5)</f>
        <v>195</v>
      </c>
      <c r="G5">
        <f>ROUND(F5*Model!$E$20,1)</f>
        <v>197</v>
      </c>
      <c r="H5">
        <f>ROUND(G5*Model!$E$21,1)</f>
        <v>206.6</v>
      </c>
      <c r="I5">
        <f>ROUND(H5*Model!$E$22,1)</f>
        <v>225.3</v>
      </c>
      <c r="J5">
        <f>ROUND(I5*Model!$E$23,1)</f>
        <v>234.3</v>
      </c>
      <c r="K5">
        <f>ROUND(J5*Model!$E$23,1)</f>
        <v>243.7</v>
      </c>
      <c r="L5">
        <f>ROUND(K5*Model!$E$20,1)</f>
        <v>246.2</v>
      </c>
      <c r="M5">
        <f>ROUND(L5*Model!$E$21,1)</f>
        <v>258.2</v>
      </c>
      <c r="N5">
        <f>ROUND(M5*Model!$E$22,1)</f>
        <v>281.60000000000002</v>
      </c>
      <c r="O5">
        <f>ROUND(N5*Model!$E$23,1)</f>
        <v>292.89999999999998</v>
      </c>
      <c r="P5">
        <f>ROUND(O5*Model!$E$23,1)</f>
        <v>304.60000000000002</v>
      </c>
      <c r="Q5">
        <f>ROUND(P5*Model!$E$20,1)</f>
        <v>307.8</v>
      </c>
      <c r="R5">
        <f>ROUND(Q5*Model!$E$21,1)</f>
        <v>322.89999999999998</v>
      </c>
      <c r="S5">
        <f>ROUND(R5*Model!$E$22,1)</f>
        <v>352.1</v>
      </c>
      <c r="T5">
        <f>ROUND(S5*Model!$E$23,1)</f>
        <v>366.2</v>
      </c>
      <c r="U5">
        <f>ROUND(T5*Model!$E$23,1)</f>
        <v>380.8</v>
      </c>
    </row>
    <row r="6" spans="1:21" x14ac:dyDescent="0.35">
      <c r="A6" t="s">
        <v>109</v>
      </c>
      <c r="B6" t="s">
        <v>54</v>
      </c>
      <c r="C6" t="s">
        <v>145</v>
      </c>
      <c r="D6" s="9">
        <f>VLOOKUP(C6,Model!$A$3:$B$8,2,FALSE)</f>
        <v>0.5</v>
      </c>
      <c r="E6" t="s">
        <v>61</v>
      </c>
      <c r="F6">
        <f>'prices EUR'!C6*(1-'costs EUR'!D6)</f>
        <v>195</v>
      </c>
      <c r="G6">
        <f>ROUND(F6*Model!$E$20,1)</f>
        <v>197</v>
      </c>
      <c r="H6">
        <f>ROUND(G6*Model!$E$21,1)</f>
        <v>206.6</v>
      </c>
      <c r="I6">
        <f>ROUND(H6*Model!$E$22,1)</f>
        <v>225.3</v>
      </c>
      <c r="J6">
        <f>ROUND(I6*Model!$E$23,1)</f>
        <v>234.3</v>
      </c>
      <c r="K6">
        <f>ROUND(J6*Model!$E$23,1)</f>
        <v>243.7</v>
      </c>
      <c r="L6">
        <f>ROUND(K6*Model!$E$20,1)</f>
        <v>246.2</v>
      </c>
      <c r="M6">
        <f>ROUND(L6*Model!$E$21,1)</f>
        <v>258.2</v>
      </c>
      <c r="N6">
        <f>ROUND(M6*Model!$E$22,1)</f>
        <v>281.60000000000002</v>
      </c>
      <c r="O6">
        <f>ROUND(N6*Model!$E$23,1)</f>
        <v>292.89999999999998</v>
      </c>
      <c r="P6">
        <f>ROUND(O6*Model!$E$23,1)</f>
        <v>304.60000000000002</v>
      </c>
      <c r="Q6">
        <f>ROUND(P6*Model!$E$20,1)</f>
        <v>307.8</v>
      </c>
      <c r="R6">
        <f>ROUND(Q6*Model!$E$21,1)</f>
        <v>322.89999999999998</v>
      </c>
      <c r="S6">
        <f>ROUND(R6*Model!$E$22,1)</f>
        <v>352.1</v>
      </c>
      <c r="T6">
        <f>ROUND(S6*Model!$E$23,1)</f>
        <v>366.2</v>
      </c>
      <c r="U6">
        <f>ROUND(T6*Model!$E$23,1)</f>
        <v>380.8</v>
      </c>
    </row>
    <row r="7" spans="1:21" x14ac:dyDescent="0.35">
      <c r="A7" t="s">
        <v>110</v>
      </c>
      <c r="B7" t="s">
        <v>62</v>
      </c>
      <c r="C7" s="9" t="s">
        <v>134</v>
      </c>
      <c r="D7" s="9">
        <f>VLOOKUP(C7,Model!$A$3:$B$8,2,FALSE)</f>
        <v>0.65</v>
      </c>
      <c r="E7" t="s">
        <v>63</v>
      </c>
      <c r="F7">
        <f>'prices EUR'!C7*(1-'costs EUR'!D7)</f>
        <v>1050</v>
      </c>
      <c r="G7">
        <f>ROUND(F7*Model!$E$20,1)</f>
        <v>1061</v>
      </c>
      <c r="H7">
        <f>ROUND(G7*Model!$E$21,1)</f>
        <v>1112.9000000000001</v>
      </c>
      <c r="I7">
        <f>ROUND(H7*Model!$E$22,1)</f>
        <v>1213.7</v>
      </c>
      <c r="J7">
        <f>ROUND(I7*Model!$E$23,1)</f>
        <v>1262.2</v>
      </c>
      <c r="K7">
        <f>ROUND(J7*Model!$E$23,1)</f>
        <v>1312.7</v>
      </c>
      <c r="L7">
        <f>ROUND(K7*Model!$E$20,1)</f>
        <v>1326.4</v>
      </c>
      <c r="M7">
        <f>ROUND(L7*Model!$E$21,1)</f>
        <v>1391.3</v>
      </c>
      <c r="N7">
        <f>ROUND(M7*Model!$E$22,1)</f>
        <v>1517.3</v>
      </c>
      <c r="O7">
        <f>ROUND(N7*Model!$E$23,1)</f>
        <v>1578</v>
      </c>
      <c r="P7">
        <f>ROUND(O7*Model!$E$23,1)</f>
        <v>1641.1</v>
      </c>
      <c r="Q7">
        <f>ROUND(P7*Model!$E$20,1)</f>
        <v>1658.3</v>
      </c>
      <c r="R7">
        <f>ROUND(Q7*Model!$E$21,1)</f>
        <v>1739.4</v>
      </c>
      <c r="S7">
        <f>ROUND(R7*Model!$E$22,1)</f>
        <v>1897</v>
      </c>
      <c r="T7">
        <f>ROUND(S7*Model!$E$23,1)</f>
        <v>1972.9</v>
      </c>
      <c r="U7">
        <f>ROUND(T7*Model!$E$23,1)</f>
        <v>2051.8000000000002</v>
      </c>
    </row>
    <row r="8" spans="1:21" x14ac:dyDescent="0.35">
      <c r="A8" t="s">
        <v>111</v>
      </c>
      <c r="B8" t="s">
        <v>62</v>
      </c>
      <c r="C8" s="9" t="s">
        <v>134</v>
      </c>
      <c r="D8" s="9">
        <f>VLOOKUP(C8,Model!$A$3:$B$8,2,FALSE)</f>
        <v>0.65</v>
      </c>
      <c r="E8" t="s">
        <v>64</v>
      </c>
      <c r="F8">
        <f>'prices EUR'!C8*(1-'costs EUR'!D8)</f>
        <v>1050</v>
      </c>
      <c r="G8">
        <f>ROUND(F8*Model!$E$20,1)</f>
        <v>1061</v>
      </c>
      <c r="H8">
        <f>ROUND(G8*Model!$E$21,1)</f>
        <v>1112.9000000000001</v>
      </c>
      <c r="I8">
        <f>ROUND(H8*Model!$E$22,1)</f>
        <v>1213.7</v>
      </c>
      <c r="J8">
        <f>ROUND(I8*Model!$E$23,1)</f>
        <v>1262.2</v>
      </c>
      <c r="K8">
        <f>ROUND(J8*Model!$E$23,1)</f>
        <v>1312.7</v>
      </c>
      <c r="L8">
        <f>ROUND(K8*Model!$E$20,1)</f>
        <v>1326.4</v>
      </c>
      <c r="M8">
        <f>ROUND(L8*Model!$E$21,1)</f>
        <v>1391.3</v>
      </c>
      <c r="N8">
        <f>ROUND(M8*Model!$E$22,1)</f>
        <v>1517.3</v>
      </c>
      <c r="O8">
        <f>ROUND(N8*Model!$E$23,1)</f>
        <v>1578</v>
      </c>
      <c r="P8">
        <f>ROUND(O8*Model!$E$23,1)</f>
        <v>1641.1</v>
      </c>
      <c r="Q8">
        <f>ROUND(P8*Model!$E$20,1)</f>
        <v>1658.3</v>
      </c>
      <c r="R8">
        <f>ROUND(Q8*Model!$E$21,1)</f>
        <v>1739.4</v>
      </c>
      <c r="S8">
        <f>ROUND(R8*Model!$E$22,1)</f>
        <v>1897</v>
      </c>
      <c r="T8">
        <f>ROUND(S8*Model!$E$23,1)</f>
        <v>1972.9</v>
      </c>
      <c r="U8">
        <f>ROUND(T8*Model!$E$23,1)</f>
        <v>2051.8000000000002</v>
      </c>
    </row>
    <row r="9" spans="1:21" x14ac:dyDescent="0.35">
      <c r="A9" t="s">
        <v>112</v>
      </c>
      <c r="B9" t="s">
        <v>62</v>
      </c>
      <c r="C9" s="9" t="s">
        <v>134</v>
      </c>
      <c r="D9" s="9">
        <f>VLOOKUP(C9,Model!$A$3:$B$8,2,FALSE)</f>
        <v>0.65</v>
      </c>
      <c r="E9" t="s">
        <v>65</v>
      </c>
      <c r="F9">
        <f>'prices EUR'!C9*(1-'costs EUR'!D9)</f>
        <v>1050</v>
      </c>
      <c r="G9">
        <f>ROUND(F9*Model!$E$20,1)</f>
        <v>1061</v>
      </c>
      <c r="H9">
        <f>ROUND(G9*Model!$E$21,1)</f>
        <v>1112.9000000000001</v>
      </c>
      <c r="I9">
        <f>ROUND(H9*Model!$E$22,1)</f>
        <v>1213.7</v>
      </c>
      <c r="J9">
        <f>ROUND(I9*Model!$E$23,1)</f>
        <v>1262.2</v>
      </c>
      <c r="K9">
        <f>ROUND(J9*Model!$E$23,1)</f>
        <v>1312.7</v>
      </c>
      <c r="L9">
        <f>ROUND(K9*Model!$E$20,1)</f>
        <v>1326.4</v>
      </c>
      <c r="M9">
        <f>ROUND(L9*Model!$E$21,1)</f>
        <v>1391.3</v>
      </c>
      <c r="N9">
        <f>ROUND(M9*Model!$E$22,1)</f>
        <v>1517.3</v>
      </c>
      <c r="O9">
        <f>ROUND(N9*Model!$E$23,1)</f>
        <v>1578</v>
      </c>
      <c r="P9">
        <f>ROUND(O9*Model!$E$23,1)</f>
        <v>1641.1</v>
      </c>
      <c r="Q9">
        <f>ROUND(P9*Model!$E$20,1)</f>
        <v>1658.3</v>
      </c>
      <c r="R9">
        <f>ROUND(Q9*Model!$E$21,1)</f>
        <v>1739.4</v>
      </c>
      <c r="S9">
        <f>ROUND(R9*Model!$E$22,1)</f>
        <v>1897</v>
      </c>
      <c r="T9">
        <f>ROUND(S9*Model!$E$23,1)</f>
        <v>1972.9</v>
      </c>
      <c r="U9">
        <f>ROUND(T9*Model!$E$23,1)</f>
        <v>2051.8000000000002</v>
      </c>
    </row>
    <row r="10" spans="1:21" x14ac:dyDescent="0.35">
      <c r="A10" t="s">
        <v>113</v>
      </c>
      <c r="B10" t="s">
        <v>66</v>
      </c>
      <c r="C10" t="s">
        <v>145</v>
      </c>
      <c r="D10" s="9">
        <f>VLOOKUP(C10,Model!$A$3:$B$8,2,FALSE)</f>
        <v>0.5</v>
      </c>
      <c r="E10" t="s">
        <v>67</v>
      </c>
      <c r="F10">
        <f>'prices EUR'!C10*(1-'costs EUR'!D10)</f>
        <v>37.5</v>
      </c>
      <c r="G10">
        <f>ROUND(F10*Model!$E$20,1)</f>
        <v>37.9</v>
      </c>
      <c r="H10">
        <f>ROUND(G10*Model!$E$21,1)</f>
        <v>39.799999999999997</v>
      </c>
      <c r="I10">
        <f>ROUND(H10*Model!$E$22,1)</f>
        <v>43.4</v>
      </c>
      <c r="J10">
        <f>ROUND(I10*Model!$E$23,1)</f>
        <v>45.1</v>
      </c>
      <c r="K10">
        <f>ROUND(J10*Model!$E$23,1)</f>
        <v>46.9</v>
      </c>
      <c r="L10">
        <f>ROUND(K10*Model!$E$20,1)</f>
        <v>47.4</v>
      </c>
      <c r="M10">
        <f>ROUND(L10*Model!$E$21,1)</f>
        <v>49.7</v>
      </c>
      <c r="N10">
        <f>ROUND(M10*Model!$E$22,1)</f>
        <v>54.2</v>
      </c>
      <c r="O10">
        <f>ROUND(N10*Model!$E$23,1)</f>
        <v>56.4</v>
      </c>
      <c r="P10">
        <f>ROUND(O10*Model!$E$23,1)</f>
        <v>58.7</v>
      </c>
      <c r="Q10">
        <f>ROUND(P10*Model!$E$20,1)</f>
        <v>59.3</v>
      </c>
      <c r="R10">
        <f>ROUND(Q10*Model!$E$21,1)</f>
        <v>62.2</v>
      </c>
      <c r="S10">
        <f>ROUND(R10*Model!$E$22,1)</f>
        <v>67.8</v>
      </c>
      <c r="T10">
        <f>ROUND(S10*Model!$E$23,1)</f>
        <v>70.5</v>
      </c>
      <c r="U10">
        <f>ROUND(T10*Model!$E$23,1)</f>
        <v>73.3</v>
      </c>
    </row>
    <row r="11" spans="1:21" x14ac:dyDescent="0.35">
      <c r="A11" t="s">
        <v>114</v>
      </c>
      <c r="B11" t="s">
        <v>54</v>
      </c>
      <c r="C11" t="s">
        <v>145</v>
      </c>
      <c r="D11" s="9">
        <f>VLOOKUP(C11,Model!$A$3:$B$8,2,FALSE)</f>
        <v>0.5</v>
      </c>
      <c r="E11" t="s">
        <v>68</v>
      </c>
      <c r="F11">
        <f>'prices EUR'!C11*(1-'costs EUR'!D11)</f>
        <v>20</v>
      </c>
      <c r="G11">
        <f>ROUND(F11*Model!$E$20,1)</f>
        <v>20.2</v>
      </c>
      <c r="H11">
        <f>ROUND(G11*Model!$E$21,1)</f>
        <v>21.2</v>
      </c>
      <c r="I11">
        <f>ROUND(H11*Model!$E$22,1)</f>
        <v>23.1</v>
      </c>
      <c r="J11">
        <f>ROUND(I11*Model!$E$23,1)</f>
        <v>24</v>
      </c>
      <c r="K11">
        <f>ROUND(J11*Model!$E$23,1)</f>
        <v>25</v>
      </c>
      <c r="L11">
        <f>ROUND(K11*Model!$E$20,1)</f>
        <v>25.3</v>
      </c>
      <c r="M11">
        <f>ROUND(L11*Model!$E$21,1)</f>
        <v>26.5</v>
      </c>
      <c r="N11">
        <f>ROUND(M11*Model!$E$22,1)</f>
        <v>28.9</v>
      </c>
      <c r="O11">
        <f>ROUND(N11*Model!$E$23,1)</f>
        <v>30.1</v>
      </c>
      <c r="P11">
        <f>ROUND(O11*Model!$E$23,1)</f>
        <v>31.3</v>
      </c>
      <c r="Q11">
        <f>ROUND(P11*Model!$E$20,1)</f>
        <v>31.6</v>
      </c>
      <c r="R11">
        <f>ROUND(Q11*Model!$E$21,1)</f>
        <v>33.1</v>
      </c>
      <c r="S11">
        <f>ROUND(R11*Model!$E$22,1)</f>
        <v>36.1</v>
      </c>
      <c r="T11">
        <f>ROUND(S11*Model!$E$23,1)</f>
        <v>37.5</v>
      </c>
      <c r="U11">
        <f>ROUND(T11*Model!$E$23,1)</f>
        <v>39</v>
      </c>
    </row>
    <row r="12" spans="1:21" x14ac:dyDescent="0.35">
      <c r="A12" t="s">
        <v>115</v>
      </c>
      <c r="B12" t="s">
        <v>54</v>
      </c>
      <c r="C12" t="s">
        <v>145</v>
      </c>
      <c r="D12" s="9">
        <f>VLOOKUP(C12,Model!$A$3:$B$8,2,FALSE)</f>
        <v>0.5</v>
      </c>
      <c r="E12" t="s">
        <v>69</v>
      </c>
      <c r="F12">
        <f>'prices EUR'!C12*(1-'costs EUR'!D12)</f>
        <v>165</v>
      </c>
      <c r="G12">
        <f>ROUND(F12*Model!$E$20,1)</f>
        <v>166.7</v>
      </c>
      <c r="H12">
        <f>ROUND(G12*Model!$E$21,1)</f>
        <v>174.9</v>
      </c>
      <c r="I12">
        <f>ROUND(H12*Model!$E$22,1)</f>
        <v>190.7</v>
      </c>
      <c r="J12">
        <f>ROUND(I12*Model!$E$23,1)</f>
        <v>198.3</v>
      </c>
      <c r="K12">
        <f>ROUND(J12*Model!$E$23,1)</f>
        <v>206.2</v>
      </c>
      <c r="L12">
        <f>ROUND(K12*Model!$E$20,1)</f>
        <v>208.4</v>
      </c>
      <c r="M12">
        <f>ROUND(L12*Model!$E$21,1)</f>
        <v>218.6</v>
      </c>
      <c r="N12">
        <f>ROUND(M12*Model!$E$22,1)</f>
        <v>238.4</v>
      </c>
      <c r="O12">
        <f>ROUND(N12*Model!$E$23,1)</f>
        <v>247.9</v>
      </c>
      <c r="P12">
        <f>ROUND(O12*Model!$E$23,1)</f>
        <v>257.8</v>
      </c>
      <c r="Q12">
        <f>ROUND(P12*Model!$E$20,1)</f>
        <v>260.5</v>
      </c>
      <c r="R12">
        <f>ROUND(Q12*Model!$E$21,1)</f>
        <v>273.2</v>
      </c>
      <c r="S12">
        <f>ROUND(R12*Model!$E$22,1)</f>
        <v>297.89999999999998</v>
      </c>
      <c r="T12">
        <f>ROUND(S12*Model!$E$23,1)</f>
        <v>309.8</v>
      </c>
      <c r="U12">
        <f>ROUND(T12*Model!$E$23,1)</f>
        <v>322.2</v>
      </c>
    </row>
    <row r="13" spans="1:21" x14ac:dyDescent="0.35">
      <c r="A13" t="s">
        <v>116</v>
      </c>
      <c r="B13" t="s">
        <v>54</v>
      </c>
      <c r="C13" t="s">
        <v>145</v>
      </c>
      <c r="D13" s="9">
        <f>VLOOKUP(C13,Model!$A$3:$B$8,2,FALSE)</f>
        <v>0.5</v>
      </c>
      <c r="E13" t="s">
        <v>70</v>
      </c>
      <c r="F13">
        <f>'prices EUR'!C13*(1-'costs EUR'!D13)</f>
        <v>165</v>
      </c>
      <c r="G13">
        <f>ROUND(F13*Model!$E$20,1)</f>
        <v>166.7</v>
      </c>
      <c r="H13">
        <f>ROUND(G13*Model!$E$21,1)</f>
        <v>174.9</v>
      </c>
      <c r="I13">
        <f>ROUND(H13*Model!$E$22,1)</f>
        <v>190.7</v>
      </c>
      <c r="J13">
        <f>ROUND(I13*Model!$E$23,1)</f>
        <v>198.3</v>
      </c>
      <c r="K13">
        <f>ROUND(J13*Model!$E$23,1)</f>
        <v>206.2</v>
      </c>
      <c r="L13">
        <f>ROUND(K13*Model!$E$20,1)</f>
        <v>208.4</v>
      </c>
      <c r="M13">
        <f>ROUND(L13*Model!$E$21,1)</f>
        <v>218.6</v>
      </c>
      <c r="N13">
        <f>ROUND(M13*Model!$E$22,1)</f>
        <v>238.4</v>
      </c>
      <c r="O13">
        <f>ROUND(N13*Model!$E$23,1)</f>
        <v>247.9</v>
      </c>
      <c r="P13">
        <f>ROUND(O13*Model!$E$23,1)</f>
        <v>257.8</v>
      </c>
      <c r="Q13">
        <f>ROUND(P13*Model!$E$20,1)</f>
        <v>260.5</v>
      </c>
      <c r="R13">
        <f>ROUND(Q13*Model!$E$21,1)</f>
        <v>273.2</v>
      </c>
      <c r="S13">
        <f>ROUND(R13*Model!$E$22,1)</f>
        <v>297.89999999999998</v>
      </c>
      <c r="T13">
        <f>ROUND(S13*Model!$E$23,1)</f>
        <v>309.8</v>
      </c>
      <c r="U13">
        <f>ROUND(T13*Model!$E$23,1)</f>
        <v>322.2</v>
      </c>
    </row>
    <row r="14" spans="1:21" x14ac:dyDescent="0.35">
      <c r="A14" t="s">
        <v>117</v>
      </c>
      <c r="B14" t="s">
        <v>54</v>
      </c>
      <c r="C14" t="s">
        <v>145</v>
      </c>
      <c r="D14" s="9">
        <f>VLOOKUP(C14,Model!$A$3:$B$8,2,FALSE)</f>
        <v>0.5</v>
      </c>
      <c r="E14" t="s">
        <v>71</v>
      </c>
      <c r="F14">
        <f>'prices EUR'!C14*(1-'costs EUR'!D14)</f>
        <v>165</v>
      </c>
      <c r="G14">
        <f>ROUND(F14*Model!$E$20,1)</f>
        <v>166.7</v>
      </c>
      <c r="H14">
        <f>ROUND(G14*Model!$E$21,1)</f>
        <v>174.9</v>
      </c>
      <c r="I14">
        <f>ROUND(H14*Model!$E$22,1)</f>
        <v>190.7</v>
      </c>
      <c r="J14">
        <f>ROUND(I14*Model!$E$23,1)</f>
        <v>198.3</v>
      </c>
      <c r="K14">
        <f>ROUND(J14*Model!$E$23,1)</f>
        <v>206.2</v>
      </c>
      <c r="L14">
        <f>ROUND(K14*Model!$E$20,1)</f>
        <v>208.4</v>
      </c>
      <c r="M14">
        <f>ROUND(L14*Model!$E$21,1)</f>
        <v>218.6</v>
      </c>
      <c r="N14">
        <f>ROUND(M14*Model!$E$22,1)</f>
        <v>238.4</v>
      </c>
      <c r="O14">
        <f>ROUND(N14*Model!$E$23,1)</f>
        <v>247.9</v>
      </c>
      <c r="P14">
        <f>ROUND(O14*Model!$E$23,1)</f>
        <v>257.8</v>
      </c>
      <c r="Q14">
        <f>ROUND(P14*Model!$E$20,1)</f>
        <v>260.5</v>
      </c>
      <c r="R14">
        <f>ROUND(Q14*Model!$E$21,1)</f>
        <v>273.2</v>
      </c>
      <c r="S14">
        <f>ROUND(R14*Model!$E$22,1)</f>
        <v>297.89999999999998</v>
      </c>
      <c r="T14">
        <f>ROUND(S14*Model!$E$23,1)</f>
        <v>309.8</v>
      </c>
      <c r="U14">
        <f>ROUND(T14*Model!$E$23,1)</f>
        <v>322.2</v>
      </c>
    </row>
    <row r="15" spans="1:21" x14ac:dyDescent="0.35">
      <c r="A15" t="s">
        <v>118</v>
      </c>
      <c r="B15" t="s">
        <v>66</v>
      </c>
      <c r="C15" t="s">
        <v>145</v>
      </c>
      <c r="D15" s="9">
        <f>VLOOKUP(C15,Model!$A$3:$B$8,2,FALSE)</f>
        <v>0.5</v>
      </c>
      <c r="E15" t="s">
        <v>72</v>
      </c>
      <c r="F15">
        <f>'prices EUR'!C15*(1-'costs EUR'!D15)</f>
        <v>37.5</v>
      </c>
      <c r="G15">
        <f>ROUND(F15*Model!$E$20,1)</f>
        <v>37.9</v>
      </c>
      <c r="H15">
        <f>ROUND(G15*Model!$E$21,1)</f>
        <v>39.799999999999997</v>
      </c>
      <c r="I15">
        <f>ROUND(H15*Model!$E$22,1)</f>
        <v>43.4</v>
      </c>
      <c r="J15">
        <f>ROUND(I15*Model!$E$23,1)</f>
        <v>45.1</v>
      </c>
      <c r="K15">
        <f>ROUND(J15*Model!$E$23,1)</f>
        <v>46.9</v>
      </c>
      <c r="L15">
        <f>ROUND(K15*Model!$E$20,1)</f>
        <v>47.4</v>
      </c>
      <c r="M15">
        <f>ROUND(L15*Model!$E$21,1)</f>
        <v>49.7</v>
      </c>
      <c r="N15">
        <f>ROUND(M15*Model!$E$22,1)</f>
        <v>54.2</v>
      </c>
      <c r="O15">
        <f>ROUND(N15*Model!$E$23,1)</f>
        <v>56.4</v>
      </c>
      <c r="P15">
        <f>ROUND(O15*Model!$E$23,1)</f>
        <v>58.7</v>
      </c>
      <c r="Q15">
        <f>ROUND(P15*Model!$E$20,1)</f>
        <v>59.3</v>
      </c>
      <c r="R15">
        <f>ROUND(Q15*Model!$E$21,1)</f>
        <v>62.2</v>
      </c>
      <c r="S15">
        <f>ROUND(R15*Model!$E$22,1)</f>
        <v>67.8</v>
      </c>
      <c r="T15">
        <f>ROUND(S15*Model!$E$23,1)</f>
        <v>70.5</v>
      </c>
      <c r="U15">
        <f>ROUND(T15*Model!$E$23,1)</f>
        <v>73.3</v>
      </c>
    </row>
    <row r="16" spans="1:21" x14ac:dyDescent="0.35">
      <c r="A16" t="s">
        <v>119</v>
      </c>
      <c r="B16" t="s">
        <v>66</v>
      </c>
      <c r="C16" t="s">
        <v>145</v>
      </c>
      <c r="D16" s="9">
        <f>VLOOKUP(C16,Model!$A$3:$B$8,2,FALSE)</f>
        <v>0.5</v>
      </c>
      <c r="E16" t="s">
        <v>73</v>
      </c>
      <c r="F16">
        <f>'prices EUR'!C16*(1-'costs EUR'!D16)</f>
        <v>25</v>
      </c>
      <c r="G16">
        <f>ROUND(F16*Model!$E$20,1)</f>
        <v>25.3</v>
      </c>
      <c r="H16">
        <f>ROUND(G16*Model!$E$21,1)</f>
        <v>26.5</v>
      </c>
      <c r="I16">
        <f>ROUND(H16*Model!$E$22,1)</f>
        <v>28.9</v>
      </c>
      <c r="J16">
        <f>ROUND(I16*Model!$E$23,1)</f>
        <v>30.1</v>
      </c>
      <c r="K16">
        <f>ROUND(J16*Model!$E$23,1)</f>
        <v>31.3</v>
      </c>
      <c r="L16">
        <f>ROUND(K16*Model!$E$20,1)</f>
        <v>31.6</v>
      </c>
      <c r="M16">
        <f>ROUND(L16*Model!$E$21,1)</f>
        <v>33.1</v>
      </c>
      <c r="N16">
        <f>ROUND(M16*Model!$E$22,1)</f>
        <v>36.1</v>
      </c>
      <c r="O16">
        <f>ROUND(N16*Model!$E$23,1)</f>
        <v>37.5</v>
      </c>
      <c r="P16">
        <f>ROUND(O16*Model!$E$23,1)</f>
        <v>39</v>
      </c>
      <c r="Q16">
        <f>ROUND(P16*Model!$E$20,1)</f>
        <v>39.4</v>
      </c>
      <c r="R16">
        <f>ROUND(Q16*Model!$E$21,1)</f>
        <v>41.3</v>
      </c>
      <c r="S16">
        <f>ROUND(R16*Model!$E$22,1)</f>
        <v>45</v>
      </c>
      <c r="T16">
        <f>ROUND(S16*Model!$E$23,1)</f>
        <v>46.8</v>
      </c>
      <c r="U16">
        <f>ROUND(T16*Model!$E$23,1)</f>
        <v>48.7</v>
      </c>
    </row>
    <row r="17" spans="1:21" x14ac:dyDescent="0.35">
      <c r="A17" t="s">
        <v>120</v>
      </c>
      <c r="B17" t="s">
        <v>54</v>
      </c>
      <c r="C17" t="s">
        <v>145</v>
      </c>
      <c r="D17" s="9">
        <f>VLOOKUP(C17,Model!$A$3:$B$8,2,FALSE)</f>
        <v>0.5</v>
      </c>
      <c r="E17" t="s">
        <v>74</v>
      </c>
      <c r="F17">
        <f>'prices EUR'!C17*(1-'costs EUR'!D17)</f>
        <v>125</v>
      </c>
      <c r="G17">
        <f>ROUND(F17*Model!$E$20,1)</f>
        <v>126.3</v>
      </c>
      <c r="H17">
        <f>ROUND(G17*Model!$E$21,1)</f>
        <v>132.5</v>
      </c>
      <c r="I17">
        <f>ROUND(H17*Model!$E$22,1)</f>
        <v>144.5</v>
      </c>
      <c r="J17">
        <f>ROUND(I17*Model!$E$23,1)</f>
        <v>150.30000000000001</v>
      </c>
      <c r="K17">
        <f>ROUND(J17*Model!$E$23,1)</f>
        <v>156.30000000000001</v>
      </c>
      <c r="L17">
        <f>ROUND(K17*Model!$E$20,1)</f>
        <v>157.9</v>
      </c>
      <c r="M17">
        <f>ROUND(L17*Model!$E$21,1)</f>
        <v>165.6</v>
      </c>
      <c r="N17">
        <f>ROUND(M17*Model!$E$22,1)</f>
        <v>180.6</v>
      </c>
      <c r="O17">
        <f>ROUND(N17*Model!$E$23,1)</f>
        <v>187.8</v>
      </c>
      <c r="P17">
        <f>ROUND(O17*Model!$E$23,1)</f>
        <v>195.3</v>
      </c>
      <c r="Q17">
        <f>ROUND(P17*Model!$E$20,1)</f>
        <v>197.3</v>
      </c>
      <c r="R17">
        <f>ROUND(Q17*Model!$E$21,1)</f>
        <v>207</v>
      </c>
      <c r="S17">
        <f>ROUND(R17*Model!$E$22,1)</f>
        <v>225.8</v>
      </c>
      <c r="T17">
        <f>ROUND(S17*Model!$E$23,1)</f>
        <v>234.8</v>
      </c>
      <c r="U17">
        <f>ROUND(T17*Model!$E$23,1)</f>
        <v>244.2</v>
      </c>
    </row>
    <row r="18" spans="1:21" x14ac:dyDescent="0.35">
      <c r="A18" t="s">
        <v>121</v>
      </c>
      <c r="B18" t="s">
        <v>62</v>
      </c>
      <c r="C18" s="9" t="s">
        <v>136</v>
      </c>
      <c r="D18" s="9">
        <f>VLOOKUP(C18,Model!$A$3:$B$8,2,FALSE)</f>
        <v>0.6</v>
      </c>
      <c r="E18" t="s">
        <v>75</v>
      </c>
      <c r="F18">
        <f>'prices EUR'!C18*(1-'costs EUR'!D18)</f>
        <v>960</v>
      </c>
      <c r="G18">
        <f>ROUND(F18*Model!$E$20,1)</f>
        <v>970</v>
      </c>
      <c r="H18">
        <f>ROUND(G18*Model!$E$21,1)</f>
        <v>1017.5</v>
      </c>
      <c r="I18">
        <f>ROUND(H18*Model!$E$22,1)</f>
        <v>1109.7</v>
      </c>
      <c r="J18">
        <f>ROUND(I18*Model!$E$23,1)</f>
        <v>1154.0999999999999</v>
      </c>
      <c r="K18">
        <f>ROUND(J18*Model!$E$23,1)</f>
        <v>1200.3</v>
      </c>
      <c r="L18">
        <f>ROUND(K18*Model!$E$20,1)</f>
        <v>1212.9000000000001</v>
      </c>
      <c r="M18">
        <f>ROUND(L18*Model!$E$21,1)</f>
        <v>1272.2</v>
      </c>
      <c r="N18">
        <f>ROUND(M18*Model!$E$22,1)</f>
        <v>1387.4</v>
      </c>
      <c r="O18">
        <f>ROUND(N18*Model!$E$23,1)</f>
        <v>1442.9</v>
      </c>
      <c r="P18">
        <f>ROUND(O18*Model!$E$23,1)</f>
        <v>1500.6</v>
      </c>
      <c r="Q18">
        <f>ROUND(P18*Model!$E$20,1)</f>
        <v>1516.3</v>
      </c>
      <c r="R18">
        <f>ROUND(Q18*Model!$E$21,1)</f>
        <v>1590.5</v>
      </c>
      <c r="S18">
        <f>ROUND(R18*Model!$E$22,1)</f>
        <v>1734.6</v>
      </c>
      <c r="T18">
        <f>ROUND(S18*Model!$E$23,1)</f>
        <v>1804</v>
      </c>
      <c r="U18">
        <f>ROUND(T18*Model!$E$23,1)</f>
        <v>1876.2</v>
      </c>
    </row>
    <row r="19" spans="1:21" x14ac:dyDescent="0.35">
      <c r="A19" t="s">
        <v>122</v>
      </c>
      <c r="B19" t="s">
        <v>62</v>
      </c>
      <c r="C19" s="9" t="s">
        <v>136</v>
      </c>
      <c r="D19" s="9">
        <f>VLOOKUP(C19,Model!$A$3:$B$8,2,FALSE)</f>
        <v>0.6</v>
      </c>
      <c r="E19" t="s">
        <v>76</v>
      </c>
      <c r="F19">
        <f>'prices EUR'!C19*(1-'costs EUR'!D19)</f>
        <v>1000</v>
      </c>
      <c r="G19">
        <f>ROUND(F19*Model!$E$20,1)</f>
        <v>1010.5</v>
      </c>
      <c r="H19">
        <f>ROUND(G19*Model!$E$21,1)</f>
        <v>1059.9000000000001</v>
      </c>
      <c r="I19">
        <f>ROUND(H19*Model!$E$22,1)</f>
        <v>1155.9000000000001</v>
      </c>
      <c r="J19">
        <f>ROUND(I19*Model!$E$23,1)</f>
        <v>1202.0999999999999</v>
      </c>
      <c r="K19">
        <f>ROUND(J19*Model!$E$23,1)</f>
        <v>1250.2</v>
      </c>
      <c r="L19">
        <f>ROUND(K19*Model!$E$20,1)</f>
        <v>1263.3</v>
      </c>
      <c r="M19">
        <f>ROUND(L19*Model!$E$21,1)</f>
        <v>1325.1</v>
      </c>
      <c r="N19">
        <f>ROUND(M19*Model!$E$22,1)</f>
        <v>1445.1</v>
      </c>
      <c r="O19">
        <f>ROUND(N19*Model!$E$23,1)</f>
        <v>1502.9</v>
      </c>
      <c r="P19">
        <f>ROUND(O19*Model!$E$23,1)</f>
        <v>1563</v>
      </c>
      <c r="Q19">
        <f>ROUND(P19*Model!$E$20,1)</f>
        <v>1579.3</v>
      </c>
      <c r="R19">
        <f>ROUND(Q19*Model!$E$21,1)</f>
        <v>1656.6</v>
      </c>
      <c r="S19">
        <f>ROUND(R19*Model!$E$22,1)</f>
        <v>1806.7</v>
      </c>
      <c r="T19">
        <f>ROUND(S19*Model!$E$23,1)</f>
        <v>1879</v>
      </c>
      <c r="U19">
        <f>ROUND(T19*Model!$E$23,1)</f>
        <v>1954.2</v>
      </c>
    </row>
    <row r="20" spans="1:21" x14ac:dyDescent="0.35">
      <c r="A20" t="s">
        <v>123</v>
      </c>
      <c r="B20" t="s">
        <v>62</v>
      </c>
      <c r="C20" s="9" t="s">
        <v>134</v>
      </c>
      <c r="D20" s="9">
        <f>VLOOKUP(C20,Model!$A$3:$B$8,2,FALSE)</f>
        <v>0.65</v>
      </c>
      <c r="E20" t="s">
        <v>77</v>
      </c>
      <c r="F20">
        <f>'prices EUR'!C20*(1-'costs EUR'!D20)</f>
        <v>1120</v>
      </c>
      <c r="G20">
        <f>ROUND(F20*Model!$E$20,1)</f>
        <v>1131.7</v>
      </c>
      <c r="H20">
        <f>ROUND(G20*Model!$E$21,1)</f>
        <v>1187.0999999999999</v>
      </c>
      <c r="I20">
        <f>ROUND(H20*Model!$E$22,1)</f>
        <v>1294.5999999999999</v>
      </c>
      <c r="J20">
        <f>ROUND(I20*Model!$E$23,1)</f>
        <v>1346.4</v>
      </c>
      <c r="K20">
        <f>ROUND(J20*Model!$E$23,1)</f>
        <v>1400.3</v>
      </c>
      <c r="L20">
        <f>ROUND(K20*Model!$E$20,1)</f>
        <v>1414.9</v>
      </c>
      <c r="M20">
        <f>ROUND(L20*Model!$E$21,1)</f>
        <v>1484.1</v>
      </c>
      <c r="N20">
        <f>ROUND(M20*Model!$E$22,1)</f>
        <v>1618.5</v>
      </c>
      <c r="O20">
        <f>ROUND(N20*Model!$E$23,1)</f>
        <v>1683.2</v>
      </c>
      <c r="P20">
        <f>ROUND(O20*Model!$E$23,1)</f>
        <v>1750.5</v>
      </c>
      <c r="Q20">
        <f>ROUND(P20*Model!$E$20,1)</f>
        <v>1768.8</v>
      </c>
      <c r="R20">
        <f>ROUND(Q20*Model!$E$21,1)</f>
        <v>1855.3</v>
      </c>
      <c r="S20">
        <f>ROUND(R20*Model!$E$22,1)</f>
        <v>2023.4</v>
      </c>
      <c r="T20">
        <f>ROUND(S20*Model!$E$23,1)</f>
        <v>2104.3000000000002</v>
      </c>
      <c r="U20">
        <f>ROUND(T20*Model!$E$23,1)</f>
        <v>2188.5</v>
      </c>
    </row>
    <row r="21" spans="1:21" x14ac:dyDescent="0.35">
      <c r="A21" t="s">
        <v>124</v>
      </c>
      <c r="B21" t="s">
        <v>62</v>
      </c>
      <c r="C21" s="9" t="s">
        <v>134</v>
      </c>
      <c r="D21" s="9">
        <f>VLOOKUP(C21,Model!$A$3:$B$8,2,FALSE)</f>
        <v>0.65</v>
      </c>
      <c r="E21" t="s">
        <v>78</v>
      </c>
      <c r="F21">
        <f>'prices EUR'!C21*(1-'costs EUR'!D21)</f>
        <v>1120</v>
      </c>
      <c r="G21">
        <f>ROUND(F21*Model!$E$20,1)</f>
        <v>1131.7</v>
      </c>
      <c r="H21">
        <f>ROUND(G21*Model!$E$21,1)</f>
        <v>1187.0999999999999</v>
      </c>
      <c r="I21">
        <f>ROUND(H21*Model!$E$22,1)</f>
        <v>1294.5999999999999</v>
      </c>
      <c r="J21">
        <f>ROUND(I21*Model!$E$23,1)</f>
        <v>1346.4</v>
      </c>
      <c r="K21">
        <f>ROUND(J21*Model!$E$23,1)</f>
        <v>1400.3</v>
      </c>
      <c r="L21">
        <f>ROUND(K21*Model!$E$20,1)</f>
        <v>1414.9</v>
      </c>
      <c r="M21">
        <f>ROUND(L21*Model!$E$21,1)</f>
        <v>1484.1</v>
      </c>
      <c r="N21">
        <f>ROUND(M21*Model!$E$22,1)</f>
        <v>1618.5</v>
      </c>
      <c r="O21">
        <f>ROUND(N21*Model!$E$23,1)</f>
        <v>1683.2</v>
      </c>
      <c r="P21">
        <f>ROUND(O21*Model!$E$23,1)</f>
        <v>1750.5</v>
      </c>
      <c r="Q21">
        <f>ROUND(P21*Model!$E$20,1)</f>
        <v>1768.8</v>
      </c>
      <c r="R21">
        <f>ROUND(Q21*Model!$E$21,1)</f>
        <v>1855.3</v>
      </c>
      <c r="S21">
        <f>ROUND(R21*Model!$E$22,1)</f>
        <v>2023.4</v>
      </c>
      <c r="T21">
        <f>ROUND(S21*Model!$E$23,1)</f>
        <v>2104.3000000000002</v>
      </c>
      <c r="U21">
        <f>ROUND(T21*Model!$E$23,1)</f>
        <v>2188.5</v>
      </c>
    </row>
    <row r="22" spans="1:21" x14ac:dyDescent="0.35">
      <c r="A22" t="s">
        <v>125</v>
      </c>
      <c r="B22" t="s">
        <v>62</v>
      </c>
      <c r="C22" s="9" t="s">
        <v>134</v>
      </c>
      <c r="D22" s="9">
        <f>VLOOKUP(C22,Model!$A$3:$B$8,2,FALSE)</f>
        <v>0.65</v>
      </c>
      <c r="E22" t="s">
        <v>79</v>
      </c>
      <c r="F22">
        <f>'prices EUR'!C22*(1-'costs EUR'!D22)</f>
        <v>1120</v>
      </c>
      <c r="G22">
        <f>ROUND(F22*Model!$E$20,1)</f>
        <v>1131.7</v>
      </c>
      <c r="H22">
        <f>ROUND(G22*Model!$E$21,1)</f>
        <v>1187.0999999999999</v>
      </c>
      <c r="I22">
        <f>ROUND(H22*Model!$E$22,1)</f>
        <v>1294.5999999999999</v>
      </c>
      <c r="J22">
        <f>ROUND(I22*Model!$E$23,1)</f>
        <v>1346.4</v>
      </c>
      <c r="K22">
        <f>ROUND(J22*Model!$E$23,1)</f>
        <v>1400.3</v>
      </c>
      <c r="L22">
        <f>ROUND(K22*Model!$E$20,1)</f>
        <v>1414.9</v>
      </c>
      <c r="M22">
        <f>ROUND(L22*Model!$E$21,1)</f>
        <v>1484.1</v>
      </c>
      <c r="N22">
        <f>ROUND(M22*Model!$E$22,1)</f>
        <v>1618.5</v>
      </c>
      <c r="O22">
        <f>ROUND(N22*Model!$E$23,1)</f>
        <v>1683.2</v>
      </c>
      <c r="P22">
        <f>ROUND(O22*Model!$E$23,1)</f>
        <v>1750.5</v>
      </c>
      <c r="Q22">
        <f>ROUND(P22*Model!$E$20,1)</f>
        <v>1768.8</v>
      </c>
      <c r="R22">
        <f>ROUND(Q22*Model!$E$21,1)</f>
        <v>1855.3</v>
      </c>
      <c r="S22">
        <f>ROUND(R22*Model!$E$22,1)</f>
        <v>2023.4</v>
      </c>
      <c r="T22">
        <f>ROUND(S22*Model!$E$23,1)</f>
        <v>2104.3000000000002</v>
      </c>
      <c r="U22">
        <f>ROUND(T22*Model!$E$23,1)</f>
        <v>2188.5</v>
      </c>
    </row>
    <row r="23" spans="1:21" x14ac:dyDescent="0.35">
      <c r="A23" t="s">
        <v>126</v>
      </c>
      <c r="B23" t="s">
        <v>54</v>
      </c>
      <c r="C23" t="s">
        <v>145</v>
      </c>
      <c r="D23" s="9">
        <f>VLOOKUP(C23,Model!$A$3:$B$8,2,FALSE)</f>
        <v>0.5</v>
      </c>
      <c r="E23" t="s">
        <v>80</v>
      </c>
      <c r="F23">
        <f>'prices EUR'!C23*(1-'costs EUR'!D23)</f>
        <v>14</v>
      </c>
      <c r="G23">
        <f>ROUND(F23*Model!$E$20,1)</f>
        <v>14.1</v>
      </c>
      <c r="H23">
        <f>ROUND(G23*Model!$E$21,1)</f>
        <v>14.8</v>
      </c>
      <c r="I23">
        <f>ROUND(H23*Model!$E$22,1)</f>
        <v>16.100000000000001</v>
      </c>
      <c r="J23">
        <f>ROUND(I23*Model!$E$23,1)</f>
        <v>16.7</v>
      </c>
      <c r="K23">
        <f>ROUND(J23*Model!$E$23,1)</f>
        <v>17.399999999999999</v>
      </c>
      <c r="L23">
        <f>ROUND(K23*Model!$E$20,1)</f>
        <v>17.600000000000001</v>
      </c>
      <c r="M23">
        <f>ROUND(L23*Model!$E$21,1)</f>
        <v>18.5</v>
      </c>
      <c r="N23">
        <f>ROUND(M23*Model!$E$22,1)</f>
        <v>20.2</v>
      </c>
      <c r="O23">
        <f>ROUND(N23*Model!$E$23,1)</f>
        <v>21</v>
      </c>
      <c r="P23">
        <f>ROUND(O23*Model!$E$23,1)</f>
        <v>21.8</v>
      </c>
      <c r="Q23">
        <f>ROUND(P23*Model!$E$20,1)</f>
        <v>22</v>
      </c>
      <c r="R23">
        <f>ROUND(Q23*Model!$E$21,1)</f>
        <v>23.1</v>
      </c>
      <c r="S23">
        <f>ROUND(R23*Model!$E$22,1)</f>
        <v>25.2</v>
      </c>
      <c r="T23">
        <f>ROUND(S23*Model!$E$23,1)</f>
        <v>26.2</v>
      </c>
      <c r="U23">
        <f>ROUND(T23*Model!$E$23,1)</f>
        <v>27.2</v>
      </c>
    </row>
    <row r="24" spans="1:21" x14ac:dyDescent="0.35">
      <c r="A24" t="s">
        <v>102</v>
      </c>
      <c r="B24" t="s">
        <v>66</v>
      </c>
      <c r="C24" t="s">
        <v>145</v>
      </c>
      <c r="D24" s="9">
        <f>VLOOKUP(C24,Model!$A$3:$B$8,2,FALSE)</f>
        <v>0.5</v>
      </c>
      <c r="E24" t="s">
        <v>81</v>
      </c>
      <c r="F24">
        <f>'prices EUR'!C24*(1-'costs EUR'!D24)</f>
        <v>25</v>
      </c>
      <c r="G24">
        <f>ROUND(F24*Model!$E$20,1)</f>
        <v>25.3</v>
      </c>
      <c r="H24">
        <f>ROUND(G24*Model!$E$21,1)</f>
        <v>26.5</v>
      </c>
      <c r="I24">
        <f>ROUND(H24*Model!$E$22,1)</f>
        <v>28.9</v>
      </c>
      <c r="J24">
        <f>ROUND(I24*Model!$E$23,1)</f>
        <v>30.1</v>
      </c>
      <c r="K24">
        <f>ROUND(J24*Model!$E$23,1)</f>
        <v>31.3</v>
      </c>
      <c r="L24">
        <f>ROUND(K24*Model!$E$20,1)</f>
        <v>31.6</v>
      </c>
      <c r="M24">
        <f>ROUND(L24*Model!$E$21,1)</f>
        <v>33.1</v>
      </c>
      <c r="N24">
        <f>ROUND(M24*Model!$E$22,1)</f>
        <v>36.1</v>
      </c>
      <c r="O24">
        <f>ROUND(N24*Model!$E$23,1)</f>
        <v>37.5</v>
      </c>
      <c r="P24">
        <f>ROUND(O24*Model!$E$23,1)</f>
        <v>39</v>
      </c>
      <c r="Q24">
        <f>ROUND(P24*Model!$E$20,1)</f>
        <v>39.4</v>
      </c>
      <c r="R24">
        <f>ROUND(Q24*Model!$E$21,1)</f>
        <v>41.3</v>
      </c>
      <c r="S24">
        <f>ROUND(R24*Model!$E$22,1)</f>
        <v>45</v>
      </c>
      <c r="T24">
        <f>ROUND(S24*Model!$E$23,1)</f>
        <v>46.8</v>
      </c>
      <c r="U24">
        <f>ROUND(T24*Model!$E$23,1)</f>
        <v>48.7</v>
      </c>
    </row>
    <row r="25" spans="1:21" x14ac:dyDescent="0.35">
      <c r="A25" t="s">
        <v>103</v>
      </c>
      <c r="B25" t="s">
        <v>54</v>
      </c>
      <c r="C25" t="s">
        <v>145</v>
      </c>
      <c r="D25" s="9">
        <f>VLOOKUP(C25,Model!$A$3:$B$8,2,FALSE)</f>
        <v>0.5</v>
      </c>
      <c r="E25" t="s">
        <v>82</v>
      </c>
      <c r="F25">
        <f>'prices EUR'!C25*(1-'costs EUR'!D25)</f>
        <v>16</v>
      </c>
      <c r="G25">
        <f>ROUND(F25*Model!$E$20,1)</f>
        <v>16.2</v>
      </c>
      <c r="H25">
        <f>ROUND(G25*Model!$E$21,1)</f>
        <v>17</v>
      </c>
      <c r="I25">
        <f>ROUND(H25*Model!$E$22,1)</f>
        <v>18.5</v>
      </c>
      <c r="J25">
        <f>ROUND(I25*Model!$E$23,1)</f>
        <v>19.2</v>
      </c>
      <c r="K25">
        <f>ROUND(J25*Model!$E$23,1)</f>
        <v>20</v>
      </c>
      <c r="L25">
        <f>ROUND(K25*Model!$E$20,1)</f>
        <v>20.2</v>
      </c>
      <c r="M25">
        <f>ROUND(L25*Model!$E$21,1)</f>
        <v>21.2</v>
      </c>
      <c r="N25">
        <f>ROUND(M25*Model!$E$22,1)</f>
        <v>23.1</v>
      </c>
      <c r="O25">
        <f>ROUND(N25*Model!$E$23,1)</f>
        <v>24</v>
      </c>
      <c r="P25">
        <f>ROUND(O25*Model!$E$23,1)</f>
        <v>25</v>
      </c>
      <c r="Q25">
        <f>ROUND(P25*Model!$E$20,1)</f>
        <v>25.3</v>
      </c>
      <c r="R25">
        <f>ROUND(Q25*Model!$E$21,1)</f>
        <v>26.5</v>
      </c>
      <c r="S25">
        <f>ROUND(R25*Model!$E$22,1)</f>
        <v>28.9</v>
      </c>
      <c r="T25">
        <f>ROUND(S25*Model!$E$23,1)</f>
        <v>30.1</v>
      </c>
      <c r="U25">
        <f>ROUND(T25*Model!$E$23,1)</f>
        <v>31.3</v>
      </c>
    </row>
    <row r="26" spans="1:21" x14ac:dyDescent="0.35">
      <c r="A26" t="s">
        <v>104</v>
      </c>
      <c r="B26" t="s">
        <v>54</v>
      </c>
      <c r="C26" t="s">
        <v>145</v>
      </c>
      <c r="D26" s="9">
        <f>VLOOKUP(C26,Model!$A$3:$B$8,2,FALSE)</f>
        <v>0.5</v>
      </c>
      <c r="E26" t="s">
        <v>83</v>
      </c>
      <c r="F26">
        <f>'prices EUR'!C26*(1-'costs EUR'!D26)</f>
        <v>15</v>
      </c>
      <c r="G26">
        <f>ROUND(F26*Model!$E$20,1)</f>
        <v>15.2</v>
      </c>
      <c r="H26">
        <f>ROUND(G26*Model!$E$21,1)</f>
        <v>15.9</v>
      </c>
      <c r="I26">
        <f>ROUND(H26*Model!$E$22,1)</f>
        <v>17.3</v>
      </c>
      <c r="J26">
        <f>ROUND(I26*Model!$E$23,1)</f>
        <v>18</v>
      </c>
      <c r="K26">
        <f>ROUND(J26*Model!$E$23,1)</f>
        <v>18.7</v>
      </c>
      <c r="L26">
        <f>ROUND(K26*Model!$E$20,1)</f>
        <v>18.899999999999999</v>
      </c>
      <c r="M26">
        <f>ROUND(L26*Model!$E$21,1)</f>
        <v>19.8</v>
      </c>
      <c r="N26">
        <f>ROUND(M26*Model!$E$22,1)</f>
        <v>21.6</v>
      </c>
      <c r="O26">
        <f>ROUND(N26*Model!$E$23,1)</f>
        <v>22.5</v>
      </c>
      <c r="P26">
        <f>ROUND(O26*Model!$E$23,1)</f>
        <v>23.4</v>
      </c>
      <c r="Q26">
        <f>ROUND(P26*Model!$E$20,1)</f>
        <v>23.6</v>
      </c>
      <c r="R26">
        <f>ROUND(Q26*Model!$E$21,1)</f>
        <v>24.8</v>
      </c>
      <c r="S26">
        <f>ROUND(R26*Model!$E$22,1)</f>
        <v>27</v>
      </c>
      <c r="T26">
        <f>ROUND(S26*Model!$E$23,1)</f>
        <v>28.1</v>
      </c>
      <c r="U26">
        <f>ROUND(T26*Model!$E$23,1)</f>
        <v>29.2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254-2365-46FC-92E6-164A281C216D}">
  <dimension ref="A1:R26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  <col min="19" max="23" width="7.4531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105</v>
      </c>
      <c r="B2" t="s">
        <v>56</v>
      </c>
      <c r="C2">
        <f>ROUND('prices EUR'!C2*Model!$D$26,1)</f>
        <v>22.4</v>
      </c>
      <c r="D2">
        <f>ROUND('prices EUR'!D2*Model!$D$27,1)</f>
        <v>24.7</v>
      </c>
      <c r="E2">
        <f>ROUND('prices EUR'!E2*Model!$D$28,1)</f>
        <v>24.1</v>
      </c>
      <c r="F2">
        <f>ROUND('prices EUR'!F2*Model!$D$29,1)</f>
        <v>24.6</v>
      </c>
      <c r="G2">
        <f>ROUND('prices EUR'!G2*Model!$D$29,1)</f>
        <v>25.6</v>
      </c>
      <c r="H2">
        <f>ROUND('prices EUR'!H2*Model!$D$29,1)</f>
        <v>26.7</v>
      </c>
      <c r="I2">
        <f>ROUND('prices EUR'!I2*Model!$D$29,1)</f>
        <v>27.7</v>
      </c>
      <c r="J2">
        <f>ROUND('prices EUR'!J2*Model!$D$29,1)</f>
        <v>28.8</v>
      </c>
      <c r="K2">
        <f>ROUND('prices EUR'!K2*Model!$D$29,1)</f>
        <v>30</v>
      </c>
      <c r="L2">
        <f>ROUND('prices EUR'!L2*Model!$D$29,1)</f>
        <v>31.1</v>
      </c>
      <c r="M2">
        <f>ROUND('prices EUR'!M2*Model!$D$29,1)</f>
        <v>32.4</v>
      </c>
      <c r="N2">
        <f>ROUND('prices EUR'!N2*Model!$D$29,1)</f>
        <v>33.700000000000003</v>
      </c>
      <c r="O2">
        <f>ROUND('prices EUR'!O2*Model!$D$29,1)</f>
        <v>35.1</v>
      </c>
      <c r="P2">
        <f>ROUND('prices EUR'!P2*Model!$D$29,1)</f>
        <v>36.5</v>
      </c>
      <c r="Q2">
        <f>ROUND('prices EUR'!Q2*Model!$D$29,1)</f>
        <v>38</v>
      </c>
      <c r="R2">
        <f>ROUND('prices EUR'!R2*Model!$D$29,1)</f>
        <v>39.5</v>
      </c>
    </row>
    <row r="3" spans="1:18" x14ac:dyDescent="0.35">
      <c r="A3" t="s">
        <v>106</v>
      </c>
      <c r="B3" t="s">
        <v>57</v>
      </c>
      <c r="C3">
        <f>ROUND('prices EUR'!C3*Model!$D$26,1)</f>
        <v>20.2</v>
      </c>
      <c r="D3">
        <f>ROUND('prices EUR'!D3*Model!$D$27,1)</f>
        <v>22.3</v>
      </c>
      <c r="E3">
        <f>ROUND('prices EUR'!E3*Model!$D$28,1)</f>
        <v>21.7</v>
      </c>
      <c r="F3">
        <f>ROUND('prices EUR'!F3*Model!$D$29,1)</f>
        <v>22.2</v>
      </c>
      <c r="G3">
        <f>ROUND('prices EUR'!G3*Model!$D$29,1)</f>
        <v>23</v>
      </c>
      <c r="H3">
        <f>ROUND('prices EUR'!H3*Model!$D$29,1)</f>
        <v>24</v>
      </c>
      <c r="I3">
        <f>ROUND('prices EUR'!I3*Model!$D$29,1)</f>
        <v>25</v>
      </c>
      <c r="J3">
        <f>ROUND('prices EUR'!J3*Model!$D$29,1)</f>
        <v>25.9</v>
      </c>
      <c r="K3">
        <f>ROUND('prices EUR'!K3*Model!$D$29,1)</f>
        <v>27</v>
      </c>
      <c r="L3">
        <f>ROUND('prices EUR'!L3*Model!$D$29,1)</f>
        <v>28.1</v>
      </c>
      <c r="M3">
        <f>ROUND('prices EUR'!M3*Model!$D$29,1)</f>
        <v>29.2</v>
      </c>
      <c r="N3">
        <f>ROUND('prices EUR'!N3*Model!$D$29,1)</f>
        <v>30.4</v>
      </c>
      <c r="O3">
        <f>ROUND('prices EUR'!O3*Model!$D$29,1)</f>
        <v>31.6</v>
      </c>
      <c r="P3">
        <f>ROUND('prices EUR'!P3*Model!$D$29,1)</f>
        <v>32.9</v>
      </c>
      <c r="Q3">
        <f>ROUND('prices EUR'!Q3*Model!$D$29,1)</f>
        <v>34.1</v>
      </c>
      <c r="R3">
        <f>ROUND('prices EUR'!R3*Model!$D$29,1)</f>
        <v>35.5</v>
      </c>
    </row>
    <row r="4" spans="1:18" x14ac:dyDescent="0.35">
      <c r="A4" t="s">
        <v>107</v>
      </c>
      <c r="B4" t="s">
        <v>59</v>
      </c>
      <c r="C4">
        <f>ROUND('prices EUR'!C4*Model!$D$26,1)</f>
        <v>436.9</v>
      </c>
      <c r="D4">
        <f>ROUND('prices EUR'!D4*Model!$D$27,1)</f>
        <v>482.2</v>
      </c>
      <c r="E4">
        <f>ROUND('prices EUR'!E4*Model!$D$28,1)</f>
        <v>470.2</v>
      </c>
      <c r="F4">
        <f>ROUND('prices EUR'!F4*Model!$D$29,1)</f>
        <v>480.9</v>
      </c>
      <c r="G4">
        <f>ROUND('prices EUR'!G4*Model!$D$29,1)</f>
        <v>500.1</v>
      </c>
      <c r="H4">
        <f>ROUND('prices EUR'!H4*Model!$D$29,1)</f>
        <v>520.1</v>
      </c>
      <c r="I4">
        <f>ROUND('prices EUR'!I4*Model!$D$29,1)</f>
        <v>540.9</v>
      </c>
      <c r="J4">
        <f>ROUND('prices EUR'!J4*Model!$D$29,1)</f>
        <v>562.6</v>
      </c>
      <c r="K4">
        <f>ROUND('prices EUR'!K4*Model!$D$29,1)</f>
        <v>585.1</v>
      </c>
      <c r="L4">
        <f>ROUND('prices EUR'!L4*Model!$D$29,1)</f>
        <v>608.4</v>
      </c>
      <c r="M4">
        <f>ROUND('prices EUR'!M4*Model!$D$29,1)</f>
        <v>632.70000000000005</v>
      </c>
      <c r="N4">
        <f>ROUND('prices EUR'!N4*Model!$D$29,1)</f>
        <v>658</v>
      </c>
      <c r="O4">
        <f>ROUND('prices EUR'!O4*Model!$D$29,1)</f>
        <v>684.4</v>
      </c>
      <c r="P4">
        <f>ROUND('prices EUR'!P4*Model!$D$29,1)</f>
        <v>711.8</v>
      </c>
      <c r="Q4">
        <f>ROUND('prices EUR'!Q4*Model!$D$29,1)</f>
        <v>740.3</v>
      </c>
      <c r="R4">
        <f>ROUND('prices EUR'!R4*Model!$D$29,1)</f>
        <v>769.9</v>
      </c>
    </row>
    <row r="5" spans="1:18" x14ac:dyDescent="0.35">
      <c r="A5" t="s">
        <v>108</v>
      </c>
      <c r="B5" t="s">
        <v>60</v>
      </c>
      <c r="C5">
        <f>ROUND('prices EUR'!C5*Model!$D$26,1)</f>
        <v>436.9</v>
      </c>
      <c r="D5">
        <f>ROUND('prices EUR'!D5*Model!$D$27,1)</f>
        <v>482.2</v>
      </c>
      <c r="E5">
        <f>ROUND('prices EUR'!E5*Model!$D$28,1)</f>
        <v>470.2</v>
      </c>
      <c r="F5">
        <f>ROUND('prices EUR'!F5*Model!$D$29,1)</f>
        <v>480.9</v>
      </c>
      <c r="G5">
        <f>ROUND('prices EUR'!G5*Model!$D$29,1)</f>
        <v>500.1</v>
      </c>
      <c r="H5">
        <f>ROUND('prices EUR'!H5*Model!$D$29,1)</f>
        <v>520.1</v>
      </c>
      <c r="I5">
        <f>ROUND('prices EUR'!I5*Model!$D$29,1)</f>
        <v>540.9</v>
      </c>
      <c r="J5">
        <f>ROUND('prices EUR'!J5*Model!$D$29,1)</f>
        <v>562.6</v>
      </c>
      <c r="K5">
        <f>ROUND('prices EUR'!K5*Model!$D$29,1)</f>
        <v>585.1</v>
      </c>
      <c r="L5">
        <f>ROUND('prices EUR'!L5*Model!$D$29,1)</f>
        <v>608.4</v>
      </c>
      <c r="M5">
        <f>ROUND('prices EUR'!M5*Model!$D$29,1)</f>
        <v>632.70000000000005</v>
      </c>
      <c r="N5">
        <f>ROUND('prices EUR'!N5*Model!$D$29,1)</f>
        <v>658</v>
      </c>
      <c r="O5">
        <f>ROUND('prices EUR'!O5*Model!$D$29,1)</f>
        <v>684.4</v>
      </c>
      <c r="P5">
        <f>ROUND('prices EUR'!P5*Model!$D$29,1)</f>
        <v>711.8</v>
      </c>
      <c r="Q5">
        <f>ROUND('prices EUR'!Q5*Model!$D$29,1)</f>
        <v>740.3</v>
      </c>
      <c r="R5">
        <f>ROUND('prices EUR'!R5*Model!$D$29,1)</f>
        <v>769.9</v>
      </c>
    </row>
    <row r="6" spans="1:18" x14ac:dyDescent="0.35">
      <c r="A6" t="s">
        <v>109</v>
      </c>
      <c r="B6" t="s">
        <v>61</v>
      </c>
      <c r="C6">
        <f>ROUND('prices EUR'!C6*Model!$D$26,1)</f>
        <v>436.9</v>
      </c>
      <c r="D6">
        <f>ROUND('prices EUR'!D6*Model!$D$27,1)</f>
        <v>482.2</v>
      </c>
      <c r="E6">
        <f>ROUND('prices EUR'!E6*Model!$D$28,1)</f>
        <v>470.2</v>
      </c>
      <c r="F6">
        <f>ROUND('prices EUR'!F6*Model!$D$29,1)</f>
        <v>480.9</v>
      </c>
      <c r="G6">
        <f>ROUND('prices EUR'!G6*Model!$D$29,1)</f>
        <v>500.1</v>
      </c>
      <c r="H6">
        <f>ROUND('prices EUR'!H6*Model!$D$29,1)</f>
        <v>520.1</v>
      </c>
      <c r="I6">
        <f>ROUND('prices EUR'!I6*Model!$D$29,1)</f>
        <v>540.9</v>
      </c>
      <c r="J6">
        <f>ROUND('prices EUR'!J6*Model!$D$29,1)</f>
        <v>562.6</v>
      </c>
      <c r="K6">
        <f>ROUND('prices EUR'!K6*Model!$D$29,1)</f>
        <v>585.1</v>
      </c>
      <c r="L6">
        <f>ROUND('prices EUR'!L6*Model!$D$29,1)</f>
        <v>608.4</v>
      </c>
      <c r="M6">
        <f>ROUND('prices EUR'!M6*Model!$D$29,1)</f>
        <v>632.70000000000005</v>
      </c>
      <c r="N6">
        <f>ROUND('prices EUR'!N6*Model!$D$29,1)</f>
        <v>658</v>
      </c>
      <c r="O6">
        <f>ROUND('prices EUR'!O6*Model!$D$29,1)</f>
        <v>684.4</v>
      </c>
      <c r="P6">
        <f>ROUND('prices EUR'!P6*Model!$D$29,1)</f>
        <v>711.8</v>
      </c>
      <c r="Q6">
        <f>ROUND('prices EUR'!Q6*Model!$D$29,1)</f>
        <v>740.3</v>
      </c>
      <c r="R6">
        <f>ROUND('prices EUR'!R6*Model!$D$29,1)</f>
        <v>769.9</v>
      </c>
    </row>
    <row r="7" spans="1:18" x14ac:dyDescent="0.35">
      <c r="A7" t="s">
        <v>110</v>
      </c>
      <c r="B7" t="s">
        <v>63</v>
      </c>
      <c r="C7">
        <f>ROUND('prices EUR'!C7*Model!$D$26,1)</f>
        <v>3360.5</v>
      </c>
      <c r="D7">
        <f>ROUND('prices EUR'!D7*Model!$D$27,1)</f>
        <v>3708.9</v>
      </c>
      <c r="E7">
        <f>ROUND('prices EUR'!E7*Model!$D$28,1)</f>
        <v>3616.6</v>
      </c>
      <c r="F7">
        <f>ROUND('prices EUR'!F7*Model!$D$29,1)</f>
        <v>3698.9</v>
      </c>
      <c r="G7">
        <f>ROUND('prices EUR'!G7*Model!$D$29,1)</f>
        <v>3846.8</v>
      </c>
      <c r="H7">
        <f>ROUND('prices EUR'!H7*Model!$D$29,1)</f>
        <v>4000.7</v>
      </c>
      <c r="I7">
        <f>ROUND('prices EUR'!I7*Model!$D$29,1)</f>
        <v>4160.7</v>
      </c>
      <c r="J7">
        <f>ROUND('prices EUR'!J7*Model!$D$29,1)</f>
        <v>4327.1000000000004</v>
      </c>
      <c r="K7">
        <f>ROUND('prices EUR'!K7*Model!$D$29,1)</f>
        <v>4500.2</v>
      </c>
      <c r="L7">
        <f>ROUND('prices EUR'!L7*Model!$D$29,1)</f>
        <v>4680.3</v>
      </c>
      <c r="M7">
        <f>ROUND('prices EUR'!M7*Model!$D$29,1)</f>
        <v>4867.5</v>
      </c>
      <c r="N7">
        <f>ROUND('prices EUR'!N7*Model!$D$29,1)</f>
        <v>5062.2</v>
      </c>
      <c r="O7">
        <f>ROUND('prices EUR'!O7*Model!$D$29,1)</f>
        <v>5264.6</v>
      </c>
      <c r="P7">
        <f>ROUND('prices EUR'!P7*Model!$D$29,1)</f>
        <v>5475.2</v>
      </c>
      <c r="Q7">
        <f>ROUND('prices EUR'!Q7*Model!$D$29,1)</f>
        <v>5694.2</v>
      </c>
      <c r="R7">
        <f>ROUND('prices EUR'!R7*Model!$D$29,1)</f>
        <v>5921.9</v>
      </c>
    </row>
    <row r="8" spans="1:18" x14ac:dyDescent="0.35">
      <c r="A8" t="s">
        <v>111</v>
      </c>
      <c r="B8" t="s">
        <v>64</v>
      </c>
      <c r="C8">
        <f>ROUND('prices EUR'!C8*Model!$D$26,1)</f>
        <v>3360.5</v>
      </c>
      <c r="D8">
        <f>ROUND('prices EUR'!D8*Model!$D$27,1)</f>
        <v>3708.9</v>
      </c>
      <c r="E8">
        <f>ROUND('prices EUR'!E8*Model!$D$28,1)</f>
        <v>3616.6</v>
      </c>
      <c r="F8">
        <f>ROUND('prices EUR'!F8*Model!$D$29,1)</f>
        <v>3698.9</v>
      </c>
      <c r="G8">
        <f>ROUND('prices EUR'!G8*Model!$D$29,1)</f>
        <v>3846.8</v>
      </c>
      <c r="H8">
        <f>ROUND('prices EUR'!H8*Model!$D$29,1)</f>
        <v>4000.7</v>
      </c>
      <c r="I8">
        <f>ROUND('prices EUR'!I8*Model!$D$29,1)</f>
        <v>4160.7</v>
      </c>
      <c r="J8">
        <f>ROUND('prices EUR'!J8*Model!$D$29,1)</f>
        <v>4327.1000000000004</v>
      </c>
      <c r="K8">
        <f>ROUND('prices EUR'!K8*Model!$D$29,1)</f>
        <v>4500.2</v>
      </c>
      <c r="L8">
        <f>ROUND('prices EUR'!L8*Model!$D$29,1)</f>
        <v>4680.3</v>
      </c>
      <c r="M8">
        <f>ROUND('prices EUR'!M8*Model!$D$29,1)</f>
        <v>4867.5</v>
      </c>
      <c r="N8">
        <f>ROUND('prices EUR'!N8*Model!$D$29,1)</f>
        <v>5062.2</v>
      </c>
      <c r="O8">
        <f>ROUND('prices EUR'!O8*Model!$D$29,1)</f>
        <v>5264.6</v>
      </c>
      <c r="P8">
        <f>ROUND('prices EUR'!P8*Model!$D$29,1)</f>
        <v>5475.2</v>
      </c>
      <c r="Q8">
        <f>ROUND('prices EUR'!Q8*Model!$D$29,1)</f>
        <v>5694.2</v>
      </c>
      <c r="R8">
        <f>ROUND('prices EUR'!R8*Model!$D$29,1)</f>
        <v>5921.9</v>
      </c>
    </row>
    <row r="9" spans="1:18" x14ac:dyDescent="0.35">
      <c r="A9" t="s">
        <v>112</v>
      </c>
      <c r="B9" t="s">
        <v>65</v>
      </c>
      <c r="C9">
        <f>ROUND('prices EUR'!C9*Model!$D$26,1)</f>
        <v>3360.5</v>
      </c>
      <c r="D9">
        <f>ROUND('prices EUR'!D9*Model!$D$27,1)</f>
        <v>3708.9</v>
      </c>
      <c r="E9">
        <f>ROUND('prices EUR'!E9*Model!$D$28,1)</f>
        <v>3616.6</v>
      </c>
      <c r="F9">
        <f>ROUND('prices EUR'!F9*Model!$D$29,1)</f>
        <v>3698.9</v>
      </c>
      <c r="G9">
        <f>ROUND('prices EUR'!G9*Model!$D$29,1)</f>
        <v>3846.8</v>
      </c>
      <c r="H9">
        <f>ROUND('prices EUR'!H9*Model!$D$29,1)</f>
        <v>4000.7</v>
      </c>
      <c r="I9">
        <f>ROUND('prices EUR'!I9*Model!$D$29,1)</f>
        <v>4160.7</v>
      </c>
      <c r="J9">
        <f>ROUND('prices EUR'!J9*Model!$D$29,1)</f>
        <v>4327.1000000000004</v>
      </c>
      <c r="K9">
        <f>ROUND('prices EUR'!K9*Model!$D$29,1)</f>
        <v>4500.2</v>
      </c>
      <c r="L9">
        <f>ROUND('prices EUR'!L9*Model!$D$29,1)</f>
        <v>4680.3</v>
      </c>
      <c r="M9">
        <f>ROUND('prices EUR'!M9*Model!$D$29,1)</f>
        <v>4867.5</v>
      </c>
      <c r="N9">
        <f>ROUND('prices EUR'!N9*Model!$D$29,1)</f>
        <v>5062.2</v>
      </c>
      <c r="O9">
        <f>ROUND('prices EUR'!O9*Model!$D$29,1)</f>
        <v>5264.6</v>
      </c>
      <c r="P9">
        <f>ROUND('prices EUR'!P9*Model!$D$29,1)</f>
        <v>5475.2</v>
      </c>
      <c r="Q9">
        <f>ROUND('prices EUR'!Q9*Model!$D$29,1)</f>
        <v>5694.2</v>
      </c>
      <c r="R9">
        <f>ROUND('prices EUR'!R9*Model!$D$29,1)</f>
        <v>5921.9</v>
      </c>
    </row>
    <row r="10" spans="1:18" x14ac:dyDescent="0.35">
      <c r="A10" t="s">
        <v>113</v>
      </c>
      <c r="B10" t="s">
        <v>67</v>
      </c>
      <c r="C10">
        <f>ROUND('prices EUR'!C10*Model!$D$26,1)</f>
        <v>84</v>
      </c>
      <c r="D10">
        <f>ROUND('prices EUR'!D10*Model!$D$27,1)</f>
        <v>92.7</v>
      </c>
      <c r="E10">
        <f>ROUND('prices EUR'!E10*Model!$D$28,1)</f>
        <v>90.4</v>
      </c>
      <c r="F10">
        <f>ROUND('prices EUR'!F10*Model!$D$29,1)</f>
        <v>92.5</v>
      </c>
      <c r="G10">
        <f>ROUND('prices EUR'!G10*Model!$D$29,1)</f>
        <v>96.2</v>
      </c>
      <c r="H10">
        <f>ROUND('prices EUR'!H10*Model!$D$29,1)</f>
        <v>100.1</v>
      </c>
      <c r="I10">
        <f>ROUND('prices EUR'!I10*Model!$D$29,1)</f>
        <v>104.1</v>
      </c>
      <c r="J10">
        <f>ROUND('prices EUR'!J10*Model!$D$29,1)</f>
        <v>108.3</v>
      </c>
      <c r="K10">
        <f>ROUND('prices EUR'!K10*Model!$D$29,1)</f>
        <v>112.6</v>
      </c>
      <c r="L10">
        <f>ROUND('prices EUR'!L10*Model!$D$29,1)</f>
        <v>117.1</v>
      </c>
      <c r="M10">
        <f>ROUND('prices EUR'!M10*Model!$D$29,1)</f>
        <v>121.8</v>
      </c>
      <c r="N10">
        <f>ROUND('prices EUR'!N10*Model!$D$29,1)</f>
        <v>126.7</v>
      </c>
      <c r="O10">
        <f>ROUND('prices EUR'!O10*Model!$D$29,1)</f>
        <v>131.80000000000001</v>
      </c>
      <c r="P10">
        <f>ROUND('prices EUR'!P10*Model!$D$29,1)</f>
        <v>137.1</v>
      </c>
      <c r="Q10">
        <f>ROUND('prices EUR'!Q10*Model!$D$29,1)</f>
        <v>142.5</v>
      </c>
      <c r="R10">
        <f>ROUND('prices EUR'!R10*Model!$D$29,1)</f>
        <v>148.19999999999999</v>
      </c>
    </row>
    <row r="11" spans="1:18" x14ac:dyDescent="0.35">
      <c r="A11" t="s">
        <v>114</v>
      </c>
      <c r="B11" t="s">
        <v>68</v>
      </c>
      <c r="C11">
        <f>ROUND('prices EUR'!C11*Model!$D$26,1)</f>
        <v>44.8</v>
      </c>
      <c r="D11">
        <f>ROUND('prices EUR'!D11*Model!$D$27,1)</f>
        <v>49.4</v>
      </c>
      <c r="E11">
        <f>ROUND('prices EUR'!E11*Model!$D$28,1)</f>
        <v>48.2</v>
      </c>
      <c r="F11">
        <f>ROUND('prices EUR'!F11*Model!$D$29,1)</f>
        <v>49.3</v>
      </c>
      <c r="G11">
        <f>ROUND('prices EUR'!G11*Model!$D$29,1)</f>
        <v>51.2</v>
      </c>
      <c r="H11">
        <f>ROUND('prices EUR'!H11*Model!$D$29,1)</f>
        <v>53.2</v>
      </c>
      <c r="I11">
        <f>ROUND('prices EUR'!I11*Model!$D$29,1)</f>
        <v>55.4</v>
      </c>
      <c r="J11">
        <f>ROUND('prices EUR'!J11*Model!$D$29,1)</f>
        <v>57.6</v>
      </c>
      <c r="K11">
        <f>ROUND('prices EUR'!K11*Model!$D$29,1)</f>
        <v>59.9</v>
      </c>
      <c r="L11">
        <f>ROUND('prices EUR'!L11*Model!$D$29,1)</f>
        <v>62.3</v>
      </c>
      <c r="M11">
        <f>ROUND('prices EUR'!M11*Model!$D$29,1)</f>
        <v>64.7</v>
      </c>
      <c r="N11">
        <f>ROUND('prices EUR'!N11*Model!$D$29,1)</f>
        <v>67.3</v>
      </c>
      <c r="O11">
        <f>ROUND('prices EUR'!O11*Model!$D$29,1)</f>
        <v>70</v>
      </c>
      <c r="P11">
        <f>ROUND('prices EUR'!P11*Model!$D$29,1)</f>
        <v>72.7</v>
      </c>
      <c r="Q11">
        <f>ROUND('prices EUR'!Q11*Model!$D$29,1)</f>
        <v>75.599999999999994</v>
      </c>
      <c r="R11">
        <f>ROUND('prices EUR'!R11*Model!$D$29,1)</f>
        <v>78.599999999999994</v>
      </c>
    </row>
    <row r="12" spans="1:18" x14ac:dyDescent="0.35">
      <c r="A12" t="s">
        <v>115</v>
      </c>
      <c r="B12" t="s">
        <v>69</v>
      </c>
      <c r="C12">
        <f>ROUND('prices EUR'!C12*Model!$D$26,1)</f>
        <v>369.7</v>
      </c>
      <c r="D12">
        <f>ROUND('prices EUR'!D12*Model!$D$27,1)</f>
        <v>408</v>
      </c>
      <c r="E12">
        <f>ROUND('prices EUR'!E12*Model!$D$28,1)</f>
        <v>397.9</v>
      </c>
      <c r="F12">
        <f>ROUND('prices EUR'!F12*Model!$D$29,1)</f>
        <v>406.9</v>
      </c>
      <c r="G12">
        <f>ROUND('prices EUR'!G12*Model!$D$29,1)</f>
        <v>423.3</v>
      </c>
      <c r="H12">
        <f>ROUND('prices EUR'!H12*Model!$D$29,1)</f>
        <v>440.2</v>
      </c>
      <c r="I12">
        <f>ROUND('prices EUR'!I12*Model!$D$29,1)</f>
        <v>457.8</v>
      </c>
      <c r="J12">
        <f>ROUND('prices EUR'!J12*Model!$D$29,1)</f>
        <v>476.2</v>
      </c>
      <c r="K12">
        <f>ROUND('prices EUR'!K12*Model!$D$29,1)</f>
        <v>495.3</v>
      </c>
      <c r="L12">
        <f>ROUND('prices EUR'!L12*Model!$D$29,1)</f>
        <v>515.1</v>
      </c>
      <c r="M12">
        <f>ROUND('prices EUR'!M12*Model!$D$29,1)</f>
        <v>535.70000000000005</v>
      </c>
      <c r="N12">
        <f>ROUND('prices EUR'!N12*Model!$D$29,1)</f>
        <v>557.1</v>
      </c>
      <c r="O12">
        <f>ROUND('prices EUR'!O12*Model!$D$29,1)</f>
        <v>579.4</v>
      </c>
      <c r="P12">
        <f>ROUND('prices EUR'!P12*Model!$D$29,1)</f>
        <v>602.6</v>
      </c>
      <c r="Q12">
        <f>ROUND('prices EUR'!Q12*Model!$D$29,1)</f>
        <v>626.70000000000005</v>
      </c>
      <c r="R12">
        <f>ROUND('prices EUR'!R12*Model!$D$29,1)</f>
        <v>651.70000000000005</v>
      </c>
    </row>
    <row r="13" spans="1:18" x14ac:dyDescent="0.35">
      <c r="A13" t="s">
        <v>116</v>
      </c>
      <c r="B13" t="s">
        <v>70</v>
      </c>
      <c r="C13">
        <f>ROUND('prices EUR'!C13*Model!$D$26,1)</f>
        <v>369.7</v>
      </c>
      <c r="D13">
        <f>ROUND('prices EUR'!D13*Model!$D$27,1)</f>
        <v>408</v>
      </c>
      <c r="E13">
        <f>ROUND('prices EUR'!E13*Model!$D$28,1)</f>
        <v>397.9</v>
      </c>
      <c r="F13">
        <f>ROUND('prices EUR'!F13*Model!$D$29,1)</f>
        <v>406.9</v>
      </c>
      <c r="G13">
        <f>ROUND('prices EUR'!G13*Model!$D$29,1)</f>
        <v>423.3</v>
      </c>
      <c r="H13">
        <f>ROUND('prices EUR'!H13*Model!$D$29,1)</f>
        <v>440.2</v>
      </c>
      <c r="I13">
        <f>ROUND('prices EUR'!I13*Model!$D$29,1)</f>
        <v>457.8</v>
      </c>
      <c r="J13">
        <f>ROUND('prices EUR'!J13*Model!$D$29,1)</f>
        <v>476.2</v>
      </c>
      <c r="K13">
        <f>ROUND('prices EUR'!K13*Model!$D$29,1)</f>
        <v>495.3</v>
      </c>
      <c r="L13">
        <f>ROUND('prices EUR'!L13*Model!$D$29,1)</f>
        <v>515.1</v>
      </c>
      <c r="M13">
        <f>ROUND('prices EUR'!M13*Model!$D$29,1)</f>
        <v>535.70000000000005</v>
      </c>
      <c r="N13">
        <f>ROUND('prices EUR'!N13*Model!$D$29,1)</f>
        <v>557.1</v>
      </c>
      <c r="O13">
        <f>ROUND('prices EUR'!O13*Model!$D$29,1)</f>
        <v>579.4</v>
      </c>
      <c r="P13">
        <f>ROUND('prices EUR'!P13*Model!$D$29,1)</f>
        <v>602.6</v>
      </c>
      <c r="Q13">
        <f>ROUND('prices EUR'!Q13*Model!$D$29,1)</f>
        <v>626.70000000000005</v>
      </c>
      <c r="R13">
        <f>ROUND('prices EUR'!R13*Model!$D$29,1)</f>
        <v>651.70000000000005</v>
      </c>
    </row>
    <row r="14" spans="1:18" x14ac:dyDescent="0.35">
      <c r="A14" t="s">
        <v>117</v>
      </c>
      <c r="B14" t="s">
        <v>71</v>
      </c>
      <c r="C14">
        <f>ROUND('prices EUR'!C14*Model!$D$26,1)</f>
        <v>369.7</v>
      </c>
      <c r="D14">
        <f>ROUND('prices EUR'!D14*Model!$D$27,1)</f>
        <v>408</v>
      </c>
      <c r="E14">
        <f>ROUND('prices EUR'!E14*Model!$D$28,1)</f>
        <v>397.9</v>
      </c>
      <c r="F14">
        <f>ROUND('prices EUR'!F14*Model!$D$29,1)</f>
        <v>406.9</v>
      </c>
      <c r="G14">
        <f>ROUND('prices EUR'!G14*Model!$D$29,1)</f>
        <v>423.3</v>
      </c>
      <c r="H14">
        <f>ROUND('prices EUR'!H14*Model!$D$29,1)</f>
        <v>440.2</v>
      </c>
      <c r="I14">
        <f>ROUND('prices EUR'!I14*Model!$D$29,1)</f>
        <v>457.8</v>
      </c>
      <c r="J14">
        <f>ROUND('prices EUR'!J14*Model!$D$29,1)</f>
        <v>476.2</v>
      </c>
      <c r="K14">
        <f>ROUND('prices EUR'!K14*Model!$D$29,1)</f>
        <v>495.3</v>
      </c>
      <c r="L14">
        <f>ROUND('prices EUR'!L14*Model!$D$29,1)</f>
        <v>515.1</v>
      </c>
      <c r="M14">
        <f>ROUND('prices EUR'!M14*Model!$D$29,1)</f>
        <v>535.70000000000005</v>
      </c>
      <c r="N14">
        <f>ROUND('prices EUR'!N14*Model!$D$29,1)</f>
        <v>557.1</v>
      </c>
      <c r="O14">
        <f>ROUND('prices EUR'!O14*Model!$D$29,1)</f>
        <v>579.4</v>
      </c>
      <c r="P14">
        <f>ROUND('prices EUR'!P14*Model!$D$29,1)</f>
        <v>602.6</v>
      </c>
      <c r="Q14">
        <f>ROUND('prices EUR'!Q14*Model!$D$29,1)</f>
        <v>626.70000000000005</v>
      </c>
      <c r="R14">
        <f>ROUND('prices EUR'!R14*Model!$D$29,1)</f>
        <v>651.70000000000005</v>
      </c>
    </row>
    <row r="15" spans="1:18" x14ac:dyDescent="0.35">
      <c r="A15" t="s">
        <v>118</v>
      </c>
      <c r="B15" t="s">
        <v>72</v>
      </c>
      <c r="C15">
        <f>ROUND('prices EUR'!C15*Model!$D$26,1)</f>
        <v>84</v>
      </c>
      <c r="D15">
        <f>ROUND('prices EUR'!D15*Model!$D$27,1)</f>
        <v>92.7</v>
      </c>
      <c r="E15">
        <f>ROUND('prices EUR'!E15*Model!$D$28,1)</f>
        <v>90.4</v>
      </c>
      <c r="F15">
        <f>ROUND('prices EUR'!F15*Model!$D$29,1)</f>
        <v>92.5</v>
      </c>
      <c r="G15">
        <f>ROUND('prices EUR'!G15*Model!$D$29,1)</f>
        <v>96.2</v>
      </c>
      <c r="H15">
        <f>ROUND('prices EUR'!H15*Model!$D$29,1)</f>
        <v>100.1</v>
      </c>
      <c r="I15">
        <f>ROUND('prices EUR'!I15*Model!$D$29,1)</f>
        <v>104.1</v>
      </c>
      <c r="J15">
        <f>ROUND('prices EUR'!J15*Model!$D$29,1)</f>
        <v>108.3</v>
      </c>
      <c r="K15">
        <f>ROUND('prices EUR'!K15*Model!$D$29,1)</f>
        <v>112.6</v>
      </c>
      <c r="L15">
        <f>ROUND('prices EUR'!L15*Model!$D$29,1)</f>
        <v>117.1</v>
      </c>
      <c r="M15">
        <f>ROUND('prices EUR'!M15*Model!$D$29,1)</f>
        <v>121.8</v>
      </c>
      <c r="N15">
        <f>ROUND('prices EUR'!N15*Model!$D$29,1)</f>
        <v>126.7</v>
      </c>
      <c r="O15">
        <f>ROUND('prices EUR'!O15*Model!$D$29,1)</f>
        <v>131.80000000000001</v>
      </c>
      <c r="P15">
        <f>ROUND('prices EUR'!P15*Model!$D$29,1)</f>
        <v>137.1</v>
      </c>
      <c r="Q15">
        <f>ROUND('prices EUR'!Q15*Model!$D$29,1)</f>
        <v>142.5</v>
      </c>
      <c r="R15">
        <f>ROUND('prices EUR'!R15*Model!$D$29,1)</f>
        <v>148.19999999999999</v>
      </c>
    </row>
    <row r="16" spans="1:18" x14ac:dyDescent="0.35">
      <c r="A16" t="s">
        <v>119</v>
      </c>
      <c r="B16" t="s">
        <v>73</v>
      </c>
      <c r="C16">
        <f>ROUND('prices EUR'!C16*Model!$D$26,1)</f>
        <v>56</v>
      </c>
      <c r="D16">
        <f>ROUND('prices EUR'!D16*Model!$D$27,1)</f>
        <v>61.8</v>
      </c>
      <c r="E16">
        <f>ROUND('prices EUR'!E16*Model!$D$28,1)</f>
        <v>60.3</v>
      </c>
      <c r="F16">
        <f>ROUND('prices EUR'!F16*Model!$D$29,1)</f>
        <v>61.7</v>
      </c>
      <c r="G16">
        <f>ROUND('prices EUR'!G16*Model!$D$29,1)</f>
        <v>64.099999999999994</v>
      </c>
      <c r="H16">
        <f>ROUND('prices EUR'!H16*Model!$D$29,1)</f>
        <v>66.7</v>
      </c>
      <c r="I16">
        <f>ROUND('prices EUR'!I16*Model!$D$29,1)</f>
        <v>69.3</v>
      </c>
      <c r="J16">
        <f>ROUND('prices EUR'!J16*Model!$D$29,1)</f>
        <v>72.099999999999994</v>
      </c>
      <c r="K16">
        <f>ROUND('prices EUR'!K16*Model!$D$29,1)</f>
        <v>75</v>
      </c>
      <c r="L16">
        <f>ROUND('prices EUR'!L16*Model!$D$29,1)</f>
        <v>78</v>
      </c>
      <c r="M16">
        <f>ROUND('prices EUR'!M16*Model!$D$29,1)</f>
        <v>81.099999999999994</v>
      </c>
      <c r="N16">
        <f>ROUND('prices EUR'!N16*Model!$D$29,1)</f>
        <v>84.3</v>
      </c>
      <c r="O16">
        <f>ROUND('prices EUR'!O16*Model!$D$29,1)</f>
        <v>87.7</v>
      </c>
      <c r="P16">
        <f>ROUND('prices EUR'!P16*Model!$D$29,1)</f>
        <v>91.2</v>
      </c>
      <c r="Q16">
        <f>ROUND('prices EUR'!Q16*Model!$D$29,1)</f>
        <v>94.8</v>
      </c>
      <c r="R16">
        <f>ROUND('prices EUR'!R16*Model!$D$29,1)</f>
        <v>98.7</v>
      </c>
    </row>
    <row r="17" spans="1:18" x14ac:dyDescent="0.35">
      <c r="A17" t="s">
        <v>120</v>
      </c>
      <c r="B17" t="s">
        <v>74</v>
      </c>
      <c r="C17">
        <f>ROUND('prices EUR'!C17*Model!$D$26,1)</f>
        <v>280</v>
      </c>
      <c r="D17">
        <f>ROUND('prices EUR'!D17*Model!$D$27,1)</f>
        <v>309.10000000000002</v>
      </c>
      <c r="E17">
        <f>ROUND('prices EUR'!E17*Model!$D$28,1)</f>
        <v>301.39999999999998</v>
      </c>
      <c r="F17">
        <f>ROUND('prices EUR'!F17*Model!$D$29,1)</f>
        <v>308.3</v>
      </c>
      <c r="G17">
        <f>ROUND('prices EUR'!G17*Model!$D$29,1)</f>
        <v>320.60000000000002</v>
      </c>
      <c r="H17">
        <f>ROUND('prices EUR'!H17*Model!$D$29,1)</f>
        <v>333.4</v>
      </c>
      <c r="I17">
        <f>ROUND('prices EUR'!I17*Model!$D$29,1)</f>
        <v>346.8</v>
      </c>
      <c r="J17">
        <f>ROUND('prices EUR'!J17*Model!$D$29,1)</f>
        <v>360.6</v>
      </c>
      <c r="K17">
        <f>ROUND('prices EUR'!K17*Model!$D$29,1)</f>
        <v>375</v>
      </c>
      <c r="L17">
        <f>ROUND('prices EUR'!L17*Model!$D$29,1)</f>
        <v>390.1</v>
      </c>
      <c r="M17">
        <f>ROUND('prices EUR'!M17*Model!$D$29,1)</f>
        <v>405.7</v>
      </c>
      <c r="N17">
        <f>ROUND('prices EUR'!N17*Model!$D$29,1)</f>
        <v>421.9</v>
      </c>
      <c r="O17">
        <f>ROUND('prices EUR'!O17*Model!$D$29,1)</f>
        <v>438.7</v>
      </c>
      <c r="P17">
        <f>ROUND('prices EUR'!P17*Model!$D$29,1)</f>
        <v>456.3</v>
      </c>
      <c r="Q17">
        <f>ROUND('prices EUR'!Q17*Model!$D$29,1)</f>
        <v>474.6</v>
      </c>
      <c r="R17">
        <f>ROUND('prices EUR'!R17*Model!$D$29,1)</f>
        <v>493.5</v>
      </c>
    </row>
    <row r="18" spans="1:18" x14ac:dyDescent="0.35">
      <c r="A18" t="s">
        <v>121</v>
      </c>
      <c r="B18" t="s">
        <v>75</v>
      </c>
      <c r="C18">
        <f>ROUND('prices EUR'!C18*Model!$D$26,1)</f>
        <v>2688.4</v>
      </c>
      <c r="D18">
        <f>ROUND('prices EUR'!D18*Model!$D$27,1)</f>
        <v>2967.1</v>
      </c>
      <c r="E18">
        <f>ROUND('prices EUR'!E18*Model!$D$28,1)</f>
        <v>2893.2</v>
      </c>
      <c r="F18">
        <f>ROUND('prices EUR'!F18*Model!$D$29,1)</f>
        <v>2959</v>
      </c>
      <c r="G18">
        <f>ROUND('prices EUR'!G18*Model!$D$29,1)</f>
        <v>3077.4</v>
      </c>
      <c r="H18">
        <f>ROUND('prices EUR'!H18*Model!$D$29,1)</f>
        <v>3200.5</v>
      </c>
      <c r="I18">
        <f>ROUND('prices EUR'!I18*Model!$D$29,1)</f>
        <v>3328.5</v>
      </c>
      <c r="J18">
        <f>ROUND('prices EUR'!J18*Model!$D$29,1)</f>
        <v>3461.6</v>
      </c>
      <c r="K18">
        <f>ROUND('prices EUR'!K18*Model!$D$29,1)</f>
        <v>3600.1</v>
      </c>
      <c r="L18">
        <f>ROUND('prices EUR'!L18*Model!$D$29,1)</f>
        <v>3744.1</v>
      </c>
      <c r="M18">
        <f>ROUND('prices EUR'!M18*Model!$D$29,1)</f>
        <v>3893.8</v>
      </c>
      <c r="N18">
        <f>ROUND('prices EUR'!N18*Model!$D$29,1)</f>
        <v>4049.6</v>
      </c>
      <c r="O18">
        <f>ROUND('prices EUR'!O18*Model!$D$29,1)</f>
        <v>4211.6000000000004</v>
      </c>
      <c r="P18">
        <f>ROUND('prices EUR'!P18*Model!$D$29,1)</f>
        <v>4380</v>
      </c>
      <c r="Q18">
        <f>ROUND('prices EUR'!Q18*Model!$D$29,1)</f>
        <v>4555.3</v>
      </c>
      <c r="R18">
        <f>ROUND('prices EUR'!R18*Model!$D$29,1)</f>
        <v>4737.5</v>
      </c>
    </row>
    <row r="19" spans="1:18" x14ac:dyDescent="0.35">
      <c r="A19" t="s">
        <v>122</v>
      </c>
      <c r="B19" t="s">
        <v>76</v>
      </c>
      <c r="C19">
        <f>ROUND('prices EUR'!C19*Model!$D$26,1)</f>
        <v>2800.4</v>
      </c>
      <c r="D19">
        <f>ROUND('prices EUR'!D19*Model!$D$27,1)</f>
        <v>3090.7</v>
      </c>
      <c r="E19">
        <f>ROUND('prices EUR'!E19*Model!$D$28,1)</f>
        <v>3013.8</v>
      </c>
      <c r="F19">
        <f>ROUND('prices EUR'!F19*Model!$D$29,1)</f>
        <v>3082.3</v>
      </c>
      <c r="G19">
        <f>ROUND('prices EUR'!G19*Model!$D$29,1)</f>
        <v>3205.6</v>
      </c>
      <c r="H19">
        <f>ROUND('prices EUR'!H19*Model!$D$29,1)</f>
        <v>3333.8</v>
      </c>
      <c r="I19">
        <f>ROUND('prices EUR'!I19*Model!$D$29,1)</f>
        <v>3467.2</v>
      </c>
      <c r="J19">
        <f>ROUND('prices EUR'!J19*Model!$D$29,1)</f>
        <v>3605.8</v>
      </c>
      <c r="K19">
        <f>ROUND('prices EUR'!K19*Model!$D$29,1)</f>
        <v>3750.1</v>
      </c>
      <c r="L19">
        <f>ROUND('prices EUR'!L19*Model!$D$29,1)</f>
        <v>3900</v>
      </c>
      <c r="M19">
        <f>ROUND('prices EUR'!M19*Model!$D$29,1)</f>
        <v>4056.1</v>
      </c>
      <c r="N19">
        <f>ROUND('prices EUR'!N19*Model!$D$29,1)</f>
        <v>4218.3</v>
      </c>
      <c r="O19">
        <f>ROUND('prices EUR'!O19*Model!$D$29,1)</f>
        <v>4387.1000000000004</v>
      </c>
      <c r="P19">
        <f>ROUND('prices EUR'!P19*Model!$D$29,1)</f>
        <v>4562.5</v>
      </c>
      <c r="Q19">
        <f>ROUND('prices EUR'!Q19*Model!$D$29,1)</f>
        <v>4745</v>
      </c>
      <c r="R19">
        <f>ROUND('prices EUR'!R19*Model!$D$29,1)</f>
        <v>4934.8</v>
      </c>
    </row>
    <row r="20" spans="1:18" x14ac:dyDescent="0.35">
      <c r="A20" t="s">
        <v>123</v>
      </c>
      <c r="B20" t="s">
        <v>77</v>
      </c>
      <c r="C20">
        <f>ROUND('prices EUR'!C20*Model!$D$26,1)</f>
        <v>3584.5</v>
      </c>
      <c r="D20">
        <f>ROUND('prices EUR'!D20*Model!$D$27,1)</f>
        <v>3956.2</v>
      </c>
      <c r="E20">
        <f>ROUND('prices EUR'!E20*Model!$D$28,1)</f>
        <v>3857.7</v>
      </c>
      <c r="F20">
        <f>ROUND('prices EUR'!F20*Model!$D$29,1)</f>
        <v>3945.5</v>
      </c>
      <c r="G20">
        <f>ROUND('prices EUR'!G20*Model!$D$29,1)</f>
        <v>4103.3</v>
      </c>
      <c r="H20">
        <f>ROUND('prices EUR'!H20*Model!$D$29,1)</f>
        <v>4267.5</v>
      </c>
      <c r="I20">
        <f>ROUND('prices EUR'!I20*Model!$D$29,1)</f>
        <v>4438.2</v>
      </c>
      <c r="J20">
        <f>ROUND('prices EUR'!J20*Model!$D$29,1)</f>
        <v>4615.7</v>
      </c>
      <c r="K20">
        <f>ROUND('prices EUR'!K20*Model!$D$29,1)</f>
        <v>4800.3</v>
      </c>
      <c r="L20">
        <f>ROUND('prices EUR'!L20*Model!$D$29,1)</f>
        <v>4992.3</v>
      </c>
      <c r="M20">
        <f>ROUND('prices EUR'!M20*Model!$D$29,1)</f>
        <v>5192</v>
      </c>
      <c r="N20">
        <f>ROUND('prices EUR'!N20*Model!$D$29,1)</f>
        <v>5399.6</v>
      </c>
      <c r="O20">
        <f>ROUND('prices EUR'!O20*Model!$D$29,1)</f>
        <v>5615.6</v>
      </c>
      <c r="P20">
        <f>ROUND('prices EUR'!P20*Model!$D$29,1)</f>
        <v>5840.3</v>
      </c>
      <c r="Q20">
        <f>ROUND('prices EUR'!Q20*Model!$D$29,1)</f>
        <v>6073.9</v>
      </c>
      <c r="R20">
        <f>ROUND('prices EUR'!R20*Model!$D$29,1)</f>
        <v>6316.9</v>
      </c>
    </row>
    <row r="21" spans="1:18" x14ac:dyDescent="0.35">
      <c r="A21" t="s">
        <v>124</v>
      </c>
      <c r="B21" t="s">
        <v>78</v>
      </c>
      <c r="C21">
        <f>ROUND('prices EUR'!C21*Model!$D$26,1)</f>
        <v>3584.5</v>
      </c>
      <c r="D21">
        <f>ROUND('prices EUR'!D21*Model!$D$27,1)</f>
        <v>3956.2</v>
      </c>
      <c r="E21">
        <f>ROUND('prices EUR'!E21*Model!$D$28,1)</f>
        <v>3857.7</v>
      </c>
      <c r="F21">
        <f>ROUND('prices EUR'!F21*Model!$D$29,1)</f>
        <v>3945.5</v>
      </c>
      <c r="G21">
        <f>ROUND('prices EUR'!G21*Model!$D$29,1)</f>
        <v>4103.3</v>
      </c>
      <c r="H21">
        <f>ROUND('prices EUR'!H21*Model!$D$29,1)</f>
        <v>4267.5</v>
      </c>
      <c r="I21">
        <f>ROUND('prices EUR'!I21*Model!$D$29,1)</f>
        <v>4438.2</v>
      </c>
      <c r="J21">
        <f>ROUND('prices EUR'!J21*Model!$D$29,1)</f>
        <v>4615.7</v>
      </c>
      <c r="K21">
        <f>ROUND('prices EUR'!K21*Model!$D$29,1)</f>
        <v>4800.3</v>
      </c>
      <c r="L21">
        <f>ROUND('prices EUR'!L21*Model!$D$29,1)</f>
        <v>4992.3</v>
      </c>
      <c r="M21">
        <f>ROUND('prices EUR'!M21*Model!$D$29,1)</f>
        <v>5192</v>
      </c>
      <c r="N21">
        <f>ROUND('prices EUR'!N21*Model!$D$29,1)</f>
        <v>5399.6</v>
      </c>
      <c r="O21">
        <f>ROUND('prices EUR'!O21*Model!$D$29,1)</f>
        <v>5615.6</v>
      </c>
      <c r="P21">
        <f>ROUND('prices EUR'!P21*Model!$D$29,1)</f>
        <v>5840.3</v>
      </c>
      <c r="Q21">
        <f>ROUND('prices EUR'!Q21*Model!$D$29,1)</f>
        <v>6073.9</v>
      </c>
      <c r="R21">
        <f>ROUND('prices EUR'!R21*Model!$D$29,1)</f>
        <v>6316.9</v>
      </c>
    </row>
    <row r="22" spans="1:18" x14ac:dyDescent="0.35">
      <c r="A22" t="s">
        <v>125</v>
      </c>
      <c r="B22" t="s">
        <v>79</v>
      </c>
      <c r="C22">
        <f>ROUND('prices EUR'!C22*Model!$D$26,1)</f>
        <v>3584.5</v>
      </c>
      <c r="D22">
        <f>ROUND('prices EUR'!D22*Model!$D$27,1)</f>
        <v>3956.2</v>
      </c>
      <c r="E22">
        <f>ROUND('prices EUR'!E22*Model!$D$28,1)</f>
        <v>3857.7</v>
      </c>
      <c r="F22">
        <f>ROUND('prices EUR'!F22*Model!$D$29,1)</f>
        <v>3945.5</v>
      </c>
      <c r="G22">
        <f>ROUND('prices EUR'!G22*Model!$D$29,1)</f>
        <v>4103.3</v>
      </c>
      <c r="H22">
        <f>ROUND('prices EUR'!H22*Model!$D$29,1)</f>
        <v>4267.5</v>
      </c>
      <c r="I22">
        <f>ROUND('prices EUR'!I22*Model!$D$29,1)</f>
        <v>4438.2</v>
      </c>
      <c r="J22">
        <f>ROUND('prices EUR'!J22*Model!$D$29,1)</f>
        <v>4615.7</v>
      </c>
      <c r="K22">
        <f>ROUND('prices EUR'!K22*Model!$D$29,1)</f>
        <v>4800.3</v>
      </c>
      <c r="L22">
        <f>ROUND('prices EUR'!L22*Model!$D$29,1)</f>
        <v>4992.3</v>
      </c>
      <c r="M22">
        <f>ROUND('prices EUR'!M22*Model!$D$29,1)</f>
        <v>5192</v>
      </c>
      <c r="N22">
        <f>ROUND('prices EUR'!N22*Model!$D$29,1)</f>
        <v>5399.6</v>
      </c>
      <c r="O22">
        <f>ROUND('prices EUR'!O22*Model!$D$29,1)</f>
        <v>5615.6</v>
      </c>
      <c r="P22">
        <f>ROUND('prices EUR'!P22*Model!$D$29,1)</f>
        <v>5840.3</v>
      </c>
      <c r="Q22">
        <f>ROUND('prices EUR'!Q22*Model!$D$29,1)</f>
        <v>6073.9</v>
      </c>
      <c r="R22">
        <f>ROUND('prices EUR'!R22*Model!$D$29,1)</f>
        <v>6316.9</v>
      </c>
    </row>
    <row r="23" spans="1:18" x14ac:dyDescent="0.35">
      <c r="A23" t="s">
        <v>126</v>
      </c>
      <c r="B23" t="s">
        <v>80</v>
      </c>
      <c r="C23">
        <f>ROUND('prices EUR'!C23*Model!$D$26,1)</f>
        <v>31.4</v>
      </c>
      <c r="D23">
        <f>ROUND('prices EUR'!D23*Model!$D$27,1)</f>
        <v>34.6</v>
      </c>
      <c r="E23">
        <f>ROUND('prices EUR'!E23*Model!$D$28,1)</f>
        <v>33.799999999999997</v>
      </c>
      <c r="F23">
        <f>ROUND('prices EUR'!F23*Model!$D$29,1)</f>
        <v>34.6</v>
      </c>
      <c r="G23">
        <f>ROUND('prices EUR'!G23*Model!$D$29,1)</f>
        <v>35.9</v>
      </c>
      <c r="H23">
        <f>ROUND('prices EUR'!H23*Model!$D$29,1)</f>
        <v>37.299999999999997</v>
      </c>
      <c r="I23">
        <f>ROUND('prices EUR'!I23*Model!$D$29,1)</f>
        <v>38.799999999999997</v>
      </c>
      <c r="J23">
        <f>ROUND('prices EUR'!J23*Model!$D$29,1)</f>
        <v>40.4</v>
      </c>
      <c r="K23">
        <f>ROUND('prices EUR'!K23*Model!$D$29,1)</f>
        <v>42</v>
      </c>
      <c r="L23">
        <f>ROUND('prices EUR'!L23*Model!$D$29,1)</f>
        <v>43.7</v>
      </c>
      <c r="M23">
        <f>ROUND('prices EUR'!M23*Model!$D$29,1)</f>
        <v>45.4</v>
      </c>
      <c r="N23">
        <f>ROUND('prices EUR'!N23*Model!$D$29,1)</f>
        <v>47.3</v>
      </c>
      <c r="O23">
        <f>ROUND('prices EUR'!O23*Model!$D$29,1)</f>
        <v>49.2</v>
      </c>
      <c r="P23">
        <f>ROUND('prices EUR'!P23*Model!$D$29,1)</f>
        <v>51.1</v>
      </c>
      <c r="Q23">
        <f>ROUND('prices EUR'!Q23*Model!$D$29,1)</f>
        <v>53.1</v>
      </c>
      <c r="R23">
        <f>ROUND('prices EUR'!R23*Model!$D$29,1)</f>
        <v>55.3</v>
      </c>
    </row>
    <row r="24" spans="1:18" x14ac:dyDescent="0.35">
      <c r="A24" t="s">
        <v>102</v>
      </c>
      <c r="B24" t="s">
        <v>81</v>
      </c>
      <c r="C24">
        <f>ROUND('prices EUR'!C24*Model!$D$26,1)</f>
        <v>56</v>
      </c>
      <c r="D24">
        <f>ROUND('prices EUR'!D24*Model!$D$27,1)</f>
        <v>61.8</v>
      </c>
      <c r="E24">
        <f>ROUND('prices EUR'!E24*Model!$D$28,1)</f>
        <v>60.3</v>
      </c>
      <c r="F24">
        <f>ROUND('prices EUR'!F24*Model!$D$29,1)</f>
        <v>61.7</v>
      </c>
      <c r="G24">
        <f>ROUND('prices EUR'!G24*Model!$D$29,1)</f>
        <v>64.099999999999994</v>
      </c>
      <c r="H24">
        <f>ROUND('prices EUR'!H24*Model!$D$29,1)</f>
        <v>66.7</v>
      </c>
      <c r="I24">
        <f>ROUND('prices EUR'!I24*Model!$D$29,1)</f>
        <v>69.3</v>
      </c>
      <c r="J24">
        <f>ROUND('prices EUR'!J24*Model!$D$29,1)</f>
        <v>72.099999999999994</v>
      </c>
      <c r="K24">
        <f>ROUND('prices EUR'!K24*Model!$D$29,1)</f>
        <v>75</v>
      </c>
      <c r="L24">
        <f>ROUND('prices EUR'!L24*Model!$D$29,1)</f>
        <v>78</v>
      </c>
      <c r="M24">
        <f>ROUND('prices EUR'!M24*Model!$D$29,1)</f>
        <v>81.099999999999994</v>
      </c>
      <c r="N24">
        <f>ROUND('prices EUR'!N24*Model!$D$29,1)</f>
        <v>84.3</v>
      </c>
      <c r="O24">
        <f>ROUND('prices EUR'!O24*Model!$D$29,1)</f>
        <v>87.7</v>
      </c>
      <c r="P24">
        <f>ROUND('prices EUR'!P24*Model!$D$29,1)</f>
        <v>91.2</v>
      </c>
      <c r="Q24">
        <f>ROUND('prices EUR'!Q24*Model!$D$29,1)</f>
        <v>94.8</v>
      </c>
      <c r="R24">
        <f>ROUND('prices EUR'!R24*Model!$D$29,1)</f>
        <v>98.7</v>
      </c>
    </row>
    <row r="25" spans="1:18" x14ac:dyDescent="0.35">
      <c r="A25" t="s">
        <v>103</v>
      </c>
      <c r="B25" t="s">
        <v>82</v>
      </c>
      <c r="C25">
        <f>ROUND('prices EUR'!C25*Model!$D$26,1)</f>
        <v>35.799999999999997</v>
      </c>
      <c r="D25">
        <f>ROUND('prices EUR'!D25*Model!$D$27,1)</f>
        <v>39.5</v>
      </c>
      <c r="E25">
        <f>ROUND('prices EUR'!E25*Model!$D$28,1)</f>
        <v>38.6</v>
      </c>
      <c r="F25">
        <f>ROUND('prices EUR'!F25*Model!$D$29,1)</f>
        <v>39.5</v>
      </c>
      <c r="G25">
        <f>ROUND('prices EUR'!G25*Model!$D$29,1)</f>
        <v>41.1</v>
      </c>
      <c r="H25">
        <f>ROUND('prices EUR'!H25*Model!$D$29,1)</f>
        <v>42.7</v>
      </c>
      <c r="I25">
        <f>ROUND('prices EUR'!I25*Model!$D$29,1)</f>
        <v>44.4</v>
      </c>
      <c r="J25">
        <f>ROUND('prices EUR'!J25*Model!$D$29,1)</f>
        <v>46.2</v>
      </c>
      <c r="K25">
        <f>ROUND('prices EUR'!K25*Model!$D$29,1)</f>
        <v>48</v>
      </c>
      <c r="L25">
        <f>ROUND('prices EUR'!L25*Model!$D$29,1)</f>
        <v>49.9</v>
      </c>
      <c r="M25">
        <f>ROUND('prices EUR'!M25*Model!$D$29,1)</f>
        <v>51.9</v>
      </c>
      <c r="N25">
        <f>ROUND('prices EUR'!N25*Model!$D$29,1)</f>
        <v>54</v>
      </c>
      <c r="O25">
        <f>ROUND('prices EUR'!O25*Model!$D$29,1)</f>
        <v>56.1</v>
      </c>
      <c r="P25">
        <f>ROUND('prices EUR'!P25*Model!$D$29,1)</f>
        <v>58.3</v>
      </c>
      <c r="Q25">
        <f>ROUND('prices EUR'!Q25*Model!$D$29,1)</f>
        <v>60.7</v>
      </c>
      <c r="R25">
        <f>ROUND('prices EUR'!R25*Model!$D$29,1)</f>
        <v>63.1</v>
      </c>
    </row>
    <row r="26" spans="1:18" x14ac:dyDescent="0.35">
      <c r="A26" t="s">
        <v>104</v>
      </c>
      <c r="B26" t="s">
        <v>83</v>
      </c>
      <c r="C26">
        <f>ROUND('prices EUR'!C26*Model!$D$26,1)</f>
        <v>33.6</v>
      </c>
      <c r="D26">
        <f>ROUND('prices EUR'!D26*Model!$D$27,1)</f>
        <v>37.1</v>
      </c>
      <c r="E26">
        <f>ROUND('prices EUR'!E26*Model!$D$28,1)</f>
        <v>36.200000000000003</v>
      </c>
      <c r="F26">
        <f>ROUND('prices EUR'!F26*Model!$D$29,1)</f>
        <v>37</v>
      </c>
      <c r="G26">
        <f>ROUND('prices EUR'!G26*Model!$D$29,1)</f>
        <v>38.5</v>
      </c>
      <c r="H26">
        <f>ROUND('prices EUR'!H26*Model!$D$29,1)</f>
        <v>40</v>
      </c>
      <c r="I26">
        <f>ROUND('prices EUR'!I26*Model!$D$29,1)</f>
        <v>41.6</v>
      </c>
      <c r="J26">
        <f>ROUND('prices EUR'!J26*Model!$D$29,1)</f>
        <v>43.3</v>
      </c>
      <c r="K26">
        <f>ROUND('prices EUR'!K26*Model!$D$29,1)</f>
        <v>45</v>
      </c>
      <c r="L26">
        <f>ROUND('prices EUR'!L26*Model!$D$29,1)</f>
        <v>46.8</v>
      </c>
      <c r="M26">
        <f>ROUND('prices EUR'!M26*Model!$D$29,1)</f>
        <v>48.7</v>
      </c>
      <c r="N26">
        <f>ROUND('prices EUR'!N26*Model!$D$29,1)</f>
        <v>50.7</v>
      </c>
      <c r="O26">
        <f>ROUND('prices EUR'!O26*Model!$D$29,1)</f>
        <v>52.7</v>
      </c>
      <c r="P26">
        <f>ROUND('prices EUR'!P26*Model!$D$29,1)</f>
        <v>54.8</v>
      </c>
      <c r="Q26">
        <f>ROUND('prices EUR'!Q26*Model!$D$29,1)</f>
        <v>57.1</v>
      </c>
      <c r="R26">
        <f>ROUND('prices EUR'!R26*Model!$D$29,1)</f>
        <v>59.3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years</vt:lpstr>
      <vt:lpstr>weeks</vt:lpstr>
      <vt:lpstr>customers</vt:lpstr>
      <vt:lpstr>materials</vt:lpstr>
      <vt:lpstr>customers x materials</vt:lpstr>
      <vt:lpstr>Model</vt:lpstr>
      <vt:lpstr>prices EUR</vt:lpstr>
      <vt:lpstr>costs EUR</vt:lpstr>
      <vt:lpstr>prices USD</vt:lpstr>
      <vt:lpstr>costs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2023-01-07T15:38:49Z</dcterms:modified>
</cp:coreProperties>
</file>