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ujie\Desktop\"/>
    </mc:Choice>
  </mc:AlternateContent>
  <xr:revisionPtr revIDLastSave="0" documentId="8_{2B997695-131A-4B33-8BED-B0AF247CD02F}" xr6:coauthVersionLast="47" xr6:coauthVersionMax="47" xr10:uidLastSave="{00000000-0000-0000-0000-000000000000}"/>
  <bookViews>
    <workbookView xWindow="-98" yWindow="-98" windowWidth="19396" windowHeight="11475" xr2:uid="{E09423F9-4CBF-4876-8960-48E0CA4EB8E5}"/>
  </bookViews>
  <sheets>
    <sheet name="Plan" sheetId="1" r:id="rId1"/>
  </sheets>
  <definedNames>
    <definedName name="_xlnm._FilterDatabase" localSheetId="0" hidden="1">Plan!$A$2:$I$54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D3" i="1"/>
  <c r="E3" i="1"/>
  <c r="D4" i="1"/>
  <c r="E4" i="1"/>
  <c r="D5" i="1"/>
  <c r="D6" i="1"/>
  <c r="E6" i="1"/>
  <c r="D7" i="1"/>
  <c r="E7" i="1"/>
  <c r="D8" i="1"/>
  <c r="E8" i="1"/>
  <c r="D9" i="1"/>
  <c r="E9" i="1"/>
  <c r="D10" i="1"/>
  <c r="E10" i="1"/>
  <c r="D11" i="1"/>
  <c r="E11" i="1"/>
  <c r="E12" i="1"/>
  <c r="D13" i="1"/>
  <c r="E13" i="1"/>
  <c r="D14" i="1"/>
  <c r="E14" i="1"/>
  <c r="D15" i="1"/>
  <c r="E15" i="1"/>
  <c r="D16" i="1"/>
  <c r="E17" i="1"/>
  <c r="D19" i="1"/>
  <c r="E19" i="1"/>
  <c r="D20" i="1"/>
  <c r="D21" i="1"/>
  <c r="D22" i="1"/>
  <c r="D23" i="1"/>
  <c r="E23" i="1"/>
  <c r="D24" i="1"/>
  <c r="D25" i="1"/>
  <c r="E25" i="1"/>
  <c r="D26" i="1"/>
  <c r="D29" i="1"/>
  <c r="D30" i="1"/>
  <c r="D31" i="1"/>
  <c r="D32" i="1"/>
  <c r="D33" i="1"/>
  <c r="D34" i="1"/>
  <c r="D35" i="1"/>
  <c r="D36" i="1"/>
  <c r="E36" i="1"/>
  <c r="D37" i="1"/>
  <c r="D39" i="1"/>
  <c r="D40" i="1"/>
  <c r="E40" i="1"/>
  <c r="D41" i="1"/>
  <c r="D42" i="1"/>
  <c r="E42" i="1"/>
  <c r="D43" i="1"/>
  <c r="D44" i="1"/>
  <c r="D45" i="1"/>
  <c r="D46" i="1"/>
  <c r="D47" i="1"/>
  <c r="E47" i="1"/>
  <c r="D48" i="1"/>
  <c r="D49" i="1"/>
  <c r="D50" i="1"/>
  <c r="D51" i="1"/>
  <c r="E51" i="1"/>
  <c r="E53" i="1"/>
  <c r="F1" i="1" l="1"/>
  <c r="G1" i="1" s="1"/>
</calcChain>
</file>

<file path=xl/sharedStrings.xml><?xml version="1.0" encoding="utf-8"?>
<sst xmlns="http://schemas.openxmlformats.org/spreadsheetml/2006/main" count="179" uniqueCount="92">
  <si>
    <t>cusncnn.h</t>
  </si>
  <si>
    <t>Completed</t>
  </si>
  <si>
    <t>Kaiwen</t>
  </si>
  <si>
    <t>Configuration Management</t>
  </si>
  <si>
    <t>Total team</t>
  </si>
  <si>
    <t>Write process management and technical documentation</t>
  </si>
  <si>
    <t>Yang Liu</t>
  </si>
  <si>
    <t>Post pictures, reels and videos on Insgram and Youtube</t>
  </si>
  <si>
    <t>Weekly meeting</t>
  </si>
  <si>
    <t>Release</t>
  </si>
  <si>
    <t>Deploy</t>
  </si>
  <si>
    <t>Combine code</t>
  </si>
  <si>
    <t>serial.h;serial_linux.cpp;serial_win.cpp</t>
  </si>
  <si>
    <t>serial driver design</t>
  </si>
  <si>
    <t>gtu7.h;gtu7.cpp</t>
  </si>
  <si>
    <t>GNSS driver design</t>
  </si>
  <si>
    <t>camera.h;camera.cpp</t>
  </si>
  <si>
    <t>Camera driver design</t>
  </si>
  <si>
    <t>algorithm:cusncnn</t>
  </si>
  <si>
    <t>qpaintitem</t>
  </si>
  <si>
    <t>monitor</t>
  </si>
  <si>
    <t>main</t>
  </si>
  <si>
    <t>CMakeLists.txt</t>
  </si>
  <si>
    <t>Kaiwen,Yujie</t>
  </si>
  <si>
    <t>UML diagram</t>
  </si>
  <si>
    <t>C++ code</t>
  </si>
  <si>
    <t>TaskListView.qml；tasklistdata；tasklistmodel</t>
  </si>
  <si>
    <t>QT "Task" window design</t>
  </si>
  <si>
    <t>SettingView.qml</t>
  </si>
  <si>
    <t>QT "Setting" window design</t>
  </si>
  <si>
    <t>ResultView.qml；resultlistmodel；resultlistdata</t>
  </si>
  <si>
    <t>QT "Result" window design</t>
  </si>
  <si>
    <t>MainForm.qml</t>
  </si>
  <si>
    <t>HomeView.qml</t>
  </si>
  <si>
    <t>QT "Home" window design</t>
  </si>
  <si>
    <t>CusToolBar.qml</t>
  </si>
  <si>
    <t>CusTitleBar.qml</t>
  </si>
  <si>
    <t>ConfigView.qml</t>
  </si>
  <si>
    <t>main.qml</t>
  </si>
  <si>
    <t>qml</t>
  </si>
  <si>
    <t>C++ program</t>
  </si>
  <si>
    <t>Wenjia</t>
  </si>
  <si>
    <t>yolov5_lite transefer to Raspberry Pi(C++)</t>
  </si>
  <si>
    <t>Wenjia,Yujie</t>
  </si>
  <si>
    <t>YOLOv5_lite training</t>
  </si>
  <si>
    <t>yolov5 transefer to Raspberry Pi(C++)</t>
  </si>
  <si>
    <t>In progress</t>
  </si>
  <si>
    <t>yolov5 training</t>
  </si>
  <si>
    <t>raspberry Pi camera and GPS module test</t>
  </si>
  <si>
    <t>try many methods to do that but find the latest yolov3 file do not support that transfer .pt to.weights</t>
  </si>
  <si>
    <t>.pt to .weights</t>
  </si>
  <si>
    <t>yolov3 transefer to Raspberry Pi(c++)</t>
  </si>
  <si>
    <t xml:space="preserve">yolov3 training </t>
  </si>
  <si>
    <t>Deep learning model training</t>
  </si>
  <si>
    <t>UI interface  validation</t>
  </si>
  <si>
    <t>UI design document</t>
  </si>
  <si>
    <t>UI interface design</t>
  </si>
  <si>
    <t>Product specification validation</t>
  </si>
  <si>
    <t>Yang Liu,Kaiwen</t>
  </si>
  <si>
    <t>Product requirements document</t>
  </si>
  <si>
    <t>Product specification writing</t>
  </si>
  <si>
    <t>Project planning</t>
  </si>
  <si>
    <t>Identify project tasks and phases</t>
  </si>
  <si>
    <t>Architecture diagram</t>
  </si>
  <si>
    <t>Defining architecture design</t>
  </si>
  <si>
    <t>Weekly project meetings , in the library on Tuesdays from 10:00 to 12:00</t>
  </si>
  <si>
    <t>Develop communication\project monitoring plan</t>
  </si>
  <si>
    <t>Team role &amp; responsibilities</t>
  </si>
  <si>
    <t>Define team responsibilities</t>
  </si>
  <si>
    <t>Presentation PPT</t>
  </si>
  <si>
    <t>Idea presentation and slide polish</t>
  </si>
  <si>
    <t>Key content and highlights of presentation</t>
  </si>
  <si>
    <t>Collect relevant information</t>
  </si>
  <si>
    <t>Project Overview;Discuss 4 alternative designs</t>
  </si>
  <si>
    <t>Determine project goals and scope</t>
  </si>
  <si>
    <t>Yujie,Kaiwen</t>
  </si>
  <si>
    <t>Branching and merging strategy</t>
  </si>
  <si>
    <t>GitHub structure,Ubuntu,Qt</t>
  </si>
  <si>
    <t>Work environment preparation</t>
  </si>
  <si>
    <t>Team-building activity - dinner</t>
  </si>
  <si>
    <t>Set up a project team</t>
  </si>
  <si>
    <t>Status</t>
  </si>
  <si>
    <t>Resources</t>
  </si>
  <si>
    <t>Note</t>
  </si>
  <si>
    <t>Predecessors</t>
  </si>
  <si>
    <t>Man-hour</t>
  </si>
  <si>
    <t>Duration(days)</t>
  </si>
  <si>
    <t>End Date</t>
  </si>
  <si>
    <t>Start Date</t>
  </si>
  <si>
    <t>Task Name</t>
  </si>
  <si>
    <t>Estimate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</si>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</sst>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ova Light"/>
      <family val="2"/>
    </font>
    <font>
      <b/>
      <sz val="9"/>
      <color theme="1"/>
      <name val="Arial Nova Light"/>
      <family val="2"/>
    </font>
    <font>
      <sz val="9"/>
      <color rgb="FF000000"/>
      <name val="Arial Nova Light"/>
      <family val="2"/>
    </font>
    <font>
      <b/>
      <sz val="9"/>
      <color rgb="FF000000"/>
      <name val="Arial Nova Light"/>
      <family val="2"/>
    </font>
    <font>
      <sz val="10"/>
      <color theme="1"/>
      <name val="Arial Nova Light"/>
      <family val="2"/>
    </font>
    <font>
      <b/>
      <sz val="10"/>
      <color theme="1"/>
      <name val="Arial Nova Light"/>
      <family val="2"/>
    </font>
    <font>
      <sz val="9"/>
      <name val="Arial Nova Light"/>
      <family val="2"/>
    </font>
    <font>
      <b/>
      <sz val="9"/>
      <name val="Arial Nova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C44-CE7B-4A98-8FCD-85A485260A5E}">
  <sheetPr>
    <tabColor rgb="FFFFFF00"/>
  </sheetPr>
  <dimension ref="A1:I54"/>
  <sheetViews>
    <sheetView tabSelected="1" zoomScale="80" zoomScaleNormal="80" workbookViewId="0">
      <selection activeCell="D5" sqref="D5"/>
    </sheetView>
  </sheetViews>
  <sheetFormatPr defaultRowHeight="17.350000000000001" customHeight="1" x14ac:dyDescent="0.45"/>
  <cols>
    <col min="1" max="1" width="38.53125" style="1" customWidth="1"/>
    <col min="2" max="2" width="16.1328125" style="2" customWidth="1"/>
    <col min="3" max="3" width="9.265625" style="2" bestFit="1" customWidth="1"/>
    <col min="4" max="4" width="15.06640625" style="1" customWidth="1"/>
    <col min="5" max="5" width="9.33203125" style="1" customWidth="1"/>
    <col min="6" max="6" width="5.53125" style="1" customWidth="1"/>
    <col min="7" max="7" width="44.06640625" style="1" customWidth="1"/>
    <col min="8" max="8" width="30.265625" style="1" customWidth="1"/>
    <col min="9" max="9" width="11.59765625" style="1" customWidth="1"/>
    <col min="10" max="16384" width="9.06640625" style="1"/>
  </cols>
  <sheetData>
    <row r="1" spans="1:9" ht="17.350000000000001" customHeight="1" x14ac:dyDescent="0.45">
      <c r="C1" s="2" t="s">
        <v>90</v>
      </c>
      <c r="D1" s="1">
        <f>15*4*14</f>
        <v>840</v>
      </c>
      <c r="E1" s="1" t="s">
        <v>91</v>
      </c>
      <c r="F1" s="1">
        <f>SUM(E:E)</f>
        <v>845</v>
      </c>
      <c r="G1" s="1">
        <f>F1/4</f>
        <v>211.25</v>
      </c>
    </row>
    <row r="2" spans="1:9" s="16" customFormat="1" ht="18" customHeight="1" x14ac:dyDescent="0.45">
      <c r="A2" s="17" t="s">
        <v>89</v>
      </c>
      <c r="B2" s="18" t="s">
        <v>88</v>
      </c>
      <c r="C2" s="18" t="s">
        <v>87</v>
      </c>
      <c r="D2" s="17" t="s">
        <v>86</v>
      </c>
      <c r="E2" s="17" t="s">
        <v>85</v>
      </c>
      <c r="F2" s="17" t="s">
        <v>84</v>
      </c>
      <c r="G2" s="17" t="s">
        <v>83</v>
      </c>
      <c r="H2" s="17" t="s">
        <v>82</v>
      </c>
      <c r="I2" s="17" t="s">
        <v>81</v>
      </c>
    </row>
    <row r="3" spans="1:9" s="6" customFormat="1" ht="17.350000000000001" customHeight="1" x14ac:dyDescent="0.45">
      <c r="A3" s="7" t="s">
        <v>80</v>
      </c>
      <c r="B3" s="8">
        <v>44937</v>
      </c>
      <c r="C3" s="8">
        <v>44939</v>
      </c>
      <c r="D3" s="7">
        <f t="shared" ref="D3:D11" si="0">C3-B3</f>
        <v>2</v>
      </c>
      <c r="E3" s="7">
        <f>4*2</f>
        <v>8</v>
      </c>
      <c r="F3" s="7"/>
      <c r="G3" s="7" t="s">
        <v>79</v>
      </c>
      <c r="H3" s="7" t="s">
        <v>4</v>
      </c>
      <c r="I3" s="7" t="s">
        <v>1</v>
      </c>
    </row>
    <row r="4" spans="1:9" ht="17.350000000000001" customHeight="1" x14ac:dyDescent="0.45">
      <c r="A4" s="9" t="s">
        <v>78</v>
      </c>
      <c r="B4" s="13">
        <v>44939</v>
      </c>
      <c r="C4" s="13">
        <v>44942</v>
      </c>
      <c r="D4" s="9">
        <f t="shared" si="0"/>
        <v>3</v>
      </c>
      <c r="E4" s="9">
        <f>16*4</f>
        <v>64</v>
      </c>
      <c r="F4" s="9"/>
      <c r="G4" s="9" t="s">
        <v>77</v>
      </c>
      <c r="H4" s="9" t="s">
        <v>4</v>
      </c>
      <c r="I4" s="9" t="s">
        <v>1</v>
      </c>
    </row>
    <row r="5" spans="1:9" s="14" customFormat="1" ht="17.350000000000001" customHeight="1" x14ac:dyDescent="0.45">
      <c r="A5" s="9" t="s">
        <v>76</v>
      </c>
      <c r="B5" s="13">
        <v>44942</v>
      </c>
      <c r="C5" s="13">
        <v>44943</v>
      </c>
      <c r="D5" s="9">
        <f t="shared" si="0"/>
        <v>1</v>
      </c>
      <c r="E5" s="15">
        <v>8</v>
      </c>
      <c r="F5" s="15"/>
      <c r="G5" s="9"/>
      <c r="H5" s="9" t="s">
        <v>75</v>
      </c>
      <c r="I5" s="9" t="s">
        <v>1</v>
      </c>
    </row>
    <row r="6" spans="1:9" s="6" customFormat="1" ht="17.350000000000001" customHeight="1" x14ac:dyDescent="0.45">
      <c r="A6" s="7" t="s">
        <v>74</v>
      </c>
      <c r="B6" s="8">
        <v>44938</v>
      </c>
      <c r="C6" s="8">
        <v>44946</v>
      </c>
      <c r="D6" s="7">
        <f t="shared" si="0"/>
        <v>8</v>
      </c>
      <c r="E6" s="7">
        <f>8*4</f>
        <v>32</v>
      </c>
      <c r="F6" s="7"/>
      <c r="G6" s="7" t="s">
        <v>73</v>
      </c>
      <c r="H6" s="7" t="s">
        <v>4</v>
      </c>
      <c r="I6" s="7" t="s">
        <v>1</v>
      </c>
    </row>
    <row r="7" spans="1:9" ht="17.350000000000001" customHeight="1" x14ac:dyDescent="0.45">
      <c r="A7" s="9" t="s">
        <v>72</v>
      </c>
      <c r="B7" s="13">
        <v>44938</v>
      </c>
      <c r="C7" s="13">
        <v>44956</v>
      </c>
      <c r="D7" s="9">
        <f t="shared" si="0"/>
        <v>18</v>
      </c>
      <c r="E7" s="9">
        <f>4*16</f>
        <v>64</v>
      </c>
      <c r="F7" s="9"/>
      <c r="G7" s="9"/>
      <c r="H7" s="9" t="s">
        <v>4</v>
      </c>
      <c r="I7" s="9" t="s">
        <v>1</v>
      </c>
    </row>
    <row r="8" spans="1:9" ht="17.350000000000001" customHeight="1" x14ac:dyDescent="0.45">
      <c r="A8" s="9" t="s">
        <v>71</v>
      </c>
      <c r="B8" s="13">
        <v>44941</v>
      </c>
      <c r="C8" s="13">
        <v>44946</v>
      </c>
      <c r="D8" s="9">
        <f t="shared" si="0"/>
        <v>5</v>
      </c>
      <c r="E8" s="9">
        <f>8*4</f>
        <v>32</v>
      </c>
      <c r="F8" s="9"/>
      <c r="G8" s="9"/>
      <c r="H8" s="9" t="s">
        <v>4</v>
      </c>
      <c r="I8" s="9" t="s">
        <v>1</v>
      </c>
    </row>
    <row r="9" spans="1:9" s="6" customFormat="1" ht="17.350000000000001" customHeight="1" x14ac:dyDescent="0.45">
      <c r="A9" s="7" t="s">
        <v>70</v>
      </c>
      <c r="B9" s="8">
        <v>44946</v>
      </c>
      <c r="C9" s="8">
        <v>44951</v>
      </c>
      <c r="D9" s="7">
        <f t="shared" si="0"/>
        <v>5</v>
      </c>
      <c r="E9" s="7">
        <f>8*4</f>
        <v>32</v>
      </c>
      <c r="F9" s="7"/>
      <c r="G9" s="7" t="s">
        <v>69</v>
      </c>
      <c r="H9" s="7" t="s">
        <v>4</v>
      </c>
      <c r="I9" s="7" t="s">
        <v>1</v>
      </c>
    </row>
    <row r="10" spans="1:9" ht="17.350000000000001" customHeight="1" x14ac:dyDescent="0.45">
      <c r="A10" s="9" t="s">
        <v>68</v>
      </c>
      <c r="B10" s="13">
        <v>44952</v>
      </c>
      <c r="C10" s="13">
        <v>44956</v>
      </c>
      <c r="D10" s="9">
        <f t="shared" si="0"/>
        <v>4</v>
      </c>
      <c r="E10" s="9">
        <f>4*4</f>
        <v>16</v>
      </c>
      <c r="F10" s="9"/>
      <c r="G10" s="9" t="s">
        <v>67</v>
      </c>
      <c r="H10" s="9" t="s">
        <v>4</v>
      </c>
      <c r="I10" s="9" t="s">
        <v>1</v>
      </c>
    </row>
    <row r="11" spans="1:9" ht="17.350000000000001" customHeight="1" x14ac:dyDescent="0.45">
      <c r="A11" s="9" t="s">
        <v>66</v>
      </c>
      <c r="B11" s="13">
        <v>44956</v>
      </c>
      <c r="C11" s="13">
        <v>44956</v>
      </c>
      <c r="D11" s="9">
        <f t="shared" si="0"/>
        <v>0</v>
      </c>
      <c r="E11" s="9">
        <f>4*2</f>
        <v>8</v>
      </c>
      <c r="F11" s="9"/>
      <c r="G11" s="9" t="s">
        <v>65</v>
      </c>
      <c r="H11" s="9" t="s">
        <v>4</v>
      </c>
      <c r="I11" s="9" t="s">
        <v>1</v>
      </c>
    </row>
    <row r="12" spans="1:9" ht="17.350000000000001" customHeight="1" x14ac:dyDescent="0.45">
      <c r="A12" s="9" t="s">
        <v>64</v>
      </c>
      <c r="B12" s="13">
        <v>44957</v>
      </c>
      <c r="C12" s="13">
        <v>44957</v>
      </c>
      <c r="D12" s="9"/>
      <c r="E12" s="9">
        <f>2*8+2*4</f>
        <v>24</v>
      </c>
      <c r="F12" s="9"/>
      <c r="G12" s="9" t="s">
        <v>63</v>
      </c>
      <c r="H12" s="9" t="s">
        <v>4</v>
      </c>
      <c r="I12" s="9" t="s">
        <v>1</v>
      </c>
    </row>
    <row r="13" spans="1:9" s="6" customFormat="1" ht="17.350000000000001" customHeight="1" x14ac:dyDescent="0.45">
      <c r="A13" s="7" t="s">
        <v>62</v>
      </c>
      <c r="B13" s="8">
        <v>44957</v>
      </c>
      <c r="C13" s="8">
        <v>44967</v>
      </c>
      <c r="D13" s="7">
        <f>C13-B13</f>
        <v>10</v>
      </c>
      <c r="E13" s="7">
        <f>2*8+2*4+4</f>
        <v>28</v>
      </c>
      <c r="F13" s="7"/>
      <c r="G13" s="7" t="s">
        <v>61</v>
      </c>
      <c r="H13" s="7" t="s">
        <v>4</v>
      </c>
      <c r="I13" s="7" t="s">
        <v>1</v>
      </c>
    </row>
    <row r="14" spans="1:9" ht="17.350000000000001" customHeight="1" x14ac:dyDescent="0.45">
      <c r="A14" s="9" t="s">
        <v>60</v>
      </c>
      <c r="B14" s="13">
        <v>44952</v>
      </c>
      <c r="C14" s="13">
        <v>44962</v>
      </c>
      <c r="D14" s="9">
        <f>C14-B14</f>
        <v>10</v>
      </c>
      <c r="E14" s="9">
        <f>2*16</f>
        <v>32</v>
      </c>
      <c r="F14" s="9"/>
      <c r="G14" s="9" t="s">
        <v>59</v>
      </c>
      <c r="H14" s="9" t="s">
        <v>58</v>
      </c>
      <c r="I14" s="9" t="s">
        <v>1</v>
      </c>
    </row>
    <row r="15" spans="1:9" s="6" customFormat="1" ht="17.350000000000001" customHeight="1" x14ac:dyDescent="0.45">
      <c r="A15" s="7" t="s">
        <v>57</v>
      </c>
      <c r="B15" s="8">
        <v>44962</v>
      </c>
      <c r="C15" s="8">
        <v>44962</v>
      </c>
      <c r="D15" s="7">
        <f>C15-B15</f>
        <v>0</v>
      </c>
      <c r="E15" s="7">
        <f>4*4</f>
        <v>16</v>
      </c>
      <c r="F15" s="7"/>
      <c r="G15" s="7"/>
      <c r="H15" s="7" t="s">
        <v>4</v>
      </c>
      <c r="I15" s="7" t="s">
        <v>1</v>
      </c>
    </row>
    <row r="16" spans="1:9" ht="17.350000000000001" customHeight="1" x14ac:dyDescent="0.45">
      <c r="A16" s="9" t="s">
        <v>56</v>
      </c>
      <c r="B16" s="13">
        <v>44962</v>
      </c>
      <c r="C16" s="13">
        <v>44967</v>
      </c>
      <c r="D16" s="9">
        <f>C16-B16</f>
        <v>5</v>
      </c>
      <c r="E16" s="9">
        <v>16</v>
      </c>
      <c r="F16" s="9"/>
      <c r="G16" s="9" t="s">
        <v>55</v>
      </c>
      <c r="H16" s="9" t="s">
        <v>6</v>
      </c>
      <c r="I16" s="9" t="s">
        <v>1</v>
      </c>
    </row>
    <row r="17" spans="1:9" s="6" customFormat="1" ht="17.350000000000001" customHeight="1" x14ac:dyDescent="0.45">
      <c r="A17" s="7" t="s">
        <v>54</v>
      </c>
      <c r="B17" s="8">
        <v>44967</v>
      </c>
      <c r="C17" s="8">
        <v>44967</v>
      </c>
      <c r="D17" s="7"/>
      <c r="E17" s="7">
        <f>4*2</f>
        <v>8</v>
      </c>
      <c r="F17" s="7"/>
      <c r="G17" s="7"/>
      <c r="H17" s="7" t="s">
        <v>4</v>
      </c>
      <c r="I17" s="7" t="s">
        <v>1</v>
      </c>
    </row>
    <row r="18" spans="1:9" s="6" customFormat="1" ht="17.350000000000001" customHeight="1" x14ac:dyDescent="0.45">
      <c r="A18" s="7" t="s">
        <v>53</v>
      </c>
      <c r="B18" s="8">
        <v>44946</v>
      </c>
      <c r="C18" s="8">
        <v>45016</v>
      </c>
      <c r="D18" s="7"/>
      <c r="E18" s="7"/>
      <c r="F18" s="7"/>
      <c r="G18" s="7"/>
      <c r="H18" s="7" t="s">
        <v>43</v>
      </c>
      <c r="I18" s="7"/>
    </row>
    <row r="19" spans="1:9" ht="17.350000000000001" customHeight="1" x14ac:dyDescent="0.45">
      <c r="A19" s="9" t="s">
        <v>52</v>
      </c>
      <c r="B19" s="10">
        <v>44946</v>
      </c>
      <c r="C19" s="10">
        <v>44951</v>
      </c>
      <c r="D19" s="9">
        <f t="shared" ref="D19:D26" si="1">C19-B19</f>
        <v>5</v>
      </c>
      <c r="E19" s="9">
        <f>8+16</f>
        <v>24</v>
      </c>
      <c r="F19" s="9"/>
      <c r="G19" s="9"/>
      <c r="H19" s="9" t="s">
        <v>43</v>
      </c>
      <c r="I19" s="9" t="s">
        <v>1</v>
      </c>
    </row>
    <row r="20" spans="1:9" ht="17.350000000000001" customHeight="1" x14ac:dyDescent="0.45">
      <c r="A20" s="9" t="s">
        <v>51</v>
      </c>
      <c r="B20" s="10">
        <v>44951</v>
      </c>
      <c r="C20" s="10">
        <v>44964</v>
      </c>
      <c r="D20" s="9">
        <f t="shared" si="1"/>
        <v>13</v>
      </c>
      <c r="E20" s="9">
        <v>16</v>
      </c>
      <c r="F20" s="9"/>
      <c r="G20" s="9"/>
      <c r="H20" s="9" t="s">
        <v>41</v>
      </c>
      <c r="I20" s="9" t="s">
        <v>1</v>
      </c>
    </row>
    <row r="21" spans="1:9" ht="17.350000000000001" customHeight="1" x14ac:dyDescent="0.45">
      <c r="A21" s="9" t="s">
        <v>50</v>
      </c>
      <c r="B21" s="10">
        <v>44964</v>
      </c>
      <c r="C21" s="10">
        <v>44972</v>
      </c>
      <c r="D21" s="9">
        <f t="shared" si="1"/>
        <v>8</v>
      </c>
      <c r="E21" s="9">
        <v>20</v>
      </c>
      <c r="F21" s="9"/>
      <c r="G21" s="9" t="s">
        <v>49</v>
      </c>
      <c r="H21" s="9" t="s">
        <v>41</v>
      </c>
      <c r="I21" s="9" t="s">
        <v>1</v>
      </c>
    </row>
    <row r="22" spans="1:9" ht="17.350000000000001" customHeight="1" x14ac:dyDescent="0.45">
      <c r="A22" s="9" t="s">
        <v>48</v>
      </c>
      <c r="B22" s="10">
        <v>44972</v>
      </c>
      <c r="C22" s="10">
        <v>44979</v>
      </c>
      <c r="D22" s="9">
        <f t="shared" si="1"/>
        <v>7</v>
      </c>
      <c r="E22" s="9">
        <v>10</v>
      </c>
      <c r="F22" s="9"/>
      <c r="G22" s="9"/>
      <c r="H22" s="9" t="s">
        <v>41</v>
      </c>
      <c r="I22" s="9" t="s">
        <v>1</v>
      </c>
    </row>
    <row r="23" spans="1:9" ht="17.350000000000001" customHeight="1" x14ac:dyDescent="0.45">
      <c r="A23" s="9" t="s">
        <v>47</v>
      </c>
      <c r="B23" s="10">
        <v>44979</v>
      </c>
      <c r="C23" s="10">
        <v>44986</v>
      </c>
      <c r="D23" s="9">
        <f t="shared" si="1"/>
        <v>7</v>
      </c>
      <c r="E23" s="9">
        <f>10+16</f>
        <v>26</v>
      </c>
      <c r="F23" s="9"/>
      <c r="G23" s="9"/>
      <c r="H23" s="9" t="s">
        <v>43</v>
      </c>
      <c r="I23" s="9" t="s">
        <v>46</v>
      </c>
    </row>
    <row r="24" spans="1:9" ht="17.350000000000001" customHeight="1" x14ac:dyDescent="0.45">
      <c r="A24" s="9" t="s">
        <v>45</v>
      </c>
      <c r="B24" s="10">
        <v>44986</v>
      </c>
      <c r="C24" s="10">
        <v>45000</v>
      </c>
      <c r="D24" s="9">
        <f t="shared" si="1"/>
        <v>14</v>
      </c>
      <c r="E24" s="9">
        <v>30</v>
      </c>
      <c r="F24" s="9"/>
      <c r="G24" s="9"/>
      <c r="H24" s="9" t="s">
        <v>41</v>
      </c>
      <c r="I24" s="9" t="s">
        <v>1</v>
      </c>
    </row>
    <row r="25" spans="1:9" ht="17.350000000000001" customHeight="1" x14ac:dyDescent="0.45">
      <c r="A25" s="9" t="s">
        <v>44</v>
      </c>
      <c r="B25" s="10">
        <v>45000</v>
      </c>
      <c r="C25" s="10">
        <v>45006</v>
      </c>
      <c r="D25" s="9">
        <f t="shared" si="1"/>
        <v>6</v>
      </c>
      <c r="E25" s="9">
        <f>10+16</f>
        <v>26</v>
      </c>
      <c r="F25" s="9"/>
      <c r="G25" s="9"/>
      <c r="H25" s="9" t="s">
        <v>43</v>
      </c>
      <c r="I25" s="9" t="s">
        <v>1</v>
      </c>
    </row>
    <row r="26" spans="1:9" ht="17.350000000000001" customHeight="1" x14ac:dyDescent="0.45">
      <c r="A26" s="9" t="s">
        <v>42</v>
      </c>
      <c r="B26" s="10">
        <v>45006</v>
      </c>
      <c r="C26" s="10">
        <v>45016</v>
      </c>
      <c r="D26" s="9">
        <f t="shared" si="1"/>
        <v>10</v>
      </c>
      <c r="E26" s="9">
        <v>20</v>
      </c>
      <c r="F26" s="9"/>
      <c r="G26" s="9"/>
      <c r="H26" s="9" t="s">
        <v>41</v>
      </c>
      <c r="I26" s="9" t="s">
        <v>1</v>
      </c>
    </row>
    <row r="27" spans="1:9" s="6" customFormat="1" ht="17.350000000000001" customHeight="1" x14ac:dyDescent="0.45">
      <c r="A27" s="7" t="s">
        <v>40</v>
      </c>
      <c r="B27" s="8"/>
      <c r="C27" s="8"/>
      <c r="D27" s="7"/>
      <c r="E27" s="7"/>
      <c r="F27" s="7"/>
      <c r="G27" s="7"/>
      <c r="H27" s="7"/>
      <c r="I27" s="7"/>
    </row>
    <row r="28" spans="1:9" s="6" customFormat="1" ht="17.350000000000001" customHeight="1" x14ac:dyDescent="0.45">
      <c r="A28" s="11" t="s">
        <v>39</v>
      </c>
      <c r="B28" s="12"/>
      <c r="C28" s="12"/>
      <c r="D28" s="11"/>
      <c r="E28" s="11"/>
      <c r="F28" s="11"/>
      <c r="G28" s="11"/>
      <c r="H28" s="11"/>
      <c r="I28" s="11"/>
    </row>
    <row r="29" spans="1:9" ht="17.350000000000001" customHeight="1" x14ac:dyDescent="0.45">
      <c r="A29" s="9" t="s">
        <v>38</v>
      </c>
      <c r="B29" s="13">
        <v>44977</v>
      </c>
      <c r="C29" s="10">
        <v>44986</v>
      </c>
      <c r="D29" s="9">
        <f t="shared" ref="D29:D37" si="2">C29-B29</f>
        <v>9</v>
      </c>
      <c r="E29" s="9">
        <v>4</v>
      </c>
      <c r="F29" s="9"/>
      <c r="G29" s="9"/>
      <c r="H29" s="9" t="s">
        <v>2</v>
      </c>
      <c r="I29" s="9" t="s">
        <v>1</v>
      </c>
    </row>
    <row r="30" spans="1:9" ht="17.350000000000001" customHeight="1" x14ac:dyDescent="0.45">
      <c r="A30" s="9" t="s">
        <v>37</v>
      </c>
      <c r="B30" s="13">
        <v>44977</v>
      </c>
      <c r="C30" s="10">
        <v>44986</v>
      </c>
      <c r="D30" s="9">
        <f t="shared" si="2"/>
        <v>9</v>
      </c>
      <c r="E30" s="9">
        <v>4</v>
      </c>
      <c r="F30" s="9"/>
      <c r="G30" s="9"/>
      <c r="H30" s="9" t="s">
        <v>2</v>
      </c>
      <c r="I30" s="9" t="s">
        <v>1</v>
      </c>
    </row>
    <row r="31" spans="1:9" ht="17.350000000000001" customHeight="1" x14ac:dyDescent="0.45">
      <c r="A31" s="9" t="s">
        <v>36</v>
      </c>
      <c r="B31" s="13">
        <v>44977</v>
      </c>
      <c r="C31" s="10">
        <v>44988</v>
      </c>
      <c r="D31" s="9">
        <f t="shared" si="2"/>
        <v>11</v>
      </c>
      <c r="E31" s="9">
        <v>4</v>
      </c>
      <c r="F31" s="9"/>
      <c r="G31" s="9"/>
      <c r="H31" s="9" t="s">
        <v>2</v>
      </c>
      <c r="I31" s="9" t="s">
        <v>1</v>
      </c>
    </row>
    <row r="32" spans="1:9" ht="17.350000000000001" customHeight="1" x14ac:dyDescent="0.45">
      <c r="A32" s="9" t="s">
        <v>35</v>
      </c>
      <c r="B32" s="13">
        <v>44977</v>
      </c>
      <c r="C32" s="10">
        <v>44988</v>
      </c>
      <c r="D32" s="9">
        <f t="shared" si="2"/>
        <v>11</v>
      </c>
      <c r="E32" s="9">
        <v>4</v>
      </c>
      <c r="F32" s="9"/>
      <c r="G32" s="9"/>
      <c r="H32" s="9" t="s">
        <v>2</v>
      </c>
      <c r="I32" s="9" t="s">
        <v>1</v>
      </c>
    </row>
    <row r="33" spans="1:9" ht="17.350000000000001" customHeight="1" x14ac:dyDescent="0.45">
      <c r="A33" s="9" t="s">
        <v>34</v>
      </c>
      <c r="B33" s="13">
        <v>44977</v>
      </c>
      <c r="C33" s="10">
        <v>44988</v>
      </c>
      <c r="D33" s="9">
        <f t="shared" si="2"/>
        <v>11</v>
      </c>
      <c r="E33" s="9">
        <v>4</v>
      </c>
      <c r="F33" s="9"/>
      <c r="G33" s="9" t="s">
        <v>33</v>
      </c>
      <c r="H33" s="9" t="s">
        <v>2</v>
      </c>
      <c r="I33" s="9" t="s">
        <v>1</v>
      </c>
    </row>
    <row r="34" spans="1:9" ht="17.350000000000001" customHeight="1" x14ac:dyDescent="0.45">
      <c r="A34" s="9" t="s">
        <v>32</v>
      </c>
      <c r="B34" s="13">
        <v>44977</v>
      </c>
      <c r="C34" s="10">
        <v>44988</v>
      </c>
      <c r="D34" s="9">
        <f t="shared" si="2"/>
        <v>11</v>
      </c>
      <c r="E34" s="9">
        <v>4</v>
      </c>
      <c r="F34" s="9"/>
      <c r="G34" s="9"/>
      <c r="H34" s="9" t="s">
        <v>2</v>
      </c>
      <c r="I34" s="9" t="s">
        <v>1</v>
      </c>
    </row>
    <row r="35" spans="1:9" ht="17.350000000000001" customHeight="1" x14ac:dyDescent="0.45">
      <c r="A35" s="9" t="s">
        <v>31</v>
      </c>
      <c r="B35" s="10">
        <v>44997</v>
      </c>
      <c r="C35" s="10">
        <v>45014</v>
      </c>
      <c r="D35" s="9">
        <f t="shared" si="2"/>
        <v>17</v>
      </c>
      <c r="E35" s="9">
        <v>4</v>
      </c>
      <c r="F35" s="9"/>
      <c r="G35" s="9" t="s">
        <v>30</v>
      </c>
      <c r="H35" s="9" t="s">
        <v>2</v>
      </c>
      <c r="I35" s="9" t="s">
        <v>1</v>
      </c>
    </row>
    <row r="36" spans="1:9" ht="17.350000000000001" customHeight="1" x14ac:dyDescent="0.45">
      <c r="A36" s="9" t="s">
        <v>29</v>
      </c>
      <c r="B36" s="13">
        <v>44977</v>
      </c>
      <c r="C36" s="10">
        <v>44988</v>
      </c>
      <c r="D36" s="9">
        <f t="shared" si="2"/>
        <v>11</v>
      </c>
      <c r="E36" s="9">
        <f>2+4</f>
        <v>6</v>
      </c>
      <c r="F36" s="9"/>
      <c r="G36" s="9" t="s">
        <v>28</v>
      </c>
      <c r="H36" s="9" t="s">
        <v>23</v>
      </c>
      <c r="I36" s="9" t="s">
        <v>1</v>
      </c>
    </row>
    <row r="37" spans="1:9" ht="17.350000000000001" customHeight="1" x14ac:dyDescent="0.45">
      <c r="A37" s="9" t="s">
        <v>27</v>
      </c>
      <c r="B37" s="13">
        <v>44977</v>
      </c>
      <c r="C37" s="10">
        <v>44997</v>
      </c>
      <c r="D37" s="9">
        <f t="shared" si="2"/>
        <v>20</v>
      </c>
      <c r="E37" s="9">
        <v>4</v>
      </c>
      <c r="F37" s="9"/>
      <c r="G37" s="9" t="s">
        <v>26</v>
      </c>
      <c r="H37" s="9" t="s">
        <v>2</v>
      </c>
      <c r="I37" s="9" t="s">
        <v>1</v>
      </c>
    </row>
    <row r="38" spans="1:9" s="6" customFormat="1" ht="17.350000000000001" customHeight="1" x14ac:dyDescent="0.45">
      <c r="A38" s="11" t="s">
        <v>25</v>
      </c>
      <c r="B38" s="12"/>
      <c r="C38" s="12"/>
      <c r="D38" s="11"/>
      <c r="E38" s="11"/>
      <c r="F38" s="11"/>
      <c r="G38" s="11"/>
      <c r="H38" s="11"/>
      <c r="I38" s="11"/>
    </row>
    <row r="39" spans="1:9" ht="17.350000000000001" customHeight="1" x14ac:dyDescent="0.45">
      <c r="A39" s="9" t="s">
        <v>24</v>
      </c>
      <c r="B39" s="10">
        <v>44997</v>
      </c>
      <c r="C39" s="10">
        <v>45004</v>
      </c>
      <c r="D39" s="9">
        <f t="shared" ref="D39:D51" si="3">C39-B39</f>
        <v>7</v>
      </c>
      <c r="E39" s="9">
        <v>8</v>
      </c>
      <c r="F39" s="9"/>
      <c r="G39" s="9"/>
      <c r="H39" s="9" t="s">
        <v>23</v>
      </c>
      <c r="I39" s="9" t="s">
        <v>1</v>
      </c>
    </row>
    <row r="40" spans="1:9" ht="17.350000000000001" customHeight="1" x14ac:dyDescent="0.45">
      <c r="A40" s="9" t="s">
        <v>22</v>
      </c>
      <c r="B40" s="10">
        <v>44997</v>
      </c>
      <c r="C40" s="10">
        <v>45004</v>
      </c>
      <c r="D40" s="9">
        <f t="shared" si="3"/>
        <v>7</v>
      </c>
      <c r="E40" s="9">
        <f>2*7</f>
        <v>14</v>
      </c>
      <c r="F40" s="9"/>
      <c r="G40" s="9"/>
      <c r="H40" s="9" t="s">
        <v>2</v>
      </c>
      <c r="I40" s="9" t="s">
        <v>1</v>
      </c>
    </row>
    <row r="41" spans="1:9" ht="17.350000000000001" customHeight="1" x14ac:dyDescent="0.45">
      <c r="A41" s="9" t="s">
        <v>21</v>
      </c>
      <c r="B41" s="10">
        <v>44994</v>
      </c>
      <c r="C41" s="10">
        <v>44997</v>
      </c>
      <c r="D41" s="9">
        <f t="shared" si="3"/>
        <v>3</v>
      </c>
      <c r="E41" s="9">
        <v>4</v>
      </c>
      <c r="F41" s="9"/>
      <c r="G41" s="9"/>
      <c r="H41" s="9" t="s">
        <v>2</v>
      </c>
      <c r="I41" s="9" t="s">
        <v>1</v>
      </c>
    </row>
    <row r="42" spans="1:9" ht="17.350000000000001" customHeight="1" x14ac:dyDescent="0.45">
      <c r="A42" s="9" t="s">
        <v>20</v>
      </c>
      <c r="B42" s="10">
        <v>44997</v>
      </c>
      <c r="C42" s="10">
        <v>45028</v>
      </c>
      <c r="D42" s="9">
        <f t="shared" si="3"/>
        <v>31</v>
      </c>
      <c r="E42" s="9">
        <f>1*22</f>
        <v>22</v>
      </c>
      <c r="F42" s="9"/>
      <c r="G42" s="9"/>
      <c r="H42" s="9" t="s">
        <v>2</v>
      </c>
      <c r="I42" s="9" t="s">
        <v>1</v>
      </c>
    </row>
    <row r="43" spans="1:9" ht="17.350000000000001" customHeight="1" x14ac:dyDescent="0.45">
      <c r="A43" s="9" t="s">
        <v>19</v>
      </c>
      <c r="B43" s="10">
        <v>44997</v>
      </c>
      <c r="C43" s="10">
        <v>45019</v>
      </c>
      <c r="D43" s="9">
        <f t="shared" si="3"/>
        <v>22</v>
      </c>
      <c r="E43" s="9">
        <v>16</v>
      </c>
      <c r="F43" s="9"/>
      <c r="G43" s="9"/>
      <c r="H43" s="9" t="s">
        <v>2</v>
      </c>
      <c r="I43" s="9" t="s">
        <v>1</v>
      </c>
    </row>
    <row r="44" spans="1:9" ht="17.350000000000001" customHeight="1" x14ac:dyDescent="0.45">
      <c r="A44" s="9" t="s">
        <v>18</v>
      </c>
      <c r="B44" s="10">
        <v>45016</v>
      </c>
      <c r="C44" s="10">
        <v>45016</v>
      </c>
      <c r="D44" s="9">
        <f t="shared" si="3"/>
        <v>0</v>
      </c>
      <c r="E44" s="9">
        <v>4</v>
      </c>
      <c r="F44" s="9"/>
      <c r="G44" s="19" t="s">
        <v>0</v>
      </c>
      <c r="H44" s="9" t="s">
        <v>2</v>
      </c>
      <c r="I44" s="9" t="s">
        <v>1</v>
      </c>
    </row>
    <row r="45" spans="1:9" ht="17.350000000000001" customHeight="1" x14ac:dyDescent="0.45">
      <c r="A45" s="9" t="s">
        <v>17</v>
      </c>
      <c r="B45" s="10">
        <v>44997</v>
      </c>
      <c r="C45" s="10">
        <v>44999</v>
      </c>
      <c r="D45" s="9">
        <f t="shared" si="3"/>
        <v>2</v>
      </c>
      <c r="E45" s="9">
        <v>8</v>
      </c>
      <c r="F45" s="9"/>
      <c r="G45" s="19" t="s">
        <v>16</v>
      </c>
      <c r="H45" s="9" t="s">
        <v>2</v>
      </c>
      <c r="I45" s="9" t="s">
        <v>1</v>
      </c>
    </row>
    <row r="46" spans="1:9" ht="17.350000000000001" customHeight="1" x14ac:dyDescent="0.45">
      <c r="A46" s="9" t="s">
        <v>15</v>
      </c>
      <c r="B46" s="10">
        <v>45017</v>
      </c>
      <c r="C46" s="10">
        <v>45020</v>
      </c>
      <c r="D46" s="9">
        <f t="shared" si="3"/>
        <v>3</v>
      </c>
      <c r="E46" s="9">
        <v>8</v>
      </c>
      <c r="F46" s="9"/>
      <c r="G46" s="19" t="s">
        <v>14</v>
      </c>
      <c r="H46" s="9" t="s">
        <v>2</v>
      </c>
      <c r="I46" s="9" t="s">
        <v>1</v>
      </c>
    </row>
    <row r="47" spans="1:9" ht="17.350000000000001" customHeight="1" x14ac:dyDescent="0.45">
      <c r="A47" s="9" t="s">
        <v>13</v>
      </c>
      <c r="B47" s="10">
        <v>45017</v>
      </c>
      <c r="C47" s="10">
        <v>45020</v>
      </c>
      <c r="D47" s="9">
        <f t="shared" si="3"/>
        <v>3</v>
      </c>
      <c r="E47" s="9">
        <f>2+2</f>
        <v>4</v>
      </c>
      <c r="F47" s="9"/>
      <c r="G47" s="19" t="s">
        <v>12</v>
      </c>
      <c r="H47" s="9" t="s">
        <v>2</v>
      </c>
      <c r="I47" s="9" t="s">
        <v>1</v>
      </c>
    </row>
    <row r="48" spans="1:9" s="6" customFormat="1" ht="17.350000000000001" customHeight="1" x14ac:dyDescent="0.45">
      <c r="A48" s="7" t="s">
        <v>11</v>
      </c>
      <c r="B48" s="8">
        <v>44990</v>
      </c>
      <c r="C48" s="8">
        <v>45010</v>
      </c>
      <c r="D48" s="7">
        <f t="shared" si="3"/>
        <v>20</v>
      </c>
      <c r="E48" s="7">
        <v>16</v>
      </c>
      <c r="F48" s="7"/>
      <c r="G48" s="7"/>
      <c r="H48" s="7" t="s">
        <v>2</v>
      </c>
      <c r="I48" s="7" t="s">
        <v>1</v>
      </c>
    </row>
    <row r="49" spans="1:9" s="6" customFormat="1" ht="17.350000000000001" customHeight="1" x14ac:dyDescent="0.45">
      <c r="A49" s="7" t="s">
        <v>10</v>
      </c>
      <c r="B49" s="8">
        <v>45031</v>
      </c>
      <c r="C49" s="8">
        <v>45033</v>
      </c>
      <c r="D49" s="7">
        <f t="shared" si="3"/>
        <v>2</v>
      </c>
      <c r="E49" s="7">
        <v>5</v>
      </c>
      <c r="F49" s="7"/>
      <c r="G49" s="7"/>
      <c r="H49" s="7" t="s">
        <v>2</v>
      </c>
      <c r="I49" s="20" t="s">
        <v>1</v>
      </c>
    </row>
    <row r="50" spans="1:9" s="6" customFormat="1" ht="17.350000000000001" customHeight="1" x14ac:dyDescent="0.45">
      <c r="A50" s="7" t="s">
        <v>9</v>
      </c>
      <c r="B50" s="8">
        <v>45033</v>
      </c>
      <c r="C50" s="8">
        <v>45033</v>
      </c>
      <c r="D50" s="7">
        <f t="shared" si="3"/>
        <v>0</v>
      </c>
      <c r="E50" s="7">
        <v>2</v>
      </c>
      <c r="F50" s="7"/>
      <c r="G50" s="7"/>
      <c r="H50" s="7" t="s">
        <v>2</v>
      </c>
      <c r="I50" s="20" t="s">
        <v>1</v>
      </c>
    </row>
    <row r="51" spans="1:9" ht="17.350000000000001" customHeight="1" x14ac:dyDescent="0.45">
      <c r="A51" s="3" t="s">
        <v>8</v>
      </c>
      <c r="B51" s="4">
        <v>44943</v>
      </c>
      <c r="C51" s="4">
        <v>45027</v>
      </c>
      <c r="D51" s="3">
        <f t="shared" si="3"/>
        <v>84</v>
      </c>
      <c r="E51" s="3">
        <f>4*1.5*14</f>
        <v>84</v>
      </c>
      <c r="F51" s="3"/>
      <c r="G51" s="3"/>
      <c r="H51" s="3" t="s">
        <v>4</v>
      </c>
      <c r="I51" s="3" t="s">
        <v>1</v>
      </c>
    </row>
    <row r="52" spans="1:9" ht="17.350000000000001" customHeight="1" x14ac:dyDescent="0.45">
      <c r="A52" s="3" t="s">
        <v>7</v>
      </c>
      <c r="B52" s="4">
        <v>44962</v>
      </c>
      <c r="C52" s="4">
        <v>45019</v>
      </c>
      <c r="D52" s="3">
        <v>15</v>
      </c>
      <c r="E52" s="3">
        <v>10</v>
      </c>
      <c r="F52" s="3"/>
      <c r="G52" s="3"/>
      <c r="H52" s="3" t="s">
        <v>6</v>
      </c>
      <c r="I52" s="3" t="s">
        <v>1</v>
      </c>
    </row>
    <row r="53" spans="1:9" ht="17.350000000000001" customHeight="1" x14ac:dyDescent="0.45">
      <c r="A53" s="3" t="s">
        <v>5</v>
      </c>
      <c r="B53" s="4">
        <v>45016</v>
      </c>
      <c r="C53" s="4">
        <v>45033</v>
      </c>
      <c r="D53" s="3">
        <v>15</v>
      </c>
      <c r="E53" s="3">
        <f>4*8</f>
        <v>32</v>
      </c>
      <c r="F53" s="3"/>
      <c r="G53" s="3"/>
      <c r="H53" s="3" t="s">
        <v>4</v>
      </c>
      <c r="I53" s="3" t="s">
        <v>1</v>
      </c>
    </row>
    <row r="54" spans="1:9" ht="17.350000000000001" customHeight="1" x14ac:dyDescent="0.45">
      <c r="A54" s="3" t="s">
        <v>3</v>
      </c>
      <c r="B54" s="5">
        <v>44939</v>
      </c>
      <c r="C54" s="4">
        <v>45033</v>
      </c>
      <c r="D54" s="3">
        <v>15</v>
      </c>
      <c r="E54" s="3">
        <v>10</v>
      </c>
      <c r="F54" s="3"/>
      <c r="G54" s="3"/>
      <c r="H54" s="3" t="s">
        <v>2</v>
      </c>
      <c r="I54" s="3" t="s">
        <v>1</v>
      </c>
    </row>
  </sheetData>
  <autoFilter ref="A2:I54" xr:uid="{E6626881-6E1C-4657-A65C-BAE6245C3DDD}"/>
  <dataValidations count="1">
    <dataValidation type="list" allowBlank="1" showInputMessage="1" showErrorMessage="1" sqref="I3:I26 I28:I1048576" xr:uid="{6B505FE0-1E7C-4FF4-B03C-0D1CA813CD0C}">
      <formula1>"Not started,In progress,Completed"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5a629f-1857-4b8b-8dfb-dcf5fb7994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529D4998285549B66627EE7A19C375" ma:contentTypeVersion="3" ma:contentTypeDescription="Create a new document." ma:contentTypeScope="" ma:versionID="1b4f4549748e091fe2ed753e971b2da0">
  <xsd:schema xmlns:xsd="http://www.w3.org/2001/XMLSchema" xmlns:xs="http://www.w3.org/2001/XMLSchema" xmlns:p="http://schemas.microsoft.com/office/2006/metadata/properties" xmlns:ns3="715a629f-1857-4b8b-8dfb-dcf5fb79942a" targetNamespace="http://schemas.microsoft.com/office/2006/metadata/properties" ma:root="true" ma:fieldsID="fda6fa8c9e897aa38c3083bc06ad020c" ns3:_="">
    <xsd:import namespace="715a629f-1857-4b8b-8dfb-dcf5fb7994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a629f-1857-4b8b-8dfb-dcf5fb799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1F55B-A8A6-4A69-B640-BFEADFCAC16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5a629f-1857-4b8b-8dfb-dcf5fb79942a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649270-84EB-45DF-9C06-3AD41CD8F2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B4344F-BC00-4C96-8B16-B20DE6F39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a629f-1857-4b8b-8dfb-dcf5fb799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LiuYujie</dc:creator>
  <cp:lastModifiedBy>liu yujie</cp:lastModifiedBy>
  <dcterms:created xsi:type="dcterms:W3CDTF">2023-04-13T18:50:16Z</dcterms:created>
  <dcterms:modified xsi:type="dcterms:W3CDTF">2023-04-13T18:53:16Z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0x01010046529D4998285549B66627EE7A19C375</vt:lpwstr>
  </property>
</Properties>
</file>