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_git\ad4gd_lakes\gee_data\output\"/>
    </mc:Choice>
  </mc:AlternateContent>
  <xr:revisionPtr revIDLastSave="0" documentId="13_ncr:1_{28736F4D-FFEA-43AE-AF7B-3BF8111F44EF}" xr6:coauthVersionLast="47" xr6:coauthVersionMax="47" xr10:uidLastSave="{00000000-0000-0000-0000-000000000000}"/>
  <bookViews>
    <workbookView xWindow="-120" yWindow="-120" windowWidth="25440" windowHeight="15270" activeTab="2" xr2:uid="{097331EF-D39F-471B-BCB8-17F8F94A62F3}"/>
  </bookViews>
  <sheets>
    <sheet name="Ganzes Jahr" sheetId="1" r:id="rId1"/>
    <sheet name="Mar - Nov" sheetId="3" r:id="rId2"/>
    <sheet name="5Jahres Verlauf" sheetId="2" r:id="rId3"/>
  </sheets>
  <definedNames>
    <definedName name="_xlchart.v1.0" hidden="1">'Ganzes Jahr'!$F$3:$F$18</definedName>
    <definedName name="_xlchart.v1.1" hidden="1">'Ganzes Jahr'!$L$3:$L$18</definedName>
    <definedName name="_xlchart.v1.10" hidden="1">'Mar - Nov'!$J$3:$J$18</definedName>
    <definedName name="_xlchart.v1.2" hidden="1">'Ganzes Jahr'!$F$3:$F$18</definedName>
    <definedName name="_xlchart.v1.3" hidden="1">'Ganzes Jahr'!$L$3:$L$18</definedName>
    <definedName name="_xlchart.v1.4" hidden="1">'Ganzes Jahr'!$F$3:$F$18</definedName>
    <definedName name="_xlchart.v1.5" hidden="1">'Ganzes Jahr'!$G$3:$G$18</definedName>
    <definedName name="_xlchart.v1.6" hidden="1">'Ganzes Jahr'!$L$3:$L$18</definedName>
    <definedName name="_xlchart.v1.7" hidden="1">'Mar - Nov'!$E$3:$E$18</definedName>
    <definedName name="_xlchart.v1.8" hidden="1">'Mar - Nov'!$J$3:$J$18</definedName>
    <definedName name="_xlchart.v1.9" hidden="1">'Mar - Nov'!$D$3:$D$18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J20" i="3"/>
  <c r="J8" i="3"/>
  <c r="J3" i="3"/>
  <c r="J14" i="3"/>
  <c r="J4" i="3"/>
  <c r="J11" i="3"/>
  <c r="J18" i="3"/>
  <c r="J17" i="3"/>
  <c r="J10" i="3"/>
  <c r="J16" i="3"/>
  <c r="J5" i="3"/>
  <c r="J12" i="3"/>
  <c r="J6" i="3"/>
  <c r="J9" i="3"/>
  <c r="J15" i="3"/>
  <c r="J19" i="3"/>
  <c r="J13" i="3"/>
  <c r="J7" i="3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H3" i="2"/>
  <c r="I3" i="2"/>
  <c r="J3" i="2"/>
  <c r="K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C4" i="2"/>
  <c r="C5" i="2"/>
  <c r="C6" i="2"/>
  <c r="C7" i="2"/>
  <c r="C8" i="2"/>
  <c r="C10" i="2"/>
  <c r="C11" i="2"/>
  <c r="C12" i="2"/>
  <c r="C13" i="2"/>
  <c r="C14" i="2"/>
  <c r="C15" i="2"/>
  <c r="C16" i="2"/>
  <c r="C18" i="2"/>
  <c r="C19" i="2"/>
  <c r="C3" i="2"/>
  <c r="B8" i="2"/>
  <c r="B3" i="2"/>
  <c r="B14" i="2"/>
  <c r="B4" i="2"/>
  <c r="B11" i="2"/>
  <c r="B18" i="2"/>
  <c r="B17" i="2"/>
  <c r="B10" i="2"/>
  <c r="B16" i="2"/>
  <c r="B5" i="2"/>
  <c r="B12" i="2"/>
  <c r="B6" i="2"/>
  <c r="B9" i="2"/>
  <c r="B15" i="2"/>
  <c r="B19" i="2"/>
  <c r="B13" i="2"/>
  <c r="B7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<sst xmlns="http://schemas.openxmlformats.org/spreadsheetml/2006/main" count="93" uniqueCount="43">
  <si>
    <t>Trophie-Index nach LAWA</t>
  </si>
  <si>
    <t>Zustandsbewertung 2021</t>
  </si>
  <si>
    <t>See</t>
  </si>
  <si>
    <t>Jahr</t>
  </si>
  <si>
    <t>Ökologie Gesamt</t>
  </si>
  <si>
    <t>Phyto-plankton</t>
  </si>
  <si>
    <t>Other Aquatic Flora</t>
  </si>
  <si>
    <t>Makro-phyten</t>
  </si>
  <si>
    <t>Phyto-bentos</t>
  </si>
  <si>
    <t>Phosphor</t>
  </si>
  <si>
    <t>Großer Wummsee</t>
  </si>
  <si>
    <t>Peetschsee</t>
  </si>
  <si>
    <t>Werbellinsee</t>
  </si>
  <si>
    <t>Roofensee</t>
  </si>
  <si>
    <t>Liepnitzsee</t>
  </si>
  <si>
    <t>Großer Seddiner See</t>
  </si>
  <si>
    <t>Pätzer Vordersee</t>
  </si>
  <si>
    <t>Großer Plagesee</t>
  </si>
  <si>
    <t>Ruppiner See</t>
  </si>
  <si>
    <t>Mellensee</t>
  </si>
  <si>
    <t>Siethener See</t>
  </si>
  <si>
    <t>Vielitzsee</t>
  </si>
  <si>
    <t>Netzener See</t>
  </si>
  <si>
    <t>3,9</t>
  </si>
  <si>
    <t>Beetzsee</t>
  </si>
  <si>
    <t>4,2</t>
  </si>
  <si>
    <t>Rangsdorfer See</t>
  </si>
  <si>
    <t>Gewichtete Wellenlänge Einzelwerte 2018</t>
  </si>
  <si>
    <t>Gewichtete Wellenlänge Durchschnitt 2018</t>
  </si>
  <si>
    <t>Baalsee</t>
  </si>
  <si>
    <t>Halensee</t>
  </si>
  <si>
    <t>Abhängig von den Tiles</t>
  </si>
  <si>
    <t xml:space="preserve">Gewichtete Wellenlänge Durchschnitt </t>
  </si>
  <si>
    <t>Einzelwerte 2018</t>
  </si>
  <si>
    <t>Einzelwerte 2019</t>
  </si>
  <si>
    <t>Einzelwerte 2020</t>
  </si>
  <si>
    <t>Einzelwerte 2021</t>
  </si>
  <si>
    <t>Einzelwerte 2022</t>
  </si>
  <si>
    <t>Berechneter Trophi-Index</t>
  </si>
  <si>
    <t>Spalte4</t>
  </si>
  <si>
    <t>Spalte5</t>
  </si>
  <si>
    <t>Spalte6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</si>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</sst>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Alignment="1">
      <alignment vertical="center" wrapText="1"/>
    </xf>
  </cellXfs>
  <cellStyles count="1">
    <cellStyle name="Standard" xfId="0" builtinId="0"/>
  </cellStyles>
  <dxfs count="12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Trophie-Index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82064741907264E-2"/>
                  <c:y val="-0.23468467483231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'Ganzes Jahr'!$B$3:$B$18</c:f>
              <c:numCache>
                <c:formatCode>General</c:formatCode>
                <c:ptCount val="16"/>
                <c:pt idx="0">
                  <c:v>1.4</c:v>
                </c:pt>
                <c:pt idx="1">
                  <c:v>1.8</c:v>
                </c:pt>
                <c:pt idx="2">
                  <c:v>1.8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3.4</c:v>
                </c:pt>
                <c:pt idx="8">
                  <c:v>3.7</c:v>
                </c:pt>
                <c:pt idx="9">
                  <c:v>3.7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4.5999999999999996</c:v>
                </c:pt>
                <c:pt idx="15">
                  <c:v>3.1</c:v>
                </c:pt>
              </c:numCache>
            </c:numRef>
          </c:xVal>
          <c:yVal>
            <c:numRef>
              <c:f>'Ganzes Jahr'!$L$3:$L$18</c:f>
              <c:numCache>
                <c:formatCode>General</c:formatCode>
                <c:ptCount val="16"/>
                <c:pt idx="0">
                  <c:v>546.75</c:v>
                </c:pt>
                <c:pt idx="1">
                  <c:v>560.75</c:v>
                </c:pt>
                <c:pt idx="2">
                  <c:v>533</c:v>
                </c:pt>
                <c:pt idx="3">
                  <c:v>585.66666666666663</c:v>
                </c:pt>
                <c:pt idx="4">
                  <c:v>573</c:v>
                </c:pt>
                <c:pt idx="5">
                  <c:v>579.5</c:v>
                </c:pt>
                <c:pt idx="6">
                  <c:v>585.5</c:v>
                </c:pt>
                <c:pt idx="7">
                  <c:v>596</c:v>
                </c:pt>
                <c:pt idx="8">
                  <c:v>581</c:v>
                </c:pt>
                <c:pt idx="9">
                  <c:v>590.5</c:v>
                </c:pt>
                <c:pt idx="10">
                  <c:v>608.33333333333337</c:v>
                </c:pt>
                <c:pt idx="11">
                  <c:v>622.5</c:v>
                </c:pt>
                <c:pt idx="12">
                  <c:v>617.5</c:v>
                </c:pt>
                <c:pt idx="13">
                  <c:v>631.5</c:v>
                </c:pt>
                <c:pt idx="14">
                  <c:v>637.66666666666663</c:v>
                </c:pt>
                <c:pt idx="15">
                  <c:v>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6-44A8-A1F5-9BE556CC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6463"/>
        <c:axId val="1754529023"/>
      </c:scatterChart>
      <c:valAx>
        <c:axId val="18801464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LAWA Trophie-Index aus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529023"/>
        <c:crosses val="autoZero"/>
        <c:crossBetween val="midCat"/>
      </c:valAx>
      <c:valAx>
        <c:axId val="17545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Reflektierende</a:t>
                </a:r>
                <a:r>
                  <a:rPr lang="de-DE" baseline="0"/>
                  <a:t> Schwerpunkt Wellelänge aus 2018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014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Trophie-Index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82064741907264E-2"/>
                  <c:y val="-0.23468467483231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'Mar - Nov'!$B$3:$B$19</c:f>
              <c:numCache>
                <c:formatCode>General</c:formatCode>
                <c:ptCount val="17"/>
                <c:pt idx="0">
                  <c:v>3.1</c:v>
                </c:pt>
                <c:pt idx="1">
                  <c:v>4.5</c:v>
                </c:pt>
                <c:pt idx="2">
                  <c:v>3.4</c:v>
                </c:pt>
                <c:pt idx="3">
                  <c:v>2.5</c:v>
                </c:pt>
                <c:pt idx="4">
                  <c:v>1.4</c:v>
                </c:pt>
                <c:pt idx="6">
                  <c:v>2.1</c:v>
                </c:pt>
                <c:pt idx="7">
                  <c:v>3.7</c:v>
                </c:pt>
                <c:pt idx="8">
                  <c:v>4.4000000000000004</c:v>
                </c:pt>
                <c:pt idx="9">
                  <c:v>2.9</c:v>
                </c:pt>
                <c:pt idx="10">
                  <c:v>1.8</c:v>
                </c:pt>
                <c:pt idx="11">
                  <c:v>4.5999999999999996</c:v>
                </c:pt>
                <c:pt idx="12">
                  <c:v>1.9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4.3</c:v>
                </c:pt>
                <c:pt idx="16">
                  <c:v>1.8</c:v>
                </c:pt>
              </c:numCache>
            </c:numRef>
          </c:xVal>
          <c:yVal>
            <c:numRef>
              <c:f>'Mar - Nov'!$J$3:$J$19</c:f>
              <c:numCache>
                <c:formatCode>General</c:formatCode>
                <c:ptCount val="17"/>
                <c:pt idx="0">
                  <c:v>596</c:v>
                </c:pt>
                <c:pt idx="1">
                  <c:v>636.5</c:v>
                </c:pt>
                <c:pt idx="2">
                  <c:v>601</c:v>
                </c:pt>
                <c:pt idx="3">
                  <c:v>588.25</c:v>
                </c:pt>
                <c:pt idx="4">
                  <c:v>557</c:v>
                </c:pt>
                <c:pt idx="5">
                  <c:v>612</c:v>
                </c:pt>
                <c:pt idx="6">
                  <c:v>578.5</c:v>
                </c:pt>
                <c:pt idx="7">
                  <c:v>604.5</c:v>
                </c:pt>
                <c:pt idx="8">
                  <c:v>621.5</c:v>
                </c:pt>
                <c:pt idx="9">
                  <c:v>581</c:v>
                </c:pt>
                <c:pt idx="10">
                  <c:v>572.5</c:v>
                </c:pt>
                <c:pt idx="11">
                  <c:v>647</c:v>
                </c:pt>
                <c:pt idx="12">
                  <c:v>580</c:v>
                </c:pt>
                <c:pt idx="13">
                  <c:v>591</c:v>
                </c:pt>
                <c:pt idx="14">
                  <c:v>625.66666666666663</c:v>
                </c:pt>
                <c:pt idx="15">
                  <c:v>631</c:v>
                </c:pt>
                <c:pt idx="16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6-4A77-8D4F-BB72B76F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6463"/>
        <c:axId val="1754529023"/>
      </c:scatterChart>
      <c:valAx>
        <c:axId val="188014646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LAWA Trophie-Index aus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4529023"/>
        <c:crosses val="autoZero"/>
        <c:crossBetween val="midCat"/>
      </c:valAx>
      <c:valAx>
        <c:axId val="17545290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Reflektierende</a:t>
                </a:r>
                <a:r>
                  <a:rPr lang="de-DE" baseline="0"/>
                  <a:t> Schwerpunkt Wellelänge aus 2018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014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'5Jahres Verlauf'!$B$2:$F$2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'5Jahres Verlauf'!$B$8:$F$8</c:f>
              <c:numCache>
                <c:formatCode>General</c:formatCode>
                <c:ptCount val="5"/>
                <c:pt idx="0">
                  <c:v>612</c:v>
                </c:pt>
                <c:pt idx="1">
                  <c:v>584</c:v>
                </c:pt>
                <c:pt idx="2">
                  <c:v>589.5</c:v>
                </c:pt>
                <c:pt idx="3">
                  <c:v>547.5</c:v>
                </c:pt>
                <c:pt idx="4">
                  <c:v>558.5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67-4DFC-B0FB-908C6F5A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956321823"/>
        <c:axId val="1952535839"/>
      </c:barChart>
      <c:catAx>
        <c:axId val="19563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535839"/>
        <c:crosses val="autoZero"/>
        <c:auto val="1"/>
        <c:lblAlgn val="ctr"/>
        <c:lblOffset val="100"/>
        <c:noMultiLvlLbl val="0"/>
      </c:catAx>
      <c:valAx>
        <c:axId val="19525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'5Jahres Verlauf'!$A$8</c:f>
              <c:strCache>
                <c:ptCount val="1"/>
                <c:pt idx="0">
                  <c:v>Halensee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C5-42C5-B7CA-8DFF771C1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C5-42C5-B7CA-8DFF771C1E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C5-42C5-B7CA-8DFF771C1E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C5-42C5-B7CA-8DFF771C1E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C5-42C5-B7CA-8DFF771C1E78}"/>
              </c:ext>
            </c:extLst>
          </c:dPt>
          <c:cat>
            <c:numRef>
              <c:f>'5Jahres Verlauf'!$B$2:$F$2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'5Jahres Verlauf'!$G$8:$K$8</c:f>
              <c:numCache>
                <c:formatCode>0.0</c:formatCode>
                <c:ptCount val="5"/>
                <c:pt idx="0">
                  <c:v>3.7414830457823633</c:v>
                </c:pt>
                <c:pt idx="1">
                  <c:v>2.6258118500219139</c:v>
                </c:pt>
                <c:pt idx="2">
                  <c:v>2.8449615491891449</c:v>
                </c:pt>
                <c:pt idx="3">
                  <c:v>1.1714547555484709</c:v>
                </c:pt>
                <c:pt idx="4">
                  <c:v>1.6097541538829332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5-42C5-B7CA-8DFF771C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956321823"/>
        <c:axId val="1952535839"/>
      </c:barChart>
      <c:catAx>
        <c:axId val="19563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535839"/>
        <c:crosses val="autoZero"/>
        <c:auto val="1"/>
        <c:lblAlgn val="ctr"/>
        <c:lblOffset val="100"/>
        <c:noMultiLvlLbl val="0"/>
      </c:catAx>
      <c:valAx>
        <c:axId val="19525358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Geschätzer Trophi-Index</a:t>
                </a:r>
              </a:p>
            </c:rich>
          </c:tx>
          <c:layout>
            <c:manualLayout>
              <c:xMode val="edge"/>
              <c:yMode val="edge"/>
              <c:x val="2.15633423180593E-2"/>
              <c:y val="0.23539734616506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Ökologischer Geseamtstatus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Ökologischer Geseamtstatus</a:t>
          </a:r>
        </a:p>
      </cx:txPr>
    </cx:title>
    <cx:plotArea>
      <cx:plotAreaRegion>
        <cx:series layoutId="boxWhisker" uniqueId="{21748843-256B-444E-9A4D-EBFC71277494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Phytoplankton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Phytoplankton</a:t>
          </a:r>
        </a:p>
      </cx:txPr>
    </cx:title>
    <cx:plotArea>
      <cx:plotAreaRegion>
        <cx:series layoutId="boxWhisker" uniqueId="{21748843-256B-444E-9A4D-EBFC71277494}"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0.330000013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1</xdr:row>
      <xdr:rowOff>266700</xdr:rowOff>
    </xdr:from>
    <xdr:to>
      <xdr:col>21</xdr:col>
      <xdr:colOff>666750</xdr:colOff>
      <xdr:row>9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0A074D-7782-36F7-9FAE-CABC169A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638175</xdr:colOff>
      <xdr:row>9</xdr:row>
      <xdr:rowOff>161925</xdr:rowOff>
    </xdr:from>
    <xdr:to>
      <xdr:col>21</xdr:col>
      <xdr:colOff>638175</xdr:colOff>
      <xdr:row>18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56F9E2F3-A2B8-897B-BFDF-694191BCD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7275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628650</xdr:colOff>
      <xdr:row>19</xdr:row>
      <xdr:rowOff>47625</xdr:rowOff>
    </xdr:from>
    <xdr:to>
      <xdr:col>21</xdr:col>
      <xdr:colOff>628650</xdr:colOff>
      <xdr:row>33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8B13963F-7967-482A-8408-BCE9E3BB1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0" y="611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1</xdr:row>
      <xdr:rowOff>266700</xdr:rowOff>
    </xdr:from>
    <xdr:to>
      <xdr:col>19</xdr:col>
      <xdr:colOff>666750</xdr:colOff>
      <xdr:row>18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BE3578-9AB8-48B0-8E25-BB777022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20</xdr:row>
      <xdr:rowOff>152406</xdr:rowOff>
    </xdr:from>
    <xdr:to>
      <xdr:col>11</xdr:col>
      <xdr:colOff>590550</xdr:colOff>
      <xdr:row>35</xdr:row>
      <xdr:rowOff>38106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A9D98-0659-5EC2-309C-104FC45E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20</xdr:row>
      <xdr:rowOff>161925</xdr:rowOff>
    </xdr:from>
    <xdr:to>
      <xdr:col>16</xdr:col>
      <xdr:colOff>571500</xdr:colOff>
      <xdr:row>35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045D1C-AE47-4B92-9957-F3468393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4EF20-D5EC-402A-9D1F-7DEEC21DFD01}" name="Tabelle2" displayName="Tabelle2" ref="A2:N20" totalsRowShown="0" headerRowDxfId="0">
  <autoFilter ref="A2:N20" xr:uid="{6BA4EF20-D5EC-402A-9D1F-7DEEC21DFD01}"/>
  <sortState xmlns:xlrd2="http://schemas.microsoft.com/office/spreadsheetml/2017/richdata2" ref="A3:N19">
    <sortCondition ref="A2:A19"/>
  </sortState>
  <tableColumns count="14">
    <tableColumn id="1" xr3:uid="{A8C33BA0-372A-4119-AA40-D68FC5971AAC}" name="See" dataDxfId="11"/>
    <tableColumn id="2" xr3:uid="{43583223-AD02-4D2E-B7F3-92775B41247D}" name="Index" dataDxfId="10"/>
    <tableColumn id="3" xr3:uid="{A883B0DB-029B-4DA8-9516-F85CC7C4F84B}" name="Jahr" dataDxfId="9"/>
    <tableColumn id="6" xr3:uid="{D4B4DC3C-42E9-4522-BBF1-B04E63D5BA6F}" name="Ökologie Gesamt" dataDxfId="8"/>
    <tableColumn id="7" xr3:uid="{AD1DD69F-20BE-4D89-B4D1-83AF474E22B5}" name="Phyto-plankton" dataDxfId="7"/>
    <tableColumn id="8" xr3:uid="{530B524C-E61B-45B0-A599-B3E8D2E3DF01}" name="Other Aquatic Flora" dataDxfId="6"/>
    <tableColumn id="9" xr3:uid="{B57015A6-3574-4899-BE85-737B67BF5D55}" name="Makro-phyten" dataDxfId="5"/>
    <tableColumn id="10" xr3:uid="{871AA7DB-0966-48BF-911E-5B51DB143D68}" name="Phyto-bentos" dataDxfId="4"/>
    <tableColumn id="11" xr3:uid="{A0BC4F3D-E861-47A3-BDEC-1B94657E417A}" name="Phosphor" dataDxfId="3"/>
    <tableColumn id="12" xr3:uid="{9C03670F-F618-4279-8E0A-99179493F66E}" name="Gewichtete Wellenlänge Durchschnitt 2018"/>
    <tableColumn id="13" xr3:uid="{1B3179A7-4F19-468F-8DD4-F77634764021}" name="Abhängig von den Tiles" dataDxfId="2"/>
    <tableColumn id="14" xr3:uid="{E73CF746-9980-4B8E-9E30-B6CA16FD41D3}" name="Spalte4" dataDxfId="1"/>
    <tableColumn id="15" xr3:uid="{83F3787C-E0D0-42D0-93FC-7EDA8E45D203}" name="Spalte5"/>
    <tableColumn id="16" xr3:uid="{BC86A112-D4F1-439F-8115-62CC908AAD3C}" name="Spalte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2E3C-E52F-44A6-8247-A7614DEE68EA}">
  <dimension ref="A1:P21"/>
  <sheetViews>
    <sheetView topLeftCell="D1" zoomScale="85" zoomScaleNormal="85" workbookViewId="0">
      <selection activeCell="J19" sqref="J19"/>
    </sheetView>
  </sheetViews>
  <sheetFormatPr baseColWidth="10" defaultRowHeight="15" x14ac:dyDescent="0.25"/>
  <cols>
    <col min="12" max="12" width="16.85546875" customWidth="1"/>
    <col min="13" max="13" width="12.28515625" customWidth="1"/>
  </cols>
  <sheetData>
    <row r="1" spans="1:16" ht="15.75" thickBot="1" x14ac:dyDescent="0.3">
      <c r="A1" s="1"/>
      <c r="B1" s="6" t="s">
        <v>0</v>
      </c>
      <c r="C1" s="5"/>
      <c r="D1" s="5"/>
      <c r="E1" s="7"/>
      <c r="F1" s="6" t="s">
        <v>1</v>
      </c>
      <c r="G1" s="5"/>
      <c r="H1" s="5"/>
      <c r="I1" s="5"/>
      <c r="J1" s="5"/>
      <c r="K1" s="7"/>
      <c r="M1" s="10" t="s">
        <v>27</v>
      </c>
      <c r="N1" s="10"/>
      <c r="O1" s="10"/>
      <c r="P1" s="10"/>
    </row>
    <row r="2" spans="1:16" ht="45.75" thickBot="1" x14ac:dyDescent="0.3">
      <c r="A2" s="3" t="s">
        <v>2</v>
      </c>
      <c r="B2" s="4"/>
      <c r="C2" s="4" t="s">
        <v>3</v>
      </c>
      <c r="D2" s="4"/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9" t="s">
        <v>28</v>
      </c>
      <c r="M2" s="14" t="s">
        <v>31</v>
      </c>
      <c r="N2" s="14"/>
      <c r="O2" s="14"/>
      <c r="P2" s="14"/>
    </row>
    <row r="3" spans="1:16" ht="30.75" thickBot="1" x14ac:dyDescent="0.3">
      <c r="A3" s="3" t="s">
        <v>10</v>
      </c>
      <c r="B3" s="4">
        <v>1.4</v>
      </c>
      <c r="C3" s="4">
        <v>2016</v>
      </c>
      <c r="D3" s="4"/>
      <c r="E3" s="4"/>
      <c r="F3" s="4">
        <v>2</v>
      </c>
      <c r="G3" s="4">
        <v>1</v>
      </c>
      <c r="H3" s="4">
        <v>2</v>
      </c>
      <c r="I3" s="4">
        <v>2</v>
      </c>
      <c r="J3" s="4">
        <v>2</v>
      </c>
      <c r="K3" s="4">
        <v>1</v>
      </c>
      <c r="L3">
        <f>AVERAGE(M3:P3)</f>
        <v>546.75</v>
      </c>
      <c r="M3" s="8">
        <v>539</v>
      </c>
      <c r="N3" s="8">
        <v>555</v>
      </c>
      <c r="O3" s="8">
        <v>535</v>
      </c>
      <c r="P3" s="8">
        <v>558</v>
      </c>
    </row>
    <row r="4" spans="1:16" ht="15.75" thickBot="1" x14ac:dyDescent="0.3">
      <c r="A4" s="3" t="s">
        <v>11</v>
      </c>
      <c r="B4" s="4">
        <v>1.8</v>
      </c>
      <c r="C4" s="4">
        <v>2016</v>
      </c>
      <c r="D4" s="4"/>
      <c r="E4" s="4"/>
      <c r="F4" s="4">
        <v>1</v>
      </c>
      <c r="G4" s="4">
        <v>1</v>
      </c>
      <c r="H4" s="4">
        <v>1</v>
      </c>
      <c r="I4" s="4"/>
      <c r="J4" s="4">
        <v>1</v>
      </c>
      <c r="K4" s="4">
        <v>2</v>
      </c>
      <c r="L4">
        <f t="shared" ref="L4:L18" si="0">AVERAGE(M4:P4)</f>
        <v>560.75</v>
      </c>
      <c r="M4" s="8">
        <v>552</v>
      </c>
      <c r="N4" s="8">
        <v>567</v>
      </c>
      <c r="O4" s="8">
        <v>556</v>
      </c>
      <c r="P4" s="8">
        <v>568</v>
      </c>
    </row>
    <row r="5" spans="1:16" ht="30.75" thickBot="1" x14ac:dyDescent="0.3">
      <c r="A5" s="3" t="s">
        <v>12</v>
      </c>
      <c r="B5" s="4">
        <v>1.8</v>
      </c>
      <c r="C5" s="4">
        <v>2016</v>
      </c>
      <c r="D5" s="4"/>
      <c r="E5" s="4"/>
      <c r="F5" s="4">
        <v>4</v>
      </c>
      <c r="G5" s="4">
        <v>1</v>
      </c>
      <c r="H5" s="4">
        <v>4</v>
      </c>
      <c r="I5" s="4">
        <v>3</v>
      </c>
      <c r="J5" s="4">
        <v>4</v>
      </c>
      <c r="K5" s="4">
        <v>3</v>
      </c>
      <c r="L5">
        <f t="shared" si="0"/>
        <v>533</v>
      </c>
      <c r="M5" s="8">
        <v>533</v>
      </c>
    </row>
    <row r="6" spans="1:16" ht="15.75" thickBot="1" x14ac:dyDescent="0.3">
      <c r="A6" s="3" t="s">
        <v>13</v>
      </c>
      <c r="B6" s="4">
        <v>1.9</v>
      </c>
      <c r="C6" s="4">
        <v>2016</v>
      </c>
      <c r="D6" s="4"/>
      <c r="E6" s="4"/>
      <c r="F6" s="4">
        <v>2</v>
      </c>
      <c r="G6" s="4">
        <v>1</v>
      </c>
      <c r="H6" s="4">
        <v>2</v>
      </c>
      <c r="I6" s="4">
        <v>2</v>
      </c>
      <c r="J6" s="4">
        <v>1</v>
      </c>
      <c r="K6" s="4">
        <v>1</v>
      </c>
      <c r="L6">
        <f t="shared" si="0"/>
        <v>585.66666666666663</v>
      </c>
      <c r="M6" s="8">
        <v>581</v>
      </c>
      <c r="N6" s="8">
        <v>599</v>
      </c>
      <c r="O6" s="8">
        <v>577</v>
      </c>
    </row>
    <row r="7" spans="1:16" ht="15.75" thickBot="1" x14ac:dyDescent="0.3">
      <c r="A7" s="3" t="s">
        <v>14</v>
      </c>
      <c r="B7" s="4">
        <v>2.1</v>
      </c>
      <c r="C7" s="4">
        <v>2016</v>
      </c>
      <c r="D7" s="4"/>
      <c r="E7" s="4"/>
      <c r="F7" s="4">
        <v>3</v>
      </c>
      <c r="G7" s="4">
        <v>2</v>
      </c>
      <c r="H7" s="4">
        <v>3</v>
      </c>
      <c r="I7" s="4">
        <v>3</v>
      </c>
      <c r="J7" s="4">
        <v>2</v>
      </c>
      <c r="K7" s="4">
        <v>3</v>
      </c>
      <c r="L7">
        <f t="shared" si="0"/>
        <v>573</v>
      </c>
      <c r="M7" s="8">
        <v>572</v>
      </c>
      <c r="N7" s="8">
        <v>574</v>
      </c>
    </row>
    <row r="8" spans="1:16" ht="45.75" thickBot="1" x14ac:dyDescent="0.3">
      <c r="A8" s="3" t="s">
        <v>15</v>
      </c>
      <c r="B8" s="4">
        <v>2.5</v>
      </c>
      <c r="C8" s="4">
        <v>2016</v>
      </c>
      <c r="D8" s="4"/>
      <c r="E8" s="4"/>
      <c r="F8" s="4">
        <v>2</v>
      </c>
      <c r="G8" s="4">
        <v>1</v>
      </c>
      <c r="H8" s="4">
        <v>2</v>
      </c>
      <c r="I8" s="4">
        <v>3</v>
      </c>
      <c r="J8" s="4">
        <v>1</v>
      </c>
      <c r="K8" s="4">
        <v>1</v>
      </c>
      <c r="L8">
        <f t="shared" si="0"/>
        <v>579.5</v>
      </c>
      <c r="M8">
        <v>575</v>
      </c>
      <c r="N8">
        <v>594</v>
      </c>
      <c r="O8">
        <v>570</v>
      </c>
      <c r="P8">
        <v>579</v>
      </c>
    </row>
    <row r="9" spans="1:16" ht="30.75" thickBot="1" x14ac:dyDescent="0.3">
      <c r="A9" s="3" t="s">
        <v>16</v>
      </c>
      <c r="B9" s="4">
        <v>2.9</v>
      </c>
      <c r="C9" s="4">
        <v>2016</v>
      </c>
      <c r="D9" s="4"/>
      <c r="E9" s="4"/>
      <c r="F9" s="4">
        <v>3</v>
      </c>
      <c r="G9" s="4">
        <v>3</v>
      </c>
      <c r="H9" s="4">
        <v>3</v>
      </c>
      <c r="I9" s="4">
        <v>4</v>
      </c>
      <c r="J9" s="4">
        <v>2</v>
      </c>
      <c r="K9" s="4">
        <v>3</v>
      </c>
      <c r="L9">
        <f t="shared" si="0"/>
        <v>585.5</v>
      </c>
      <c r="M9" s="8">
        <v>593</v>
      </c>
      <c r="N9" s="8">
        <v>578</v>
      </c>
    </row>
    <row r="10" spans="1:16" ht="30.75" thickBot="1" x14ac:dyDescent="0.3">
      <c r="A10" s="3" t="s">
        <v>17</v>
      </c>
      <c r="B10" s="4">
        <v>3.4</v>
      </c>
      <c r="C10" s="4">
        <v>2016</v>
      </c>
      <c r="D10" s="4"/>
      <c r="E10" s="4"/>
      <c r="F10" s="4">
        <v>4</v>
      </c>
      <c r="G10" s="4">
        <v>4</v>
      </c>
      <c r="H10" s="4">
        <v>1</v>
      </c>
      <c r="I10" s="4"/>
      <c r="J10" s="4">
        <v>1</v>
      </c>
      <c r="K10" s="4">
        <v>3</v>
      </c>
      <c r="L10">
        <f t="shared" si="0"/>
        <v>596</v>
      </c>
      <c r="M10">
        <v>596</v>
      </c>
    </row>
    <row r="11" spans="1:16" ht="30.75" thickBot="1" x14ac:dyDescent="0.3">
      <c r="A11" s="3" t="s">
        <v>18</v>
      </c>
      <c r="B11" s="4">
        <v>3.7</v>
      </c>
      <c r="C11" s="4">
        <v>2016</v>
      </c>
      <c r="D11" s="4"/>
      <c r="E11" s="4"/>
      <c r="F11" s="4">
        <v>4</v>
      </c>
      <c r="G11" s="4">
        <v>4</v>
      </c>
      <c r="H11" s="4">
        <v>3</v>
      </c>
      <c r="I11" s="4">
        <v>3</v>
      </c>
      <c r="J11" s="4">
        <v>2</v>
      </c>
      <c r="K11" s="4">
        <v>3</v>
      </c>
      <c r="L11">
        <f t="shared" si="0"/>
        <v>581</v>
      </c>
      <c r="M11" s="8">
        <v>581</v>
      </c>
      <c r="N11" s="8">
        <v>581</v>
      </c>
    </row>
    <row r="12" spans="1:16" ht="15.75" thickBot="1" x14ac:dyDescent="0.3">
      <c r="A12" s="3" t="s">
        <v>19</v>
      </c>
      <c r="B12" s="4">
        <v>3.7</v>
      </c>
      <c r="C12" s="4">
        <v>2016</v>
      </c>
      <c r="D12" s="4"/>
      <c r="E12" s="4"/>
      <c r="F12" s="4">
        <v>4</v>
      </c>
      <c r="G12" s="4">
        <v>4</v>
      </c>
      <c r="H12" s="4">
        <v>3</v>
      </c>
      <c r="I12" s="4">
        <v>3</v>
      </c>
      <c r="J12" s="4">
        <v>2</v>
      </c>
      <c r="K12" s="4">
        <v>3</v>
      </c>
      <c r="L12">
        <f t="shared" si="0"/>
        <v>590.5</v>
      </c>
      <c r="M12" s="8">
        <v>591</v>
      </c>
      <c r="N12" s="8">
        <v>590</v>
      </c>
    </row>
    <row r="13" spans="1:16" ht="30.75" thickBot="1" x14ac:dyDescent="0.3">
      <c r="A13" s="3" t="s">
        <v>20</v>
      </c>
      <c r="B13" s="4">
        <v>4.0999999999999996</v>
      </c>
      <c r="C13" s="4">
        <v>2016</v>
      </c>
      <c r="D13" s="4"/>
      <c r="E13" s="4"/>
      <c r="F13" s="4">
        <v>5</v>
      </c>
      <c r="G13" s="4">
        <v>5</v>
      </c>
      <c r="H13" s="4">
        <v>3</v>
      </c>
      <c r="I13" s="4"/>
      <c r="J13" s="4">
        <v>3</v>
      </c>
      <c r="K13" s="4">
        <v>3</v>
      </c>
      <c r="L13">
        <f t="shared" si="0"/>
        <v>608.33333333333337</v>
      </c>
      <c r="M13" s="8">
        <v>616</v>
      </c>
      <c r="N13" s="8">
        <v>600</v>
      </c>
      <c r="O13" s="8">
        <v>609</v>
      </c>
    </row>
    <row r="14" spans="1:16" ht="15.75" thickBot="1" x14ac:dyDescent="0.3">
      <c r="A14" s="3" t="s">
        <v>21</v>
      </c>
      <c r="B14" s="4">
        <v>4.3</v>
      </c>
      <c r="C14" s="4">
        <v>2016</v>
      </c>
      <c r="D14" s="4"/>
      <c r="E14" s="4"/>
      <c r="F14" s="4">
        <v>5</v>
      </c>
      <c r="G14" s="4">
        <v>5</v>
      </c>
      <c r="H14" s="4">
        <v>3</v>
      </c>
      <c r="I14" s="4">
        <v>3</v>
      </c>
      <c r="J14" s="4">
        <v>2</v>
      </c>
      <c r="K14" s="4">
        <v>3</v>
      </c>
      <c r="L14">
        <f t="shared" si="0"/>
        <v>622.5</v>
      </c>
      <c r="M14" s="8">
        <v>619</v>
      </c>
      <c r="N14" s="8">
        <v>626</v>
      </c>
    </row>
    <row r="15" spans="1:16" ht="30.75" thickBot="1" x14ac:dyDescent="0.3">
      <c r="A15" s="3" t="s">
        <v>22</v>
      </c>
      <c r="B15" s="4">
        <v>4.4000000000000004</v>
      </c>
      <c r="C15" s="4">
        <v>2016</v>
      </c>
      <c r="D15" s="4" t="s">
        <v>23</v>
      </c>
      <c r="E15" s="4">
        <v>2020</v>
      </c>
      <c r="F15" s="4">
        <v>5</v>
      </c>
      <c r="G15" s="4">
        <v>5</v>
      </c>
      <c r="H15" s="4">
        <v>3</v>
      </c>
      <c r="I15" s="4">
        <v>3</v>
      </c>
      <c r="J15" s="4">
        <v>3</v>
      </c>
      <c r="K15" s="4">
        <v>3</v>
      </c>
      <c r="L15">
        <f t="shared" si="0"/>
        <v>617.5</v>
      </c>
      <c r="M15" s="8">
        <v>621</v>
      </c>
      <c r="N15" s="8">
        <v>614</v>
      </c>
    </row>
    <row r="16" spans="1:16" ht="15.75" thickBot="1" x14ac:dyDescent="0.3">
      <c r="A16" s="3" t="s">
        <v>24</v>
      </c>
      <c r="B16" s="4">
        <v>4.5</v>
      </c>
      <c r="C16" s="4">
        <v>2016</v>
      </c>
      <c r="D16" s="4" t="s">
        <v>25</v>
      </c>
      <c r="E16" s="4">
        <v>2019</v>
      </c>
      <c r="F16" s="4">
        <v>5</v>
      </c>
      <c r="G16" s="4">
        <v>5</v>
      </c>
      <c r="H16" s="4">
        <v>3</v>
      </c>
      <c r="I16" s="4">
        <v>3</v>
      </c>
      <c r="J16" s="4">
        <v>2</v>
      </c>
      <c r="K16" s="4">
        <v>3</v>
      </c>
      <c r="L16">
        <f t="shared" si="0"/>
        <v>631.5</v>
      </c>
      <c r="M16" s="8">
        <v>635</v>
      </c>
      <c r="N16" s="8">
        <v>628</v>
      </c>
    </row>
    <row r="17" spans="1:15" ht="30.75" thickBot="1" x14ac:dyDescent="0.3">
      <c r="A17" s="3" t="s">
        <v>26</v>
      </c>
      <c r="B17" s="4">
        <v>4.5999999999999996</v>
      </c>
      <c r="C17" s="4">
        <v>2016</v>
      </c>
      <c r="D17" s="4"/>
      <c r="E17" s="4"/>
      <c r="F17" s="4">
        <v>5</v>
      </c>
      <c r="G17" s="4">
        <v>5</v>
      </c>
      <c r="H17" s="4">
        <v>4</v>
      </c>
      <c r="I17" s="4">
        <v>4</v>
      </c>
      <c r="J17" s="4">
        <v>3</v>
      </c>
      <c r="K17" s="4">
        <v>3</v>
      </c>
      <c r="L17">
        <f t="shared" si="0"/>
        <v>637.66666666666663</v>
      </c>
      <c r="M17" s="8">
        <v>642</v>
      </c>
      <c r="N17" s="8">
        <v>631</v>
      </c>
      <c r="O17" s="8">
        <v>640</v>
      </c>
    </row>
    <row r="18" spans="1:15" x14ac:dyDescent="0.25">
      <c r="A18" s="11" t="s">
        <v>29</v>
      </c>
      <c r="B18">
        <v>3.1</v>
      </c>
      <c r="C18" s="12">
        <v>2016</v>
      </c>
      <c r="F18" s="12">
        <v>3</v>
      </c>
      <c r="G18" s="12">
        <v>3</v>
      </c>
      <c r="H18" s="12">
        <v>2</v>
      </c>
      <c r="I18" s="12">
        <v>2</v>
      </c>
      <c r="J18" s="12">
        <v>1</v>
      </c>
      <c r="K18" s="12">
        <v>2</v>
      </c>
      <c r="L18">
        <f t="shared" si="0"/>
        <v>603</v>
      </c>
      <c r="M18">
        <v>609</v>
      </c>
      <c r="N18">
        <v>586</v>
      </c>
      <c r="O18">
        <v>614</v>
      </c>
    </row>
    <row r="19" spans="1:15" x14ac:dyDescent="0.25">
      <c r="A19" s="11" t="s">
        <v>30</v>
      </c>
      <c r="M19">
        <v>608</v>
      </c>
      <c r="N19">
        <v>599</v>
      </c>
    </row>
    <row r="20" spans="1:15" x14ac:dyDescent="0.25">
      <c r="A20" s="11"/>
    </row>
    <row r="21" spans="1:15" x14ac:dyDescent="0.25">
      <c r="A21" s="11"/>
    </row>
  </sheetData>
  <mergeCells count="4">
    <mergeCell ref="B1:E1"/>
    <mergeCell ref="F1:K1"/>
    <mergeCell ref="M1:P1"/>
    <mergeCell ref="M2:P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8D79-20E7-4372-8C15-2BD11EC19553}">
  <dimension ref="A1:N21"/>
  <sheetViews>
    <sheetView topLeftCell="F1" zoomScale="85" zoomScaleNormal="85" workbookViewId="0">
      <selection activeCell="P24" sqref="P24"/>
    </sheetView>
  </sheetViews>
  <sheetFormatPr baseColWidth="10" defaultRowHeight="15" x14ac:dyDescent="0.25"/>
  <cols>
    <col min="1" max="1" width="23.85546875" customWidth="1"/>
    <col min="4" max="4" width="18.28515625" customWidth="1"/>
    <col min="5" max="5" width="16.85546875" customWidth="1"/>
    <col min="6" max="6" width="20.28515625" customWidth="1"/>
    <col min="7" max="7" width="15.7109375" customWidth="1"/>
    <col min="8" max="8" width="15.140625" customWidth="1"/>
    <col min="9" max="9" width="11.5703125" customWidth="1"/>
    <col min="10" max="10" width="17.85546875" customWidth="1"/>
    <col min="11" max="11" width="23.5703125" customWidth="1"/>
  </cols>
  <sheetData>
    <row r="1" spans="1:14" s="9" customFormat="1" ht="32.25" customHeight="1" x14ac:dyDescent="0.25">
      <c r="A1" s="19"/>
      <c r="B1" s="23" t="s">
        <v>0</v>
      </c>
      <c r="C1" s="23"/>
      <c r="D1" s="23" t="s">
        <v>1</v>
      </c>
      <c r="E1" s="23"/>
      <c r="F1" s="23"/>
      <c r="G1" s="23"/>
      <c r="H1" s="23"/>
      <c r="I1" s="23"/>
      <c r="J1" s="24"/>
      <c r="K1" s="22" t="s">
        <v>27</v>
      </c>
      <c r="L1" s="22"/>
      <c r="M1" s="22"/>
      <c r="N1" s="22"/>
    </row>
    <row r="2" spans="1:14" ht="38.25" customHeight="1" x14ac:dyDescent="0.25">
      <c r="A2" s="19" t="s">
        <v>2</v>
      </c>
      <c r="B2" s="19" t="s">
        <v>42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21" t="s">
        <v>28</v>
      </c>
      <c r="K2" s="13" t="s">
        <v>31</v>
      </c>
      <c r="L2" s="13" t="s">
        <v>39</v>
      </c>
      <c r="M2" s="13" t="s">
        <v>40</v>
      </c>
      <c r="N2" s="13" t="s">
        <v>41</v>
      </c>
    </row>
    <row r="3" spans="1:14" x14ac:dyDescent="0.25">
      <c r="A3" s="8" t="s">
        <v>29</v>
      </c>
      <c r="B3" s="20">
        <v>3.1</v>
      </c>
      <c r="C3" s="8">
        <v>2016</v>
      </c>
      <c r="D3" s="8">
        <v>3</v>
      </c>
      <c r="E3" s="8">
        <v>3</v>
      </c>
      <c r="F3" s="8">
        <v>2</v>
      </c>
      <c r="G3" s="8">
        <v>2</v>
      </c>
      <c r="H3" s="8">
        <v>1</v>
      </c>
      <c r="I3" s="8">
        <v>2</v>
      </c>
      <c r="J3" s="20">
        <f>AVERAGE(K3:N3)</f>
        <v>596</v>
      </c>
      <c r="K3" s="20">
        <v>604</v>
      </c>
      <c r="L3" s="20">
        <v>578</v>
      </c>
      <c r="M3" s="20">
        <v>606</v>
      </c>
      <c r="N3" s="20"/>
    </row>
    <row r="4" spans="1:14" x14ac:dyDescent="0.25">
      <c r="A4" s="19" t="s">
        <v>24</v>
      </c>
      <c r="B4" s="19">
        <v>4.5</v>
      </c>
      <c r="C4" s="19">
        <v>2016</v>
      </c>
      <c r="D4" s="19">
        <v>5</v>
      </c>
      <c r="E4" s="19">
        <v>5</v>
      </c>
      <c r="F4" s="19">
        <v>3</v>
      </c>
      <c r="G4" s="19">
        <v>3</v>
      </c>
      <c r="H4" s="19">
        <v>2</v>
      </c>
      <c r="I4" s="19">
        <v>3</v>
      </c>
      <c r="J4" s="20">
        <f>AVERAGE(K4:N4)</f>
        <v>636.5</v>
      </c>
      <c r="K4" s="8">
        <v>637</v>
      </c>
      <c r="L4" s="8">
        <v>636</v>
      </c>
      <c r="M4" s="20"/>
      <c r="N4" s="20"/>
    </row>
    <row r="5" spans="1:14" x14ac:dyDescent="0.25">
      <c r="A5" s="19" t="s">
        <v>17</v>
      </c>
      <c r="B5" s="19">
        <v>3.4</v>
      </c>
      <c r="C5" s="19">
        <v>2016</v>
      </c>
      <c r="D5" s="19">
        <v>4</v>
      </c>
      <c r="E5" s="19">
        <v>4</v>
      </c>
      <c r="F5" s="19">
        <v>1</v>
      </c>
      <c r="G5" s="19"/>
      <c r="H5" s="19">
        <v>1</v>
      </c>
      <c r="I5" s="19">
        <v>3</v>
      </c>
      <c r="J5" s="20">
        <f>AVERAGE(K5:N5)</f>
        <v>601</v>
      </c>
      <c r="K5" s="20">
        <v>601</v>
      </c>
      <c r="L5" s="20"/>
      <c r="M5" s="20"/>
      <c r="N5" s="20"/>
    </row>
    <row r="6" spans="1:14" x14ac:dyDescent="0.25">
      <c r="A6" s="19" t="s">
        <v>15</v>
      </c>
      <c r="B6" s="19">
        <v>2.5</v>
      </c>
      <c r="C6" s="19">
        <v>2016</v>
      </c>
      <c r="D6" s="19">
        <v>2</v>
      </c>
      <c r="E6" s="19">
        <v>1</v>
      </c>
      <c r="F6" s="19">
        <v>2</v>
      </c>
      <c r="G6" s="19">
        <v>3</v>
      </c>
      <c r="H6" s="19">
        <v>1</v>
      </c>
      <c r="I6" s="19">
        <v>1</v>
      </c>
      <c r="J6" s="20">
        <f>AVERAGE(K6:N6)</f>
        <v>588.25</v>
      </c>
      <c r="K6" s="20">
        <v>583</v>
      </c>
      <c r="L6" s="20">
        <v>598</v>
      </c>
      <c r="M6" s="20">
        <v>582</v>
      </c>
      <c r="N6" s="20">
        <v>590</v>
      </c>
    </row>
    <row r="7" spans="1:14" x14ac:dyDescent="0.25">
      <c r="A7" s="19" t="s">
        <v>10</v>
      </c>
      <c r="B7" s="19">
        <v>1.4</v>
      </c>
      <c r="C7" s="19">
        <v>2016</v>
      </c>
      <c r="D7" s="19">
        <v>2</v>
      </c>
      <c r="E7" s="19">
        <v>1</v>
      </c>
      <c r="F7" s="19">
        <v>2</v>
      </c>
      <c r="G7" s="19">
        <v>2</v>
      </c>
      <c r="H7" s="19">
        <v>2</v>
      </c>
      <c r="I7" s="19">
        <v>1</v>
      </c>
      <c r="J7" s="20">
        <f>AVERAGE(K7:N7)</f>
        <v>557</v>
      </c>
      <c r="K7" s="8">
        <v>547</v>
      </c>
      <c r="L7" s="8">
        <v>567</v>
      </c>
      <c r="M7" s="8">
        <v>544</v>
      </c>
      <c r="N7" s="8">
        <v>570</v>
      </c>
    </row>
    <row r="8" spans="1:14" x14ac:dyDescent="0.25">
      <c r="A8" s="8" t="s">
        <v>30</v>
      </c>
      <c r="B8" s="20"/>
      <c r="C8" s="20"/>
      <c r="D8" s="20"/>
      <c r="E8" s="20"/>
      <c r="F8" s="20"/>
      <c r="G8" s="20"/>
      <c r="H8" s="20"/>
      <c r="I8" s="20"/>
      <c r="J8" s="20">
        <f>AVERAGE(K8:N8)</f>
        <v>612</v>
      </c>
      <c r="K8" s="20">
        <v>618</v>
      </c>
      <c r="L8" s="20">
        <v>606</v>
      </c>
      <c r="M8" s="20"/>
      <c r="N8" s="20"/>
    </row>
    <row r="9" spans="1:14" x14ac:dyDescent="0.25">
      <c r="A9" s="19" t="s">
        <v>14</v>
      </c>
      <c r="B9" s="19">
        <v>2.1</v>
      </c>
      <c r="C9" s="19">
        <v>2016</v>
      </c>
      <c r="D9" s="19">
        <v>3</v>
      </c>
      <c r="E9" s="19">
        <v>2</v>
      </c>
      <c r="F9" s="19">
        <v>3</v>
      </c>
      <c r="G9" s="19">
        <v>3</v>
      </c>
      <c r="H9" s="19">
        <v>2</v>
      </c>
      <c r="I9" s="19">
        <v>3</v>
      </c>
      <c r="J9" s="20">
        <f>AVERAGE(K9:N9)</f>
        <v>578.5</v>
      </c>
      <c r="K9" s="8">
        <v>576</v>
      </c>
      <c r="L9" s="8">
        <v>581</v>
      </c>
      <c r="M9" s="20"/>
      <c r="N9" s="20"/>
    </row>
    <row r="10" spans="1:14" x14ac:dyDescent="0.25">
      <c r="A10" s="19" t="s">
        <v>19</v>
      </c>
      <c r="B10" s="19">
        <v>3.7</v>
      </c>
      <c r="C10" s="19">
        <v>2016</v>
      </c>
      <c r="D10" s="19">
        <v>4</v>
      </c>
      <c r="E10" s="19">
        <v>4</v>
      </c>
      <c r="F10" s="19">
        <v>3</v>
      </c>
      <c r="G10" s="19">
        <v>3</v>
      </c>
      <c r="H10" s="19">
        <v>2</v>
      </c>
      <c r="I10" s="19">
        <v>3</v>
      </c>
      <c r="J10" s="20">
        <f>AVERAGE(K10:N10)</f>
        <v>604.5</v>
      </c>
      <c r="K10" s="8">
        <v>606</v>
      </c>
      <c r="L10" s="8">
        <v>603</v>
      </c>
      <c r="M10" s="20"/>
      <c r="N10" s="20"/>
    </row>
    <row r="11" spans="1:14" x14ac:dyDescent="0.25">
      <c r="A11" s="19" t="s">
        <v>22</v>
      </c>
      <c r="B11" s="19">
        <v>4.4000000000000004</v>
      </c>
      <c r="C11" s="19">
        <v>2016</v>
      </c>
      <c r="D11" s="19">
        <v>5</v>
      </c>
      <c r="E11" s="19">
        <v>5</v>
      </c>
      <c r="F11" s="19">
        <v>3</v>
      </c>
      <c r="G11" s="19">
        <v>3</v>
      </c>
      <c r="H11" s="19">
        <v>3</v>
      </c>
      <c r="I11" s="19">
        <v>3</v>
      </c>
      <c r="J11" s="20">
        <f>AVERAGE(K11:N11)</f>
        <v>621.5</v>
      </c>
      <c r="K11" s="8">
        <v>624</v>
      </c>
      <c r="L11" s="8">
        <v>619</v>
      </c>
      <c r="M11" s="20"/>
      <c r="N11" s="20"/>
    </row>
    <row r="12" spans="1:14" x14ac:dyDescent="0.25">
      <c r="A12" s="19" t="s">
        <v>16</v>
      </c>
      <c r="B12" s="19">
        <v>2.9</v>
      </c>
      <c r="C12" s="19">
        <v>2016</v>
      </c>
      <c r="D12" s="19">
        <v>3</v>
      </c>
      <c r="E12" s="19">
        <v>3</v>
      </c>
      <c r="F12" s="19">
        <v>3</v>
      </c>
      <c r="G12" s="19">
        <v>4</v>
      </c>
      <c r="H12" s="19">
        <v>2</v>
      </c>
      <c r="I12" s="19">
        <v>3</v>
      </c>
      <c r="J12" s="20">
        <f>AVERAGE(K12:N12)</f>
        <v>581</v>
      </c>
      <c r="K12" s="8">
        <v>588</v>
      </c>
      <c r="L12" s="8">
        <v>574</v>
      </c>
      <c r="M12" s="20"/>
      <c r="N12" s="20"/>
    </row>
    <row r="13" spans="1:14" x14ac:dyDescent="0.25">
      <c r="A13" s="19" t="s">
        <v>11</v>
      </c>
      <c r="B13" s="19">
        <v>1.8</v>
      </c>
      <c r="C13" s="19">
        <v>2016</v>
      </c>
      <c r="D13" s="19">
        <v>1</v>
      </c>
      <c r="E13" s="19">
        <v>1</v>
      </c>
      <c r="F13" s="19">
        <v>1</v>
      </c>
      <c r="G13" s="19"/>
      <c r="H13" s="19">
        <v>1</v>
      </c>
      <c r="I13" s="19">
        <v>2</v>
      </c>
      <c r="J13" s="20">
        <f>AVERAGE(K13:N13)</f>
        <v>572.5</v>
      </c>
      <c r="K13" s="8">
        <v>562</v>
      </c>
      <c r="L13" s="8">
        <v>579</v>
      </c>
      <c r="M13" s="8">
        <v>568</v>
      </c>
      <c r="N13" s="8">
        <v>581</v>
      </c>
    </row>
    <row r="14" spans="1:14" x14ac:dyDescent="0.25">
      <c r="A14" s="19" t="s">
        <v>26</v>
      </c>
      <c r="B14" s="19">
        <v>4.5999999999999996</v>
      </c>
      <c r="C14" s="19">
        <v>2016</v>
      </c>
      <c r="D14" s="19">
        <v>5</v>
      </c>
      <c r="E14" s="19">
        <v>5</v>
      </c>
      <c r="F14" s="19">
        <v>4</v>
      </c>
      <c r="G14" s="19">
        <v>4</v>
      </c>
      <c r="H14" s="19">
        <v>3</v>
      </c>
      <c r="I14" s="19">
        <v>3</v>
      </c>
      <c r="J14" s="20">
        <f>AVERAGE(K14:N14)</f>
        <v>647</v>
      </c>
      <c r="K14" s="8">
        <v>649</v>
      </c>
      <c r="L14" s="8">
        <v>644</v>
      </c>
      <c r="M14" s="8">
        <v>648</v>
      </c>
      <c r="N14" s="20"/>
    </row>
    <row r="15" spans="1:14" x14ac:dyDescent="0.25">
      <c r="A15" s="19" t="s">
        <v>13</v>
      </c>
      <c r="B15" s="19">
        <v>1.9</v>
      </c>
      <c r="C15" s="19">
        <v>2016</v>
      </c>
      <c r="D15" s="19">
        <v>2</v>
      </c>
      <c r="E15" s="19">
        <v>1</v>
      </c>
      <c r="F15" s="19">
        <v>2</v>
      </c>
      <c r="G15" s="19">
        <v>2</v>
      </c>
      <c r="H15" s="19">
        <v>1</v>
      </c>
      <c r="I15" s="19">
        <v>1</v>
      </c>
      <c r="J15" s="20">
        <f>AVERAGE(K15:N15)</f>
        <v>580</v>
      </c>
      <c r="K15" s="8">
        <v>578</v>
      </c>
      <c r="L15" s="8">
        <v>589</v>
      </c>
      <c r="M15" s="8">
        <v>573</v>
      </c>
      <c r="N15" s="20"/>
    </row>
    <row r="16" spans="1:14" x14ac:dyDescent="0.25">
      <c r="A16" s="19" t="s">
        <v>18</v>
      </c>
      <c r="B16" s="19">
        <v>3.7</v>
      </c>
      <c r="C16" s="19">
        <v>2016</v>
      </c>
      <c r="D16" s="19">
        <v>4</v>
      </c>
      <c r="E16" s="19">
        <v>4</v>
      </c>
      <c r="F16" s="19">
        <v>3</v>
      </c>
      <c r="G16" s="19">
        <v>3</v>
      </c>
      <c r="H16" s="19">
        <v>2</v>
      </c>
      <c r="I16" s="19">
        <v>3</v>
      </c>
      <c r="J16" s="20">
        <f>AVERAGE(K16:N16)</f>
        <v>591</v>
      </c>
      <c r="K16" s="8">
        <v>591</v>
      </c>
      <c r="L16" s="8">
        <v>591</v>
      </c>
      <c r="M16" s="20"/>
      <c r="N16" s="20"/>
    </row>
    <row r="17" spans="1:14" x14ac:dyDescent="0.25">
      <c r="A17" s="19" t="s">
        <v>20</v>
      </c>
      <c r="B17" s="19">
        <v>4.0999999999999996</v>
      </c>
      <c r="C17" s="19">
        <v>2016</v>
      </c>
      <c r="D17" s="19">
        <v>5</v>
      </c>
      <c r="E17" s="19">
        <v>5</v>
      </c>
      <c r="F17" s="19">
        <v>3</v>
      </c>
      <c r="G17" s="19"/>
      <c r="H17" s="19">
        <v>3</v>
      </c>
      <c r="I17" s="19">
        <v>3</v>
      </c>
      <c r="J17" s="20">
        <f>AVERAGE(K17:N17)</f>
        <v>625.66666666666663</v>
      </c>
      <c r="K17" s="8">
        <v>631</v>
      </c>
      <c r="L17" s="8">
        <v>618</v>
      </c>
      <c r="M17" s="8">
        <v>628</v>
      </c>
      <c r="N17" s="20"/>
    </row>
    <row r="18" spans="1:14" x14ac:dyDescent="0.25">
      <c r="A18" s="19" t="s">
        <v>21</v>
      </c>
      <c r="B18" s="19">
        <v>4.3</v>
      </c>
      <c r="C18" s="19">
        <v>2016</v>
      </c>
      <c r="D18" s="19">
        <v>5</v>
      </c>
      <c r="E18" s="19">
        <v>5</v>
      </c>
      <c r="F18" s="19">
        <v>3</v>
      </c>
      <c r="G18" s="19">
        <v>3</v>
      </c>
      <c r="H18" s="19">
        <v>2</v>
      </c>
      <c r="I18" s="19">
        <v>3</v>
      </c>
      <c r="J18" s="20">
        <f>AVERAGE(K18:N18)</f>
        <v>631</v>
      </c>
      <c r="K18" s="8">
        <v>631</v>
      </c>
      <c r="L18" s="8">
        <v>631</v>
      </c>
      <c r="M18" s="20"/>
      <c r="N18" s="20"/>
    </row>
    <row r="19" spans="1:14" x14ac:dyDescent="0.25">
      <c r="A19" s="19" t="s">
        <v>12</v>
      </c>
      <c r="B19" s="19">
        <v>1.8</v>
      </c>
      <c r="C19" s="19">
        <v>2016</v>
      </c>
      <c r="D19" s="19">
        <v>4</v>
      </c>
      <c r="E19" s="19">
        <v>1</v>
      </c>
      <c r="F19" s="19">
        <v>4</v>
      </c>
      <c r="G19" s="19">
        <v>3</v>
      </c>
      <c r="H19" s="19">
        <v>4</v>
      </c>
      <c r="I19" s="19">
        <v>3</v>
      </c>
      <c r="J19" s="20">
        <f>AVERAGE(K19:N19)</f>
        <v>538</v>
      </c>
      <c r="K19" s="8">
        <v>538</v>
      </c>
      <c r="L19" s="20"/>
      <c r="M19" s="20"/>
      <c r="N19" s="20"/>
    </row>
    <row r="20" spans="1:14" x14ac:dyDescent="0.25">
      <c r="A20" s="11"/>
      <c r="B20" s="2"/>
      <c r="C20" s="2"/>
      <c r="D20" s="2"/>
      <c r="E20" s="2"/>
      <c r="F20" s="2"/>
      <c r="G20" s="2"/>
      <c r="H20" s="2"/>
      <c r="I20" s="2"/>
      <c r="J20" s="20">
        <f>AVERAGE(K20:N20)</f>
        <v>557.25</v>
      </c>
      <c r="K20" s="25">
        <v>549</v>
      </c>
      <c r="L20" s="25">
        <v>565</v>
      </c>
      <c r="M20">
        <v>549</v>
      </c>
      <c r="N20">
        <v>566</v>
      </c>
    </row>
    <row r="21" spans="1:14" x14ac:dyDescent="0.25">
      <c r="A21" s="11"/>
    </row>
  </sheetData>
  <mergeCells count="3">
    <mergeCell ref="B1:C1"/>
    <mergeCell ref="D1:I1"/>
    <mergeCell ref="K1:N1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8BB7-3F8F-4A0D-A751-B9F07215B620}">
  <dimension ref="A1:AE19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baseColWidth="10" defaultRowHeight="15" x14ac:dyDescent="0.25"/>
  <cols>
    <col min="1" max="1" width="13" customWidth="1"/>
    <col min="2" max="2" width="23.28515625" bestFit="1" customWidth="1"/>
    <col min="3" max="6" width="5" bestFit="1" customWidth="1"/>
    <col min="7" max="11" width="5" customWidth="1"/>
  </cols>
  <sheetData>
    <row r="1" spans="1:31" ht="30" customHeight="1" x14ac:dyDescent="0.25">
      <c r="B1" s="17" t="s">
        <v>32</v>
      </c>
      <c r="C1" s="17"/>
      <c r="D1" s="17"/>
      <c r="E1" s="17"/>
      <c r="F1" s="17"/>
      <c r="G1" t="s">
        <v>38</v>
      </c>
      <c r="L1" s="10" t="s">
        <v>33</v>
      </c>
      <c r="M1" s="10"/>
      <c r="N1" s="10"/>
      <c r="O1" s="10"/>
      <c r="P1" s="10" t="s">
        <v>34</v>
      </c>
      <c r="Q1" s="10"/>
      <c r="R1" s="10"/>
      <c r="S1" s="10"/>
      <c r="T1" s="10" t="s">
        <v>35</v>
      </c>
      <c r="U1" s="10"/>
      <c r="V1" s="10"/>
      <c r="W1" s="10"/>
      <c r="X1" s="10" t="s">
        <v>36</v>
      </c>
      <c r="Y1" s="10"/>
      <c r="Z1" s="10"/>
      <c r="AA1" s="10"/>
      <c r="AB1" s="10" t="s">
        <v>37</v>
      </c>
      <c r="AC1" s="10"/>
      <c r="AD1" s="10"/>
      <c r="AE1" s="10"/>
    </row>
    <row r="2" spans="1:31" ht="15.75" thickBot="1" x14ac:dyDescent="0.3">
      <c r="A2" s="3" t="s">
        <v>2</v>
      </c>
      <c r="B2">
        <v>2018</v>
      </c>
      <c r="C2" s="9">
        <v>2019</v>
      </c>
      <c r="D2" s="9">
        <v>2020</v>
      </c>
      <c r="E2" s="9">
        <v>2021</v>
      </c>
      <c r="F2" s="9">
        <v>2022</v>
      </c>
      <c r="G2">
        <v>2018</v>
      </c>
      <c r="H2" s="9">
        <v>2019</v>
      </c>
      <c r="I2" s="9">
        <v>2020</v>
      </c>
      <c r="J2" s="9">
        <v>2021</v>
      </c>
      <c r="K2" s="9">
        <v>2022</v>
      </c>
      <c r="L2" s="14" t="s">
        <v>31</v>
      </c>
      <c r="M2" s="14"/>
      <c r="N2" s="14"/>
      <c r="O2" s="14"/>
    </row>
    <row r="3" spans="1:31" ht="15.75" thickBot="1" x14ac:dyDescent="0.3">
      <c r="A3" s="15" t="s">
        <v>29</v>
      </c>
      <c r="B3">
        <f>AVERAGE(L3:O3)</f>
        <v>603</v>
      </c>
      <c r="C3">
        <f>AVERAGE(P3:S3)</f>
        <v>579.66666666666663</v>
      </c>
      <c r="D3">
        <f>AVERAGE(T3:W3)</f>
        <v>577.33333333333337</v>
      </c>
      <c r="E3">
        <f>AVERAGE(X3:AA3)</f>
        <v>598</v>
      </c>
      <c r="F3">
        <f>AVERAGE(AB3:AE3)</f>
        <v>564</v>
      </c>
      <c r="G3" s="18">
        <f>(B3-516.1)/23.796</f>
        <v>3.6518742645822817</v>
      </c>
      <c r="H3" s="18">
        <f t="shared" ref="H3:K3" si="0">(C3-516.1)/23.796</f>
        <v>2.6713173082310728</v>
      </c>
      <c r="I3" s="18">
        <f t="shared" si="0"/>
        <v>2.5732616125959553</v>
      </c>
      <c r="J3" s="18">
        <f t="shared" si="0"/>
        <v>3.4417549167927373</v>
      </c>
      <c r="K3" s="18">
        <f t="shared" si="0"/>
        <v>2.0129433518238349</v>
      </c>
      <c r="L3">
        <v>609</v>
      </c>
      <c r="M3">
        <v>586</v>
      </c>
      <c r="N3">
        <v>614</v>
      </c>
      <c r="P3">
        <v>582</v>
      </c>
      <c r="Q3">
        <v>574</v>
      </c>
      <c r="R3">
        <v>583</v>
      </c>
      <c r="T3">
        <v>574</v>
      </c>
      <c r="U3">
        <v>573</v>
      </c>
      <c r="V3">
        <v>585</v>
      </c>
      <c r="X3">
        <v>602</v>
      </c>
      <c r="Y3">
        <v>586</v>
      </c>
      <c r="Z3">
        <v>606</v>
      </c>
      <c r="AB3">
        <v>569</v>
      </c>
      <c r="AC3">
        <v>561</v>
      </c>
      <c r="AD3">
        <v>562</v>
      </c>
    </row>
    <row r="4" spans="1:31" ht="15.75" thickBot="1" x14ac:dyDescent="0.3">
      <c r="A4" s="3" t="s">
        <v>24</v>
      </c>
      <c r="B4">
        <f>AVERAGE(L4:O4)</f>
        <v>631.5</v>
      </c>
      <c r="C4">
        <f>AVERAGE(P4:S4)</f>
        <v>601.5</v>
      </c>
      <c r="D4">
        <f>AVERAGE(T4:W4)</f>
        <v>612.5</v>
      </c>
      <c r="E4">
        <f t="shared" ref="E4:E19" si="1">AVERAGE(X4:AA4)</f>
        <v>609.5</v>
      </c>
      <c r="F4">
        <f t="shared" ref="F4:F19" si="2">AVERAGE(AB4:AE4)</f>
        <v>582</v>
      </c>
      <c r="G4" s="18">
        <f t="shared" ref="G4:G19" si="3">(B4-516.1)/23.796</f>
        <v>4.8495545469826853</v>
      </c>
      <c r="H4" s="18">
        <f t="shared" ref="H4:H19" si="4">(C4-516.1)/23.796</f>
        <v>3.5888384602454186</v>
      </c>
      <c r="I4" s="18">
        <f t="shared" ref="I4:I19" si="5">(D4-516.1)/23.796</f>
        <v>4.0511010253824162</v>
      </c>
      <c r="J4" s="18">
        <f t="shared" ref="J4:J19" si="6">(E4-516.1)/23.796</f>
        <v>3.9250294167086897</v>
      </c>
      <c r="K4" s="18">
        <f t="shared" ref="K4:K19" si="7">(F4-516.1)/23.796</f>
        <v>2.7693730038661952</v>
      </c>
      <c r="L4" s="8">
        <v>635</v>
      </c>
      <c r="M4" s="8">
        <v>628</v>
      </c>
      <c r="P4">
        <v>600</v>
      </c>
      <c r="Q4">
        <v>603</v>
      </c>
      <c r="T4">
        <v>612</v>
      </c>
      <c r="U4">
        <v>613</v>
      </c>
      <c r="X4">
        <v>611</v>
      </c>
      <c r="Y4">
        <v>608</v>
      </c>
      <c r="AB4">
        <v>583</v>
      </c>
      <c r="AC4">
        <v>581</v>
      </c>
    </row>
    <row r="5" spans="1:31" ht="30.75" thickBot="1" x14ac:dyDescent="0.3">
      <c r="A5" s="3" t="s">
        <v>17</v>
      </c>
      <c r="B5">
        <f>AVERAGE(L5:O5)</f>
        <v>596</v>
      </c>
      <c r="C5">
        <f>AVERAGE(P5:S5)</f>
        <v>595</v>
      </c>
      <c r="D5">
        <f>AVERAGE(T5:W5)</f>
        <v>588</v>
      </c>
      <c r="E5">
        <f t="shared" si="1"/>
        <v>592</v>
      </c>
      <c r="F5">
        <f t="shared" si="2"/>
        <v>585</v>
      </c>
      <c r="G5" s="18">
        <f t="shared" si="3"/>
        <v>3.3577071776769198</v>
      </c>
      <c r="H5" s="18">
        <f t="shared" si="4"/>
        <v>3.3156833081190107</v>
      </c>
      <c r="I5" s="18">
        <f t="shared" si="5"/>
        <v>3.0215162212136484</v>
      </c>
      <c r="J5" s="18">
        <f t="shared" si="6"/>
        <v>3.1896116994452841</v>
      </c>
      <c r="K5" s="18">
        <f t="shared" si="7"/>
        <v>2.8954446125399218</v>
      </c>
      <c r="L5">
        <v>596</v>
      </c>
      <c r="P5">
        <v>595</v>
      </c>
      <c r="T5">
        <v>588</v>
      </c>
      <c r="X5">
        <v>592</v>
      </c>
      <c r="AB5">
        <v>585</v>
      </c>
    </row>
    <row r="6" spans="1:31" ht="30.75" thickBot="1" x14ac:dyDescent="0.3">
      <c r="A6" s="3" t="s">
        <v>15</v>
      </c>
      <c r="B6">
        <f>AVERAGE(L6:O6)</f>
        <v>579.5</v>
      </c>
      <c r="C6">
        <f>AVERAGE(P6:S6)</f>
        <v>560.25</v>
      </c>
      <c r="D6">
        <f>AVERAGE(T6:W6)</f>
        <v>551.5</v>
      </c>
      <c r="E6">
        <f t="shared" si="1"/>
        <v>554.25</v>
      </c>
      <c r="F6">
        <f t="shared" si="2"/>
        <v>557.25</v>
      </c>
      <c r="G6" s="18">
        <f t="shared" si="3"/>
        <v>2.664313329971423</v>
      </c>
      <c r="H6" s="18">
        <f t="shared" si="4"/>
        <v>1.8553538409816768</v>
      </c>
      <c r="I6" s="18">
        <f t="shared" si="5"/>
        <v>1.4876449823499738</v>
      </c>
      <c r="J6" s="18">
        <f t="shared" si="6"/>
        <v>1.6032106236342234</v>
      </c>
      <c r="K6" s="18">
        <f t="shared" si="7"/>
        <v>1.72928223230795</v>
      </c>
      <c r="L6">
        <v>575</v>
      </c>
      <c r="M6">
        <v>594</v>
      </c>
      <c r="N6">
        <v>570</v>
      </c>
      <c r="O6">
        <v>579</v>
      </c>
      <c r="P6">
        <v>554</v>
      </c>
      <c r="Q6">
        <v>567</v>
      </c>
      <c r="R6">
        <v>555</v>
      </c>
      <c r="S6">
        <v>565</v>
      </c>
      <c r="T6">
        <v>544</v>
      </c>
      <c r="U6">
        <v>557</v>
      </c>
      <c r="V6">
        <v>548</v>
      </c>
      <c r="W6">
        <v>557</v>
      </c>
      <c r="X6">
        <v>549</v>
      </c>
      <c r="Y6">
        <v>563</v>
      </c>
      <c r="Z6">
        <v>549</v>
      </c>
      <c r="AA6">
        <v>556</v>
      </c>
      <c r="AB6">
        <v>555</v>
      </c>
      <c r="AC6">
        <v>560</v>
      </c>
      <c r="AD6">
        <v>555</v>
      </c>
      <c r="AE6">
        <v>559</v>
      </c>
    </row>
    <row r="7" spans="1:31" ht="30.75" thickBot="1" x14ac:dyDescent="0.3">
      <c r="A7" s="3" t="s">
        <v>10</v>
      </c>
      <c r="B7">
        <f>AVERAGE(L7:O7)</f>
        <v>546.75</v>
      </c>
      <c r="C7">
        <f>AVERAGE(P7:S7)</f>
        <v>524.5</v>
      </c>
      <c r="D7">
        <f>AVERAGE(T7:W7)</f>
        <v>529.25</v>
      </c>
      <c r="E7">
        <f t="shared" si="1"/>
        <v>543</v>
      </c>
      <c r="F7">
        <f t="shared" si="2"/>
        <v>532</v>
      </c>
      <c r="G7" s="18">
        <f t="shared" si="3"/>
        <v>1.2880316019499067</v>
      </c>
      <c r="H7" s="18">
        <f t="shared" si="4"/>
        <v>0.35300050428643376</v>
      </c>
      <c r="I7" s="18">
        <f t="shared" si="5"/>
        <v>0.55261388468650097</v>
      </c>
      <c r="J7" s="18">
        <f t="shared" si="6"/>
        <v>1.1304420911077482</v>
      </c>
      <c r="K7" s="18">
        <f t="shared" si="7"/>
        <v>0.66817952597075048</v>
      </c>
      <c r="L7" s="8">
        <v>539</v>
      </c>
      <c r="M7" s="8">
        <v>555</v>
      </c>
      <c r="N7" s="8">
        <v>535</v>
      </c>
      <c r="O7" s="8">
        <v>558</v>
      </c>
      <c r="P7" s="8">
        <v>518</v>
      </c>
      <c r="Q7" s="8">
        <v>528</v>
      </c>
      <c r="R7" s="8">
        <v>525</v>
      </c>
      <c r="S7" s="8">
        <v>527</v>
      </c>
      <c r="T7">
        <v>527</v>
      </c>
      <c r="U7">
        <v>528</v>
      </c>
      <c r="V7">
        <v>534</v>
      </c>
      <c r="W7">
        <v>528</v>
      </c>
      <c r="X7">
        <v>537</v>
      </c>
      <c r="Y7">
        <v>546</v>
      </c>
      <c r="Z7">
        <v>542</v>
      </c>
      <c r="AA7">
        <v>547</v>
      </c>
      <c r="AB7">
        <v>524</v>
      </c>
      <c r="AC7">
        <v>536</v>
      </c>
      <c r="AD7">
        <v>531</v>
      </c>
      <c r="AE7">
        <v>537</v>
      </c>
    </row>
    <row r="8" spans="1:31" ht="15.75" thickBot="1" x14ac:dyDescent="0.3">
      <c r="A8" s="15" t="s">
        <v>30</v>
      </c>
      <c r="B8">
        <f>AVERAGE(L8:O8)</f>
        <v>612</v>
      </c>
      <c r="C8">
        <f>AVERAGE(P8:S8)</f>
        <v>584</v>
      </c>
      <c r="D8">
        <f>AVERAGE(T8:W8)</f>
        <v>589.5</v>
      </c>
      <c r="E8">
        <f t="shared" si="1"/>
        <v>547.5</v>
      </c>
      <c r="F8">
        <f t="shared" si="2"/>
        <v>558.5</v>
      </c>
      <c r="G8" s="18">
        <f>(B8-518.1)/25.097</f>
        <v>3.7414830457823633</v>
      </c>
      <c r="H8" s="18">
        <f t="shared" ref="H8:K8" si="8">(C8-518.1)/25.097</f>
        <v>2.6258118500219139</v>
      </c>
      <c r="I8" s="18">
        <f t="shared" si="8"/>
        <v>2.8449615491891449</v>
      </c>
      <c r="J8" s="18">
        <f t="shared" si="8"/>
        <v>1.1714547555484709</v>
      </c>
      <c r="K8" s="18">
        <f t="shared" si="8"/>
        <v>1.6097541538829332</v>
      </c>
      <c r="L8">
        <v>618</v>
      </c>
      <c r="M8">
        <v>606</v>
      </c>
      <c r="P8">
        <v>587</v>
      </c>
      <c r="Q8">
        <v>581</v>
      </c>
      <c r="T8">
        <v>594</v>
      </c>
      <c r="U8">
        <v>585</v>
      </c>
      <c r="X8">
        <v>558</v>
      </c>
      <c r="Y8">
        <v>537</v>
      </c>
      <c r="AB8">
        <v>564</v>
      </c>
      <c r="AC8">
        <v>553</v>
      </c>
    </row>
    <row r="9" spans="1:31" ht="15.75" thickBot="1" x14ac:dyDescent="0.3">
      <c r="A9" s="3" t="s">
        <v>14</v>
      </c>
      <c r="B9">
        <f>AVERAGE(L9:O9)</f>
        <v>573</v>
      </c>
      <c r="D9">
        <f>AVERAGE(T9:W9)</f>
        <v>551.5</v>
      </c>
      <c r="E9">
        <f t="shared" si="1"/>
        <v>566</v>
      </c>
      <c r="F9">
        <f t="shared" si="2"/>
        <v>548</v>
      </c>
      <c r="G9" s="18">
        <f t="shared" si="3"/>
        <v>2.3911581778450151</v>
      </c>
      <c r="H9" s="18"/>
      <c r="I9" s="18">
        <f t="shared" si="5"/>
        <v>1.4876449823499738</v>
      </c>
      <c r="J9" s="18">
        <f t="shared" si="6"/>
        <v>2.0969910909396527</v>
      </c>
      <c r="K9" s="18">
        <f t="shared" si="7"/>
        <v>1.3405614388972928</v>
      </c>
      <c r="L9" s="8">
        <v>572</v>
      </c>
      <c r="M9" s="8">
        <v>574</v>
      </c>
      <c r="T9">
        <v>551</v>
      </c>
      <c r="U9">
        <v>552</v>
      </c>
      <c r="X9">
        <v>566</v>
      </c>
      <c r="Y9">
        <v>566</v>
      </c>
      <c r="AB9">
        <v>549</v>
      </c>
      <c r="AC9">
        <v>547</v>
      </c>
    </row>
    <row r="10" spans="1:31" ht="15.75" thickBot="1" x14ac:dyDescent="0.3">
      <c r="A10" s="3" t="s">
        <v>19</v>
      </c>
      <c r="B10">
        <f>AVERAGE(L10:O10)</f>
        <v>590.5</v>
      </c>
      <c r="C10">
        <f>AVERAGE(P10:S10)</f>
        <v>582.5</v>
      </c>
      <c r="D10">
        <f>AVERAGE(T10:W10)</f>
        <v>590</v>
      </c>
      <c r="E10">
        <f t="shared" si="1"/>
        <v>578</v>
      </c>
      <c r="F10">
        <f t="shared" si="2"/>
        <v>560.5</v>
      </c>
      <c r="G10" s="18">
        <f t="shared" si="3"/>
        <v>3.1265758951084206</v>
      </c>
      <c r="H10" s="18">
        <f t="shared" si="4"/>
        <v>2.7903849386451496</v>
      </c>
      <c r="I10" s="18">
        <f t="shared" si="5"/>
        <v>3.1055639603294662</v>
      </c>
      <c r="J10" s="18">
        <f t="shared" si="6"/>
        <v>2.6012775256345595</v>
      </c>
      <c r="K10" s="18">
        <f t="shared" si="7"/>
        <v>1.8658598083711539</v>
      </c>
      <c r="L10" s="8">
        <v>591</v>
      </c>
      <c r="M10" s="8">
        <v>590</v>
      </c>
      <c r="P10">
        <v>584</v>
      </c>
      <c r="Q10">
        <v>581</v>
      </c>
      <c r="T10">
        <v>592</v>
      </c>
      <c r="U10">
        <v>588</v>
      </c>
      <c r="X10">
        <v>574</v>
      </c>
      <c r="Y10">
        <v>582</v>
      </c>
      <c r="AB10">
        <v>561</v>
      </c>
      <c r="AC10">
        <v>560</v>
      </c>
    </row>
    <row r="11" spans="1:31" ht="15.75" thickBot="1" x14ac:dyDescent="0.3">
      <c r="A11" s="3" t="s">
        <v>22</v>
      </c>
      <c r="B11">
        <f>AVERAGE(L11:O11)</f>
        <v>617.5</v>
      </c>
      <c r="C11">
        <f>AVERAGE(P11:S11)</f>
        <v>591.5</v>
      </c>
      <c r="D11">
        <f>AVERAGE(T11:W11)</f>
        <v>600</v>
      </c>
      <c r="E11">
        <f t="shared" si="1"/>
        <v>580</v>
      </c>
      <c r="F11">
        <f t="shared" si="2"/>
        <v>568.5</v>
      </c>
      <c r="G11" s="18">
        <f t="shared" si="3"/>
        <v>4.2612203731719607</v>
      </c>
      <c r="H11" s="18">
        <f t="shared" si="4"/>
        <v>3.1685997646663298</v>
      </c>
      <c r="I11" s="18">
        <f t="shared" si="5"/>
        <v>3.5258026559085551</v>
      </c>
      <c r="J11" s="18">
        <f t="shared" si="6"/>
        <v>2.6853252647503774</v>
      </c>
      <c r="K11" s="18">
        <f t="shared" si="7"/>
        <v>2.202050764834425</v>
      </c>
      <c r="L11" s="8">
        <v>621</v>
      </c>
      <c r="M11" s="8">
        <v>614</v>
      </c>
      <c r="P11">
        <v>593</v>
      </c>
      <c r="Q11">
        <v>590</v>
      </c>
      <c r="T11">
        <v>602</v>
      </c>
      <c r="U11">
        <v>598</v>
      </c>
      <c r="X11">
        <v>583</v>
      </c>
      <c r="Y11">
        <v>577</v>
      </c>
      <c r="AB11">
        <v>570</v>
      </c>
      <c r="AC11">
        <v>567</v>
      </c>
    </row>
    <row r="12" spans="1:31" ht="30.75" thickBot="1" x14ac:dyDescent="0.3">
      <c r="A12" s="3" t="s">
        <v>16</v>
      </c>
      <c r="B12">
        <f>AVERAGE(L12:O12)</f>
        <v>585.5</v>
      </c>
      <c r="C12">
        <f>AVERAGE(P12:S12)</f>
        <v>573</v>
      </c>
      <c r="D12">
        <f>AVERAGE(T12:W12)</f>
        <v>568</v>
      </c>
      <c r="E12">
        <f t="shared" si="1"/>
        <v>554.5</v>
      </c>
      <c r="F12">
        <f t="shared" si="2"/>
        <v>558</v>
      </c>
      <c r="G12" s="18">
        <f t="shared" si="3"/>
        <v>2.9164565473188762</v>
      </c>
      <c r="H12" s="18">
        <f t="shared" si="4"/>
        <v>2.3911581778450151</v>
      </c>
      <c r="I12" s="18">
        <f t="shared" si="5"/>
        <v>2.1810388300554706</v>
      </c>
      <c r="J12" s="18">
        <f t="shared" si="6"/>
        <v>1.6137165910237006</v>
      </c>
      <c r="K12" s="18">
        <f t="shared" si="7"/>
        <v>1.7608001344763817</v>
      </c>
      <c r="L12" s="8">
        <v>593</v>
      </c>
      <c r="M12" s="8">
        <v>578</v>
      </c>
      <c r="P12">
        <v>575</v>
      </c>
      <c r="Q12">
        <v>571</v>
      </c>
      <c r="T12">
        <v>574</v>
      </c>
      <c r="U12">
        <v>562</v>
      </c>
      <c r="X12">
        <v>558</v>
      </c>
      <c r="Y12">
        <v>551</v>
      </c>
      <c r="AB12">
        <v>561</v>
      </c>
      <c r="AC12">
        <v>555</v>
      </c>
    </row>
    <row r="13" spans="1:31" ht="15.75" thickBot="1" x14ac:dyDescent="0.3">
      <c r="A13" s="3" t="s">
        <v>11</v>
      </c>
      <c r="B13">
        <f>AVERAGE(L13:O13)</f>
        <v>560.75</v>
      </c>
      <c r="C13">
        <f>AVERAGE(P13:S13)</f>
        <v>533.25</v>
      </c>
      <c r="D13">
        <f>AVERAGE(T13:W13)</f>
        <v>535.5</v>
      </c>
      <c r="E13">
        <f t="shared" si="1"/>
        <v>574.25</v>
      </c>
      <c r="F13">
        <f t="shared" si="2"/>
        <v>548.25</v>
      </c>
      <c r="G13" s="18">
        <f t="shared" si="3"/>
        <v>1.8763657757606311</v>
      </c>
      <c r="H13" s="18">
        <f t="shared" si="4"/>
        <v>0.72070936291813659</v>
      </c>
      <c r="I13" s="18">
        <f t="shared" si="5"/>
        <v>0.81526306942343163</v>
      </c>
      <c r="J13" s="18">
        <f t="shared" si="6"/>
        <v>2.4436880147924014</v>
      </c>
      <c r="K13" s="18">
        <f t="shared" si="7"/>
        <v>1.35106740628677</v>
      </c>
      <c r="L13" s="8">
        <v>552</v>
      </c>
      <c r="M13" s="8">
        <v>567</v>
      </c>
      <c r="N13" s="8">
        <v>556</v>
      </c>
      <c r="O13" s="8">
        <v>568</v>
      </c>
      <c r="P13" s="8">
        <v>530</v>
      </c>
      <c r="Q13" s="8">
        <v>534</v>
      </c>
      <c r="R13" s="8">
        <v>532</v>
      </c>
      <c r="S13" s="8">
        <v>537</v>
      </c>
      <c r="T13">
        <v>536</v>
      </c>
      <c r="U13">
        <v>544</v>
      </c>
      <c r="V13">
        <v>528</v>
      </c>
      <c r="W13">
        <v>534</v>
      </c>
      <c r="X13">
        <v>573</v>
      </c>
      <c r="Y13">
        <v>574</v>
      </c>
      <c r="Z13">
        <v>573</v>
      </c>
      <c r="AA13">
        <v>577</v>
      </c>
      <c r="AB13">
        <v>547</v>
      </c>
      <c r="AC13">
        <v>550</v>
      </c>
      <c r="AD13">
        <v>547</v>
      </c>
      <c r="AE13">
        <v>549</v>
      </c>
    </row>
    <row r="14" spans="1:31" ht="30.75" thickBot="1" x14ac:dyDescent="0.3">
      <c r="A14" s="3" t="s">
        <v>26</v>
      </c>
      <c r="B14">
        <f>AVERAGE(L14:O14)</f>
        <v>637.66666666666663</v>
      </c>
      <c r="C14">
        <f>AVERAGE(P14:S14)</f>
        <v>635.33333333333337</v>
      </c>
      <c r="D14">
        <f>AVERAGE(T14:W14)</f>
        <v>631.66666666666663</v>
      </c>
      <c r="E14">
        <f t="shared" si="1"/>
        <v>608.33333333333337</v>
      </c>
      <c r="F14">
        <f t="shared" si="2"/>
        <v>592.66666666666663</v>
      </c>
      <c r="G14" s="18">
        <f t="shared" si="3"/>
        <v>5.1087017425897887</v>
      </c>
      <c r="H14" s="18">
        <f t="shared" si="4"/>
        <v>5.0106460469546708</v>
      </c>
      <c r="I14" s="18">
        <f t="shared" si="5"/>
        <v>4.8565585252423356</v>
      </c>
      <c r="J14" s="18">
        <f t="shared" si="6"/>
        <v>3.8760015688911311</v>
      </c>
      <c r="K14" s="18">
        <f t="shared" si="7"/>
        <v>3.2176276124838883</v>
      </c>
      <c r="L14" s="8">
        <v>642</v>
      </c>
      <c r="M14" s="8">
        <v>631</v>
      </c>
      <c r="N14" s="8">
        <v>640</v>
      </c>
      <c r="P14" s="8">
        <v>635</v>
      </c>
      <c r="Q14" s="8">
        <v>634</v>
      </c>
      <c r="R14" s="8">
        <v>637</v>
      </c>
      <c r="T14">
        <v>634</v>
      </c>
      <c r="U14">
        <v>626</v>
      </c>
      <c r="V14">
        <v>635</v>
      </c>
      <c r="X14">
        <v>612</v>
      </c>
      <c r="Y14">
        <v>605</v>
      </c>
      <c r="Z14">
        <v>608</v>
      </c>
      <c r="AB14">
        <v>594</v>
      </c>
      <c r="AC14">
        <v>591</v>
      </c>
      <c r="AD14">
        <v>593</v>
      </c>
    </row>
    <row r="15" spans="1:31" ht="15.75" thickBot="1" x14ac:dyDescent="0.3">
      <c r="A15" s="3" t="s">
        <v>13</v>
      </c>
      <c r="B15">
        <f>AVERAGE(L15:O15)</f>
        <v>585.66666666666663</v>
      </c>
      <c r="C15">
        <f>AVERAGE(P15:S15)</f>
        <v>539.66666666666663</v>
      </c>
      <c r="D15">
        <f>AVERAGE(T15:W15)</f>
        <v>537.66666666666663</v>
      </c>
      <c r="E15">
        <f t="shared" si="1"/>
        <v>556.33333333333337</v>
      </c>
      <c r="F15">
        <f t="shared" si="2"/>
        <v>555</v>
      </c>
      <c r="G15" s="18">
        <f t="shared" si="3"/>
        <v>2.923460525578526</v>
      </c>
      <c r="H15" s="18">
        <f t="shared" si="4"/>
        <v>0.99036252591471707</v>
      </c>
      <c r="I15" s="18">
        <f t="shared" si="5"/>
        <v>0.90631478679889921</v>
      </c>
      <c r="J15" s="18">
        <f t="shared" si="6"/>
        <v>1.6907603518798684</v>
      </c>
      <c r="K15" s="18">
        <f t="shared" si="7"/>
        <v>1.6347285258026549</v>
      </c>
      <c r="L15" s="8">
        <v>581</v>
      </c>
      <c r="M15" s="8">
        <v>599</v>
      </c>
      <c r="N15" s="8">
        <v>577</v>
      </c>
      <c r="P15" s="8">
        <v>539</v>
      </c>
      <c r="Q15" s="8">
        <v>541</v>
      </c>
      <c r="R15" s="8">
        <v>539</v>
      </c>
      <c r="T15">
        <v>534</v>
      </c>
      <c r="U15">
        <v>544</v>
      </c>
      <c r="V15">
        <v>535</v>
      </c>
      <c r="X15">
        <v>553</v>
      </c>
      <c r="Y15">
        <v>562</v>
      </c>
      <c r="Z15">
        <v>554</v>
      </c>
      <c r="AB15">
        <v>554</v>
      </c>
      <c r="AC15">
        <v>555</v>
      </c>
      <c r="AD15">
        <v>556</v>
      </c>
    </row>
    <row r="16" spans="1:31" ht="15.75" thickBot="1" x14ac:dyDescent="0.3">
      <c r="A16" s="3" t="s">
        <v>18</v>
      </c>
      <c r="B16">
        <f>AVERAGE(L16:O16)</f>
        <v>581</v>
      </c>
      <c r="C16">
        <f>AVERAGE(P16:S16)</f>
        <v>559.5</v>
      </c>
      <c r="D16">
        <f>AVERAGE(T16:W16)</f>
        <v>553.5</v>
      </c>
      <c r="E16">
        <f t="shared" si="1"/>
        <v>560</v>
      </c>
      <c r="F16">
        <f t="shared" si="2"/>
        <v>560</v>
      </c>
      <c r="G16" s="18">
        <f t="shared" si="3"/>
        <v>2.7273491343082861</v>
      </c>
      <c r="H16" s="18">
        <f t="shared" si="4"/>
        <v>1.823835938813245</v>
      </c>
      <c r="I16" s="18">
        <f t="shared" si="5"/>
        <v>1.5716927214657916</v>
      </c>
      <c r="J16" s="18">
        <f t="shared" si="6"/>
        <v>1.8448478735921994</v>
      </c>
      <c r="K16" s="18">
        <f t="shared" si="7"/>
        <v>1.8448478735921994</v>
      </c>
      <c r="L16" s="8">
        <v>581</v>
      </c>
      <c r="M16" s="8">
        <v>581</v>
      </c>
      <c r="P16" s="8">
        <v>560</v>
      </c>
      <c r="Q16" s="8">
        <v>559</v>
      </c>
      <c r="T16">
        <v>554</v>
      </c>
      <c r="U16">
        <v>553</v>
      </c>
      <c r="X16">
        <v>559</v>
      </c>
      <c r="Y16">
        <v>561</v>
      </c>
      <c r="AB16">
        <v>560</v>
      </c>
      <c r="AC16">
        <v>560</v>
      </c>
    </row>
    <row r="17" spans="1:30" ht="30.75" thickBot="1" x14ac:dyDescent="0.3">
      <c r="A17" s="3" t="s">
        <v>20</v>
      </c>
      <c r="B17">
        <f>AVERAGE(L17:O17)</f>
        <v>608.33333333333337</v>
      </c>
      <c r="D17">
        <f>AVERAGE(T17:W17)</f>
        <v>571.66666666666663</v>
      </c>
      <c r="E17">
        <f t="shared" si="1"/>
        <v>566.33333333333337</v>
      </c>
      <c r="F17">
        <f t="shared" si="2"/>
        <v>560.33333333333337</v>
      </c>
      <c r="G17" s="18">
        <f t="shared" si="3"/>
        <v>3.8760015688911311</v>
      </c>
      <c r="H17" s="18"/>
      <c r="I17" s="18">
        <f t="shared" si="5"/>
        <v>2.3351263517678018</v>
      </c>
      <c r="J17" s="18">
        <f t="shared" si="6"/>
        <v>2.1109990474589573</v>
      </c>
      <c r="K17" s="18">
        <f t="shared" si="7"/>
        <v>1.8588558301115041</v>
      </c>
      <c r="L17" s="8">
        <v>616</v>
      </c>
      <c r="M17" s="8">
        <v>600</v>
      </c>
      <c r="N17" s="8">
        <v>609</v>
      </c>
      <c r="T17">
        <v>573</v>
      </c>
      <c r="U17">
        <v>564</v>
      </c>
      <c r="V17">
        <v>578</v>
      </c>
      <c r="X17">
        <v>570</v>
      </c>
      <c r="Y17">
        <v>560</v>
      </c>
      <c r="Z17">
        <v>569</v>
      </c>
      <c r="AB17">
        <v>561</v>
      </c>
      <c r="AC17">
        <v>559</v>
      </c>
      <c r="AD17">
        <v>561</v>
      </c>
    </row>
    <row r="18" spans="1:30" x14ac:dyDescent="0.25">
      <c r="A18" s="16" t="s">
        <v>21</v>
      </c>
      <c r="B18">
        <f>AVERAGE(L18:O18)</f>
        <v>622.5</v>
      </c>
      <c r="C18">
        <f>AVERAGE(P18:S18)</f>
        <v>594.5</v>
      </c>
      <c r="D18">
        <f>AVERAGE(T18:W18)</f>
        <v>596.5</v>
      </c>
      <c r="E18">
        <f t="shared" si="1"/>
        <v>586</v>
      </c>
      <c r="F18">
        <f t="shared" si="2"/>
        <v>580</v>
      </c>
      <c r="G18" s="18">
        <f t="shared" si="3"/>
        <v>4.4713397209615051</v>
      </c>
      <c r="H18" s="18">
        <f t="shared" si="4"/>
        <v>3.2946713733400563</v>
      </c>
      <c r="I18" s="18">
        <f t="shared" si="5"/>
        <v>3.3787191124558742</v>
      </c>
      <c r="J18" s="18">
        <f t="shared" si="6"/>
        <v>2.9374684820978305</v>
      </c>
      <c r="K18" s="18">
        <f t="shared" si="7"/>
        <v>2.6853252647503774</v>
      </c>
      <c r="L18" s="8">
        <v>619</v>
      </c>
      <c r="M18" s="8">
        <v>626</v>
      </c>
      <c r="P18" s="8">
        <v>596</v>
      </c>
      <c r="Q18" s="8">
        <v>593</v>
      </c>
      <c r="T18">
        <v>599</v>
      </c>
      <c r="U18">
        <v>594</v>
      </c>
      <c r="X18">
        <v>590</v>
      </c>
      <c r="Y18">
        <v>582</v>
      </c>
      <c r="AB18">
        <v>580</v>
      </c>
      <c r="AC18">
        <v>580</v>
      </c>
    </row>
    <row r="19" spans="1:30" x14ac:dyDescent="0.25">
      <c r="A19" s="16" t="s">
        <v>12</v>
      </c>
      <c r="B19">
        <f>AVERAGE(L19:O19)</f>
        <v>533</v>
      </c>
      <c r="C19">
        <f>AVERAGE(P19:S19)</f>
        <v>535</v>
      </c>
      <c r="D19">
        <f>AVERAGE(T19:W19)</f>
        <v>536</v>
      </c>
      <c r="E19">
        <f t="shared" si="1"/>
        <v>532</v>
      </c>
      <c r="F19">
        <f t="shared" si="2"/>
        <v>542</v>
      </c>
      <c r="G19" s="18">
        <f t="shared" si="3"/>
        <v>0.7102033955286593</v>
      </c>
      <c r="H19" s="18">
        <f t="shared" si="4"/>
        <v>0.79425113464447716</v>
      </c>
      <c r="I19" s="18">
        <f t="shared" si="5"/>
        <v>0.83627500420238599</v>
      </c>
      <c r="J19" s="18">
        <f t="shared" si="6"/>
        <v>0.66817952597075048</v>
      </c>
      <c r="K19" s="18">
        <f t="shared" si="7"/>
        <v>1.0884182215498395</v>
      </c>
      <c r="L19" s="8">
        <v>533</v>
      </c>
      <c r="P19" s="8">
        <v>535</v>
      </c>
      <c r="T19">
        <v>536</v>
      </c>
      <c r="X19">
        <v>532</v>
      </c>
      <c r="AB19">
        <v>542</v>
      </c>
    </row>
  </sheetData>
  <sortState xmlns:xlrd2="http://schemas.microsoft.com/office/spreadsheetml/2017/richdata2" ref="A3:O19">
    <sortCondition ref="A3:A19"/>
  </sortState>
  <mergeCells count="7">
    <mergeCell ref="B1:F1"/>
    <mergeCell ref="L1:O1"/>
    <mergeCell ref="L2:O2"/>
    <mergeCell ref="P1:S1"/>
    <mergeCell ref="T1:W1"/>
    <mergeCell ref="X1:AA1"/>
    <mergeCell ref="AB1:A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Ganzes Jahr</vt:lpstr>
      <vt:lpstr>Mar - Nov</vt:lpstr>
      <vt:lpstr>5Jahres Verlauf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mazam</dc:creator>
  <cp:lastModifiedBy>mazam</cp:lastModifiedBy>
  <dcterms:created xsi:type="dcterms:W3CDTF">2023-03-20T20:22:17Z</dcterms:created>
  <dcterms:modified xsi:type="dcterms:W3CDTF">2023-03-20T21:45:19Z</dcterms:modified>
</cp:coreProperties>
</file>