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4085"/>
  </bookViews>
  <sheets>
    <sheet name="tbl_logRemoval" sheetId="1" r:id="rId1"/>
    <sheet name="tbl_logRemoval (literature)" sheetId="2" r:id="rId2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9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O75" i="1"/>
  <c r="N76" i="1"/>
  <c r="O76" i="1"/>
  <c r="N77" i="1"/>
  <c r="O77" i="1"/>
  <c r="O78" i="1"/>
  <c r="N79" i="1"/>
  <c r="O79" i="1"/>
  <c r="O3" i="1"/>
  <c r="N3" i="1"/>
  <c r="L41" i="2"/>
  <c r="K41" i="2"/>
  <c r="J41" i="2"/>
  <c r="I41" i="2"/>
  <c r="H41" i="2"/>
  <c r="G41" i="2"/>
  <c r="F41" i="2"/>
  <c r="E41" i="2"/>
  <c r="D41" i="2"/>
  <c r="C4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8" i="1"/>
  <c r="F78" i="1" s="1"/>
  <c r="G75" i="1"/>
  <c r="F75" i="1" s="1"/>
  <c r="N78" i="1" l="1"/>
  <c r="N75" i="1"/>
</calcChain>
</file>

<file path=xl/sharedStrings.xml><?xml version="1.0" encoding="utf-8"?>
<sst xmlns="http://schemas.openxmlformats.org/spreadsheetml/2006/main" count="592" uniqueCount="143">
  <si>
    <t>tbl_logRemoval</t>
  </si>
  <si>
    <t>new column</t>
  </si>
  <si>
    <t>TreatmentGroup</t>
  </si>
  <si>
    <t>TreatmentName</t>
  </si>
  <si>
    <t>PathogenGroup</t>
  </si>
  <si>
    <t>Min</t>
  </si>
  <si>
    <t>Max</t>
  </si>
  <si>
    <t>ReferenceName</t>
  </si>
  <si>
    <t>ReferenceLink</t>
  </si>
  <si>
    <t>notesLogRemoval</t>
  </si>
  <si>
    <t>Coagulation, flocculation and sedimentation</t>
  </si>
  <si>
    <t>Conventional clarification</t>
  </si>
  <si>
    <t>Bacteria</t>
  </si>
  <si>
    <t>WHO (2011): Drinking water guideline, Table 7.7</t>
  </si>
  <si>
    <t>http://apps.who.int/iris/bitstream/10665/44584/1/9789241548151_eng.pdf#page=162</t>
  </si>
  <si>
    <t>Lime softening</t>
  </si>
  <si>
    <t>Filtration</t>
  </si>
  <si>
    <t>Granular high-rate filtration</t>
  </si>
  <si>
    <t>Membrane filtration (micro, ultra-, nanofiltration, reverse osmosis)</t>
  </si>
  <si>
    <t>Precoat filtration</t>
  </si>
  <si>
    <t>Slow sand filtration</t>
  </si>
  <si>
    <t>Pretreatment</t>
  </si>
  <si>
    <t>Bank filtration</t>
  </si>
  <si>
    <t>Roughing filters</t>
  </si>
  <si>
    <t>Storage reservoirs</t>
  </si>
  <si>
    <t>Primary disinfection</t>
  </si>
  <si>
    <t>Chlorine</t>
  </si>
  <si>
    <t>Chlorine dioxide</t>
  </si>
  <si>
    <t>Ozone</t>
  </si>
  <si>
    <t>UV</t>
  </si>
  <si>
    <t>Primary treatment</t>
  </si>
  <si>
    <t>DEMEAUWARE Deliverable 3.1 (p.18-19): NRMMC-EPHC-AHMC (2006), WHO 2006)</t>
  </si>
  <si>
    <t>http://demoware.eu/en/results/deliverables/deliverable-d3-1-appropiate-and-user-friendly-methodologies-for-ra_lca_wfp.pdf/@@download/file/Deliverable%20D3.1%20-%20Appropiate%20and%20user%20friendly%20methodologies%20for%20RA_LCA_WFP.pdf</t>
  </si>
  <si>
    <t>Secondary treatment</t>
  </si>
  <si>
    <t>Dual media filtration</t>
  </si>
  <si>
    <t>Membrane filtration</t>
  </si>
  <si>
    <t>Chlorination</t>
  </si>
  <si>
    <t>Reverse osmosis_x000D_
os-_x000D_
mosis</t>
  </si>
  <si>
    <t>Ozonation</t>
  </si>
  <si>
    <t>Wetlands, surface flow_x000D_
(surface _x000D_
Wetlands, surface flow</t>
  </si>
  <si>
    <t>Wetlands, subsurface flow</t>
  </si>
  <si>
    <t>UV radiation_x000D_
UV</t>
  </si>
  <si>
    <t>Viruses</t>
  </si>
  <si>
    <t>Day and Berendt, 1972</t>
  </si>
  <si>
    <t>http://qmrawiki.canr.msu.edu/index.php/Francisella_tularensis:_Dose_Response_Models</t>
  </si>
  <si>
    <t>Protozoa</t>
  </si>
  <si>
    <t>Dissolved air flotation</t>
  </si>
  <si>
    <t>High-rate clarification</t>
  </si>
  <si>
    <t>Microfiltration</t>
  </si>
  <si>
    <t>MICRORISK final report chapter 4 Table 4.11</t>
  </si>
  <si>
    <t>https://www.kwrwater.nl/wp-content/uploads/2016/09/MICRORISK-FINAL-REPORT-Quantitative-microbial-risk-assessment-in-the-Water-Safety-Plan.pdf</t>
  </si>
  <si>
    <t>Upper boundary based on WHO 2017 and limitation of Title22 not do award more than 6 log to one process</t>
  </si>
  <si>
    <t>Ultrafiltration</t>
  </si>
  <si>
    <t>NSF/ANSI 419  validation</t>
  </si>
  <si>
    <t>http://info.nsf.org/Certified/pdwe/Listings.asp</t>
  </si>
  <si>
    <t>Upper boundary based on WHO 2017</t>
  </si>
  <si>
    <t>Nanofiltration</t>
  </si>
  <si>
    <t>At least as effective for bacteria as for viruses</t>
  </si>
  <si>
    <t>Reverse osmosis</t>
  </si>
  <si>
    <t>identical to Nanofiltration</t>
  </si>
  <si>
    <t>Sources and comments:</t>
  </si>
  <si>
    <t>POINT ESTIMATES OF LOG REMOVAL BY TREATMENT PROCESSES</t>
  </si>
  <si>
    <t>adenovirus</t>
  </si>
  <si>
    <t>enterovirus</t>
  </si>
  <si>
    <t>Campylobacter</t>
  </si>
  <si>
    <t>Cryptosporidium</t>
  </si>
  <si>
    <t>Giardia</t>
  </si>
  <si>
    <t xml:space="preserve">Appl Environ Microbiol. 2010 Feb; 76(4): 1028–1033. </t>
  </si>
  <si>
    <t>Chlorine CT10 &gt;30 mg-min/l (pH 7.2 10°C)</t>
  </si>
  <si>
    <t>3 CSTR, Other pH or T?</t>
  </si>
  <si>
    <t>Campy: Blaser 1986</t>
  </si>
  <si>
    <t>Virus</t>
  </si>
  <si>
    <t>CT value (mg·min/liter)</t>
  </si>
  <si>
    <t>Ozone &gt;0.4 mg/L t&gt;30 min T=1°C</t>
  </si>
  <si>
    <t>3 CSTR Not all Arrhenius parameters for all organisms are known, see e.g. Cryptosporidium 1</t>
  </si>
  <si>
    <r>
      <t>2-log</t>
    </r>
    <r>
      <rPr>
        <b/>
        <sz val="9.3000000000000007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 xml:space="preserve"> CT</t>
    </r>
  </si>
  <si>
    <r>
      <t>3-log</t>
    </r>
    <r>
      <rPr>
        <b/>
        <sz val="9.3000000000000007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 xml:space="preserve"> CT</t>
    </r>
  </si>
  <si>
    <r>
      <t>4-log</t>
    </r>
    <r>
      <rPr>
        <b/>
        <sz val="9.3000000000000007"/>
        <color theme="1"/>
        <rFont val="Arial"/>
        <family val="2"/>
      </rPr>
      <t>10</t>
    </r>
    <r>
      <rPr>
        <b/>
        <sz val="11"/>
        <color theme="1"/>
        <rFont val="Arial"/>
        <family val="2"/>
      </rPr>
      <t xml:space="preserve"> CT</t>
    </r>
  </si>
  <si>
    <t>Ozone &gt;0.4 mg/L t&gt;30 min T=25°C</t>
  </si>
  <si>
    <t>Assumed highly effective</t>
  </si>
  <si>
    <t>Ozone &gt;0.1 mg/L t=1 min T=1°C</t>
  </si>
  <si>
    <t>UV Disinfection 40 mJ/cm2</t>
  </si>
  <si>
    <t>Hijnen et al. 2006</t>
  </si>
  <si>
    <t>pH 7</t>
  </si>
  <si>
    <t>pH 8</t>
  </si>
  <si>
    <t>UV Disinfection 60 mJ/cm2</t>
  </si>
  <si>
    <t>HAdV2</t>
  </si>
  <si>
    <t>0.02</t>
  </si>
  <si>
    <t>0.04</t>
  </si>
  <si>
    <t>0.06</t>
  </si>
  <si>
    <t>0.12</t>
  </si>
  <si>
    <t>0.15</t>
  </si>
  <si>
    <t>0.27</t>
  </si>
  <si>
    <t>UV Disinfection 100 mJ/cm2</t>
  </si>
  <si>
    <t>HAdV40</t>
  </si>
  <si>
    <t>&lt;0.02</t>
  </si>
  <si>
    <t>&lt;0.04</t>
  </si>
  <si>
    <t>Bank filtration &gt;60d</t>
  </si>
  <si>
    <t>Coag-floc-sed-filt</t>
  </si>
  <si>
    <t>Hijnen IWA Median MEC</t>
  </si>
  <si>
    <t>E1</t>
  </si>
  <si>
    <t>0.96</t>
  </si>
  <si>
    <t>0.99</t>
  </si>
  <si>
    <t>1.3</t>
  </si>
  <si>
    <t>1.5a</t>
  </si>
  <si>
    <t>1.6</t>
  </si>
  <si>
    <t>Direct filtration</t>
  </si>
  <si>
    <t>Microfiltration lab tests</t>
  </si>
  <si>
    <t>Smeets 2006 T4.11</t>
  </si>
  <si>
    <t>Ultrafiltration In lab tests</t>
  </si>
  <si>
    <t>Ultrafiltration Verifyable in practice</t>
  </si>
  <si>
    <t>Reverse Osmosis In lab tests</t>
  </si>
  <si>
    <t>Reverse Osmosis Verifyable in practice</t>
  </si>
  <si>
    <t>Granular activated carbon</t>
  </si>
  <si>
    <t>Grey means that efficacy is highly uncertain</t>
  </si>
  <si>
    <t>NSF/ANSI 419</t>
  </si>
  <si>
    <t>UF</t>
  </si>
  <si>
    <t>NF, Crypto ANSI NSF</t>
  </si>
  <si>
    <t>Crypto</t>
  </si>
  <si>
    <t>virus</t>
  </si>
  <si>
    <t>bacteria</t>
  </si>
  <si>
    <t>Brand</t>
  </si>
  <si>
    <t>mean</t>
  </si>
  <si>
    <t xml:space="preserve">Dow Chemical Company </t>
  </si>
  <si>
    <t>Evoqua Water Technologies</t>
  </si>
  <si>
    <t>Hydranautics - a Nitto Group Company </t>
  </si>
  <si>
    <t>inge GmbH </t>
  </si>
  <si>
    <t>Meidensha Corporation </t>
  </si>
  <si>
    <t>Nanostone Water Inc.</t>
  </si>
  <si>
    <t>Qua Group LLC </t>
  </si>
  <si>
    <t>Scinor Water America</t>
  </si>
  <si>
    <t xml:space="preserve">SUEZ Water Technologies &amp; Solutions </t>
  </si>
  <si>
    <t>X-Flow B.V. </t>
  </si>
  <si>
    <t xml:space="preserve">Pentair/X-flow Aquaflex 64 </t>
  </si>
  <si>
    <t>Australian reuse guideline 2006</t>
  </si>
  <si>
    <t>distribution</t>
  </si>
  <si>
    <t>alpha</t>
  </si>
  <si>
    <t>beta</t>
  </si>
  <si>
    <t>uniform</t>
  </si>
  <si>
    <t>Mean</t>
  </si>
  <si>
    <t>TreatmentID</t>
  </si>
  <si>
    <t>ReferenceID</t>
  </si>
  <si>
    <t>PathogenGroupID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</si>
</sst>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9.3000000000000007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/>
      <bottom style="thin">
        <color rgb="FF000000"/>
      </bottom>
      <diagonal/>
    </border>
    <border>
      <left/>
      <right style="medium">
        <color rgb="FFDDDDDD"/>
      </right>
      <top/>
      <bottom style="thin">
        <color rgb="FF000000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0" fillId="3" borderId="0" xfId="0" applyFill="1" applyBorder="1"/>
    <xf numFmtId="0" fontId="3" fillId="3" borderId="0" xfId="0" applyFont="1" applyFill="1" applyBorder="1"/>
    <xf numFmtId="0" fontId="0" fillId="3" borderId="0" xfId="0" applyFill="1" applyAlignment="1">
      <alignment wrapText="1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0" fontId="4" fillId="4" borderId="12" xfId="0" applyFont="1" applyFill="1" applyBorder="1" applyAlignment="1">
      <alignment horizontal="center" wrapText="1"/>
    </xf>
    <xf numFmtId="0" fontId="0" fillId="5" borderId="7" xfId="0" applyFill="1" applyBorder="1"/>
    <xf numFmtId="0" fontId="0" fillId="5" borderId="8" xfId="0" applyFill="1" applyBorder="1"/>
    <xf numFmtId="0" fontId="4" fillId="4" borderId="13" xfId="0" applyFont="1" applyFill="1" applyBorder="1" applyAlignment="1">
      <alignment horizontal="center" vertical="center" wrapText="1"/>
    </xf>
    <xf numFmtId="0" fontId="0" fillId="6" borderId="0" xfId="0" applyFill="1"/>
    <xf numFmtId="0" fontId="4" fillId="4" borderId="14" xfId="0" applyFont="1" applyFill="1" applyBorder="1" applyAlignment="1">
      <alignment horizontal="center" wrapText="1"/>
    </xf>
    <xf numFmtId="0" fontId="4" fillId="4" borderId="15" xfId="0" applyFont="1" applyFill="1" applyBorder="1" applyAlignment="1">
      <alignment horizontal="center" wrapText="1"/>
    </xf>
    <xf numFmtId="0" fontId="4" fillId="4" borderId="16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wrapText="1"/>
    </xf>
    <xf numFmtId="164" fontId="0" fillId="0" borderId="7" xfId="0" applyNumberFormat="1" applyBorder="1"/>
    <xf numFmtId="164" fontId="0" fillId="0" borderId="8" xfId="0" applyNumberFormat="1" applyBorder="1"/>
    <xf numFmtId="0" fontId="0" fillId="0" borderId="0" xfId="0" applyBorder="1"/>
    <xf numFmtId="0" fontId="0" fillId="0" borderId="18" xfId="0" applyBorder="1"/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top" wrapText="1"/>
    </xf>
    <xf numFmtId="0" fontId="7" fillId="0" borderId="20" xfId="2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top" wrapText="1"/>
    </xf>
    <xf numFmtId="0" fontId="0" fillId="7" borderId="0" xfId="0" applyFill="1"/>
    <xf numFmtId="0" fontId="0" fillId="0" borderId="0" xfId="0" applyFill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7" fillId="0" borderId="6" xfId="2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1" xfId="0" applyBorder="1"/>
    <xf numFmtId="0" fontId="0" fillId="5" borderId="27" xfId="0" applyFill="1" applyBorder="1"/>
    <xf numFmtId="0" fontId="0" fillId="5" borderId="28" xfId="0" applyFill="1" applyBorder="1"/>
    <xf numFmtId="0" fontId="0" fillId="5" borderId="29" xfId="0" applyFill="1" applyBorder="1"/>
    <xf numFmtId="43" fontId="0" fillId="2" borderId="0" xfId="1" applyFont="1" applyFill="1"/>
    <xf numFmtId="0" fontId="2" fillId="2" borderId="0" xfId="0" applyFont="1" applyFill="1" applyBorder="1"/>
    <xf numFmtId="0" fontId="0" fillId="2" borderId="0" xfId="0" applyFont="1" applyFill="1" applyBorder="1"/>
    <xf numFmtId="0" fontId="2" fillId="6" borderId="0" xfId="0" applyFont="1" applyFill="1"/>
    <xf numFmtId="0" fontId="2" fillId="2" borderId="0" xfId="0" applyFont="1" applyFill="1"/>
    <xf numFmtId="0" fontId="2" fillId="0" borderId="0" xfId="0" applyFont="1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95250</xdr:rowOff>
    </xdr:from>
    <xdr:to>
      <xdr:col>6</xdr:col>
      <xdr:colOff>294348</xdr:colOff>
      <xdr:row>65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8039100"/>
          <a:ext cx="6476073" cy="46386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199228</xdr:colOff>
      <xdr:row>97</xdr:row>
      <xdr:rowOff>189762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5775" y="12896850"/>
          <a:ext cx="6380953" cy="5904762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24</xdr:row>
      <xdr:rowOff>0</xdr:rowOff>
    </xdr:from>
    <xdr:to>
      <xdr:col>20</xdr:col>
      <xdr:colOff>76200</xdr:colOff>
      <xdr:row>30</xdr:row>
      <xdr:rowOff>47625</xdr:rowOff>
    </xdr:to>
    <xdr:sp macro="" textlink="">
      <xdr:nvSpPr>
        <xdr:cNvPr id="4" name="TextBox 3"/>
        <xdr:cNvSpPr txBox="1"/>
      </xdr:nvSpPr>
      <xdr:spPr>
        <a:xfrm>
          <a:off x="10210800" y="4695825"/>
          <a:ext cx="4943475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Bacillus atrophaeus endospores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used in this test as a surrogate for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Cryptosporidium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(NSF ANSI 419 brochure).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Bacillus atrophaeus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spores cells are ellipsoid and are about 1.22 micrometers (µm) long and 0.65 µm in diameter. 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ince protozoa are larger than the test bacterial spores, they are expected to be removed at least as effectively. MS2 bacteriophage are used as surrogate for virus removal, which is a widely accepted as a model organism.</a:t>
          </a:r>
          <a:endParaRPr lang="nl-NL" sz="1100"/>
        </a:p>
      </xdr:txBody>
    </xdr:sp>
    <xdr:clientData/>
  </xdr:twoCellAnchor>
  <xdr:twoCellAnchor>
    <xdr:from>
      <xdr:col>12</xdr:col>
      <xdr:colOff>57150</xdr:colOff>
      <xdr:row>37</xdr:row>
      <xdr:rowOff>28575</xdr:rowOff>
    </xdr:from>
    <xdr:to>
      <xdr:col>19</xdr:col>
      <xdr:colOff>504825</xdr:colOff>
      <xdr:row>42</xdr:row>
      <xdr:rowOff>0</xdr:rowOff>
    </xdr:to>
    <xdr:sp macro="" textlink="">
      <xdr:nvSpPr>
        <xdr:cNvPr id="5" name="TextBox 4"/>
        <xdr:cNvSpPr txBox="1"/>
      </xdr:nvSpPr>
      <xdr:spPr>
        <a:xfrm>
          <a:off x="10258425" y="7200900"/>
          <a:ext cx="4714875" cy="9334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Pentair/X-flow Aquaflex 64 : Pseudomonas diminuta as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surrogate for Crypto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Pseudomonas diminuta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more commonly called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Brevundimonas diminuta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en-GB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B. diminuta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commonly used as a test organism for validation of sterilizing-grade membrane filters due to the small size of the bacterium (</a:t>
          </a:r>
          <a:r>
            <a:rPr lang="en-GB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0.3 </a:t>
          </a:r>
          <a:r>
            <a:rPr lang="nl-NL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×</a:t>
          </a:r>
          <a:r>
            <a:rPr lang="en-GB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 1.0 µm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</a:t>
          </a:r>
          <a:endParaRPr lang="nl-NL" sz="1100"/>
        </a:p>
      </xdr:txBody>
    </xdr:sp>
    <xdr:clientData/>
  </xdr:twoCellAnchor>
  <xdr:twoCellAnchor editAs="oneCell">
    <xdr:from>
      <xdr:col>13</xdr:col>
      <xdr:colOff>47625</xdr:colOff>
      <xdr:row>13</xdr:row>
      <xdr:rowOff>57151</xdr:rowOff>
    </xdr:from>
    <xdr:to>
      <xdr:col>21</xdr:col>
      <xdr:colOff>181788</xdr:colOff>
      <xdr:row>22</xdr:row>
      <xdr:rowOff>180976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8500" y="2638426"/>
          <a:ext cx="5010963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info.nsf.org/Certified/pdwe/Listings.asp" TargetMode="External"/><Relationship Id="rId1" Type="http://schemas.openxmlformats.org/officeDocument/2006/relationships/hyperlink" Target="http://www.ncbi.nlm.nih.gov/pmc/articles/PMC2820971/table/t1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abSelected="1" topLeftCell="A37" workbookViewId="0">
      <selection activeCell="H70" sqref="H70"/>
    </sheetView>
  </sheetViews>
  <sheetFormatPr defaultRowHeight="15" x14ac:dyDescent="0.25"/>
  <cols>
    <col min="1" max="1" width="41.140625" style="41" bestFit="1" customWidth="1"/>
    <col min="2" max="2" width="62" style="41" bestFit="1" customWidth="1"/>
    <col min="3" max="3" width="15" style="41" bestFit="1" customWidth="1"/>
    <col min="6" max="6" width="6" style="41" bestFit="1" customWidth="1"/>
    <col min="7" max="8" width="9.140625" style="41"/>
    <col min="10" max="12" width="9.140625" style="41"/>
    <col min="13" max="15" width="10.5703125" style="41" customWidth="1"/>
    <col min="16" max="16384" width="9.140625" style="41"/>
  </cols>
  <sheetData>
    <row r="1" spans="1:15" x14ac:dyDescent="0.25">
      <c r="A1" s="1" t="s">
        <v>0</v>
      </c>
      <c r="B1"/>
      <c r="C1"/>
      <c r="F1" s="2"/>
      <c r="G1"/>
      <c r="H1"/>
      <c r="J1"/>
      <c r="K1"/>
      <c r="L1" s="2" t="s">
        <v>1</v>
      </c>
      <c r="M1" s="55"/>
      <c r="N1" s="55"/>
      <c r="O1" s="55"/>
    </row>
    <row r="2" spans="1:15" s="58" customFormat="1" x14ac:dyDescent="0.25">
      <c r="A2" s="1" t="s">
        <v>2</v>
      </c>
      <c r="B2" s="1" t="s">
        <v>3</v>
      </c>
      <c r="C2" s="1" t="s">
        <v>4</v>
      </c>
      <c r="D2" s="56" t="s">
        <v>140</v>
      </c>
      <c r="E2" s="56" t="s">
        <v>142</v>
      </c>
      <c r="F2" s="57" t="s">
        <v>139</v>
      </c>
      <c r="G2" s="56" t="s">
        <v>5</v>
      </c>
      <c r="H2" s="56" t="s">
        <v>6</v>
      </c>
      <c r="I2" s="56" t="s">
        <v>141</v>
      </c>
      <c r="J2" s="1" t="s">
        <v>7</v>
      </c>
      <c r="K2" s="1" t="s">
        <v>8</v>
      </c>
      <c r="L2" s="57" t="s">
        <v>9</v>
      </c>
      <c r="M2" s="54" t="s">
        <v>135</v>
      </c>
      <c r="N2" s="54" t="s">
        <v>136</v>
      </c>
      <c r="O2" s="54" t="s">
        <v>137</v>
      </c>
    </row>
    <row r="3" spans="1:15" x14ac:dyDescent="0.25">
      <c r="A3" t="s">
        <v>10</v>
      </c>
      <c r="B3" t="s">
        <v>11</v>
      </c>
      <c r="C3" t="s">
        <v>12</v>
      </c>
      <c r="D3" s="24">
        <v>1</v>
      </c>
      <c r="E3" s="24">
        <v>1</v>
      </c>
      <c r="F3" s="53">
        <f>AVERAGE(G3,H3)</f>
        <v>1.1000000000000001</v>
      </c>
      <c r="G3" s="24">
        <v>0.2</v>
      </c>
      <c r="H3" s="24">
        <v>2</v>
      </c>
      <c r="I3" s="24">
        <v>40</v>
      </c>
      <c r="J3" t="s">
        <v>13</v>
      </c>
      <c r="K3" t="s">
        <v>14</v>
      </c>
      <c r="L3" s="2"/>
      <c r="M3" s="55" t="s">
        <v>138</v>
      </c>
      <c r="N3" s="55">
        <f>G3</f>
        <v>0.2</v>
      </c>
      <c r="O3" s="55">
        <f>H3</f>
        <v>2</v>
      </c>
    </row>
    <row r="4" spans="1:15" x14ac:dyDescent="0.25">
      <c r="A4" t="s">
        <v>10</v>
      </c>
      <c r="B4" t="s">
        <v>15</v>
      </c>
      <c r="C4" t="s">
        <v>12</v>
      </c>
      <c r="D4" s="24">
        <v>1</v>
      </c>
      <c r="E4" s="24">
        <v>2</v>
      </c>
      <c r="F4" s="53">
        <f t="shared" ref="F4:F67" si="0">AVERAGE(G4,H4)</f>
        <v>2.5</v>
      </c>
      <c r="G4" s="24">
        <v>1</v>
      </c>
      <c r="H4" s="24">
        <v>4</v>
      </c>
      <c r="I4" s="24">
        <v>40</v>
      </c>
      <c r="J4" t="s">
        <v>13</v>
      </c>
      <c r="K4" t="s">
        <v>14</v>
      </c>
      <c r="L4" s="2"/>
      <c r="M4" s="2" t="s">
        <v>138</v>
      </c>
      <c r="N4" s="2">
        <f t="shared" ref="N4:N67" si="1">G4</f>
        <v>1</v>
      </c>
      <c r="O4" s="2">
        <f t="shared" ref="O4:O67" si="2">H4</f>
        <v>4</v>
      </c>
    </row>
    <row r="5" spans="1:15" x14ac:dyDescent="0.25">
      <c r="A5" t="s">
        <v>16</v>
      </c>
      <c r="B5" t="s">
        <v>17</v>
      </c>
      <c r="C5" t="s">
        <v>12</v>
      </c>
      <c r="D5" s="24">
        <v>1</v>
      </c>
      <c r="E5" s="24">
        <v>3</v>
      </c>
      <c r="F5" s="53">
        <f t="shared" si="0"/>
        <v>2.3000000000000003</v>
      </c>
      <c r="G5" s="24">
        <v>0.2</v>
      </c>
      <c r="H5" s="24">
        <v>4.4000000000000004</v>
      </c>
      <c r="I5" s="24">
        <v>40</v>
      </c>
      <c r="J5" t="s">
        <v>13</v>
      </c>
      <c r="K5" t="s">
        <v>14</v>
      </c>
      <c r="L5" s="2"/>
      <c r="M5" s="2" t="s">
        <v>138</v>
      </c>
      <c r="N5" s="2">
        <f t="shared" si="1"/>
        <v>0.2</v>
      </c>
      <c r="O5" s="2">
        <f t="shared" si="2"/>
        <v>4.4000000000000004</v>
      </c>
    </row>
    <row r="6" spans="1:15" x14ac:dyDescent="0.25">
      <c r="A6" t="s">
        <v>16</v>
      </c>
      <c r="B6" t="s">
        <v>18</v>
      </c>
      <c r="C6" t="s">
        <v>12</v>
      </c>
      <c r="D6" s="24">
        <v>2</v>
      </c>
      <c r="E6" s="24">
        <v>3</v>
      </c>
      <c r="F6" s="53">
        <f t="shared" si="0"/>
        <v>4</v>
      </c>
      <c r="G6" s="24">
        <v>1</v>
      </c>
      <c r="H6" s="24">
        <v>7</v>
      </c>
      <c r="I6" s="24">
        <v>40</v>
      </c>
      <c r="J6" t="s">
        <v>13</v>
      </c>
      <c r="K6" t="s">
        <v>14</v>
      </c>
      <c r="L6" s="2"/>
      <c r="M6" s="2" t="s">
        <v>138</v>
      </c>
      <c r="N6" s="2">
        <f t="shared" si="1"/>
        <v>1</v>
      </c>
      <c r="O6" s="2">
        <f t="shared" si="2"/>
        <v>7</v>
      </c>
    </row>
    <row r="7" spans="1:15" x14ac:dyDescent="0.25">
      <c r="A7" t="s">
        <v>16</v>
      </c>
      <c r="B7" t="s">
        <v>19</v>
      </c>
      <c r="C7" t="s">
        <v>12</v>
      </c>
      <c r="D7" s="24">
        <v>3</v>
      </c>
      <c r="E7" s="24">
        <v>3</v>
      </c>
      <c r="F7" s="53">
        <f t="shared" si="0"/>
        <v>1.25</v>
      </c>
      <c r="G7" s="24">
        <v>0.2</v>
      </c>
      <c r="H7" s="24">
        <v>2.2999999999999998</v>
      </c>
      <c r="I7" s="24">
        <v>40</v>
      </c>
      <c r="J7" t="s">
        <v>13</v>
      </c>
      <c r="K7" t="s">
        <v>14</v>
      </c>
      <c r="L7" s="2"/>
      <c r="M7" s="2" t="s">
        <v>138</v>
      </c>
      <c r="N7" s="2">
        <f t="shared" si="1"/>
        <v>0.2</v>
      </c>
      <c r="O7" s="2">
        <f t="shared" si="2"/>
        <v>2.2999999999999998</v>
      </c>
    </row>
    <row r="8" spans="1:15" x14ac:dyDescent="0.25">
      <c r="A8" t="s">
        <v>16</v>
      </c>
      <c r="B8" t="s">
        <v>20</v>
      </c>
      <c r="C8" t="s">
        <v>12</v>
      </c>
      <c r="D8" s="24">
        <v>4</v>
      </c>
      <c r="E8" s="24">
        <v>1</v>
      </c>
      <c r="F8" s="53">
        <f t="shared" si="0"/>
        <v>4</v>
      </c>
      <c r="G8" s="24">
        <v>2</v>
      </c>
      <c r="H8" s="24">
        <v>6</v>
      </c>
      <c r="I8" s="24">
        <v>40</v>
      </c>
      <c r="J8" t="s">
        <v>13</v>
      </c>
      <c r="K8" t="s">
        <v>14</v>
      </c>
      <c r="L8" s="2"/>
      <c r="M8" s="2" t="s">
        <v>138</v>
      </c>
      <c r="N8" s="2">
        <f t="shared" si="1"/>
        <v>2</v>
      </c>
      <c r="O8" s="2">
        <f t="shared" si="2"/>
        <v>6</v>
      </c>
    </row>
    <row r="9" spans="1:15" x14ac:dyDescent="0.25">
      <c r="A9" t="s">
        <v>21</v>
      </c>
      <c r="B9" t="s">
        <v>22</v>
      </c>
      <c r="C9" t="s">
        <v>12</v>
      </c>
      <c r="D9" s="24">
        <v>4</v>
      </c>
      <c r="E9" s="24">
        <v>2</v>
      </c>
      <c r="F9" s="53">
        <f t="shared" si="0"/>
        <v>4</v>
      </c>
      <c r="G9" s="24">
        <v>2</v>
      </c>
      <c r="H9" s="24">
        <v>6</v>
      </c>
      <c r="I9" s="24">
        <v>40</v>
      </c>
      <c r="J9" t="s">
        <v>13</v>
      </c>
      <c r="K9" t="s">
        <v>14</v>
      </c>
      <c r="L9" s="2"/>
      <c r="M9" s="2" t="s">
        <v>138</v>
      </c>
      <c r="N9" s="2">
        <f t="shared" si="1"/>
        <v>2</v>
      </c>
      <c r="O9" s="2">
        <f t="shared" si="2"/>
        <v>6</v>
      </c>
    </row>
    <row r="10" spans="1:15" x14ac:dyDescent="0.25">
      <c r="A10" t="s">
        <v>21</v>
      </c>
      <c r="B10" t="s">
        <v>23</v>
      </c>
      <c r="C10" t="s">
        <v>12</v>
      </c>
      <c r="D10" s="24">
        <v>4</v>
      </c>
      <c r="E10" s="24">
        <v>3</v>
      </c>
      <c r="F10" s="53">
        <f t="shared" si="0"/>
        <v>1.25</v>
      </c>
      <c r="G10" s="24">
        <v>0.2</v>
      </c>
      <c r="H10" s="24">
        <v>2.2999999999999998</v>
      </c>
      <c r="I10" s="24">
        <v>40</v>
      </c>
      <c r="J10" t="s">
        <v>13</v>
      </c>
      <c r="K10" t="s">
        <v>14</v>
      </c>
      <c r="L10" s="2"/>
      <c r="M10" s="2" t="s">
        <v>138</v>
      </c>
      <c r="N10" s="2">
        <f t="shared" si="1"/>
        <v>0.2</v>
      </c>
      <c r="O10" s="2">
        <f t="shared" si="2"/>
        <v>2.2999999999999998</v>
      </c>
    </row>
    <row r="11" spans="1:15" x14ac:dyDescent="0.25">
      <c r="A11" t="s">
        <v>21</v>
      </c>
      <c r="B11" t="s">
        <v>24</v>
      </c>
      <c r="C11" t="s">
        <v>12</v>
      </c>
      <c r="D11" s="24">
        <v>5</v>
      </c>
      <c r="E11" s="24">
        <v>1</v>
      </c>
      <c r="F11" s="53">
        <f t="shared" si="0"/>
        <v>1.4500000000000002</v>
      </c>
      <c r="G11" s="24">
        <v>0.7</v>
      </c>
      <c r="H11" s="24">
        <v>2.2000000000000002</v>
      </c>
      <c r="I11" s="24">
        <v>40</v>
      </c>
      <c r="J11" t="s">
        <v>13</v>
      </c>
      <c r="K11" t="s">
        <v>14</v>
      </c>
      <c r="L11" s="2"/>
      <c r="M11" s="2" t="s">
        <v>138</v>
      </c>
      <c r="N11" s="2">
        <f t="shared" si="1"/>
        <v>0.7</v>
      </c>
      <c r="O11" s="2">
        <f t="shared" si="2"/>
        <v>2.2000000000000002</v>
      </c>
    </row>
    <row r="12" spans="1:15" x14ac:dyDescent="0.25">
      <c r="A12" t="s">
        <v>25</v>
      </c>
      <c r="B12" t="s">
        <v>26</v>
      </c>
      <c r="C12" t="s">
        <v>12</v>
      </c>
      <c r="D12" s="24">
        <v>5</v>
      </c>
      <c r="E12" s="24">
        <v>2</v>
      </c>
      <c r="F12" s="53">
        <f t="shared" si="0"/>
        <v>2</v>
      </c>
      <c r="G12" s="24">
        <v>2</v>
      </c>
      <c r="H12" s="24">
        <v>2</v>
      </c>
      <c r="I12" s="24">
        <v>40</v>
      </c>
      <c r="J12" t="s">
        <v>13</v>
      </c>
      <c r="K12" t="s">
        <v>14</v>
      </c>
      <c r="L12" s="2"/>
      <c r="M12" s="2" t="s">
        <v>138</v>
      </c>
      <c r="N12" s="2">
        <f t="shared" si="1"/>
        <v>2</v>
      </c>
      <c r="O12" s="2">
        <f t="shared" si="2"/>
        <v>2</v>
      </c>
    </row>
    <row r="13" spans="1:15" x14ac:dyDescent="0.25">
      <c r="A13" t="s">
        <v>25</v>
      </c>
      <c r="B13" t="s">
        <v>27</v>
      </c>
      <c r="C13" t="s">
        <v>12</v>
      </c>
      <c r="D13" s="24">
        <v>5</v>
      </c>
      <c r="E13" s="24">
        <v>3</v>
      </c>
      <c r="F13" s="53">
        <f t="shared" si="0"/>
        <v>2</v>
      </c>
      <c r="G13" s="24">
        <v>2</v>
      </c>
      <c r="H13" s="24">
        <v>2</v>
      </c>
      <c r="I13" s="24">
        <v>40</v>
      </c>
      <c r="J13" t="s">
        <v>13</v>
      </c>
      <c r="K13" t="s">
        <v>14</v>
      </c>
      <c r="L13" s="2"/>
      <c r="M13" s="2" t="s">
        <v>138</v>
      </c>
      <c r="N13" s="2">
        <f t="shared" si="1"/>
        <v>2</v>
      </c>
      <c r="O13" s="2">
        <f t="shared" si="2"/>
        <v>2</v>
      </c>
    </row>
    <row r="14" spans="1:15" x14ac:dyDescent="0.25">
      <c r="A14" t="s">
        <v>25</v>
      </c>
      <c r="B14" t="s">
        <v>28</v>
      </c>
      <c r="C14" t="s">
        <v>12</v>
      </c>
      <c r="D14" s="24">
        <v>6</v>
      </c>
      <c r="E14" s="24">
        <v>1</v>
      </c>
      <c r="F14" s="53">
        <f t="shared" si="0"/>
        <v>2</v>
      </c>
      <c r="G14" s="24">
        <v>2</v>
      </c>
      <c r="H14" s="24">
        <v>2</v>
      </c>
      <c r="I14" s="24">
        <v>40</v>
      </c>
      <c r="J14" t="s">
        <v>13</v>
      </c>
      <c r="K14" t="s">
        <v>14</v>
      </c>
      <c r="L14" s="2"/>
      <c r="M14" s="2" t="s">
        <v>138</v>
      </c>
      <c r="N14" s="2">
        <f t="shared" si="1"/>
        <v>2</v>
      </c>
      <c r="O14" s="2">
        <f t="shared" si="2"/>
        <v>2</v>
      </c>
    </row>
    <row r="15" spans="1:15" x14ac:dyDescent="0.25">
      <c r="A15" t="s">
        <v>25</v>
      </c>
      <c r="B15" t="s">
        <v>29</v>
      </c>
      <c r="C15" t="s">
        <v>12</v>
      </c>
      <c r="D15" s="24">
        <v>6</v>
      </c>
      <c r="E15" s="24">
        <v>2</v>
      </c>
      <c r="F15" s="53">
        <f t="shared" si="0"/>
        <v>4</v>
      </c>
      <c r="G15" s="24">
        <v>4</v>
      </c>
      <c r="H15" s="24">
        <v>4</v>
      </c>
      <c r="I15" s="24">
        <v>40</v>
      </c>
      <c r="J15" t="s">
        <v>13</v>
      </c>
      <c r="K15" t="s">
        <v>14</v>
      </c>
      <c r="L15" s="2"/>
      <c r="M15" s="2" t="s">
        <v>138</v>
      </c>
      <c r="N15" s="2">
        <f t="shared" si="1"/>
        <v>4</v>
      </c>
      <c r="O15" s="2">
        <f t="shared" si="2"/>
        <v>4</v>
      </c>
    </row>
    <row r="16" spans="1:15" x14ac:dyDescent="0.25">
      <c r="A16" t="s">
        <v>21</v>
      </c>
      <c r="B16" t="s">
        <v>30</v>
      </c>
      <c r="C16" t="s">
        <v>12</v>
      </c>
      <c r="D16" s="24">
        <v>6</v>
      </c>
      <c r="E16" s="24">
        <v>3</v>
      </c>
      <c r="F16" s="53">
        <f t="shared" si="0"/>
        <v>0.25</v>
      </c>
      <c r="G16" s="24">
        <v>0</v>
      </c>
      <c r="H16" s="24">
        <v>0.5</v>
      </c>
      <c r="I16" s="24">
        <v>40</v>
      </c>
      <c r="J16" t="s">
        <v>31</v>
      </c>
      <c r="K16" t="s">
        <v>32</v>
      </c>
      <c r="L16" s="2"/>
      <c r="M16" s="2" t="s">
        <v>138</v>
      </c>
      <c r="N16" s="2">
        <f t="shared" si="1"/>
        <v>0</v>
      </c>
      <c r="O16" s="2">
        <f t="shared" si="2"/>
        <v>0.5</v>
      </c>
    </row>
    <row r="17" spans="1:15" x14ac:dyDescent="0.25">
      <c r="A17" t="s">
        <v>21</v>
      </c>
      <c r="B17" t="s">
        <v>33</v>
      </c>
      <c r="C17" t="s">
        <v>12</v>
      </c>
      <c r="D17" s="24">
        <v>7</v>
      </c>
      <c r="E17" s="24">
        <v>1</v>
      </c>
      <c r="F17" s="53">
        <f t="shared" si="0"/>
        <v>2</v>
      </c>
      <c r="G17" s="24">
        <v>1</v>
      </c>
      <c r="H17" s="24">
        <v>3</v>
      </c>
      <c r="I17" s="24">
        <v>40</v>
      </c>
      <c r="J17" t="s">
        <v>31</v>
      </c>
      <c r="K17" t="s">
        <v>32</v>
      </c>
      <c r="L17" s="2"/>
      <c r="M17" s="2" t="s">
        <v>138</v>
      </c>
      <c r="N17" s="2">
        <f t="shared" si="1"/>
        <v>1</v>
      </c>
      <c r="O17" s="2">
        <f t="shared" si="2"/>
        <v>3</v>
      </c>
    </row>
    <row r="18" spans="1:15" x14ac:dyDescent="0.25">
      <c r="A18" t="s">
        <v>16</v>
      </c>
      <c r="B18" t="s">
        <v>34</v>
      </c>
      <c r="C18" t="s">
        <v>12</v>
      </c>
      <c r="D18" s="24">
        <v>7</v>
      </c>
      <c r="E18" s="24">
        <v>2</v>
      </c>
      <c r="F18" s="53">
        <f t="shared" si="0"/>
        <v>0.5</v>
      </c>
      <c r="G18" s="24">
        <v>0</v>
      </c>
      <c r="H18" s="24">
        <v>1</v>
      </c>
      <c r="I18" s="24">
        <v>40</v>
      </c>
      <c r="J18" t="s">
        <v>31</v>
      </c>
      <c r="K18" t="s">
        <v>32</v>
      </c>
      <c r="L18" s="2"/>
      <c r="M18" s="2" t="s">
        <v>138</v>
      </c>
      <c r="N18" s="2">
        <f t="shared" si="1"/>
        <v>0</v>
      </c>
      <c r="O18" s="2">
        <f t="shared" si="2"/>
        <v>1</v>
      </c>
    </row>
    <row r="19" spans="1:15" x14ac:dyDescent="0.25">
      <c r="A19" t="s">
        <v>16</v>
      </c>
      <c r="B19" t="s">
        <v>35</v>
      </c>
      <c r="C19" t="s">
        <v>12</v>
      </c>
      <c r="D19" s="24">
        <v>7</v>
      </c>
      <c r="E19" s="24">
        <v>3</v>
      </c>
      <c r="F19" s="53">
        <f t="shared" si="0"/>
        <v>4.75</v>
      </c>
      <c r="G19" s="24">
        <v>3.5</v>
      </c>
      <c r="H19" s="24">
        <v>6</v>
      </c>
      <c r="I19" s="24">
        <v>40</v>
      </c>
      <c r="J19" t="s">
        <v>31</v>
      </c>
      <c r="K19" t="s">
        <v>32</v>
      </c>
      <c r="L19" s="2"/>
      <c r="M19" s="2" t="s">
        <v>138</v>
      </c>
      <c r="N19" s="2">
        <f t="shared" si="1"/>
        <v>3.5</v>
      </c>
      <c r="O19" s="2">
        <f t="shared" si="2"/>
        <v>6</v>
      </c>
    </row>
    <row r="20" spans="1:15" x14ac:dyDescent="0.25">
      <c r="A20" t="s">
        <v>25</v>
      </c>
      <c r="B20" t="s">
        <v>36</v>
      </c>
      <c r="C20" t="s">
        <v>12</v>
      </c>
      <c r="D20" s="24">
        <v>8</v>
      </c>
      <c r="E20" s="24">
        <v>1</v>
      </c>
      <c r="F20" s="53">
        <f t="shared" si="0"/>
        <v>4</v>
      </c>
      <c r="G20" s="24">
        <v>2</v>
      </c>
      <c r="H20" s="24">
        <v>6</v>
      </c>
      <c r="I20" s="24">
        <v>40</v>
      </c>
      <c r="J20" t="s">
        <v>31</v>
      </c>
      <c r="K20" t="s">
        <v>32</v>
      </c>
      <c r="L20" s="2"/>
      <c r="M20" s="2" t="s">
        <v>138</v>
      </c>
      <c r="N20" s="2">
        <f t="shared" si="1"/>
        <v>2</v>
      </c>
      <c r="O20" s="2">
        <f t="shared" si="2"/>
        <v>6</v>
      </c>
    </row>
    <row r="21" spans="1:15" x14ac:dyDescent="0.25">
      <c r="A21" t="s">
        <v>16</v>
      </c>
      <c r="B21" t="s">
        <v>37</v>
      </c>
      <c r="C21" t="s">
        <v>12</v>
      </c>
      <c r="D21" s="24">
        <v>8</v>
      </c>
      <c r="E21" s="24">
        <v>2</v>
      </c>
      <c r="F21" s="53">
        <f t="shared" si="0"/>
        <v>6</v>
      </c>
      <c r="G21" s="24">
        <v>6</v>
      </c>
      <c r="H21" s="24">
        <v>6</v>
      </c>
      <c r="I21" s="24">
        <v>40</v>
      </c>
      <c r="J21" t="s">
        <v>31</v>
      </c>
      <c r="K21" t="s">
        <v>32</v>
      </c>
      <c r="L21" s="2"/>
      <c r="M21" s="2" t="s">
        <v>138</v>
      </c>
      <c r="N21" s="2">
        <f t="shared" si="1"/>
        <v>6</v>
      </c>
      <c r="O21" s="2">
        <f t="shared" si="2"/>
        <v>6</v>
      </c>
    </row>
    <row r="22" spans="1:15" x14ac:dyDescent="0.25">
      <c r="A22" t="s">
        <v>25</v>
      </c>
      <c r="B22" t="s">
        <v>38</v>
      </c>
      <c r="C22" t="s">
        <v>12</v>
      </c>
      <c r="D22" s="24">
        <v>8</v>
      </c>
      <c r="E22" s="24">
        <v>3</v>
      </c>
      <c r="F22" s="53">
        <f t="shared" si="0"/>
        <v>4</v>
      </c>
      <c r="G22" s="24">
        <v>2</v>
      </c>
      <c r="H22" s="24">
        <v>6</v>
      </c>
      <c r="I22" s="24">
        <v>40</v>
      </c>
      <c r="J22" t="s">
        <v>31</v>
      </c>
      <c r="K22" t="s">
        <v>32</v>
      </c>
      <c r="L22" s="2"/>
      <c r="M22" s="2" t="s">
        <v>138</v>
      </c>
      <c r="N22" s="2">
        <f t="shared" si="1"/>
        <v>2</v>
      </c>
      <c r="O22" s="2">
        <f t="shared" si="2"/>
        <v>6</v>
      </c>
    </row>
    <row r="23" spans="1:15" x14ac:dyDescent="0.25">
      <c r="A23"/>
      <c r="B23" t="s">
        <v>39</v>
      </c>
      <c r="C23" t="s">
        <v>12</v>
      </c>
      <c r="D23" s="24">
        <v>9</v>
      </c>
      <c r="E23" s="24">
        <v>1</v>
      </c>
      <c r="F23" s="53">
        <f t="shared" si="0"/>
        <v>2</v>
      </c>
      <c r="G23" s="24">
        <v>1.5</v>
      </c>
      <c r="H23" s="24">
        <v>2.5</v>
      </c>
      <c r="I23" s="24">
        <v>40</v>
      </c>
      <c r="J23" t="s">
        <v>31</v>
      </c>
      <c r="K23" t="s">
        <v>32</v>
      </c>
      <c r="L23" s="2"/>
      <c r="M23" s="2" t="s">
        <v>138</v>
      </c>
      <c r="N23" s="2">
        <f t="shared" si="1"/>
        <v>1.5</v>
      </c>
      <c r="O23" s="2">
        <f t="shared" si="2"/>
        <v>2.5</v>
      </c>
    </row>
    <row r="24" spans="1:15" x14ac:dyDescent="0.25">
      <c r="A24"/>
      <c r="B24" t="s">
        <v>40</v>
      </c>
      <c r="C24" t="s">
        <v>12</v>
      </c>
      <c r="D24" s="24">
        <v>9</v>
      </c>
      <c r="E24" s="24">
        <v>2</v>
      </c>
      <c r="F24" s="53">
        <f t="shared" si="0"/>
        <v>1.75</v>
      </c>
      <c r="G24" s="24">
        <v>0.5</v>
      </c>
      <c r="H24" s="24">
        <v>3</v>
      </c>
      <c r="I24" s="24">
        <v>40</v>
      </c>
      <c r="J24" t="s">
        <v>31</v>
      </c>
      <c r="K24" t="s">
        <v>32</v>
      </c>
      <c r="L24" s="2"/>
      <c r="M24" s="2" t="s">
        <v>138</v>
      </c>
      <c r="N24" s="2">
        <f t="shared" si="1"/>
        <v>0.5</v>
      </c>
      <c r="O24" s="2">
        <f t="shared" si="2"/>
        <v>3</v>
      </c>
    </row>
    <row r="25" spans="1:15" x14ac:dyDescent="0.25">
      <c r="A25" t="s">
        <v>25</v>
      </c>
      <c r="B25" t="s">
        <v>41</v>
      </c>
      <c r="C25" t="s">
        <v>12</v>
      </c>
      <c r="D25" s="24">
        <v>9</v>
      </c>
      <c r="E25" s="24">
        <v>3</v>
      </c>
      <c r="F25" s="53">
        <f t="shared" si="0"/>
        <v>3</v>
      </c>
      <c r="G25" s="24">
        <v>2</v>
      </c>
      <c r="H25" s="24">
        <v>4</v>
      </c>
      <c r="I25" s="24">
        <v>40</v>
      </c>
      <c r="J25" t="s">
        <v>31</v>
      </c>
      <c r="K25" t="s">
        <v>32</v>
      </c>
      <c r="L25" s="2"/>
      <c r="M25" s="2" t="s">
        <v>138</v>
      </c>
      <c r="N25" s="2">
        <f t="shared" si="1"/>
        <v>2</v>
      </c>
      <c r="O25" s="2">
        <f t="shared" si="2"/>
        <v>4</v>
      </c>
    </row>
    <row r="26" spans="1:15" x14ac:dyDescent="0.25">
      <c r="A26" t="s">
        <v>10</v>
      </c>
      <c r="B26" t="s">
        <v>11</v>
      </c>
      <c r="C26" t="s">
        <v>42</v>
      </c>
      <c r="D26" s="24">
        <v>10</v>
      </c>
      <c r="E26" s="24">
        <v>1</v>
      </c>
      <c r="F26" s="53">
        <f t="shared" si="0"/>
        <v>1.75</v>
      </c>
      <c r="G26" s="24">
        <v>0.1</v>
      </c>
      <c r="H26" s="24">
        <v>3.4</v>
      </c>
      <c r="I26" s="24">
        <v>40</v>
      </c>
      <c r="J26" t="s">
        <v>13</v>
      </c>
      <c r="K26" t="s">
        <v>14</v>
      </c>
      <c r="L26" s="2"/>
      <c r="M26" s="2" t="s">
        <v>138</v>
      </c>
      <c r="N26" s="2">
        <f t="shared" si="1"/>
        <v>0.1</v>
      </c>
      <c r="O26" s="2">
        <f t="shared" si="2"/>
        <v>3.4</v>
      </c>
    </row>
    <row r="27" spans="1:15" x14ac:dyDescent="0.25">
      <c r="A27" t="s">
        <v>10</v>
      </c>
      <c r="B27" t="s">
        <v>15</v>
      </c>
      <c r="C27" t="s">
        <v>42</v>
      </c>
      <c r="D27" s="24">
        <v>11</v>
      </c>
      <c r="E27" s="24">
        <v>1</v>
      </c>
      <c r="F27" s="53">
        <f t="shared" si="0"/>
        <v>3</v>
      </c>
      <c r="G27" s="24">
        <v>2</v>
      </c>
      <c r="H27" s="24">
        <v>4</v>
      </c>
      <c r="I27" s="24">
        <v>40</v>
      </c>
      <c r="J27" t="s">
        <v>13</v>
      </c>
      <c r="K27" t="s">
        <v>14</v>
      </c>
      <c r="L27" s="2"/>
      <c r="M27" s="2" t="s">
        <v>138</v>
      </c>
      <c r="N27" s="2">
        <f t="shared" si="1"/>
        <v>2</v>
      </c>
      <c r="O27" s="2">
        <f t="shared" si="2"/>
        <v>4</v>
      </c>
    </row>
    <row r="28" spans="1:15" x14ac:dyDescent="0.25">
      <c r="A28" t="s">
        <v>16</v>
      </c>
      <c r="B28" t="s">
        <v>17</v>
      </c>
      <c r="C28" t="s">
        <v>42</v>
      </c>
      <c r="D28" s="24">
        <v>11</v>
      </c>
      <c r="E28" s="24">
        <v>3</v>
      </c>
      <c r="F28" s="53">
        <f t="shared" si="0"/>
        <v>1.75</v>
      </c>
      <c r="G28" s="24">
        <v>0</v>
      </c>
      <c r="H28" s="24">
        <v>3.5</v>
      </c>
      <c r="I28" s="24">
        <v>40</v>
      </c>
      <c r="J28" t="s">
        <v>13</v>
      </c>
      <c r="K28" t="s">
        <v>14</v>
      </c>
      <c r="L28" s="2"/>
      <c r="M28" s="2" t="s">
        <v>138</v>
      </c>
      <c r="N28" s="2">
        <f t="shared" si="1"/>
        <v>0</v>
      </c>
      <c r="O28" s="2">
        <f t="shared" si="2"/>
        <v>3.5</v>
      </c>
    </row>
    <row r="29" spans="1:15" x14ac:dyDescent="0.25">
      <c r="A29" t="s">
        <v>16</v>
      </c>
      <c r="B29" t="s">
        <v>18</v>
      </c>
      <c r="C29" t="s">
        <v>42</v>
      </c>
      <c r="D29" s="24">
        <v>12</v>
      </c>
      <c r="E29" s="24">
        <v>1</v>
      </c>
      <c r="F29" s="53">
        <f t="shared" si="0"/>
        <v>3.75</v>
      </c>
      <c r="G29" s="24">
        <v>1</v>
      </c>
      <c r="H29" s="24">
        <v>6.5</v>
      </c>
      <c r="I29" s="24">
        <v>40</v>
      </c>
      <c r="J29" t="s">
        <v>13</v>
      </c>
      <c r="K29" t="s">
        <v>14</v>
      </c>
      <c r="L29" s="2"/>
      <c r="M29" s="2" t="s">
        <v>138</v>
      </c>
      <c r="N29" s="2">
        <f t="shared" si="1"/>
        <v>1</v>
      </c>
      <c r="O29" s="2">
        <f t="shared" si="2"/>
        <v>6.5</v>
      </c>
    </row>
    <row r="30" spans="1:15" x14ac:dyDescent="0.25">
      <c r="A30" t="s">
        <v>16</v>
      </c>
      <c r="B30" t="s">
        <v>19</v>
      </c>
      <c r="C30" t="s">
        <v>42</v>
      </c>
      <c r="D30" s="24">
        <v>12</v>
      </c>
      <c r="E30" s="24">
        <v>2</v>
      </c>
      <c r="F30" s="53">
        <f t="shared" si="0"/>
        <v>1.35</v>
      </c>
      <c r="G30" s="24">
        <v>1</v>
      </c>
      <c r="H30" s="24">
        <v>1.7</v>
      </c>
      <c r="I30" s="24">
        <v>40</v>
      </c>
      <c r="J30" t="s">
        <v>13</v>
      </c>
      <c r="K30" t="s">
        <v>14</v>
      </c>
      <c r="L30" s="2"/>
      <c r="M30" s="2" t="s">
        <v>138</v>
      </c>
      <c r="N30" s="2">
        <f t="shared" si="1"/>
        <v>1</v>
      </c>
      <c r="O30" s="2">
        <f t="shared" si="2"/>
        <v>1.7</v>
      </c>
    </row>
    <row r="31" spans="1:15" x14ac:dyDescent="0.25">
      <c r="A31" t="s">
        <v>16</v>
      </c>
      <c r="B31" t="s">
        <v>20</v>
      </c>
      <c r="C31" t="s">
        <v>42</v>
      </c>
      <c r="D31" s="24">
        <v>12</v>
      </c>
      <c r="E31" s="24">
        <v>3</v>
      </c>
      <c r="F31" s="53">
        <f t="shared" si="0"/>
        <v>2.125</v>
      </c>
      <c r="G31" s="24">
        <v>0.25</v>
      </c>
      <c r="H31" s="24">
        <v>4</v>
      </c>
      <c r="I31" s="24">
        <v>40</v>
      </c>
      <c r="J31" t="s">
        <v>13</v>
      </c>
      <c r="K31" t="s">
        <v>14</v>
      </c>
      <c r="L31" s="2"/>
      <c r="M31" s="2" t="s">
        <v>138</v>
      </c>
      <c r="N31" s="2">
        <f t="shared" si="1"/>
        <v>0.25</v>
      </c>
      <c r="O31" s="2">
        <f t="shared" si="2"/>
        <v>4</v>
      </c>
    </row>
    <row r="32" spans="1:15" x14ac:dyDescent="0.25">
      <c r="A32" t="s">
        <v>21</v>
      </c>
      <c r="B32" t="s">
        <v>22</v>
      </c>
      <c r="C32" t="s">
        <v>42</v>
      </c>
      <c r="D32" s="24">
        <v>13</v>
      </c>
      <c r="E32" s="24">
        <v>1</v>
      </c>
      <c r="F32" s="53">
        <f t="shared" si="0"/>
        <v>5.2</v>
      </c>
      <c r="G32" s="24">
        <v>2.1</v>
      </c>
      <c r="H32" s="24">
        <v>8.3000000000000007</v>
      </c>
      <c r="I32" s="24">
        <v>40</v>
      </c>
      <c r="J32" t="s">
        <v>13</v>
      </c>
      <c r="K32" t="s">
        <v>14</v>
      </c>
      <c r="L32" s="2"/>
      <c r="M32" s="2" t="s">
        <v>138</v>
      </c>
      <c r="N32" s="2">
        <f t="shared" si="1"/>
        <v>2.1</v>
      </c>
      <c r="O32" s="2">
        <f t="shared" si="2"/>
        <v>8.3000000000000007</v>
      </c>
    </row>
    <row r="33" spans="1:15" x14ac:dyDescent="0.25">
      <c r="A33" t="s">
        <v>25</v>
      </c>
      <c r="B33" t="s">
        <v>26</v>
      </c>
      <c r="C33" t="s">
        <v>42</v>
      </c>
      <c r="D33" s="24">
        <v>13</v>
      </c>
      <c r="E33" s="24">
        <v>2</v>
      </c>
      <c r="F33" s="53">
        <f t="shared" si="0"/>
        <v>2</v>
      </c>
      <c r="G33" s="24">
        <v>2</v>
      </c>
      <c r="H33" s="24">
        <v>2</v>
      </c>
      <c r="I33" s="24">
        <v>40</v>
      </c>
      <c r="J33" t="s">
        <v>13</v>
      </c>
      <c r="K33" t="s">
        <v>14</v>
      </c>
      <c r="L33" s="2"/>
      <c r="M33" s="2" t="s">
        <v>138</v>
      </c>
      <c r="N33" s="2">
        <f t="shared" si="1"/>
        <v>2</v>
      </c>
      <c r="O33" s="2">
        <f t="shared" si="2"/>
        <v>2</v>
      </c>
    </row>
    <row r="34" spans="1:15" x14ac:dyDescent="0.25">
      <c r="A34" t="s">
        <v>25</v>
      </c>
      <c r="B34" t="s">
        <v>27</v>
      </c>
      <c r="C34" t="s">
        <v>42</v>
      </c>
      <c r="D34" s="24">
        <v>13</v>
      </c>
      <c r="E34" s="24">
        <v>3</v>
      </c>
      <c r="F34" s="53">
        <f t="shared" si="0"/>
        <v>2</v>
      </c>
      <c r="G34" s="24">
        <v>2</v>
      </c>
      <c r="H34" s="24">
        <v>2</v>
      </c>
      <c r="I34" s="24">
        <v>40</v>
      </c>
      <c r="J34" t="s">
        <v>13</v>
      </c>
      <c r="K34" t="s">
        <v>14</v>
      </c>
      <c r="L34" s="2"/>
      <c r="M34" s="2" t="s">
        <v>138</v>
      </c>
      <c r="N34" s="2">
        <f t="shared" si="1"/>
        <v>2</v>
      </c>
      <c r="O34" s="2">
        <f t="shared" si="2"/>
        <v>2</v>
      </c>
    </row>
    <row r="35" spans="1:15" x14ac:dyDescent="0.25">
      <c r="A35" t="s">
        <v>25</v>
      </c>
      <c r="B35" t="s">
        <v>28</v>
      </c>
      <c r="C35" t="s">
        <v>42</v>
      </c>
      <c r="D35" s="24">
        <v>14</v>
      </c>
      <c r="E35" s="24">
        <v>1</v>
      </c>
      <c r="F35" s="53">
        <f t="shared" si="0"/>
        <v>2</v>
      </c>
      <c r="G35" s="24">
        <v>2</v>
      </c>
      <c r="H35" s="24">
        <v>2</v>
      </c>
      <c r="I35" s="24">
        <v>40</v>
      </c>
      <c r="J35" t="s">
        <v>13</v>
      </c>
      <c r="K35" t="s">
        <v>14</v>
      </c>
      <c r="L35" s="2"/>
      <c r="M35" s="2" t="s">
        <v>138</v>
      </c>
      <c r="N35" s="2">
        <f t="shared" si="1"/>
        <v>2</v>
      </c>
      <c r="O35" s="2">
        <f t="shared" si="2"/>
        <v>2</v>
      </c>
    </row>
    <row r="36" spans="1:15" x14ac:dyDescent="0.25">
      <c r="A36" t="s">
        <v>25</v>
      </c>
      <c r="B36" t="s">
        <v>29</v>
      </c>
      <c r="C36" t="s">
        <v>42</v>
      </c>
      <c r="D36" s="24">
        <v>14</v>
      </c>
      <c r="E36" s="24">
        <v>2</v>
      </c>
      <c r="F36" s="53">
        <f t="shared" si="0"/>
        <v>4</v>
      </c>
      <c r="G36" s="24">
        <v>4</v>
      </c>
      <c r="H36" s="24">
        <v>4</v>
      </c>
      <c r="I36" s="24">
        <v>40</v>
      </c>
      <c r="J36" t="s">
        <v>13</v>
      </c>
      <c r="K36" t="s">
        <v>14</v>
      </c>
      <c r="L36" s="2"/>
      <c r="M36" s="2" t="s">
        <v>138</v>
      </c>
      <c r="N36" s="2">
        <f t="shared" si="1"/>
        <v>4</v>
      </c>
      <c r="O36" s="2">
        <f t="shared" si="2"/>
        <v>4</v>
      </c>
    </row>
    <row r="37" spans="1:15" x14ac:dyDescent="0.25">
      <c r="A37" t="s">
        <v>21</v>
      </c>
      <c r="B37" t="s">
        <v>30</v>
      </c>
      <c r="C37" t="s">
        <v>42</v>
      </c>
      <c r="D37" s="24">
        <v>14</v>
      </c>
      <c r="E37" s="24">
        <v>3</v>
      </c>
      <c r="F37" s="53">
        <f t="shared" si="0"/>
        <v>0.05</v>
      </c>
      <c r="G37" s="24">
        <v>0</v>
      </c>
      <c r="H37" s="24">
        <v>0.1</v>
      </c>
      <c r="I37" s="24">
        <v>40</v>
      </c>
      <c r="J37" t="s">
        <v>31</v>
      </c>
      <c r="K37" t="s">
        <v>32</v>
      </c>
      <c r="L37" s="2"/>
      <c r="M37" s="2" t="s">
        <v>138</v>
      </c>
      <c r="N37" s="2">
        <f t="shared" si="1"/>
        <v>0</v>
      </c>
      <c r="O37" s="2">
        <f t="shared" si="2"/>
        <v>0.1</v>
      </c>
    </row>
    <row r="38" spans="1:15" x14ac:dyDescent="0.25">
      <c r="A38" t="s">
        <v>21</v>
      </c>
      <c r="B38" t="s">
        <v>33</v>
      </c>
      <c r="C38" t="s">
        <v>42</v>
      </c>
      <c r="D38" s="24">
        <v>15</v>
      </c>
      <c r="E38" s="24">
        <v>1</v>
      </c>
      <c r="F38" s="53">
        <f t="shared" si="0"/>
        <v>1.25</v>
      </c>
      <c r="G38" s="24">
        <v>0.5</v>
      </c>
      <c r="H38" s="24">
        <v>2</v>
      </c>
      <c r="I38" s="24">
        <v>40</v>
      </c>
      <c r="J38" t="s">
        <v>31</v>
      </c>
      <c r="K38" t="s">
        <v>32</v>
      </c>
      <c r="L38" s="2"/>
      <c r="M38" s="2" t="s">
        <v>138</v>
      </c>
      <c r="N38" s="2">
        <f t="shared" si="1"/>
        <v>0.5</v>
      </c>
      <c r="O38" s="2">
        <f t="shared" si="2"/>
        <v>2</v>
      </c>
    </row>
    <row r="39" spans="1:15" x14ac:dyDescent="0.25">
      <c r="A39" t="s">
        <v>16</v>
      </c>
      <c r="B39" t="s">
        <v>34</v>
      </c>
      <c r="C39" t="s">
        <v>42</v>
      </c>
      <c r="D39" s="24">
        <v>15</v>
      </c>
      <c r="E39" s="24">
        <v>2</v>
      </c>
      <c r="F39" s="53">
        <f t="shared" si="0"/>
        <v>1.75</v>
      </c>
      <c r="G39" s="24">
        <v>0.5</v>
      </c>
      <c r="H39" s="24">
        <v>3</v>
      </c>
      <c r="I39" s="24">
        <v>40</v>
      </c>
      <c r="J39" t="s">
        <v>31</v>
      </c>
      <c r="K39" t="s">
        <v>32</v>
      </c>
      <c r="L39" s="2"/>
      <c r="M39" s="2" t="s">
        <v>138</v>
      </c>
      <c r="N39" s="2">
        <f t="shared" si="1"/>
        <v>0.5</v>
      </c>
      <c r="O39" s="2">
        <f t="shared" si="2"/>
        <v>3</v>
      </c>
    </row>
    <row r="40" spans="1:15" x14ac:dyDescent="0.25">
      <c r="A40" t="s">
        <v>16</v>
      </c>
      <c r="B40" t="s">
        <v>35</v>
      </c>
      <c r="C40" t="s">
        <v>42</v>
      </c>
      <c r="D40" s="24">
        <v>15</v>
      </c>
      <c r="E40" s="24">
        <v>3</v>
      </c>
      <c r="F40" s="53">
        <f t="shared" si="0"/>
        <v>4.25</v>
      </c>
      <c r="G40" s="24">
        <v>2.5</v>
      </c>
      <c r="H40" s="24">
        <v>6</v>
      </c>
      <c r="I40" s="24">
        <v>40</v>
      </c>
      <c r="J40" t="s">
        <v>31</v>
      </c>
      <c r="K40" t="s">
        <v>32</v>
      </c>
      <c r="L40" s="2"/>
      <c r="M40" s="2" t="s">
        <v>138</v>
      </c>
      <c r="N40" s="2">
        <f t="shared" si="1"/>
        <v>2.5</v>
      </c>
      <c r="O40" s="2">
        <f t="shared" si="2"/>
        <v>6</v>
      </c>
    </row>
    <row r="41" spans="1:15" x14ac:dyDescent="0.25">
      <c r="A41" t="s">
        <v>25</v>
      </c>
      <c r="B41" t="s">
        <v>36</v>
      </c>
      <c r="C41" t="s">
        <v>42</v>
      </c>
      <c r="D41" s="24">
        <v>16</v>
      </c>
      <c r="E41" s="24">
        <v>1</v>
      </c>
      <c r="F41" s="53">
        <f t="shared" si="0"/>
        <v>2</v>
      </c>
      <c r="G41" s="24">
        <v>1</v>
      </c>
      <c r="H41" s="24">
        <v>3</v>
      </c>
      <c r="I41" s="24">
        <v>8</v>
      </c>
      <c r="J41" t="s">
        <v>31</v>
      </c>
      <c r="K41" t="s">
        <v>32</v>
      </c>
      <c r="L41" s="2"/>
      <c r="M41" s="2" t="s">
        <v>138</v>
      </c>
      <c r="N41" s="2">
        <f t="shared" si="1"/>
        <v>1</v>
      </c>
      <c r="O41" s="2">
        <f t="shared" si="2"/>
        <v>3</v>
      </c>
    </row>
    <row r="42" spans="1:15" x14ac:dyDescent="0.25">
      <c r="A42" t="s">
        <v>16</v>
      </c>
      <c r="B42" t="s">
        <v>37</v>
      </c>
      <c r="C42" t="s">
        <v>42</v>
      </c>
      <c r="D42" s="24">
        <v>16</v>
      </c>
      <c r="E42" s="24">
        <v>2</v>
      </c>
      <c r="F42" s="53">
        <f t="shared" si="0"/>
        <v>6</v>
      </c>
      <c r="G42" s="24">
        <v>6</v>
      </c>
      <c r="H42" s="24">
        <v>6</v>
      </c>
      <c r="I42" s="24">
        <v>8</v>
      </c>
      <c r="J42" t="s">
        <v>43</v>
      </c>
      <c r="K42" t="s">
        <v>44</v>
      </c>
      <c r="L42" s="2"/>
      <c r="M42" s="2" t="s">
        <v>138</v>
      </c>
      <c r="N42" s="2">
        <f t="shared" si="1"/>
        <v>6</v>
      </c>
      <c r="O42" s="2">
        <f t="shared" si="2"/>
        <v>6</v>
      </c>
    </row>
    <row r="43" spans="1:15" x14ac:dyDescent="0.25">
      <c r="A43" t="s">
        <v>25</v>
      </c>
      <c r="B43" t="s">
        <v>38</v>
      </c>
      <c r="C43" t="s">
        <v>42</v>
      </c>
      <c r="D43" s="24">
        <v>16</v>
      </c>
      <c r="E43" s="24">
        <v>3</v>
      </c>
      <c r="F43" s="53">
        <f t="shared" si="0"/>
        <v>4.5</v>
      </c>
      <c r="G43" s="24">
        <v>3</v>
      </c>
      <c r="H43" s="24">
        <v>6</v>
      </c>
      <c r="I43" s="24">
        <v>8</v>
      </c>
      <c r="J43" t="s">
        <v>31</v>
      </c>
      <c r="K43" t="s">
        <v>32</v>
      </c>
      <c r="L43" s="2"/>
      <c r="M43" s="2" t="s">
        <v>138</v>
      </c>
      <c r="N43" s="2">
        <f t="shared" si="1"/>
        <v>3</v>
      </c>
      <c r="O43" s="2">
        <f t="shared" si="2"/>
        <v>6</v>
      </c>
    </row>
    <row r="44" spans="1:15" x14ac:dyDescent="0.25">
      <c r="A44" t="s">
        <v>25</v>
      </c>
      <c r="B44" t="s">
        <v>41</v>
      </c>
      <c r="C44" t="s">
        <v>42</v>
      </c>
      <c r="D44" s="24">
        <v>17</v>
      </c>
      <c r="E44" s="24">
        <v>1</v>
      </c>
      <c r="F44" s="53">
        <f t="shared" si="0"/>
        <v>2</v>
      </c>
      <c r="G44" s="24">
        <v>1</v>
      </c>
      <c r="H44" s="24">
        <v>3</v>
      </c>
      <c r="I44" s="24">
        <v>8</v>
      </c>
      <c r="J44" t="s">
        <v>31</v>
      </c>
      <c r="K44" t="s">
        <v>32</v>
      </c>
      <c r="L44" s="2"/>
      <c r="M44" s="2" t="s">
        <v>138</v>
      </c>
      <c r="N44" s="2">
        <f t="shared" si="1"/>
        <v>1</v>
      </c>
      <c r="O44" s="2">
        <f t="shared" si="2"/>
        <v>3</v>
      </c>
    </row>
    <row r="45" spans="1:15" x14ac:dyDescent="0.25">
      <c r="A45" t="s">
        <v>10</v>
      </c>
      <c r="B45" t="s">
        <v>11</v>
      </c>
      <c r="C45" t="s">
        <v>45</v>
      </c>
      <c r="D45" s="24">
        <v>17</v>
      </c>
      <c r="E45" s="24">
        <v>2</v>
      </c>
      <c r="F45" s="53">
        <f t="shared" si="0"/>
        <v>1.5</v>
      </c>
      <c r="G45" s="24">
        <v>1</v>
      </c>
      <c r="H45" s="24">
        <v>2</v>
      </c>
      <c r="I45" s="24">
        <v>8</v>
      </c>
      <c r="J45" t="s">
        <v>13</v>
      </c>
      <c r="K45" t="s">
        <v>14</v>
      </c>
      <c r="L45" s="2"/>
      <c r="M45" s="2" t="s">
        <v>138</v>
      </c>
      <c r="N45" s="2">
        <f t="shared" si="1"/>
        <v>1</v>
      </c>
      <c r="O45" s="2">
        <f t="shared" si="2"/>
        <v>2</v>
      </c>
    </row>
    <row r="46" spans="1:15" x14ac:dyDescent="0.25">
      <c r="A46" t="s">
        <v>10</v>
      </c>
      <c r="B46" t="s">
        <v>46</v>
      </c>
      <c r="C46" t="s">
        <v>45</v>
      </c>
      <c r="D46" s="24">
        <v>17</v>
      </c>
      <c r="E46" s="24">
        <v>3</v>
      </c>
      <c r="F46" s="53">
        <f t="shared" si="0"/>
        <v>1.6</v>
      </c>
      <c r="G46" s="24">
        <v>0.6</v>
      </c>
      <c r="H46" s="24">
        <v>2.6</v>
      </c>
      <c r="I46" s="24">
        <v>8</v>
      </c>
      <c r="J46" t="s">
        <v>13</v>
      </c>
      <c r="K46" t="s">
        <v>14</v>
      </c>
      <c r="L46" s="2"/>
      <c r="M46" s="2" t="s">
        <v>138</v>
      </c>
      <c r="N46" s="2">
        <f t="shared" si="1"/>
        <v>0.6</v>
      </c>
      <c r="O46" s="2">
        <f t="shared" si="2"/>
        <v>2.6</v>
      </c>
    </row>
    <row r="47" spans="1:15" x14ac:dyDescent="0.25">
      <c r="A47" t="s">
        <v>10</v>
      </c>
      <c r="B47" t="s">
        <v>47</v>
      </c>
      <c r="C47" t="s">
        <v>45</v>
      </c>
      <c r="D47" s="24">
        <v>18</v>
      </c>
      <c r="E47" s="24">
        <v>1</v>
      </c>
      <c r="F47" s="53">
        <f t="shared" si="0"/>
        <v>2.4</v>
      </c>
      <c r="G47" s="24">
        <v>2</v>
      </c>
      <c r="H47" s="24">
        <v>2.8</v>
      </c>
      <c r="I47" s="24">
        <v>8</v>
      </c>
      <c r="J47" t="s">
        <v>13</v>
      </c>
      <c r="K47" t="s">
        <v>14</v>
      </c>
      <c r="L47" s="2"/>
      <c r="M47" s="2" t="s">
        <v>138</v>
      </c>
      <c r="N47" s="2">
        <f t="shared" si="1"/>
        <v>2</v>
      </c>
      <c r="O47" s="2">
        <f t="shared" si="2"/>
        <v>2.8</v>
      </c>
    </row>
    <row r="48" spans="1:15" x14ac:dyDescent="0.25">
      <c r="A48" t="s">
        <v>10</v>
      </c>
      <c r="B48" t="s">
        <v>15</v>
      </c>
      <c r="C48" t="s">
        <v>45</v>
      </c>
      <c r="D48" s="24">
        <v>18</v>
      </c>
      <c r="E48" s="24">
        <v>2</v>
      </c>
      <c r="F48" s="53">
        <f t="shared" si="0"/>
        <v>1</v>
      </c>
      <c r="G48" s="24">
        <v>0</v>
      </c>
      <c r="H48" s="24">
        <v>2</v>
      </c>
      <c r="I48" s="24">
        <v>8</v>
      </c>
      <c r="J48" t="s">
        <v>13</v>
      </c>
      <c r="K48" t="s">
        <v>14</v>
      </c>
      <c r="L48" s="2"/>
      <c r="M48" s="2" t="s">
        <v>138</v>
      </c>
      <c r="N48" s="2">
        <f t="shared" si="1"/>
        <v>0</v>
      </c>
      <c r="O48" s="2">
        <f t="shared" si="2"/>
        <v>2</v>
      </c>
    </row>
    <row r="49" spans="1:15" x14ac:dyDescent="0.25">
      <c r="A49" t="s">
        <v>16</v>
      </c>
      <c r="B49" t="s">
        <v>17</v>
      </c>
      <c r="C49" t="s">
        <v>45</v>
      </c>
      <c r="D49" s="24">
        <v>18</v>
      </c>
      <c r="E49" s="24">
        <v>3</v>
      </c>
      <c r="F49" s="53">
        <f t="shared" si="0"/>
        <v>1.8499999999999999</v>
      </c>
      <c r="G49" s="24">
        <v>0.4</v>
      </c>
      <c r="H49" s="24">
        <v>3.3</v>
      </c>
      <c r="I49" s="24">
        <v>8</v>
      </c>
      <c r="J49" t="s">
        <v>13</v>
      </c>
      <c r="K49" t="s">
        <v>14</v>
      </c>
      <c r="L49" s="2"/>
      <c r="M49" s="2" t="s">
        <v>138</v>
      </c>
      <c r="N49" s="2">
        <f t="shared" si="1"/>
        <v>0.4</v>
      </c>
      <c r="O49" s="2">
        <f t="shared" si="2"/>
        <v>3.3</v>
      </c>
    </row>
    <row r="50" spans="1:15" x14ac:dyDescent="0.25">
      <c r="A50" t="s">
        <v>16</v>
      </c>
      <c r="B50" t="s">
        <v>18</v>
      </c>
      <c r="C50" t="s">
        <v>45</v>
      </c>
      <c r="D50" s="24">
        <v>19</v>
      </c>
      <c r="E50" s="24">
        <v>1</v>
      </c>
      <c r="F50" s="53">
        <f t="shared" si="0"/>
        <v>4.6500000000000004</v>
      </c>
      <c r="G50" s="24">
        <v>2.2999999999999998</v>
      </c>
      <c r="H50" s="24">
        <v>7</v>
      </c>
      <c r="I50" s="24">
        <v>8</v>
      </c>
      <c r="J50" t="s">
        <v>13</v>
      </c>
      <c r="K50" t="s">
        <v>14</v>
      </c>
      <c r="L50" s="2"/>
      <c r="M50" s="2" t="s">
        <v>138</v>
      </c>
      <c r="N50" s="2">
        <f t="shared" si="1"/>
        <v>2.2999999999999998</v>
      </c>
      <c r="O50" s="2">
        <f t="shared" si="2"/>
        <v>7</v>
      </c>
    </row>
    <row r="51" spans="1:15" x14ac:dyDescent="0.25">
      <c r="A51" t="s">
        <v>16</v>
      </c>
      <c r="B51" t="s">
        <v>19</v>
      </c>
      <c r="C51" t="s">
        <v>45</v>
      </c>
      <c r="D51" s="24">
        <v>19</v>
      </c>
      <c r="E51" s="24">
        <v>2</v>
      </c>
      <c r="F51" s="53">
        <f t="shared" si="0"/>
        <v>4.8499999999999996</v>
      </c>
      <c r="G51" s="24">
        <v>3</v>
      </c>
      <c r="H51" s="24">
        <v>6.7</v>
      </c>
      <c r="I51" s="24">
        <v>8</v>
      </c>
      <c r="J51" t="s">
        <v>13</v>
      </c>
      <c r="K51" t="s">
        <v>14</v>
      </c>
      <c r="L51" s="2"/>
      <c r="M51" s="2" t="s">
        <v>138</v>
      </c>
      <c r="N51" s="2">
        <f t="shared" si="1"/>
        <v>3</v>
      </c>
      <c r="O51" s="2">
        <f t="shared" si="2"/>
        <v>6.7</v>
      </c>
    </row>
    <row r="52" spans="1:15" x14ac:dyDescent="0.25">
      <c r="A52" t="s">
        <v>16</v>
      </c>
      <c r="B52" t="s">
        <v>20</v>
      </c>
      <c r="C52" t="s">
        <v>45</v>
      </c>
      <c r="D52" s="24">
        <v>19</v>
      </c>
      <c r="E52" s="24">
        <v>3</v>
      </c>
      <c r="F52" s="53">
        <f t="shared" si="0"/>
        <v>2.65</v>
      </c>
      <c r="G52" s="24">
        <v>0.3</v>
      </c>
      <c r="H52" s="24">
        <v>5</v>
      </c>
      <c r="I52" s="24">
        <v>8</v>
      </c>
      <c r="J52" t="s">
        <v>13</v>
      </c>
      <c r="K52" t="s">
        <v>14</v>
      </c>
      <c r="L52" s="2"/>
      <c r="M52" s="2" t="s">
        <v>138</v>
      </c>
      <c r="N52" s="2">
        <f t="shared" si="1"/>
        <v>0.3</v>
      </c>
      <c r="O52" s="2">
        <f t="shared" si="2"/>
        <v>5</v>
      </c>
    </row>
    <row r="53" spans="1:15" x14ac:dyDescent="0.25">
      <c r="A53" t="s">
        <v>21</v>
      </c>
      <c r="B53" t="s">
        <v>22</v>
      </c>
      <c r="C53" t="s">
        <v>45</v>
      </c>
      <c r="D53" s="24">
        <v>20</v>
      </c>
      <c r="E53" s="24">
        <v>1</v>
      </c>
      <c r="F53" s="53">
        <f t="shared" si="0"/>
        <v>1.5</v>
      </c>
      <c r="G53" s="24">
        <v>1</v>
      </c>
      <c r="H53" s="24">
        <v>2</v>
      </c>
      <c r="I53" s="24">
        <v>8</v>
      </c>
      <c r="J53" t="s">
        <v>13</v>
      </c>
      <c r="K53" t="s">
        <v>14</v>
      </c>
      <c r="L53" s="2"/>
      <c r="M53" s="2" t="s">
        <v>138</v>
      </c>
      <c r="N53" s="2">
        <f t="shared" si="1"/>
        <v>1</v>
      </c>
      <c r="O53" s="2">
        <f t="shared" si="2"/>
        <v>2</v>
      </c>
    </row>
    <row r="54" spans="1:15" x14ac:dyDescent="0.25">
      <c r="A54" t="s">
        <v>21</v>
      </c>
      <c r="B54" t="s">
        <v>24</v>
      </c>
      <c r="C54" t="s">
        <v>45</v>
      </c>
      <c r="D54" s="24">
        <v>20</v>
      </c>
      <c r="E54" s="24">
        <v>2</v>
      </c>
      <c r="F54" s="53">
        <f t="shared" si="0"/>
        <v>1.8499999999999999</v>
      </c>
      <c r="G54" s="24">
        <v>1.4</v>
      </c>
      <c r="H54" s="24">
        <v>2.2999999999999998</v>
      </c>
      <c r="I54" s="24">
        <v>8</v>
      </c>
      <c r="J54" t="s">
        <v>13</v>
      </c>
      <c r="K54" t="s">
        <v>14</v>
      </c>
      <c r="L54" s="2"/>
      <c r="M54" s="2" t="s">
        <v>138</v>
      </c>
      <c r="N54" s="2">
        <f t="shared" si="1"/>
        <v>1.4</v>
      </c>
      <c r="O54" s="2">
        <f t="shared" si="2"/>
        <v>2.2999999999999998</v>
      </c>
    </row>
    <row r="55" spans="1:15" x14ac:dyDescent="0.25">
      <c r="A55" t="s">
        <v>25</v>
      </c>
      <c r="B55" t="s">
        <v>26</v>
      </c>
      <c r="C55" t="s">
        <v>45</v>
      </c>
      <c r="D55" s="24">
        <v>20</v>
      </c>
      <c r="E55" s="24">
        <v>3</v>
      </c>
      <c r="F55" s="53">
        <f t="shared" si="0"/>
        <v>2</v>
      </c>
      <c r="G55" s="24">
        <v>2</v>
      </c>
      <c r="H55" s="24">
        <v>2</v>
      </c>
      <c r="I55" s="24">
        <v>8</v>
      </c>
      <c r="J55" t="s">
        <v>13</v>
      </c>
      <c r="K55" t="s">
        <v>14</v>
      </c>
      <c r="L55" s="2"/>
      <c r="M55" s="2" t="s">
        <v>138</v>
      </c>
      <c r="N55" s="2">
        <f t="shared" si="1"/>
        <v>2</v>
      </c>
      <c r="O55" s="2">
        <f t="shared" si="2"/>
        <v>2</v>
      </c>
    </row>
    <row r="56" spans="1:15" x14ac:dyDescent="0.25">
      <c r="A56" t="s">
        <v>25</v>
      </c>
      <c r="B56" t="s">
        <v>27</v>
      </c>
      <c r="C56" t="s">
        <v>45</v>
      </c>
      <c r="D56" s="24">
        <v>21</v>
      </c>
      <c r="E56" s="24">
        <v>2</v>
      </c>
      <c r="F56" s="53">
        <f t="shared" si="0"/>
        <v>2</v>
      </c>
      <c r="G56" s="24">
        <v>2</v>
      </c>
      <c r="H56" s="24">
        <v>2</v>
      </c>
      <c r="I56" s="24">
        <v>6</v>
      </c>
      <c r="J56" t="s">
        <v>13</v>
      </c>
      <c r="K56" t="s">
        <v>14</v>
      </c>
      <c r="L56" s="2"/>
      <c r="M56" s="2" t="s">
        <v>138</v>
      </c>
      <c r="N56" s="2">
        <f t="shared" si="1"/>
        <v>2</v>
      </c>
      <c r="O56" s="2">
        <f t="shared" si="2"/>
        <v>2</v>
      </c>
    </row>
    <row r="57" spans="1:15" x14ac:dyDescent="0.25">
      <c r="A57" t="s">
        <v>25</v>
      </c>
      <c r="B57" t="s">
        <v>28</v>
      </c>
      <c r="C57" t="s">
        <v>45</v>
      </c>
      <c r="D57" s="24">
        <v>21</v>
      </c>
      <c r="E57" s="24">
        <v>3</v>
      </c>
      <c r="F57" s="53">
        <f t="shared" si="0"/>
        <v>2</v>
      </c>
      <c r="G57" s="24">
        <v>2</v>
      </c>
      <c r="H57" s="24">
        <v>2</v>
      </c>
      <c r="I57" s="24">
        <v>6</v>
      </c>
      <c r="J57" t="s">
        <v>13</v>
      </c>
      <c r="K57" t="s">
        <v>14</v>
      </c>
      <c r="L57" s="2"/>
      <c r="M57" s="2" t="s">
        <v>138</v>
      </c>
      <c r="N57" s="2">
        <f t="shared" si="1"/>
        <v>2</v>
      </c>
      <c r="O57" s="2">
        <f t="shared" si="2"/>
        <v>2</v>
      </c>
    </row>
    <row r="58" spans="1:15" x14ac:dyDescent="0.25">
      <c r="A58" t="s">
        <v>25</v>
      </c>
      <c r="B58" t="s">
        <v>29</v>
      </c>
      <c r="C58" t="s">
        <v>45</v>
      </c>
      <c r="D58" s="24">
        <v>21</v>
      </c>
      <c r="E58" s="24">
        <v>1</v>
      </c>
      <c r="F58" s="53">
        <f t="shared" si="0"/>
        <v>4</v>
      </c>
      <c r="G58" s="24">
        <v>4</v>
      </c>
      <c r="H58" s="24">
        <v>4</v>
      </c>
      <c r="I58" s="24">
        <v>8</v>
      </c>
      <c r="J58" t="s">
        <v>13</v>
      </c>
      <c r="K58" t="s">
        <v>14</v>
      </c>
      <c r="L58" s="2"/>
      <c r="M58" s="2" t="s">
        <v>138</v>
      </c>
      <c r="N58" s="2">
        <f t="shared" si="1"/>
        <v>4</v>
      </c>
      <c r="O58" s="2">
        <f t="shared" si="2"/>
        <v>4</v>
      </c>
    </row>
    <row r="59" spans="1:15" x14ac:dyDescent="0.25">
      <c r="A59" t="s">
        <v>21</v>
      </c>
      <c r="B59" t="s">
        <v>30</v>
      </c>
      <c r="C59" t="s">
        <v>45</v>
      </c>
      <c r="D59" s="24">
        <v>22</v>
      </c>
      <c r="E59" s="24">
        <v>1</v>
      </c>
      <c r="F59" s="53">
        <f t="shared" si="0"/>
        <v>0.5</v>
      </c>
      <c r="G59" s="24">
        <v>0</v>
      </c>
      <c r="H59" s="24">
        <v>1</v>
      </c>
      <c r="I59" s="24">
        <v>8</v>
      </c>
      <c r="J59" t="s">
        <v>31</v>
      </c>
      <c r="K59" t="s">
        <v>32</v>
      </c>
      <c r="L59" s="2"/>
      <c r="M59" s="2" t="s">
        <v>138</v>
      </c>
      <c r="N59" s="2">
        <f t="shared" si="1"/>
        <v>0</v>
      </c>
      <c r="O59" s="2">
        <f t="shared" si="2"/>
        <v>1</v>
      </c>
    </row>
    <row r="60" spans="1:15" x14ac:dyDescent="0.25">
      <c r="A60" t="s">
        <v>21</v>
      </c>
      <c r="B60" t="s">
        <v>33</v>
      </c>
      <c r="C60" t="s">
        <v>45</v>
      </c>
      <c r="D60" s="24">
        <v>22</v>
      </c>
      <c r="E60" s="24">
        <v>2</v>
      </c>
      <c r="F60" s="53">
        <f t="shared" si="0"/>
        <v>1</v>
      </c>
      <c r="G60" s="24">
        <v>0.5</v>
      </c>
      <c r="H60" s="24">
        <v>1.5</v>
      </c>
      <c r="I60" s="24">
        <v>8</v>
      </c>
      <c r="J60" t="s">
        <v>31</v>
      </c>
      <c r="K60" t="s">
        <v>32</v>
      </c>
      <c r="L60" s="2"/>
      <c r="M60" s="2" t="s">
        <v>138</v>
      </c>
      <c r="N60" s="2">
        <f t="shared" si="1"/>
        <v>0.5</v>
      </c>
      <c r="O60" s="2">
        <f t="shared" si="2"/>
        <v>1.5</v>
      </c>
    </row>
    <row r="61" spans="1:15" x14ac:dyDescent="0.25">
      <c r="A61" t="s">
        <v>16</v>
      </c>
      <c r="B61" t="s">
        <v>34</v>
      </c>
      <c r="C61" t="s">
        <v>45</v>
      </c>
      <c r="D61" s="24">
        <v>23</v>
      </c>
      <c r="E61" s="24">
        <v>1</v>
      </c>
      <c r="F61" s="53">
        <f t="shared" si="0"/>
        <v>2</v>
      </c>
      <c r="G61" s="24">
        <v>1.5</v>
      </c>
      <c r="H61" s="24">
        <v>2.5</v>
      </c>
      <c r="I61" s="24">
        <v>8</v>
      </c>
      <c r="J61" t="s">
        <v>31</v>
      </c>
      <c r="K61" t="s">
        <v>32</v>
      </c>
      <c r="L61" s="2"/>
      <c r="M61" s="2" t="s">
        <v>138</v>
      </c>
      <c r="N61" s="2">
        <f t="shared" si="1"/>
        <v>1.5</v>
      </c>
      <c r="O61" s="2">
        <f t="shared" si="2"/>
        <v>2.5</v>
      </c>
    </row>
    <row r="62" spans="1:15" x14ac:dyDescent="0.25">
      <c r="A62" t="s">
        <v>16</v>
      </c>
      <c r="B62" t="s">
        <v>35</v>
      </c>
      <c r="C62" t="s">
        <v>45</v>
      </c>
      <c r="D62" s="24">
        <v>23</v>
      </c>
      <c r="E62" s="24">
        <v>3</v>
      </c>
      <c r="F62" s="53">
        <f t="shared" si="0"/>
        <v>6</v>
      </c>
      <c r="G62" s="24">
        <v>6</v>
      </c>
      <c r="H62" s="24">
        <v>6</v>
      </c>
      <c r="I62" s="24">
        <v>8</v>
      </c>
      <c r="J62" t="s">
        <v>31</v>
      </c>
      <c r="K62" t="s">
        <v>32</v>
      </c>
      <c r="L62" s="2"/>
      <c r="M62" s="2" t="s">
        <v>138</v>
      </c>
      <c r="N62" s="2">
        <f t="shared" si="1"/>
        <v>6</v>
      </c>
      <c r="O62" s="2">
        <f t="shared" si="2"/>
        <v>6</v>
      </c>
    </row>
    <row r="63" spans="1:15" x14ac:dyDescent="0.25">
      <c r="A63" t="s">
        <v>25</v>
      </c>
      <c r="B63" t="s">
        <v>36</v>
      </c>
      <c r="C63" t="s">
        <v>45</v>
      </c>
      <c r="D63" s="24">
        <v>24</v>
      </c>
      <c r="E63" s="24">
        <v>1</v>
      </c>
      <c r="F63" s="53">
        <f t="shared" si="0"/>
        <v>0.75</v>
      </c>
      <c r="G63" s="24">
        <v>0</v>
      </c>
      <c r="H63" s="24">
        <v>1.5</v>
      </c>
      <c r="I63" s="24">
        <v>8</v>
      </c>
      <c r="J63" t="s">
        <v>31</v>
      </c>
      <c r="K63" t="s">
        <v>32</v>
      </c>
      <c r="L63" s="2"/>
      <c r="M63" s="2" t="s">
        <v>138</v>
      </c>
      <c r="N63" s="2">
        <f t="shared" si="1"/>
        <v>0</v>
      </c>
      <c r="O63" s="2">
        <f t="shared" si="2"/>
        <v>1.5</v>
      </c>
    </row>
    <row r="64" spans="1:15" x14ac:dyDescent="0.25">
      <c r="A64" t="s">
        <v>16</v>
      </c>
      <c r="B64" t="s">
        <v>37</v>
      </c>
      <c r="C64" t="s">
        <v>45</v>
      </c>
      <c r="D64" s="24">
        <v>24</v>
      </c>
      <c r="E64" s="24">
        <v>3</v>
      </c>
      <c r="F64" s="53">
        <f t="shared" si="0"/>
        <v>6</v>
      </c>
      <c r="G64" s="24">
        <v>6</v>
      </c>
      <c r="H64" s="24">
        <v>6</v>
      </c>
      <c r="I64" s="24">
        <v>8</v>
      </c>
      <c r="J64" t="s">
        <v>43</v>
      </c>
      <c r="K64" t="s">
        <v>44</v>
      </c>
      <c r="L64" s="2"/>
      <c r="M64" s="2" t="s">
        <v>138</v>
      </c>
      <c r="N64" s="2">
        <f t="shared" si="1"/>
        <v>6</v>
      </c>
      <c r="O64" s="2">
        <f t="shared" si="2"/>
        <v>6</v>
      </c>
    </row>
    <row r="65" spans="1:15" x14ac:dyDescent="0.25">
      <c r="A65"/>
      <c r="B65" t="s">
        <v>39</v>
      </c>
      <c r="C65" t="s">
        <v>45</v>
      </c>
      <c r="D65" s="24">
        <v>25</v>
      </c>
      <c r="E65" s="24">
        <v>1</v>
      </c>
      <c r="F65" s="53">
        <f t="shared" si="0"/>
        <v>1</v>
      </c>
      <c r="G65" s="24">
        <v>0.5</v>
      </c>
      <c r="H65" s="24">
        <v>1.5</v>
      </c>
      <c r="I65" s="24">
        <v>8</v>
      </c>
      <c r="J65" t="s">
        <v>31</v>
      </c>
      <c r="K65" t="s">
        <v>32</v>
      </c>
      <c r="L65" s="2"/>
      <c r="M65" s="2" t="s">
        <v>138</v>
      </c>
      <c r="N65" s="2">
        <f t="shared" si="1"/>
        <v>0.5</v>
      </c>
      <c r="O65" s="2">
        <f t="shared" si="2"/>
        <v>1.5</v>
      </c>
    </row>
    <row r="66" spans="1:15" x14ac:dyDescent="0.25">
      <c r="A66"/>
      <c r="B66" t="s">
        <v>40</v>
      </c>
      <c r="C66" t="s">
        <v>45</v>
      </c>
      <c r="D66" s="24">
        <v>25</v>
      </c>
      <c r="E66" s="24">
        <v>2</v>
      </c>
      <c r="F66" s="53">
        <f t="shared" si="0"/>
        <v>1.25</v>
      </c>
      <c r="G66" s="24">
        <v>0.5</v>
      </c>
      <c r="H66" s="24">
        <v>2</v>
      </c>
      <c r="I66" s="24">
        <v>8</v>
      </c>
      <c r="J66" t="s">
        <v>31</v>
      </c>
      <c r="K66" t="s">
        <v>32</v>
      </c>
      <c r="L66" s="2"/>
      <c r="M66" s="2" t="s">
        <v>138</v>
      </c>
      <c r="N66" s="2">
        <f t="shared" si="1"/>
        <v>0.5</v>
      </c>
      <c r="O66" s="2">
        <f t="shared" si="2"/>
        <v>2</v>
      </c>
    </row>
    <row r="67" spans="1:15" x14ac:dyDescent="0.25">
      <c r="A67" t="s">
        <v>25</v>
      </c>
      <c r="B67" t="s">
        <v>41</v>
      </c>
      <c r="C67" t="s">
        <v>45</v>
      </c>
      <c r="D67" s="24">
        <v>25</v>
      </c>
      <c r="E67" s="24">
        <v>3</v>
      </c>
      <c r="F67" s="53">
        <f t="shared" si="0"/>
        <v>3</v>
      </c>
      <c r="G67" s="24">
        <v>3</v>
      </c>
      <c r="H67" s="24">
        <v>3</v>
      </c>
      <c r="I67" s="24">
        <v>8</v>
      </c>
      <c r="J67" t="s">
        <v>31</v>
      </c>
      <c r="K67" t="s">
        <v>32</v>
      </c>
      <c r="L67" s="2"/>
      <c r="M67" s="2" t="s">
        <v>138</v>
      </c>
      <c r="N67" s="2">
        <f t="shared" si="1"/>
        <v>3</v>
      </c>
      <c r="O67" s="2">
        <f t="shared" si="2"/>
        <v>3</v>
      </c>
    </row>
    <row r="68" spans="1:15" x14ac:dyDescent="0.25">
      <c r="A68" s="3" t="s">
        <v>16</v>
      </c>
      <c r="B68" s="3" t="s">
        <v>48</v>
      </c>
      <c r="C68" s="3" t="s">
        <v>42</v>
      </c>
      <c r="D68" s="3">
        <v>26</v>
      </c>
      <c r="E68" s="24">
        <v>1</v>
      </c>
      <c r="F68" s="53">
        <f t="shared" ref="F68:F79" si="3">AVERAGE(G68,H68)</f>
        <v>1.85</v>
      </c>
      <c r="G68" s="3">
        <v>0</v>
      </c>
      <c r="H68" s="3">
        <v>3.7</v>
      </c>
      <c r="I68" s="3">
        <v>46</v>
      </c>
      <c r="J68" s="3" t="s">
        <v>49</v>
      </c>
      <c r="K68" s="3" t="s">
        <v>50</v>
      </c>
      <c r="L68" s="2"/>
      <c r="M68" s="2" t="s">
        <v>138</v>
      </c>
      <c r="N68" s="2">
        <f t="shared" ref="N68:N79" si="4">G68</f>
        <v>0</v>
      </c>
      <c r="O68" s="2">
        <f t="shared" ref="O68:O79" si="5">H68</f>
        <v>3.7</v>
      </c>
    </row>
    <row r="69" spans="1:15" x14ac:dyDescent="0.25">
      <c r="A69" s="3" t="s">
        <v>16</v>
      </c>
      <c r="B69" s="3" t="s">
        <v>48</v>
      </c>
      <c r="C69" s="3" t="s">
        <v>12</v>
      </c>
      <c r="D69" s="3">
        <v>26</v>
      </c>
      <c r="E69" s="24">
        <v>2</v>
      </c>
      <c r="F69" s="53">
        <f t="shared" si="3"/>
        <v>2.15</v>
      </c>
      <c r="G69" s="3">
        <v>0</v>
      </c>
      <c r="H69" s="3">
        <v>4.3</v>
      </c>
      <c r="I69" s="3">
        <v>46</v>
      </c>
      <c r="J69" s="3" t="s">
        <v>49</v>
      </c>
      <c r="K69" s="3" t="s">
        <v>50</v>
      </c>
      <c r="L69" s="2"/>
      <c r="M69" s="2" t="s">
        <v>138</v>
      </c>
      <c r="N69" s="2">
        <f t="shared" si="4"/>
        <v>0</v>
      </c>
      <c r="O69" s="2">
        <f t="shared" si="5"/>
        <v>4.3</v>
      </c>
    </row>
    <row r="70" spans="1:15" x14ac:dyDescent="0.25">
      <c r="A70" s="3" t="s">
        <v>16</v>
      </c>
      <c r="B70" s="3" t="s">
        <v>48</v>
      </c>
      <c r="C70" s="3" t="s">
        <v>45</v>
      </c>
      <c r="D70" s="3">
        <v>26</v>
      </c>
      <c r="E70" s="24">
        <v>3</v>
      </c>
      <c r="F70" s="53">
        <f t="shared" si="3"/>
        <v>4.1500000000000004</v>
      </c>
      <c r="G70" s="3">
        <v>2.2999999999999998</v>
      </c>
      <c r="H70" s="3">
        <v>6</v>
      </c>
      <c r="I70" s="3">
        <v>46</v>
      </c>
      <c r="J70" s="3" t="s">
        <v>49</v>
      </c>
      <c r="K70" s="3" t="s">
        <v>50</v>
      </c>
      <c r="L70" s="2" t="s">
        <v>51</v>
      </c>
      <c r="M70" s="2" t="s">
        <v>138</v>
      </c>
      <c r="N70" s="2">
        <f t="shared" si="4"/>
        <v>2.2999999999999998</v>
      </c>
      <c r="O70" s="2">
        <f t="shared" si="5"/>
        <v>6</v>
      </c>
    </row>
    <row r="71" spans="1:15" x14ac:dyDescent="0.25">
      <c r="A71" s="3" t="s">
        <v>16</v>
      </c>
      <c r="B71" s="3" t="s">
        <v>52</v>
      </c>
      <c r="C71" s="3" t="s">
        <v>42</v>
      </c>
      <c r="D71" s="3">
        <v>27</v>
      </c>
      <c r="E71" s="24">
        <v>1</v>
      </c>
      <c r="F71" s="53">
        <f t="shared" si="3"/>
        <v>3.915</v>
      </c>
      <c r="G71" s="3">
        <v>2.69</v>
      </c>
      <c r="H71" s="3">
        <v>5.14</v>
      </c>
      <c r="I71" s="3">
        <v>47</v>
      </c>
      <c r="J71" s="4" t="s">
        <v>53</v>
      </c>
      <c r="K71" s="3" t="s">
        <v>54</v>
      </c>
      <c r="L71" s="2"/>
      <c r="M71" s="2" t="s">
        <v>138</v>
      </c>
      <c r="N71" s="2">
        <f t="shared" si="4"/>
        <v>2.69</v>
      </c>
      <c r="O71" s="2">
        <f t="shared" si="5"/>
        <v>5.14</v>
      </c>
    </row>
    <row r="72" spans="1:15" x14ac:dyDescent="0.25">
      <c r="A72" s="3" t="s">
        <v>16</v>
      </c>
      <c r="B72" s="3" t="s">
        <v>52</v>
      </c>
      <c r="C72" s="3" t="s">
        <v>12</v>
      </c>
      <c r="D72" s="3">
        <v>27</v>
      </c>
      <c r="E72" s="24">
        <v>2</v>
      </c>
      <c r="F72" s="53">
        <f t="shared" si="3"/>
        <v>5.75</v>
      </c>
      <c r="G72" s="3">
        <v>5.5</v>
      </c>
      <c r="H72" s="3">
        <v>6</v>
      </c>
      <c r="I72" s="3">
        <v>47</v>
      </c>
      <c r="J72" s="4" t="s">
        <v>53</v>
      </c>
      <c r="K72" s="3" t="s">
        <v>54</v>
      </c>
      <c r="L72" s="2" t="s">
        <v>55</v>
      </c>
      <c r="M72" s="2" t="s">
        <v>138</v>
      </c>
      <c r="N72" s="2">
        <f t="shared" si="4"/>
        <v>5.5</v>
      </c>
      <c r="O72" s="2">
        <f t="shared" si="5"/>
        <v>6</v>
      </c>
    </row>
    <row r="73" spans="1:15" x14ac:dyDescent="0.25">
      <c r="A73" s="3" t="s">
        <v>16</v>
      </c>
      <c r="B73" s="3" t="s">
        <v>52</v>
      </c>
      <c r="C73" s="3" t="s">
        <v>45</v>
      </c>
      <c r="D73" s="3">
        <v>27</v>
      </c>
      <c r="E73" s="24">
        <v>3</v>
      </c>
      <c r="F73" s="53">
        <f t="shared" si="3"/>
        <v>5.9</v>
      </c>
      <c r="G73" s="5">
        <v>5.3</v>
      </c>
      <c r="H73" s="5">
        <v>6.5</v>
      </c>
      <c r="I73" s="3">
        <v>47</v>
      </c>
      <c r="J73" s="6" t="s">
        <v>53</v>
      </c>
      <c r="K73" s="3" t="s">
        <v>54</v>
      </c>
      <c r="L73" s="2"/>
      <c r="M73" s="2" t="s">
        <v>138</v>
      </c>
      <c r="N73" s="2">
        <f t="shared" si="4"/>
        <v>5.3</v>
      </c>
      <c r="O73" s="2">
        <f t="shared" si="5"/>
        <v>6.5</v>
      </c>
    </row>
    <row r="74" spans="1:15" x14ac:dyDescent="0.25">
      <c r="A74" s="3" t="s">
        <v>16</v>
      </c>
      <c r="B74" s="3" t="s">
        <v>56</v>
      </c>
      <c r="C74" s="3" t="s">
        <v>42</v>
      </c>
      <c r="D74" s="3">
        <v>28</v>
      </c>
      <c r="E74" s="24">
        <v>1</v>
      </c>
      <c r="F74" s="53">
        <f t="shared" si="3"/>
        <v>5.7200000000000006</v>
      </c>
      <c r="G74" s="5">
        <v>5.44</v>
      </c>
      <c r="H74" s="5">
        <v>6</v>
      </c>
      <c r="I74" s="3">
        <v>47</v>
      </c>
      <c r="J74" s="4" t="s">
        <v>53</v>
      </c>
      <c r="K74" s="3" t="s">
        <v>54</v>
      </c>
      <c r="L74" s="2" t="s">
        <v>55</v>
      </c>
      <c r="M74" s="2" t="s">
        <v>138</v>
      </c>
      <c r="N74" s="2">
        <f t="shared" si="4"/>
        <v>5.44</v>
      </c>
      <c r="O74" s="2">
        <f t="shared" si="5"/>
        <v>6</v>
      </c>
    </row>
    <row r="75" spans="1:15" x14ac:dyDescent="0.25">
      <c r="A75" s="3" t="s">
        <v>16</v>
      </c>
      <c r="B75" s="3" t="s">
        <v>56</v>
      </c>
      <c r="C75" s="3" t="s">
        <v>12</v>
      </c>
      <c r="D75" s="3">
        <v>28</v>
      </c>
      <c r="E75" s="24">
        <v>2</v>
      </c>
      <c r="F75" s="53">
        <f t="shared" si="3"/>
        <v>5.7200000000000006</v>
      </c>
      <c r="G75" s="5">
        <f>G74</f>
        <v>5.44</v>
      </c>
      <c r="H75" s="5">
        <v>6</v>
      </c>
      <c r="I75" s="3">
        <v>47</v>
      </c>
      <c r="J75" s="4" t="s">
        <v>53</v>
      </c>
      <c r="K75" s="3" t="s">
        <v>54</v>
      </c>
      <c r="L75" s="2" t="s">
        <v>57</v>
      </c>
      <c r="M75" s="2" t="s">
        <v>138</v>
      </c>
      <c r="N75" s="2">
        <f t="shared" si="4"/>
        <v>5.44</v>
      </c>
      <c r="O75" s="2">
        <f t="shared" si="5"/>
        <v>6</v>
      </c>
    </row>
    <row r="76" spans="1:15" x14ac:dyDescent="0.25">
      <c r="A76" s="3" t="s">
        <v>16</v>
      </c>
      <c r="B76" s="3" t="s">
        <v>56</v>
      </c>
      <c r="C76" s="3" t="s">
        <v>45</v>
      </c>
      <c r="D76" s="3">
        <v>28</v>
      </c>
      <c r="E76" s="24">
        <v>3</v>
      </c>
      <c r="F76" s="53">
        <f t="shared" si="3"/>
        <v>6.0350000000000001</v>
      </c>
      <c r="G76" s="5">
        <v>5.75</v>
      </c>
      <c r="H76" s="5">
        <v>6.32</v>
      </c>
      <c r="I76" s="3">
        <v>47</v>
      </c>
      <c r="J76" s="4" t="s">
        <v>53</v>
      </c>
      <c r="K76" s="3" t="s">
        <v>54</v>
      </c>
      <c r="L76" s="2"/>
      <c r="M76" s="2" t="s">
        <v>138</v>
      </c>
      <c r="N76" s="2">
        <f t="shared" si="4"/>
        <v>5.75</v>
      </c>
      <c r="O76" s="2">
        <f t="shared" si="5"/>
        <v>6.32</v>
      </c>
    </row>
    <row r="77" spans="1:15" ht="18.75" customHeight="1" x14ac:dyDescent="0.25">
      <c r="A77" s="3" t="s">
        <v>16</v>
      </c>
      <c r="B77" s="7" t="s">
        <v>58</v>
      </c>
      <c r="C77" s="3" t="s">
        <v>42</v>
      </c>
      <c r="D77" s="3">
        <v>29</v>
      </c>
      <c r="E77" s="24">
        <v>1</v>
      </c>
      <c r="F77" s="53">
        <f t="shared" si="3"/>
        <v>5.7200000000000006</v>
      </c>
      <c r="G77" s="5">
        <v>5.44</v>
      </c>
      <c r="H77" s="5">
        <v>6</v>
      </c>
      <c r="I77" s="3">
        <v>47</v>
      </c>
      <c r="J77" s="4" t="s">
        <v>53</v>
      </c>
      <c r="K77" s="3" t="s">
        <v>54</v>
      </c>
      <c r="L77" s="2" t="s">
        <v>59</v>
      </c>
      <c r="M77" s="2" t="s">
        <v>138</v>
      </c>
      <c r="N77" s="2">
        <f t="shared" si="4"/>
        <v>5.44</v>
      </c>
      <c r="O77" s="2">
        <f t="shared" si="5"/>
        <v>6</v>
      </c>
    </row>
    <row r="78" spans="1:15" ht="18.75" customHeight="1" x14ac:dyDescent="0.25">
      <c r="A78" s="3" t="s">
        <v>16</v>
      </c>
      <c r="B78" s="7" t="s">
        <v>58</v>
      </c>
      <c r="C78" s="3" t="s">
        <v>12</v>
      </c>
      <c r="D78" s="3">
        <v>29</v>
      </c>
      <c r="E78" s="24">
        <v>2</v>
      </c>
      <c r="F78" s="53">
        <f t="shared" si="3"/>
        <v>5.7200000000000006</v>
      </c>
      <c r="G78" s="5">
        <f>G77</f>
        <v>5.44</v>
      </c>
      <c r="H78" s="5">
        <v>6</v>
      </c>
      <c r="I78" s="3">
        <v>47</v>
      </c>
      <c r="J78" s="4" t="s">
        <v>53</v>
      </c>
      <c r="K78" s="3" t="s">
        <v>54</v>
      </c>
      <c r="L78" s="2" t="s">
        <v>59</v>
      </c>
      <c r="M78" s="2" t="s">
        <v>138</v>
      </c>
      <c r="N78" s="2">
        <f t="shared" si="4"/>
        <v>5.44</v>
      </c>
      <c r="O78" s="2">
        <f t="shared" si="5"/>
        <v>6</v>
      </c>
    </row>
    <row r="79" spans="1:15" ht="18.75" customHeight="1" x14ac:dyDescent="0.25">
      <c r="A79" s="3" t="s">
        <v>16</v>
      </c>
      <c r="B79" s="7" t="s">
        <v>58</v>
      </c>
      <c r="C79" s="3" t="s">
        <v>45</v>
      </c>
      <c r="D79" s="3">
        <v>29</v>
      </c>
      <c r="E79" s="24">
        <v>3</v>
      </c>
      <c r="F79" s="53">
        <f t="shared" si="3"/>
        <v>6.0350000000000001</v>
      </c>
      <c r="G79" s="5">
        <v>5.75</v>
      </c>
      <c r="H79" s="5">
        <v>6.32</v>
      </c>
      <c r="I79" s="3">
        <v>47</v>
      </c>
      <c r="J79" s="4" t="s">
        <v>53</v>
      </c>
      <c r="K79" s="3" t="s">
        <v>54</v>
      </c>
      <c r="L79" s="2" t="s">
        <v>59</v>
      </c>
      <c r="M79" s="2" t="s">
        <v>138</v>
      </c>
      <c r="N79" s="2">
        <f t="shared" si="4"/>
        <v>5.75</v>
      </c>
      <c r="O79" s="2">
        <f t="shared" si="5"/>
        <v>6.32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"/>
  <sheetViews>
    <sheetView topLeftCell="A19" workbookViewId="0">
      <selection activeCell="K88" sqref="K88"/>
    </sheetView>
  </sheetViews>
  <sheetFormatPr defaultRowHeight="15" x14ac:dyDescent="0.25"/>
  <cols>
    <col min="1" max="1" width="7.28515625" customWidth="1"/>
    <col min="2" max="2" width="40.140625" customWidth="1"/>
    <col min="3" max="3" width="10.85546875" bestFit="1" customWidth="1"/>
    <col min="4" max="4" width="11.28515625" bestFit="1" customWidth="1"/>
    <col min="5" max="5" width="14.42578125" bestFit="1" customWidth="1"/>
    <col min="6" max="6" width="16" bestFit="1" customWidth="1"/>
    <col min="7" max="7" width="7.28515625" bestFit="1" customWidth="1"/>
  </cols>
  <sheetData>
    <row r="1" spans="1:25" ht="15.75" thickBot="1" x14ac:dyDescent="0.3">
      <c r="H1" s="1" t="s">
        <v>60</v>
      </c>
    </row>
    <row r="2" spans="1:25" ht="15.75" thickBot="1" x14ac:dyDescent="0.3">
      <c r="B2" s="8" t="s">
        <v>61</v>
      </c>
      <c r="C2" s="9"/>
      <c r="D2" s="9"/>
      <c r="E2" s="9"/>
      <c r="F2" s="9"/>
      <c r="G2" s="10"/>
    </row>
    <row r="3" spans="1:25" ht="15.75" thickBot="1" x14ac:dyDescent="0.3">
      <c r="A3" s="11"/>
      <c r="B3" s="9"/>
      <c r="C3" s="12" t="s">
        <v>62</v>
      </c>
      <c r="D3" s="12" t="s">
        <v>63</v>
      </c>
      <c r="E3" s="12" t="s">
        <v>64</v>
      </c>
      <c r="F3" s="12" t="s">
        <v>65</v>
      </c>
      <c r="G3" s="13" t="s">
        <v>66</v>
      </c>
      <c r="S3" t="s">
        <v>67</v>
      </c>
    </row>
    <row r="4" spans="1:25" ht="15.75" thickBot="1" x14ac:dyDescent="0.3">
      <c r="A4" s="14"/>
      <c r="B4" s="15" t="s">
        <v>68</v>
      </c>
      <c r="C4" s="15">
        <v>4</v>
      </c>
      <c r="D4" s="15">
        <v>5</v>
      </c>
      <c r="E4" s="15">
        <v>4</v>
      </c>
      <c r="F4" s="15">
        <v>0</v>
      </c>
      <c r="G4" s="16">
        <v>0.6</v>
      </c>
      <c r="H4" t="s">
        <v>69</v>
      </c>
      <c r="L4" t="s">
        <v>70</v>
      </c>
      <c r="S4" s="17" t="s">
        <v>71</v>
      </c>
      <c r="T4" s="18" t="s">
        <v>72</v>
      </c>
      <c r="U4" s="19"/>
      <c r="V4" s="19"/>
      <c r="W4" s="19"/>
      <c r="X4" s="19"/>
      <c r="Y4" s="20"/>
    </row>
    <row r="5" spans="1:25" x14ac:dyDescent="0.25">
      <c r="A5" s="14"/>
      <c r="B5" s="15" t="s">
        <v>73</v>
      </c>
      <c r="C5" s="21">
        <v>5</v>
      </c>
      <c r="D5" s="21">
        <v>5</v>
      </c>
      <c r="E5" s="21">
        <v>5</v>
      </c>
      <c r="F5" s="15">
        <v>0.87</v>
      </c>
      <c r="G5" s="22">
        <v>0.87</v>
      </c>
      <c r="H5" t="s">
        <v>74</v>
      </c>
      <c r="S5" s="23"/>
      <c r="T5" s="18" t="s">
        <v>75</v>
      </c>
      <c r="U5" s="20"/>
      <c r="V5" s="18" t="s">
        <v>76</v>
      </c>
      <c r="W5" s="20"/>
      <c r="X5" s="18" t="s">
        <v>77</v>
      </c>
      <c r="Y5" s="20"/>
    </row>
    <row r="6" spans="1:25" ht="15.75" customHeight="1" x14ac:dyDescent="0.25">
      <c r="A6" s="14"/>
      <c r="B6" s="15" t="s">
        <v>78</v>
      </c>
      <c r="C6" s="21">
        <v>5</v>
      </c>
      <c r="D6" s="21">
        <v>5</v>
      </c>
      <c r="E6" s="21">
        <v>5</v>
      </c>
      <c r="F6" s="15">
        <v>2.48</v>
      </c>
      <c r="G6" s="22">
        <v>2.48</v>
      </c>
      <c r="H6" s="24" t="s">
        <v>79</v>
      </c>
      <c r="S6" s="23"/>
      <c r="T6" s="25"/>
      <c r="U6" s="26"/>
      <c r="V6" s="25"/>
      <c r="W6" s="26"/>
      <c r="X6" s="25"/>
      <c r="Y6" s="26"/>
    </row>
    <row r="7" spans="1:25" ht="15.75" thickBot="1" x14ac:dyDescent="0.3">
      <c r="A7" s="14"/>
      <c r="B7" s="15" t="s">
        <v>80</v>
      </c>
      <c r="C7" s="21">
        <v>1</v>
      </c>
      <c r="D7" s="21">
        <v>1</v>
      </c>
      <c r="E7" s="21">
        <v>1</v>
      </c>
      <c r="F7" s="21">
        <v>0</v>
      </c>
      <c r="G7" s="22">
        <v>0</v>
      </c>
      <c r="H7" t="s">
        <v>74</v>
      </c>
      <c r="S7" s="23"/>
      <c r="T7" s="27"/>
      <c r="U7" s="28"/>
      <c r="V7" s="27"/>
      <c r="W7" s="28"/>
      <c r="X7" s="27"/>
      <c r="Y7" s="28"/>
    </row>
    <row r="8" spans="1:25" ht="15.75" thickBot="1" x14ac:dyDescent="0.3">
      <c r="A8" s="14"/>
      <c r="B8" s="15" t="s">
        <v>81</v>
      </c>
      <c r="C8" s="29">
        <f t="shared" ref="C8:G10" si="0">MIN($H8*I$8,I$9)</f>
        <v>0.72</v>
      </c>
      <c r="D8" s="29">
        <f t="shared" si="0"/>
        <v>2.2000000000000002</v>
      </c>
      <c r="E8" s="29">
        <f t="shared" si="0"/>
        <v>5.3</v>
      </c>
      <c r="F8" s="29">
        <f t="shared" si="0"/>
        <v>3</v>
      </c>
      <c r="G8" s="30">
        <f t="shared" si="0"/>
        <v>2.4</v>
      </c>
      <c r="H8" s="31">
        <v>40</v>
      </c>
      <c r="I8" s="31">
        <v>1.7999999999999999E-2</v>
      </c>
      <c r="J8" s="31">
        <v>5.5E-2</v>
      </c>
      <c r="K8" s="31">
        <v>0.88</v>
      </c>
      <c r="L8" s="31">
        <v>0.22500000000000001</v>
      </c>
      <c r="M8" s="32">
        <v>0.122</v>
      </c>
      <c r="N8" t="s">
        <v>82</v>
      </c>
      <c r="S8" s="33"/>
      <c r="T8" s="34" t="s">
        <v>83</v>
      </c>
      <c r="U8" s="34" t="s">
        <v>84</v>
      </c>
      <c r="V8" s="34" t="s">
        <v>83</v>
      </c>
      <c r="W8" s="34" t="s">
        <v>84</v>
      </c>
      <c r="X8" s="34" t="s">
        <v>83</v>
      </c>
      <c r="Y8" s="34" t="s">
        <v>84</v>
      </c>
    </row>
    <row r="9" spans="1:25" ht="15" customHeight="1" thickBot="1" x14ac:dyDescent="0.3">
      <c r="A9" s="14"/>
      <c r="B9" s="15" t="s">
        <v>85</v>
      </c>
      <c r="C9" s="29">
        <f t="shared" si="0"/>
        <v>1.0799999999999998</v>
      </c>
      <c r="D9" s="29">
        <f t="shared" si="0"/>
        <v>3.3</v>
      </c>
      <c r="E9" s="29">
        <f t="shared" si="0"/>
        <v>5.3</v>
      </c>
      <c r="F9" s="29">
        <f t="shared" si="0"/>
        <v>3</v>
      </c>
      <c r="G9" s="30">
        <f t="shared" si="0"/>
        <v>2.4</v>
      </c>
      <c r="H9" s="31">
        <v>60</v>
      </c>
      <c r="I9" s="31">
        <v>3</v>
      </c>
      <c r="J9" s="31">
        <v>4.9000000000000004</v>
      </c>
      <c r="K9" s="31">
        <v>5.3</v>
      </c>
      <c r="L9" s="31">
        <v>3</v>
      </c>
      <c r="M9" s="32">
        <v>2.4</v>
      </c>
      <c r="S9" s="35" t="s">
        <v>86</v>
      </c>
      <c r="T9" s="36" t="s">
        <v>87</v>
      </c>
      <c r="U9" s="36" t="s">
        <v>88</v>
      </c>
      <c r="V9" s="36" t="s">
        <v>89</v>
      </c>
      <c r="W9" s="36" t="s">
        <v>90</v>
      </c>
      <c r="X9" s="36" t="s">
        <v>91</v>
      </c>
      <c r="Y9" s="36" t="s">
        <v>92</v>
      </c>
    </row>
    <row r="10" spans="1:25" ht="15.75" thickBot="1" x14ac:dyDescent="0.3">
      <c r="A10" s="14"/>
      <c r="B10" s="15" t="s">
        <v>93</v>
      </c>
      <c r="C10" s="29">
        <f t="shared" si="0"/>
        <v>1.7999999999999998</v>
      </c>
      <c r="D10" s="29">
        <f t="shared" si="0"/>
        <v>4.9000000000000004</v>
      </c>
      <c r="E10" s="29">
        <f t="shared" si="0"/>
        <v>5.3</v>
      </c>
      <c r="F10" s="29">
        <f t="shared" si="0"/>
        <v>3</v>
      </c>
      <c r="G10" s="30">
        <f t="shared" si="0"/>
        <v>2.4</v>
      </c>
      <c r="H10" s="31">
        <v>100</v>
      </c>
      <c r="I10" s="31"/>
      <c r="J10" s="31"/>
      <c r="K10" s="31"/>
      <c r="L10" s="31"/>
      <c r="M10" s="32"/>
      <c r="S10" s="35" t="s">
        <v>94</v>
      </c>
      <c r="T10" s="36" t="s">
        <v>95</v>
      </c>
      <c r="U10" s="36" t="s">
        <v>95</v>
      </c>
      <c r="V10" s="36" t="s">
        <v>95</v>
      </c>
      <c r="W10" s="36" t="s">
        <v>95</v>
      </c>
      <c r="X10" s="36" t="s">
        <v>96</v>
      </c>
      <c r="Y10" s="36" t="s">
        <v>96</v>
      </c>
    </row>
    <row r="11" spans="1:25" ht="15.75" thickBot="1" x14ac:dyDescent="0.3">
      <c r="A11" s="14"/>
      <c r="B11" s="15" t="s">
        <v>97</v>
      </c>
      <c r="C11" s="29">
        <v>9</v>
      </c>
      <c r="D11" s="29">
        <v>9</v>
      </c>
      <c r="E11" s="29">
        <v>9</v>
      </c>
      <c r="F11" s="29">
        <v>9</v>
      </c>
      <c r="G11" s="30">
        <v>9</v>
      </c>
      <c r="H11" s="31"/>
      <c r="I11" s="31"/>
      <c r="J11" s="31"/>
      <c r="K11" s="31"/>
      <c r="L11" s="31"/>
      <c r="M11" s="31"/>
      <c r="S11" s="35"/>
      <c r="T11" s="36"/>
      <c r="U11" s="36"/>
      <c r="V11" s="36"/>
      <c r="W11" s="36"/>
      <c r="X11" s="36"/>
      <c r="Y11" s="36"/>
    </row>
    <row r="12" spans="1:25" ht="15.75" thickBot="1" x14ac:dyDescent="0.3">
      <c r="A12" s="14"/>
      <c r="B12" s="15" t="s">
        <v>98</v>
      </c>
      <c r="C12" s="15">
        <v>2.5</v>
      </c>
      <c r="D12" s="15">
        <v>2.5</v>
      </c>
      <c r="E12" s="15">
        <v>2.1</v>
      </c>
      <c r="F12" s="15">
        <v>2.9</v>
      </c>
      <c r="G12" s="16">
        <v>3.3</v>
      </c>
      <c r="H12" t="s">
        <v>99</v>
      </c>
      <c r="S12" s="35" t="s">
        <v>100</v>
      </c>
      <c r="T12" s="36" t="s">
        <v>101</v>
      </c>
      <c r="U12" s="36" t="s">
        <v>102</v>
      </c>
      <c r="V12" s="36" t="s">
        <v>103</v>
      </c>
      <c r="W12" s="36" t="s">
        <v>103</v>
      </c>
      <c r="X12" s="37" t="s">
        <v>104</v>
      </c>
      <c r="Y12" s="36" t="s">
        <v>105</v>
      </c>
    </row>
    <row r="13" spans="1:25" ht="15.75" thickBot="1" x14ac:dyDescent="0.3">
      <c r="A13" s="14"/>
      <c r="B13" s="15" t="s">
        <v>106</v>
      </c>
      <c r="C13" s="15">
        <v>0.9</v>
      </c>
      <c r="D13" s="15">
        <v>0.9</v>
      </c>
      <c r="E13" s="15">
        <v>1.4</v>
      </c>
      <c r="F13" s="15">
        <v>2.9</v>
      </c>
      <c r="G13" s="16">
        <v>3</v>
      </c>
      <c r="S13" s="35"/>
      <c r="T13" s="36"/>
      <c r="U13" s="36"/>
      <c r="V13" s="37"/>
      <c r="W13" s="36"/>
      <c r="X13" s="37"/>
      <c r="Y13" s="37"/>
    </row>
    <row r="14" spans="1:25" x14ac:dyDescent="0.25">
      <c r="A14" s="14"/>
      <c r="B14" s="15" t="s">
        <v>107</v>
      </c>
      <c r="C14" s="15">
        <v>0</v>
      </c>
      <c r="D14" s="15">
        <v>0</v>
      </c>
      <c r="E14" s="15">
        <v>0</v>
      </c>
      <c r="F14" s="15">
        <v>2.2999999999999998</v>
      </c>
      <c r="G14" s="16">
        <v>2.2999999999999998</v>
      </c>
      <c r="H14" t="s">
        <v>108</v>
      </c>
      <c r="J14" t="s">
        <v>50</v>
      </c>
      <c r="S14" s="38"/>
      <c r="T14" s="39"/>
      <c r="U14" s="39"/>
      <c r="V14" s="39"/>
      <c r="W14" s="39"/>
      <c r="X14" s="39"/>
      <c r="Y14" s="39"/>
    </row>
    <row r="15" spans="1:25" x14ac:dyDescent="0.25">
      <c r="A15" s="14"/>
      <c r="B15" s="15" t="s">
        <v>109</v>
      </c>
      <c r="C15" s="15">
        <v>6</v>
      </c>
      <c r="D15" s="15">
        <v>6</v>
      </c>
      <c r="E15" s="15">
        <v>6</v>
      </c>
      <c r="F15" s="15">
        <v>6</v>
      </c>
      <c r="G15" s="16">
        <v>6</v>
      </c>
      <c r="H15" t="s">
        <v>108</v>
      </c>
      <c r="J15" t="s">
        <v>50</v>
      </c>
    </row>
    <row r="16" spans="1:25" x14ac:dyDescent="0.25">
      <c r="A16" s="14"/>
      <c r="B16" s="15" t="s">
        <v>110</v>
      </c>
      <c r="C16" s="15">
        <v>4</v>
      </c>
      <c r="D16" s="15">
        <v>4</v>
      </c>
      <c r="E16" s="15">
        <v>4</v>
      </c>
      <c r="F16" s="15">
        <v>4</v>
      </c>
      <c r="G16" s="16">
        <v>4</v>
      </c>
      <c r="H16" t="s">
        <v>108</v>
      </c>
      <c r="J16" t="s">
        <v>50</v>
      </c>
    </row>
    <row r="17" spans="1:12" x14ac:dyDescent="0.25">
      <c r="A17" s="14"/>
      <c r="B17" s="15" t="s">
        <v>111</v>
      </c>
      <c r="C17" s="15">
        <v>6</v>
      </c>
      <c r="D17" s="15">
        <v>6</v>
      </c>
      <c r="E17" s="15">
        <v>6</v>
      </c>
      <c r="F17" s="15">
        <v>6</v>
      </c>
      <c r="G17" s="16">
        <v>6</v>
      </c>
      <c r="H17" t="s">
        <v>108</v>
      </c>
      <c r="J17" t="s">
        <v>50</v>
      </c>
    </row>
    <row r="18" spans="1:12" x14ac:dyDescent="0.25">
      <c r="A18" s="14"/>
      <c r="B18" s="15" t="s">
        <v>112</v>
      </c>
      <c r="C18" s="15">
        <v>3</v>
      </c>
      <c r="D18" s="15">
        <v>3</v>
      </c>
      <c r="E18" s="15">
        <v>3</v>
      </c>
      <c r="F18" s="15">
        <v>3</v>
      </c>
      <c r="G18" s="16">
        <v>3</v>
      </c>
    </row>
    <row r="19" spans="1:12" x14ac:dyDescent="0.25">
      <c r="A19" s="14"/>
      <c r="B19" s="15" t="s">
        <v>113</v>
      </c>
      <c r="C19" s="15">
        <v>0</v>
      </c>
      <c r="D19" s="15">
        <v>0</v>
      </c>
      <c r="E19" s="15">
        <v>0.8</v>
      </c>
      <c r="F19" s="15">
        <v>1.1000000000000001</v>
      </c>
      <c r="G19" s="16">
        <v>1.6</v>
      </c>
      <c r="H19" t="s">
        <v>99</v>
      </c>
    </row>
    <row r="20" spans="1:12" x14ac:dyDescent="0.25">
      <c r="B20" s="40" t="s">
        <v>114</v>
      </c>
      <c r="C20" s="40"/>
      <c r="D20" s="40"/>
      <c r="E20" s="40"/>
      <c r="F20" s="40"/>
      <c r="G20" s="40"/>
    </row>
    <row r="21" spans="1:12" ht="15.75" thickBot="1" x14ac:dyDescent="0.3">
      <c r="B21" s="41"/>
      <c r="C21" s="41"/>
      <c r="D21" s="41"/>
      <c r="E21" s="41"/>
      <c r="F21" s="41"/>
      <c r="G21" s="41"/>
      <c r="H21" s="41"/>
    </row>
    <row r="22" spans="1:12" x14ac:dyDescent="0.25">
      <c r="B22" s="42" t="s">
        <v>115</v>
      </c>
      <c r="C22" s="43" t="s">
        <v>116</v>
      </c>
      <c r="D22" s="43"/>
      <c r="E22" s="43"/>
      <c r="F22" s="43"/>
      <c r="G22" s="43"/>
      <c r="H22" s="43"/>
      <c r="I22" s="43" t="s">
        <v>117</v>
      </c>
      <c r="J22" s="43"/>
      <c r="K22" s="43"/>
      <c r="L22" s="44"/>
    </row>
    <row r="23" spans="1:12" x14ac:dyDescent="0.25">
      <c r="B23" s="45" t="s">
        <v>54</v>
      </c>
      <c r="C23" s="15" t="s">
        <v>118</v>
      </c>
      <c r="D23" s="15"/>
      <c r="E23" s="15" t="s">
        <v>119</v>
      </c>
      <c r="F23" s="15"/>
      <c r="G23" s="15" t="s">
        <v>120</v>
      </c>
      <c r="H23" s="15"/>
      <c r="I23" s="15" t="s">
        <v>118</v>
      </c>
      <c r="J23" s="15"/>
      <c r="K23" s="15" t="s">
        <v>119</v>
      </c>
      <c r="L23" s="16"/>
    </row>
    <row r="24" spans="1:12" ht="15.75" thickBot="1" x14ac:dyDescent="0.3">
      <c r="B24" s="46" t="s">
        <v>121</v>
      </c>
      <c r="C24" s="47" t="s">
        <v>5</v>
      </c>
      <c r="D24" s="47" t="s">
        <v>122</v>
      </c>
      <c r="E24" s="47" t="s">
        <v>5</v>
      </c>
      <c r="F24" s="47" t="s">
        <v>122</v>
      </c>
      <c r="G24" s="47" t="s">
        <v>5</v>
      </c>
      <c r="H24" s="47" t="s">
        <v>122</v>
      </c>
      <c r="I24" s="47" t="s">
        <v>5</v>
      </c>
      <c r="J24" s="47" t="s">
        <v>122</v>
      </c>
      <c r="K24" s="47" t="s">
        <v>5</v>
      </c>
      <c r="L24" s="48" t="s">
        <v>122</v>
      </c>
    </row>
    <row r="25" spans="1:12" x14ac:dyDescent="0.25">
      <c r="B25" s="49" t="s">
        <v>123</v>
      </c>
      <c r="C25" s="43">
        <v>6.47</v>
      </c>
      <c r="D25" s="43">
        <v>6.49</v>
      </c>
      <c r="E25" s="43"/>
      <c r="F25" s="43"/>
      <c r="G25" s="43"/>
      <c r="H25" s="43"/>
      <c r="I25" s="43"/>
      <c r="J25" s="43"/>
      <c r="K25" s="43"/>
      <c r="L25" s="44"/>
    </row>
    <row r="26" spans="1:12" x14ac:dyDescent="0.25">
      <c r="B26" s="14" t="s">
        <v>123</v>
      </c>
      <c r="C26" s="15">
        <v>6.15</v>
      </c>
      <c r="D26" s="15">
        <v>6.24</v>
      </c>
      <c r="E26" s="15"/>
      <c r="F26" s="15"/>
      <c r="G26" s="15"/>
      <c r="H26" s="15"/>
      <c r="I26" s="15"/>
      <c r="J26" s="15"/>
      <c r="K26" s="15"/>
      <c r="L26" s="16"/>
    </row>
    <row r="27" spans="1:12" x14ac:dyDescent="0.25">
      <c r="B27" s="14" t="s">
        <v>123</v>
      </c>
      <c r="C27" s="15">
        <v>5.77</v>
      </c>
      <c r="D27" s="15">
        <v>5.9</v>
      </c>
      <c r="E27" s="15"/>
      <c r="F27" s="15"/>
      <c r="G27" s="15"/>
      <c r="H27" s="15"/>
      <c r="I27" s="15"/>
      <c r="J27" s="15"/>
      <c r="K27" s="15"/>
      <c r="L27" s="16"/>
    </row>
    <row r="28" spans="1:12" x14ac:dyDescent="0.25">
      <c r="B28" s="14" t="s">
        <v>123</v>
      </c>
      <c r="C28" s="15">
        <v>5.77</v>
      </c>
      <c r="D28" s="15">
        <v>5.9</v>
      </c>
      <c r="E28" s="15"/>
      <c r="F28" s="15"/>
      <c r="G28" s="15"/>
      <c r="H28" s="15"/>
      <c r="I28" s="15"/>
      <c r="J28" s="15"/>
      <c r="K28" s="15"/>
      <c r="L28" s="16"/>
    </row>
    <row r="29" spans="1:12" x14ac:dyDescent="0.25">
      <c r="B29" s="14" t="s">
        <v>124</v>
      </c>
      <c r="C29" s="15">
        <v>5.7</v>
      </c>
      <c r="D29" s="15">
        <v>6.14</v>
      </c>
      <c r="E29" s="15"/>
      <c r="F29" s="15"/>
      <c r="G29" s="15"/>
      <c r="H29" s="15"/>
      <c r="I29" s="15"/>
      <c r="J29" s="15"/>
      <c r="K29" s="15"/>
      <c r="L29" s="16"/>
    </row>
    <row r="30" spans="1:12" x14ac:dyDescent="0.25">
      <c r="B30" s="14" t="s">
        <v>125</v>
      </c>
      <c r="C30" s="15">
        <v>5.54</v>
      </c>
      <c r="D30" s="15">
        <v>5.81</v>
      </c>
      <c r="E30" s="15"/>
      <c r="F30" s="15"/>
      <c r="G30" s="15"/>
      <c r="H30" s="15"/>
      <c r="I30" s="15"/>
      <c r="J30" s="15"/>
      <c r="K30" s="15"/>
      <c r="L30" s="16"/>
    </row>
    <row r="31" spans="1:12" x14ac:dyDescent="0.25">
      <c r="B31" s="14" t="s">
        <v>126</v>
      </c>
      <c r="C31" s="15">
        <v>5.8</v>
      </c>
      <c r="D31" s="15">
        <v>6.5</v>
      </c>
      <c r="E31" s="15">
        <v>4.0199999999999996</v>
      </c>
      <c r="F31" s="15">
        <v>4.21</v>
      </c>
      <c r="G31" s="15"/>
      <c r="H31" s="15"/>
      <c r="I31" s="15"/>
      <c r="J31" s="15"/>
      <c r="K31" s="15"/>
      <c r="L31" s="16"/>
    </row>
    <row r="32" spans="1:12" x14ac:dyDescent="0.25">
      <c r="B32" s="14" t="s">
        <v>127</v>
      </c>
      <c r="C32" s="15">
        <v>5.87</v>
      </c>
      <c r="D32" s="15">
        <v>6.09</v>
      </c>
      <c r="E32" s="15">
        <v>4.0999999999999996</v>
      </c>
      <c r="F32" s="15">
        <v>4.18</v>
      </c>
      <c r="G32" s="15">
        <v>5.48</v>
      </c>
      <c r="H32" s="15">
        <v>5.93</v>
      </c>
      <c r="I32" s="15"/>
      <c r="J32" s="15"/>
      <c r="K32" s="15"/>
      <c r="L32" s="16"/>
    </row>
    <row r="33" spans="2:12" x14ac:dyDescent="0.25">
      <c r="B33" s="14" t="s">
        <v>128</v>
      </c>
      <c r="C33" s="15">
        <v>5.31</v>
      </c>
      <c r="D33" s="15">
        <v>5.93</v>
      </c>
      <c r="E33" s="15"/>
      <c r="F33" s="15"/>
      <c r="G33" s="15"/>
      <c r="H33" s="15"/>
      <c r="I33" s="15"/>
      <c r="J33" s="15"/>
      <c r="K33" s="15"/>
      <c r="L33" s="16"/>
    </row>
    <row r="34" spans="2:12" x14ac:dyDescent="0.25">
      <c r="B34" s="14" t="s">
        <v>129</v>
      </c>
      <c r="C34" s="15">
        <v>6.14</v>
      </c>
      <c r="D34" s="15">
        <v>6.18</v>
      </c>
      <c r="E34" s="15"/>
      <c r="F34" s="15"/>
      <c r="G34" s="15"/>
      <c r="H34" s="15"/>
      <c r="I34" s="15"/>
      <c r="J34" s="15"/>
      <c r="K34" s="15"/>
      <c r="L34" s="16"/>
    </row>
    <row r="35" spans="2:12" x14ac:dyDescent="0.25">
      <c r="B35" s="14" t="s">
        <v>130</v>
      </c>
      <c r="C35" s="15">
        <v>6.08</v>
      </c>
      <c r="D35" s="15">
        <v>6.28</v>
      </c>
      <c r="E35" s="15">
        <v>2.69</v>
      </c>
      <c r="F35" s="15">
        <v>4.34</v>
      </c>
      <c r="G35" s="15"/>
      <c r="H35" s="15"/>
      <c r="I35" s="15"/>
      <c r="J35" s="15"/>
      <c r="K35" s="15"/>
      <c r="L35" s="16"/>
    </row>
    <row r="36" spans="2:12" x14ac:dyDescent="0.25">
      <c r="B36" s="14" t="s">
        <v>130</v>
      </c>
      <c r="C36" s="15">
        <v>6.26</v>
      </c>
      <c r="D36" s="15">
        <v>6.36</v>
      </c>
      <c r="E36" s="15">
        <v>3.98</v>
      </c>
      <c r="F36" s="15">
        <v>5.14</v>
      </c>
      <c r="G36" s="15"/>
      <c r="H36" s="15"/>
      <c r="I36" s="15"/>
      <c r="J36" s="15"/>
      <c r="K36" s="15"/>
      <c r="L36" s="16"/>
    </row>
    <row r="37" spans="2:12" x14ac:dyDescent="0.25">
      <c r="B37" s="14" t="s">
        <v>130</v>
      </c>
      <c r="C37" s="15">
        <v>6.19</v>
      </c>
      <c r="D37" s="15">
        <v>6.37</v>
      </c>
      <c r="E37" s="15">
        <v>3.63</v>
      </c>
      <c r="F37" s="15">
        <v>4.37</v>
      </c>
      <c r="G37" s="15"/>
      <c r="H37" s="15"/>
      <c r="I37" s="15"/>
      <c r="J37" s="15"/>
      <c r="K37" s="15"/>
      <c r="L37" s="16"/>
    </row>
    <row r="38" spans="2:12" x14ac:dyDescent="0.25">
      <c r="B38" s="14" t="s">
        <v>131</v>
      </c>
      <c r="C38" s="15">
        <v>5.41</v>
      </c>
      <c r="D38" s="15">
        <v>6.01</v>
      </c>
      <c r="E38" s="15"/>
      <c r="F38" s="15"/>
      <c r="G38" s="15"/>
      <c r="H38" s="15"/>
      <c r="I38" s="15"/>
      <c r="J38" s="15"/>
      <c r="K38" s="15"/>
      <c r="L38" s="16"/>
    </row>
    <row r="39" spans="2:12" x14ac:dyDescent="0.25">
      <c r="B39" s="14" t="s">
        <v>132</v>
      </c>
      <c r="C39" s="15"/>
      <c r="D39" s="15"/>
      <c r="E39" s="15"/>
      <c r="F39" s="15"/>
      <c r="G39" s="15"/>
      <c r="H39" s="15"/>
      <c r="I39" s="15">
        <v>5.75</v>
      </c>
      <c r="J39" s="15">
        <v>6.32</v>
      </c>
      <c r="K39" s="15">
        <v>5.44</v>
      </c>
      <c r="L39" s="16">
        <v>5.54</v>
      </c>
    </row>
    <row r="40" spans="2:12" ht="15.75" thickBot="1" x14ac:dyDescent="0.3">
      <c r="B40" s="50" t="s">
        <v>133</v>
      </c>
      <c r="C40" s="51"/>
      <c r="D40" s="51">
        <v>6</v>
      </c>
      <c r="E40" s="51"/>
      <c r="F40" s="51">
        <v>4</v>
      </c>
      <c r="G40" s="51"/>
      <c r="H40" s="51"/>
      <c r="I40" s="51"/>
      <c r="J40" s="51">
        <v>6</v>
      </c>
      <c r="K40" s="51"/>
      <c r="L40" s="52"/>
    </row>
    <row r="41" spans="2:12" x14ac:dyDescent="0.25">
      <c r="C41">
        <f>MIN(C25:C39)</f>
        <v>5.31</v>
      </c>
      <c r="D41">
        <f>MAX(D25:D40)</f>
        <v>6.5</v>
      </c>
      <c r="E41">
        <f>MIN(E25:E39)</f>
        <v>2.69</v>
      </c>
      <c r="F41">
        <f>MAX(F25:F40)</f>
        <v>5.14</v>
      </c>
      <c r="G41">
        <f>MIN(G25:G39)</f>
        <v>5.48</v>
      </c>
      <c r="H41">
        <f>MAX(H25:H40)</f>
        <v>5.93</v>
      </c>
      <c r="I41">
        <f>MIN(I25:I39)</f>
        <v>5.75</v>
      </c>
      <c r="J41">
        <f>MAX(J25:J40)</f>
        <v>6.32</v>
      </c>
      <c r="K41">
        <f>MIN(K25:K39)</f>
        <v>5.44</v>
      </c>
      <c r="L41">
        <f>MAX(L25:L40)</f>
        <v>5.54</v>
      </c>
    </row>
    <row r="67" spans="2:2" x14ac:dyDescent="0.25">
      <c r="B67" t="s">
        <v>134</v>
      </c>
    </row>
  </sheetData>
  <mergeCells count="5">
    <mergeCell ref="S4:S8"/>
    <mergeCell ref="T4:Y4"/>
    <mergeCell ref="T5:U7"/>
    <mergeCell ref="V5:W7"/>
    <mergeCell ref="X5:Y7"/>
  </mergeCells>
  <hyperlinks>
    <hyperlink ref="X12" r:id="rId1" location="t1fn1" display="http://www.ncbi.nlm.nih.gov/pmc/articles/PMC2820971/table/t1/ - t1fn1"/>
    <hyperlink ref="B23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tbl_logRemoval</vt:lpstr>
      <vt:lpstr>tbl_logRemoval (literature)</vt:lpstr>
    </vt:vector>
  </TitlesOfParts>
  <Company>KWR Watercycle Research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Smeets, Patrick</dc:creator>
  <cp:lastModifiedBy>Smeets, Patrick</cp:lastModifiedBy>
  <dcterms:created xsi:type="dcterms:W3CDTF">2018-10-08T13:38:44Z</dcterms:created>
  <dcterms:modified xsi:type="dcterms:W3CDTF">2018-10-08T13:51:18Z</dcterms:modified>
</cp:coreProperties>
</file>