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 activeTab="1"/>
  </bookViews>
  <sheets>
    <sheet name="tbl_inflow corrected" sheetId="2" r:id="rId1"/>
    <sheet name="Tabelle1" sheetId="3" r:id="rId2"/>
  </sheets>
  <definedNames>
    <definedName name="data">'tbl_inflow corrected'!$N$27,'tbl_inflow corrected'!$D$3:$N$27</definedName>
  </definedNames>
  <calcPr calcId="145621"/>
</workbook>
</file>

<file path=xl/calcChain.xml><?xml version="1.0" encoding="utf-8"?>
<calcChain xmlns="http://schemas.openxmlformats.org/spreadsheetml/2006/main">
  <c r="I25" i="3" l="1"/>
  <c r="H25" i="3"/>
  <c r="D25" i="3"/>
  <c r="I24" i="3"/>
  <c r="H24" i="3"/>
  <c r="D24" i="3"/>
  <c r="I23" i="3"/>
  <c r="H23" i="3"/>
  <c r="I22" i="3"/>
  <c r="H22" i="3"/>
  <c r="I21" i="3"/>
  <c r="H21" i="3"/>
  <c r="D21" i="3"/>
  <c r="I20" i="3"/>
  <c r="H20" i="3"/>
  <c r="D20" i="3"/>
  <c r="I19" i="3"/>
  <c r="H19" i="3"/>
  <c r="D19" i="3"/>
  <c r="I18" i="3"/>
  <c r="H18" i="3"/>
  <c r="I17" i="3"/>
  <c r="H17" i="3"/>
  <c r="D17" i="3"/>
  <c r="I16" i="3"/>
  <c r="H16" i="3"/>
  <c r="D16" i="3"/>
  <c r="I15" i="3"/>
  <c r="H15" i="3"/>
  <c r="I14" i="3"/>
  <c r="H14" i="3"/>
  <c r="I13" i="3"/>
  <c r="H13" i="3"/>
  <c r="D13" i="3"/>
  <c r="I12" i="3"/>
  <c r="H12" i="3"/>
  <c r="D12" i="3"/>
  <c r="I11" i="3"/>
  <c r="H11" i="3"/>
  <c r="D11" i="3"/>
  <c r="I10" i="3"/>
  <c r="H10" i="3"/>
  <c r="I9" i="3"/>
  <c r="H9" i="3"/>
  <c r="D9" i="3"/>
  <c r="I8" i="3"/>
  <c r="H8" i="3"/>
  <c r="D8" i="3"/>
  <c r="I7" i="3"/>
  <c r="H7" i="3"/>
  <c r="I6" i="3"/>
  <c r="H6" i="3"/>
  <c r="I5" i="3"/>
  <c r="H5" i="3"/>
  <c r="D5" i="3"/>
  <c r="I4" i="3"/>
  <c r="H4" i="3"/>
  <c r="D4" i="3"/>
  <c r="I3" i="3"/>
  <c r="H3" i="3"/>
  <c r="D3" i="3"/>
  <c r="I2" i="3"/>
  <c r="H2" i="3"/>
  <c r="L27" i="2" l="1"/>
  <c r="K27" i="2"/>
  <c r="G27" i="2"/>
  <c r="L26" i="2"/>
  <c r="K26" i="2"/>
  <c r="G26" i="2"/>
  <c r="L25" i="2"/>
  <c r="K25" i="2"/>
  <c r="L24" i="2"/>
  <c r="K24" i="2"/>
  <c r="L23" i="2"/>
  <c r="K23" i="2"/>
  <c r="G23" i="2"/>
  <c r="L22" i="2"/>
  <c r="K22" i="2"/>
  <c r="G22" i="2"/>
  <c r="L21" i="2"/>
  <c r="K21" i="2"/>
  <c r="G21" i="2"/>
  <c r="L20" i="2"/>
  <c r="K20" i="2"/>
  <c r="L19" i="2"/>
  <c r="K19" i="2"/>
  <c r="G19" i="2"/>
  <c r="L18" i="2"/>
  <c r="K18" i="2"/>
  <c r="G18" i="2"/>
  <c r="L17" i="2"/>
  <c r="K17" i="2"/>
  <c r="L16" i="2"/>
  <c r="K16" i="2"/>
  <c r="L15" i="2"/>
  <c r="K15" i="2"/>
  <c r="G15" i="2"/>
  <c r="L14" i="2"/>
  <c r="K14" i="2"/>
  <c r="G14" i="2"/>
  <c r="L13" i="2"/>
  <c r="K13" i="2"/>
  <c r="G13" i="2"/>
  <c r="L12" i="2"/>
  <c r="K12" i="2"/>
  <c r="L11" i="2"/>
  <c r="K11" i="2"/>
  <c r="G11" i="2"/>
  <c r="L10" i="2"/>
  <c r="K10" i="2"/>
  <c r="G10" i="2"/>
  <c r="L9" i="2"/>
  <c r="K9" i="2"/>
  <c r="L8" i="2"/>
  <c r="K8" i="2"/>
  <c r="L7" i="2"/>
  <c r="K7" i="2"/>
  <c r="G7" i="2"/>
  <c r="L6" i="2"/>
  <c r="K6" i="2"/>
  <c r="G6" i="2"/>
  <c r="L5" i="2"/>
  <c r="K5" i="2"/>
  <c r="G5" i="2"/>
  <c r="L4" i="2"/>
  <c r="K4" i="2"/>
</calcChain>
</file>

<file path=xl/sharedStrings.xml><?xml version="1.0" encoding="utf-8"?>
<sst xmlns="http://schemas.openxmlformats.org/spreadsheetml/2006/main" count="237" uniqueCount="57">
  <si>
    <t>New column</t>
  </si>
  <si>
    <t>tbl_inflow</t>
  </si>
  <si>
    <t>New refrence</t>
  </si>
  <si>
    <t>Calculated</t>
  </si>
  <si>
    <t>Reference</t>
  </si>
  <si>
    <t>WaterSourceName</t>
  </si>
  <si>
    <t>WaterSourceDescription</t>
  </si>
  <si>
    <t>PathogenID</t>
  </si>
  <si>
    <t>ReferenceID</t>
  </si>
  <si>
    <t>WaterSourceID</t>
  </si>
  <si>
    <t>mean</t>
  </si>
  <si>
    <t>min</t>
  </si>
  <si>
    <t>max</t>
  </si>
  <si>
    <t>distribution</t>
  </si>
  <si>
    <t>alpha</t>
  </si>
  <si>
    <t>beta</t>
  </si>
  <si>
    <t>PathogenInReference</t>
  </si>
  <si>
    <t>NotesInflow</t>
  </si>
  <si>
    <t xml:space="preserve">WHO (2006) safe use wastewater V2 </t>
  </si>
  <si>
    <t>sewage, treated</t>
  </si>
  <si>
    <t>Municipal sewage that has received secondary, so including activated sludge</t>
  </si>
  <si>
    <t>uniform</t>
  </si>
  <si>
    <t>enteric viruses</t>
  </si>
  <si>
    <t>calculated from raw (T3.2)*removal(T5.2)</t>
  </si>
  <si>
    <t>WHO 2011 T7.6</t>
  </si>
  <si>
    <t>surface water, general</t>
  </si>
  <si>
    <t>Rivers, lakes, ponds. Select this categogy if no indication of the level of contamination is known</t>
  </si>
  <si>
    <t>Rota</t>
  </si>
  <si>
    <t>WHO GDWQ (2004)</t>
  </si>
  <si>
    <t>surface water, contaminated</t>
  </si>
  <si>
    <t>Rivers, lakes, ponds that are prone to discharge of treated or untreated wastewater or other sources of fecal contamination are known (e.g. cattle accessing the water, runoff from agricultural land)</t>
  </si>
  <si>
    <t>"High detectable concentration""Impaced rivers and streames"</t>
  </si>
  <si>
    <t>surface water, protected</t>
  </si>
  <si>
    <t>Rivers, lakes, ponds where the absence of pollution is actively managed, e.g. in protcted catchments</t>
  </si>
  <si>
    <t>viruses</t>
  </si>
  <si>
    <t xml:space="preserve"> "High detectable concentration""Wilderness rivers and streams" </t>
  </si>
  <si>
    <t>KWR 2016.081 (min set to zero)</t>
  </si>
  <si>
    <t>rainwater, rooftop harvesting</t>
  </si>
  <si>
    <t>Rainwater collected from rooftops or other surface areas which are kept relatively clean</t>
  </si>
  <si>
    <t>Collected from several literature in this report (min set to zero)</t>
  </si>
  <si>
    <t>Sales Ortells 2015</t>
  </si>
  <si>
    <t>rainwater, stormwater harvesting</t>
  </si>
  <si>
    <t>Rainwater collected from roads or other surfaces which are likely to be contaminated</t>
  </si>
  <si>
    <t>norovirus</t>
  </si>
  <si>
    <t>entered 5% and 95% of the lognormal distribution</t>
  </si>
  <si>
    <t>Municipal sewage that has not received any treatment or only minimal treatment e.g. sedimentation</t>
  </si>
  <si>
    <t>WHO (2004) GDWQ</t>
  </si>
  <si>
    <t>sewage, raw</t>
  </si>
  <si>
    <t>Groundwater, especially shallow wells, may be contaminated from ingress from the surface (manure, latrines) or contamination through the well head</t>
  </si>
  <si>
    <t>Campylobacter</t>
  </si>
  <si>
    <t>Cryptosporidium</t>
  </si>
  <si>
    <t xml:space="preserve">KWR 2016.081 </t>
  </si>
  <si>
    <t>groundwater</t>
  </si>
  <si>
    <t>http://www.who.int/water_sanitation_health/wastewater/wwuvol2intro.pdf</t>
  </si>
  <si>
    <t>http://www.who.int/water_sanitation_health/dwq/GDWQ2004web.pdf</t>
  </si>
  <si>
    <t>https://library.kwrwater.nl/publication/54026237/  or  http://api.kwrwater.nl//uploads/2017/09/BTO-2016.017-QMRA-van-het-distributienet.pdf</t>
  </si>
  <si>
    <t>https://repository.tudelft.nl/islandora/object/uuid:0e41d07b-9f44-4220-aaac-e22c73c5074a?collection=research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</si>
</sst>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 * #,##0.00000_ ;_ * \-#,##0.00000_ ;_ * &quot;-&quot;??_ ;_ @_ "/>
    <numFmt numFmtId="166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1" xfId="0" applyFill="1" applyBorder="1"/>
    <xf numFmtId="0" fontId="2" fillId="0" borderId="0" xfId="0" applyFont="1"/>
    <xf numFmtId="0" fontId="0" fillId="0" borderId="0" xfId="0" applyFill="1" applyBorder="1"/>
    <xf numFmtId="0" fontId="0" fillId="3" borderId="0" xfId="0" applyFill="1"/>
    <xf numFmtId="0" fontId="0" fillId="4" borderId="2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2" fillId="0" borderId="4" xfId="0" applyFont="1" applyBorder="1"/>
    <xf numFmtId="0" fontId="2" fillId="0" borderId="4" xfId="0" applyFont="1" applyFill="1" applyBorder="1"/>
    <xf numFmtId="0" fontId="2" fillId="2" borderId="4" xfId="0" applyFont="1" applyFill="1" applyBorder="1"/>
    <xf numFmtId="0" fontId="2" fillId="0" borderId="0" xfId="0" applyFont="1" applyFill="1" applyBorder="1"/>
    <xf numFmtId="0" fontId="0" fillId="0" borderId="4" xfId="0" applyFill="1" applyBorder="1"/>
    <xf numFmtId="0" fontId="0" fillId="5" borderId="4" xfId="0" applyFill="1" applyBorder="1"/>
    <xf numFmtId="0" fontId="0" fillId="3" borderId="4" xfId="0" applyFill="1" applyBorder="1"/>
    <xf numFmtId="0" fontId="0" fillId="2" borderId="4" xfId="0" applyFill="1" applyBorder="1"/>
    <xf numFmtId="1" fontId="0" fillId="4" borderId="4" xfId="0" applyNumberFormat="1" applyFill="1" applyBorder="1"/>
    <xf numFmtId="2" fontId="0" fillId="5" borderId="4" xfId="1" applyNumberFormat="1" applyFont="1" applyFill="1" applyBorder="1"/>
    <xf numFmtId="1" fontId="0" fillId="5" borderId="4" xfId="1" applyNumberFormat="1" applyFont="1" applyFill="1" applyBorder="1"/>
    <xf numFmtId="1" fontId="0" fillId="0" borderId="0" xfId="1" applyNumberFormat="1" applyFont="1" applyFill="1" applyBorder="1"/>
    <xf numFmtId="0" fontId="0" fillId="4" borderId="4" xfId="0" applyFill="1" applyBorder="1"/>
    <xf numFmtId="1" fontId="0" fillId="5" borderId="4" xfId="0" applyNumberFormat="1" applyFill="1" applyBorder="1"/>
    <xf numFmtId="164" fontId="0" fillId="5" borderId="4" xfId="1" applyFont="1" applyFill="1" applyBorder="1"/>
    <xf numFmtId="1" fontId="0" fillId="2" borderId="4" xfId="1" applyNumberFormat="1" applyFont="1" applyFill="1" applyBorder="1"/>
    <xf numFmtId="9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0" fontId="0" fillId="0" borderId="5" xfId="0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workbookViewId="0">
      <selection activeCell="D3" sqref="D3:N27"/>
    </sheetView>
  </sheetViews>
  <sheetFormatPr baseColWidth="10" defaultColWidth="9.140625" defaultRowHeight="15" x14ac:dyDescent="0.25"/>
  <cols>
    <col min="1" max="1" width="28.7109375" customWidth="1"/>
    <col min="2" max="2" width="31.28515625" bestFit="1" customWidth="1"/>
    <col min="3" max="3" width="17.42578125" customWidth="1"/>
    <col min="4" max="4" width="11.28515625" bestFit="1" customWidth="1"/>
    <col min="5" max="6" width="17.42578125" customWidth="1"/>
    <col min="7" max="7" width="12" bestFit="1" customWidth="1"/>
    <col min="8" max="8" width="9.42578125" bestFit="1" customWidth="1"/>
    <col min="9" max="9" width="10.5703125" bestFit="1" customWidth="1"/>
    <col min="10" max="12" width="10.5703125" customWidth="1"/>
    <col min="13" max="13" width="20.5703125" bestFit="1" customWidth="1"/>
    <col min="14" max="14" width="60.28515625" bestFit="1" customWidth="1"/>
    <col min="15" max="15" width="10" bestFit="1" customWidth="1"/>
    <col min="16" max="16" width="13.7109375" bestFit="1" customWidth="1"/>
    <col min="17" max="17" width="16" bestFit="1" customWidth="1"/>
    <col min="19" max="19" width="12.42578125" customWidth="1"/>
    <col min="20" max="20" width="18.7109375" bestFit="1" customWidth="1"/>
    <col min="21" max="21" width="24.140625" bestFit="1" customWidth="1"/>
    <col min="22" max="22" width="10" bestFit="1" customWidth="1"/>
    <col min="24" max="24" width="12" bestFit="1" customWidth="1"/>
    <col min="25" max="25" width="31.140625" customWidth="1"/>
  </cols>
  <sheetData>
    <row r="1" spans="1:24" x14ac:dyDescent="0.25">
      <c r="G1" s="1" t="s">
        <v>0</v>
      </c>
      <c r="M1" s="1" t="s">
        <v>0</v>
      </c>
      <c r="N1" s="1" t="s">
        <v>0</v>
      </c>
    </row>
    <row r="2" spans="1:24" s="3" customFormat="1" x14ac:dyDescent="0.25">
      <c r="A2" s="2" t="s">
        <v>1</v>
      </c>
      <c r="C2"/>
      <c r="D2"/>
      <c r="E2" s="4" t="s">
        <v>2</v>
      </c>
      <c r="F2"/>
      <c r="G2" s="5" t="s">
        <v>3</v>
      </c>
      <c r="H2" s="6"/>
      <c r="I2" s="7"/>
      <c r="J2" s="8"/>
      <c r="K2" s="8"/>
      <c r="L2" s="8"/>
    </row>
    <row r="3" spans="1:24" s="12" customFormat="1" x14ac:dyDescent="0.25">
      <c r="A3" s="9" t="s">
        <v>4</v>
      </c>
      <c r="B3" s="10" t="s">
        <v>5</v>
      </c>
      <c r="C3" s="10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10" t="s">
        <v>13</v>
      </c>
      <c r="K3" s="10" t="s">
        <v>14</v>
      </c>
      <c r="L3" s="10" t="s">
        <v>15</v>
      </c>
      <c r="M3" s="11" t="s">
        <v>16</v>
      </c>
      <c r="N3" s="11" t="s">
        <v>17</v>
      </c>
    </row>
    <row r="4" spans="1:24" s="3" customFormat="1" x14ac:dyDescent="0.25">
      <c r="A4" s="13" t="s">
        <v>18</v>
      </c>
      <c r="B4" s="13" t="s">
        <v>19</v>
      </c>
      <c r="C4" s="13" t="s">
        <v>20</v>
      </c>
      <c r="D4" s="14">
        <v>32</v>
      </c>
      <c r="E4" s="15">
        <v>42</v>
      </c>
      <c r="F4" s="14">
        <v>1</v>
      </c>
      <c r="G4" s="14">
        <v>16</v>
      </c>
      <c r="H4" s="14">
        <v>0.1</v>
      </c>
      <c r="I4" s="14">
        <v>1000</v>
      </c>
      <c r="J4" s="14" t="s">
        <v>21</v>
      </c>
      <c r="K4" s="14">
        <f>H4</f>
        <v>0.1</v>
      </c>
      <c r="L4" s="14">
        <f>I4</f>
        <v>1000</v>
      </c>
      <c r="M4" s="16" t="s">
        <v>22</v>
      </c>
      <c r="N4" s="16" t="s">
        <v>23</v>
      </c>
    </row>
    <row r="5" spans="1:24" s="3" customFormat="1" x14ac:dyDescent="0.25">
      <c r="A5" s="13" t="s">
        <v>24</v>
      </c>
      <c r="B5" s="13" t="s">
        <v>25</v>
      </c>
      <c r="C5" s="13" t="s">
        <v>26</v>
      </c>
      <c r="D5" s="14">
        <v>32</v>
      </c>
      <c r="E5" s="14">
        <v>39</v>
      </c>
      <c r="F5" s="14">
        <v>2</v>
      </c>
      <c r="G5" s="17">
        <f>AVERAGE(H5,I5)</f>
        <v>50.005000000000003</v>
      </c>
      <c r="H5" s="18">
        <v>0.01</v>
      </c>
      <c r="I5" s="19">
        <v>100</v>
      </c>
      <c r="J5" s="14" t="s">
        <v>21</v>
      </c>
      <c r="K5" s="14">
        <f t="shared" ref="K5:L27" si="0">H5</f>
        <v>0.01</v>
      </c>
      <c r="L5" s="14">
        <f t="shared" si="0"/>
        <v>100</v>
      </c>
      <c r="M5" s="16" t="s">
        <v>27</v>
      </c>
      <c r="N5" s="16"/>
      <c r="W5" s="20"/>
      <c r="X5" s="20"/>
    </row>
    <row r="6" spans="1:24" s="3" customFormat="1" x14ac:dyDescent="0.25">
      <c r="A6" s="13" t="s">
        <v>28</v>
      </c>
      <c r="B6" s="13" t="s">
        <v>29</v>
      </c>
      <c r="C6" s="13" t="s">
        <v>30</v>
      </c>
      <c r="D6" s="14">
        <v>32</v>
      </c>
      <c r="E6" s="15">
        <v>43</v>
      </c>
      <c r="F6" s="14">
        <v>3</v>
      </c>
      <c r="G6" s="17">
        <f t="shared" ref="G6:G7" si="1">AVERAGE(H6,I6)</f>
        <v>45</v>
      </c>
      <c r="H6" s="14">
        <v>30</v>
      </c>
      <c r="I6" s="14">
        <v>60</v>
      </c>
      <c r="J6" s="14" t="s">
        <v>21</v>
      </c>
      <c r="K6" s="14">
        <f t="shared" si="0"/>
        <v>30</v>
      </c>
      <c r="L6" s="14">
        <f t="shared" si="0"/>
        <v>60</v>
      </c>
      <c r="M6" s="16" t="s">
        <v>22</v>
      </c>
      <c r="N6" s="16" t="s">
        <v>31</v>
      </c>
    </row>
    <row r="7" spans="1:24" s="3" customFormat="1" x14ac:dyDescent="0.25">
      <c r="A7" s="13" t="s">
        <v>28</v>
      </c>
      <c r="B7" s="13" t="s">
        <v>32</v>
      </c>
      <c r="C7" s="13" t="s">
        <v>33</v>
      </c>
      <c r="D7" s="14">
        <v>32</v>
      </c>
      <c r="E7" s="15">
        <v>43</v>
      </c>
      <c r="F7" s="14">
        <v>4</v>
      </c>
      <c r="G7" s="17">
        <f t="shared" si="1"/>
        <v>1.5</v>
      </c>
      <c r="H7" s="14">
        <v>0</v>
      </c>
      <c r="I7" s="14">
        <v>3</v>
      </c>
      <c r="J7" s="14" t="s">
        <v>21</v>
      </c>
      <c r="K7" s="14">
        <f t="shared" si="0"/>
        <v>0</v>
      </c>
      <c r="L7" s="14">
        <f t="shared" si="0"/>
        <v>3</v>
      </c>
      <c r="M7" s="16" t="s">
        <v>34</v>
      </c>
      <c r="N7" s="16" t="s">
        <v>35</v>
      </c>
    </row>
    <row r="8" spans="1:24" s="3" customFormat="1" x14ac:dyDescent="0.25">
      <c r="A8" s="13" t="s">
        <v>36</v>
      </c>
      <c r="B8" s="13" t="s">
        <v>37</v>
      </c>
      <c r="C8" s="13" t="s">
        <v>38</v>
      </c>
      <c r="D8" s="14">
        <v>32</v>
      </c>
      <c r="E8" s="15">
        <v>44</v>
      </c>
      <c r="F8" s="14">
        <v>5</v>
      </c>
      <c r="G8" s="14">
        <v>0</v>
      </c>
      <c r="H8" s="21">
        <v>0</v>
      </c>
      <c r="I8" s="14">
        <v>0.01</v>
      </c>
      <c r="J8" s="14" t="s">
        <v>21</v>
      </c>
      <c r="K8" s="14">
        <f t="shared" si="0"/>
        <v>0</v>
      </c>
      <c r="L8" s="14">
        <f t="shared" si="0"/>
        <v>0.01</v>
      </c>
      <c r="M8" s="16" t="s">
        <v>34</v>
      </c>
      <c r="N8" s="16" t="s">
        <v>39</v>
      </c>
    </row>
    <row r="9" spans="1:24" s="3" customFormat="1" x14ac:dyDescent="0.25">
      <c r="A9" s="13" t="s">
        <v>40</v>
      </c>
      <c r="B9" s="13" t="s">
        <v>41</v>
      </c>
      <c r="C9" s="13" t="s">
        <v>42</v>
      </c>
      <c r="D9" s="14">
        <v>32</v>
      </c>
      <c r="E9" s="15">
        <v>45</v>
      </c>
      <c r="F9" s="14">
        <v>6</v>
      </c>
      <c r="G9" s="22">
        <v>25.118864315095799</v>
      </c>
      <c r="H9" s="22">
        <v>9.745106580071349</v>
      </c>
      <c r="I9" s="22">
        <v>64.746069147206157</v>
      </c>
      <c r="J9" s="14" t="s">
        <v>21</v>
      </c>
      <c r="K9" s="23">
        <f t="shared" si="0"/>
        <v>9.745106580071349</v>
      </c>
      <c r="L9" s="23">
        <f t="shared" si="0"/>
        <v>64.746069147206157</v>
      </c>
      <c r="M9" s="16" t="s">
        <v>43</v>
      </c>
      <c r="N9" s="16" t="s">
        <v>44</v>
      </c>
    </row>
    <row r="10" spans="1:24" s="3" customFormat="1" x14ac:dyDescent="0.25">
      <c r="A10" s="13" t="s">
        <v>24</v>
      </c>
      <c r="B10" s="13" t="s">
        <v>47</v>
      </c>
      <c r="C10" s="13" t="s">
        <v>45</v>
      </c>
      <c r="D10" s="14">
        <v>32</v>
      </c>
      <c r="E10" s="14">
        <v>39</v>
      </c>
      <c r="F10" s="14">
        <v>8</v>
      </c>
      <c r="G10" s="17">
        <f t="shared" ref="G10:G15" si="2">AVERAGE(H10,I10)</f>
        <v>2525</v>
      </c>
      <c r="H10" s="19">
        <v>50</v>
      </c>
      <c r="I10" s="19">
        <v>5000</v>
      </c>
      <c r="J10" s="14" t="s">
        <v>21</v>
      </c>
      <c r="K10" s="14">
        <f t="shared" si="0"/>
        <v>50</v>
      </c>
      <c r="L10" s="14">
        <f t="shared" si="0"/>
        <v>5000</v>
      </c>
      <c r="M10" s="16" t="s">
        <v>27</v>
      </c>
      <c r="N10" s="16"/>
      <c r="W10" s="20"/>
      <c r="X10" s="20"/>
    </row>
    <row r="11" spans="1:24" s="3" customFormat="1" x14ac:dyDescent="0.25">
      <c r="A11" s="13" t="s">
        <v>46</v>
      </c>
      <c r="B11" s="28" t="s">
        <v>52</v>
      </c>
      <c r="C11" s="13" t="s">
        <v>48</v>
      </c>
      <c r="D11" s="14">
        <v>32</v>
      </c>
      <c r="E11" s="15">
        <v>43</v>
      </c>
      <c r="F11" s="14">
        <v>7</v>
      </c>
      <c r="G11" s="17">
        <f t="shared" si="2"/>
        <v>1</v>
      </c>
      <c r="H11" s="14">
        <v>0</v>
      </c>
      <c r="I11" s="14">
        <v>2</v>
      </c>
      <c r="J11" s="14" t="s">
        <v>21</v>
      </c>
      <c r="K11" s="14">
        <f t="shared" si="0"/>
        <v>0</v>
      </c>
      <c r="L11" s="14">
        <f t="shared" si="0"/>
        <v>2</v>
      </c>
      <c r="M11" s="16" t="s">
        <v>34</v>
      </c>
      <c r="N11" s="16"/>
    </row>
    <row r="12" spans="1:24" s="3" customFormat="1" x14ac:dyDescent="0.25">
      <c r="A12" s="13" t="s">
        <v>18</v>
      </c>
      <c r="B12" s="13" t="s">
        <v>19</v>
      </c>
      <c r="C12" s="13" t="s">
        <v>20</v>
      </c>
      <c r="D12" s="14">
        <v>3</v>
      </c>
      <c r="E12" s="15">
        <v>42</v>
      </c>
      <c r="F12" s="14">
        <v>1</v>
      </c>
      <c r="G12" s="14">
        <v>3</v>
      </c>
      <c r="H12" s="14">
        <v>1E-3</v>
      </c>
      <c r="I12" s="14">
        <v>1000</v>
      </c>
      <c r="J12" s="14" t="s">
        <v>21</v>
      </c>
      <c r="K12" s="14">
        <f t="shared" si="0"/>
        <v>1E-3</v>
      </c>
      <c r="L12" s="14">
        <f t="shared" si="0"/>
        <v>1000</v>
      </c>
      <c r="M12" s="16" t="s">
        <v>49</v>
      </c>
      <c r="N12" s="16" t="s">
        <v>23</v>
      </c>
    </row>
    <row r="13" spans="1:24" x14ac:dyDescent="0.25">
      <c r="A13" s="13" t="s">
        <v>24</v>
      </c>
      <c r="B13" s="13" t="s">
        <v>25</v>
      </c>
      <c r="C13" s="13" t="s">
        <v>26</v>
      </c>
      <c r="D13" s="14">
        <v>3</v>
      </c>
      <c r="E13" s="14">
        <v>39</v>
      </c>
      <c r="F13" s="14">
        <v>2</v>
      </c>
      <c r="G13" s="17">
        <f t="shared" si="2"/>
        <v>5050</v>
      </c>
      <c r="H13" s="19">
        <v>100</v>
      </c>
      <c r="I13" s="19">
        <v>10000</v>
      </c>
      <c r="J13" s="14" t="s">
        <v>21</v>
      </c>
      <c r="K13" s="14">
        <f t="shared" si="0"/>
        <v>100</v>
      </c>
      <c r="L13" s="14">
        <f t="shared" si="0"/>
        <v>10000</v>
      </c>
      <c r="M13" s="24" t="s">
        <v>49</v>
      </c>
      <c r="N13" s="16"/>
    </row>
    <row r="14" spans="1:24" x14ac:dyDescent="0.25">
      <c r="A14" s="13" t="s">
        <v>28</v>
      </c>
      <c r="B14" s="13" t="s">
        <v>29</v>
      </c>
      <c r="C14" s="13" t="s">
        <v>30</v>
      </c>
      <c r="D14" s="14">
        <v>3</v>
      </c>
      <c r="E14" s="15">
        <v>43</v>
      </c>
      <c r="F14" s="14">
        <v>3</v>
      </c>
      <c r="G14" s="17">
        <f t="shared" si="2"/>
        <v>1295</v>
      </c>
      <c r="H14" s="14">
        <v>90</v>
      </c>
      <c r="I14" s="14">
        <v>2500</v>
      </c>
      <c r="J14" s="14" t="s">
        <v>21</v>
      </c>
      <c r="K14" s="14">
        <f t="shared" si="0"/>
        <v>90</v>
      </c>
      <c r="L14" s="14">
        <f t="shared" si="0"/>
        <v>2500</v>
      </c>
      <c r="M14" s="16" t="s">
        <v>49</v>
      </c>
      <c r="N14" s="16" t="s">
        <v>31</v>
      </c>
    </row>
    <row r="15" spans="1:24" x14ac:dyDescent="0.25">
      <c r="A15" s="13" t="s">
        <v>28</v>
      </c>
      <c r="B15" s="13" t="s">
        <v>32</v>
      </c>
      <c r="C15" s="13" t="s">
        <v>33</v>
      </c>
      <c r="D15" s="14">
        <v>3</v>
      </c>
      <c r="E15" s="15">
        <v>43</v>
      </c>
      <c r="F15" s="14">
        <v>4</v>
      </c>
      <c r="G15" s="17">
        <f t="shared" si="2"/>
        <v>550</v>
      </c>
      <c r="H15" s="14">
        <v>0</v>
      </c>
      <c r="I15" s="14">
        <v>1100</v>
      </c>
      <c r="J15" s="14" t="s">
        <v>21</v>
      </c>
      <c r="K15" s="14">
        <f t="shared" si="0"/>
        <v>0</v>
      </c>
      <c r="L15" s="14">
        <f t="shared" si="0"/>
        <v>1100</v>
      </c>
      <c r="M15" s="16" t="s">
        <v>49</v>
      </c>
      <c r="N15" s="16" t="s">
        <v>35</v>
      </c>
    </row>
    <row r="16" spans="1:24" x14ac:dyDescent="0.25">
      <c r="A16" s="13" t="s">
        <v>36</v>
      </c>
      <c r="B16" s="13" t="s">
        <v>37</v>
      </c>
      <c r="C16" s="13" t="s">
        <v>38</v>
      </c>
      <c r="D16" s="14">
        <v>3</v>
      </c>
      <c r="E16" s="15">
        <v>44</v>
      </c>
      <c r="F16" s="14">
        <v>5</v>
      </c>
      <c r="G16" s="14">
        <v>3</v>
      </c>
      <c r="H16" s="21">
        <v>0</v>
      </c>
      <c r="I16" s="14">
        <v>24</v>
      </c>
      <c r="J16" s="14" t="s">
        <v>21</v>
      </c>
      <c r="K16" s="14">
        <f t="shared" si="0"/>
        <v>0</v>
      </c>
      <c r="L16" s="14">
        <f t="shared" si="0"/>
        <v>24</v>
      </c>
      <c r="M16" s="16" t="s">
        <v>49</v>
      </c>
      <c r="N16" s="16" t="s">
        <v>39</v>
      </c>
    </row>
    <row r="17" spans="1:14" x14ac:dyDescent="0.25">
      <c r="A17" s="13" t="s">
        <v>40</v>
      </c>
      <c r="B17" s="13" t="s">
        <v>41</v>
      </c>
      <c r="C17" s="13" t="s">
        <v>42</v>
      </c>
      <c r="D17" s="14">
        <v>3</v>
      </c>
      <c r="E17" s="15">
        <v>45</v>
      </c>
      <c r="F17" s="14">
        <v>6</v>
      </c>
      <c r="G17" s="22">
        <v>63.095734448019364</v>
      </c>
      <c r="H17" s="22">
        <v>13.869427963512248</v>
      </c>
      <c r="I17" s="22">
        <v>287.03935850911751</v>
      </c>
      <c r="J17" s="14" t="s">
        <v>21</v>
      </c>
      <c r="K17" s="23">
        <f t="shared" si="0"/>
        <v>13.869427963512248</v>
      </c>
      <c r="L17" s="23">
        <f t="shared" si="0"/>
        <v>287.03935850911751</v>
      </c>
      <c r="M17" s="16" t="s">
        <v>49</v>
      </c>
      <c r="N17" s="16" t="s">
        <v>44</v>
      </c>
    </row>
    <row r="18" spans="1:14" x14ac:dyDescent="0.25">
      <c r="A18" s="13" t="s">
        <v>24</v>
      </c>
      <c r="B18" s="13" t="s">
        <v>47</v>
      </c>
      <c r="C18" s="13" t="s">
        <v>45</v>
      </c>
      <c r="D18" s="14">
        <v>3</v>
      </c>
      <c r="E18" s="14">
        <v>39</v>
      </c>
      <c r="F18" s="14">
        <v>8</v>
      </c>
      <c r="G18" s="17">
        <f t="shared" ref="G18:G19" si="3">AVERAGE(H18,I18)</f>
        <v>500050</v>
      </c>
      <c r="H18" s="19">
        <v>100</v>
      </c>
      <c r="I18" s="19">
        <v>1000000</v>
      </c>
      <c r="J18" s="14" t="s">
        <v>21</v>
      </c>
      <c r="K18" s="14">
        <f t="shared" si="0"/>
        <v>100</v>
      </c>
      <c r="L18" s="14">
        <f t="shared" si="0"/>
        <v>1000000</v>
      </c>
      <c r="M18" s="24" t="s">
        <v>49</v>
      </c>
      <c r="N18" s="16"/>
    </row>
    <row r="19" spans="1:14" x14ac:dyDescent="0.25">
      <c r="A19" s="13" t="s">
        <v>46</v>
      </c>
      <c r="B19" s="28" t="s">
        <v>52</v>
      </c>
      <c r="C19" s="13" t="s">
        <v>48</v>
      </c>
      <c r="D19" s="14">
        <v>3</v>
      </c>
      <c r="E19" s="15">
        <v>43</v>
      </c>
      <c r="F19" s="14">
        <v>7</v>
      </c>
      <c r="G19" s="17">
        <f t="shared" si="3"/>
        <v>5</v>
      </c>
      <c r="H19" s="14">
        <v>0</v>
      </c>
      <c r="I19" s="14">
        <v>10</v>
      </c>
      <c r="J19" s="14" t="s">
        <v>21</v>
      </c>
      <c r="K19" s="14">
        <f t="shared" si="0"/>
        <v>0</v>
      </c>
      <c r="L19" s="14">
        <f t="shared" si="0"/>
        <v>10</v>
      </c>
      <c r="M19" s="16" t="s">
        <v>49</v>
      </c>
      <c r="N19" s="16"/>
    </row>
    <row r="20" spans="1:14" x14ac:dyDescent="0.25">
      <c r="A20" s="13" t="s">
        <v>18</v>
      </c>
      <c r="B20" s="13" t="s">
        <v>19</v>
      </c>
      <c r="C20" s="13" t="s">
        <v>20</v>
      </c>
      <c r="D20" s="14">
        <v>34</v>
      </c>
      <c r="E20" s="15">
        <v>42</v>
      </c>
      <c r="F20" s="14">
        <v>1</v>
      </c>
      <c r="G20" s="14">
        <v>32</v>
      </c>
      <c r="H20" s="14">
        <v>0.01</v>
      </c>
      <c r="I20" s="14">
        <v>10000</v>
      </c>
      <c r="J20" s="14" t="s">
        <v>21</v>
      </c>
      <c r="K20" s="14">
        <f t="shared" si="0"/>
        <v>0.01</v>
      </c>
      <c r="L20" s="14">
        <f t="shared" si="0"/>
        <v>10000</v>
      </c>
      <c r="M20" s="16" t="s">
        <v>50</v>
      </c>
      <c r="N20" s="16" t="s">
        <v>23</v>
      </c>
    </row>
    <row r="21" spans="1:14" x14ac:dyDescent="0.25">
      <c r="A21" s="13" t="s">
        <v>24</v>
      </c>
      <c r="B21" s="13" t="s">
        <v>25</v>
      </c>
      <c r="C21" s="13" t="s">
        <v>26</v>
      </c>
      <c r="D21" s="14">
        <v>34</v>
      </c>
      <c r="E21" s="14">
        <v>39</v>
      </c>
      <c r="F21" s="14">
        <v>2</v>
      </c>
      <c r="G21" s="17">
        <f t="shared" ref="G21:G23" si="4">AVERAGE(H21,I21)</f>
        <v>500</v>
      </c>
      <c r="H21" s="19">
        <v>0</v>
      </c>
      <c r="I21" s="19">
        <v>1000</v>
      </c>
      <c r="J21" s="14" t="s">
        <v>21</v>
      </c>
      <c r="K21" s="14">
        <f t="shared" si="0"/>
        <v>0</v>
      </c>
      <c r="L21" s="14">
        <f t="shared" si="0"/>
        <v>1000</v>
      </c>
      <c r="M21" s="24" t="s">
        <v>50</v>
      </c>
      <c r="N21" s="16"/>
    </row>
    <row r="22" spans="1:14" x14ac:dyDescent="0.25">
      <c r="A22" s="13" t="s">
        <v>28</v>
      </c>
      <c r="B22" s="13" t="s">
        <v>29</v>
      </c>
      <c r="C22" s="13" t="s">
        <v>30</v>
      </c>
      <c r="D22" s="14">
        <v>34</v>
      </c>
      <c r="E22" s="15">
        <v>43</v>
      </c>
      <c r="F22" s="14">
        <v>3</v>
      </c>
      <c r="G22" s="17">
        <f t="shared" si="4"/>
        <v>241</v>
      </c>
      <c r="H22" s="14">
        <v>2</v>
      </c>
      <c r="I22" s="14">
        <v>480</v>
      </c>
      <c r="J22" s="14" t="s">
        <v>21</v>
      </c>
      <c r="K22" s="14">
        <f t="shared" si="0"/>
        <v>2</v>
      </c>
      <c r="L22" s="14">
        <f t="shared" si="0"/>
        <v>480</v>
      </c>
      <c r="M22" s="16" t="s">
        <v>50</v>
      </c>
      <c r="N22" s="16" t="s">
        <v>31</v>
      </c>
    </row>
    <row r="23" spans="1:14" x14ac:dyDescent="0.25">
      <c r="A23" s="13" t="s">
        <v>28</v>
      </c>
      <c r="B23" s="13" t="s">
        <v>32</v>
      </c>
      <c r="C23" s="13" t="s">
        <v>33</v>
      </c>
      <c r="D23" s="14">
        <v>34</v>
      </c>
      <c r="E23" s="15">
        <v>43</v>
      </c>
      <c r="F23" s="14">
        <v>4</v>
      </c>
      <c r="G23" s="17">
        <f t="shared" si="4"/>
        <v>121</v>
      </c>
      <c r="H23" s="14">
        <v>2</v>
      </c>
      <c r="I23" s="14">
        <v>240</v>
      </c>
      <c r="J23" s="14" t="s">
        <v>21</v>
      </c>
      <c r="K23" s="14">
        <f t="shared" si="0"/>
        <v>2</v>
      </c>
      <c r="L23" s="14">
        <f t="shared" si="0"/>
        <v>240</v>
      </c>
      <c r="M23" s="16" t="s">
        <v>50</v>
      </c>
      <c r="N23" s="16" t="s">
        <v>35</v>
      </c>
    </row>
    <row r="24" spans="1:14" x14ac:dyDescent="0.25">
      <c r="A24" s="13" t="s">
        <v>51</v>
      </c>
      <c r="B24" s="13" t="s">
        <v>37</v>
      </c>
      <c r="C24" s="13" t="s">
        <v>38</v>
      </c>
      <c r="D24" s="14">
        <v>34</v>
      </c>
      <c r="E24" s="15">
        <v>44</v>
      </c>
      <c r="F24" s="14">
        <v>5</v>
      </c>
      <c r="G24" s="14">
        <v>0.06</v>
      </c>
      <c r="H24" s="21">
        <v>0</v>
      </c>
      <c r="I24" s="14">
        <v>0.19</v>
      </c>
      <c r="J24" s="14" t="s">
        <v>21</v>
      </c>
      <c r="K24" s="14">
        <f t="shared" si="0"/>
        <v>0</v>
      </c>
      <c r="L24" s="14">
        <f t="shared" si="0"/>
        <v>0.19</v>
      </c>
      <c r="M24" s="16" t="s">
        <v>50</v>
      </c>
      <c r="N24" s="16" t="s">
        <v>39</v>
      </c>
    </row>
    <row r="25" spans="1:14" x14ac:dyDescent="0.25">
      <c r="A25" s="13" t="s">
        <v>40</v>
      </c>
      <c r="B25" s="13" t="s">
        <v>41</v>
      </c>
      <c r="C25" s="13" t="s">
        <v>42</v>
      </c>
      <c r="D25" s="14">
        <v>34</v>
      </c>
      <c r="E25" s="15">
        <v>45</v>
      </c>
      <c r="F25" s="14">
        <v>6</v>
      </c>
      <c r="G25" s="14">
        <v>1.9952623149688781E-3</v>
      </c>
      <c r="H25" s="14">
        <v>4.5200826194237205E-5</v>
      </c>
      <c r="I25" s="14">
        <v>8.8075197750312709E-2</v>
      </c>
      <c r="J25" s="14" t="s">
        <v>21</v>
      </c>
      <c r="K25" s="14">
        <f t="shared" si="0"/>
        <v>4.5200826194237205E-5</v>
      </c>
      <c r="L25" s="23">
        <f t="shared" si="0"/>
        <v>8.8075197750312709E-2</v>
      </c>
      <c r="M25" s="16" t="s">
        <v>50</v>
      </c>
      <c r="N25" s="16" t="s">
        <v>44</v>
      </c>
    </row>
    <row r="26" spans="1:14" x14ac:dyDescent="0.25">
      <c r="A26" s="13" t="s">
        <v>24</v>
      </c>
      <c r="B26" s="13" t="s">
        <v>47</v>
      </c>
      <c r="C26" s="13" t="s">
        <v>45</v>
      </c>
      <c r="D26" s="14">
        <v>34</v>
      </c>
      <c r="E26" s="14">
        <v>39</v>
      </c>
      <c r="F26" s="14">
        <v>8</v>
      </c>
      <c r="G26" s="17">
        <f t="shared" ref="G26:G27" si="5">AVERAGE(H26,I26)</f>
        <v>5000.5</v>
      </c>
      <c r="H26" s="19">
        <v>1</v>
      </c>
      <c r="I26" s="19">
        <v>10000</v>
      </c>
      <c r="J26" s="14" t="s">
        <v>21</v>
      </c>
      <c r="K26" s="14">
        <f t="shared" si="0"/>
        <v>1</v>
      </c>
      <c r="L26" s="14">
        <f t="shared" si="0"/>
        <v>10000</v>
      </c>
      <c r="M26" s="24" t="s">
        <v>50</v>
      </c>
      <c r="N26" s="16"/>
    </row>
    <row r="27" spans="1:14" x14ac:dyDescent="0.25">
      <c r="A27" s="13" t="s">
        <v>46</v>
      </c>
      <c r="B27" s="28" t="s">
        <v>52</v>
      </c>
      <c r="C27" s="13" t="s">
        <v>48</v>
      </c>
      <c r="D27" s="14">
        <v>34</v>
      </c>
      <c r="E27" s="15">
        <v>43</v>
      </c>
      <c r="F27" s="14">
        <v>7</v>
      </c>
      <c r="G27" s="17">
        <f t="shared" si="5"/>
        <v>0.5</v>
      </c>
      <c r="H27" s="14">
        <v>0</v>
      </c>
      <c r="I27" s="14">
        <v>1</v>
      </c>
      <c r="J27" s="14" t="s">
        <v>21</v>
      </c>
      <c r="K27" s="14">
        <f t="shared" si="0"/>
        <v>0</v>
      </c>
      <c r="L27" s="14">
        <f t="shared" si="0"/>
        <v>1</v>
      </c>
      <c r="M27" s="16" t="s">
        <v>50</v>
      </c>
      <c r="N27" s="16"/>
    </row>
    <row r="30" spans="1:14" x14ac:dyDescent="0.25">
      <c r="A30" s="15" t="s">
        <v>18</v>
      </c>
      <c r="B30" s="4">
        <v>42</v>
      </c>
      <c r="C30" s="4" t="s">
        <v>53</v>
      </c>
    </row>
    <row r="31" spans="1:14" x14ac:dyDescent="0.25">
      <c r="A31" s="4" t="s">
        <v>28</v>
      </c>
      <c r="B31" s="4">
        <v>43</v>
      </c>
      <c r="C31" s="4" t="s">
        <v>54</v>
      </c>
    </row>
    <row r="32" spans="1:14" x14ac:dyDescent="0.25">
      <c r="A32" s="4" t="s">
        <v>36</v>
      </c>
      <c r="B32" s="4">
        <v>44</v>
      </c>
      <c r="C32" s="4" t="s">
        <v>55</v>
      </c>
    </row>
    <row r="33" spans="1:3" x14ac:dyDescent="0.25">
      <c r="A33" s="4" t="s">
        <v>40</v>
      </c>
      <c r="B33" s="4">
        <v>45</v>
      </c>
      <c r="C33" s="4" t="s">
        <v>56</v>
      </c>
    </row>
    <row r="70" spans="17:21" x14ac:dyDescent="0.25">
      <c r="Q70" s="25"/>
      <c r="R70" s="25"/>
      <c r="T70" s="25"/>
      <c r="U70" s="25"/>
    </row>
    <row r="71" spans="17:21" x14ac:dyDescent="0.25">
      <c r="T71" s="26"/>
      <c r="U71" s="26"/>
    </row>
    <row r="72" spans="17:21" x14ac:dyDescent="0.25">
      <c r="T72" s="27"/>
      <c r="U72" s="27"/>
    </row>
    <row r="73" spans="17:21" x14ac:dyDescent="0.25">
      <c r="T73" s="27"/>
      <c r="U73" s="27"/>
    </row>
    <row r="74" spans="17:21" x14ac:dyDescent="0.25">
      <c r="T74" s="27"/>
      <c r="U74" s="27"/>
    </row>
    <row r="75" spans="17:21" x14ac:dyDescent="0.25">
      <c r="T75" s="27"/>
      <c r="U75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sqref="A1:K25"/>
    </sheetView>
  </sheetViews>
  <sheetFormatPr baseColWidth="10" defaultRowHeight="15" x14ac:dyDescent="0.25"/>
  <cols>
    <col min="11" max="11" width="59.85546875" bestFit="1" customWidth="1"/>
  </cols>
  <sheetData>
    <row r="1" spans="1:11" x14ac:dyDescent="0.25">
      <c r="A1" s="9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10" t="s">
        <v>13</v>
      </c>
      <c r="H1" s="10" t="s">
        <v>14</v>
      </c>
      <c r="I1" s="10" t="s">
        <v>15</v>
      </c>
      <c r="J1" s="11" t="s">
        <v>16</v>
      </c>
      <c r="K1" s="11" t="s">
        <v>17</v>
      </c>
    </row>
    <row r="2" spans="1:11" x14ac:dyDescent="0.25">
      <c r="A2" s="14">
        <v>32</v>
      </c>
      <c r="B2" s="15">
        <v>42</v>
      </c>
      <c r="C2" s="14">
        <v>1</v>
      </c>
      <c r="D2" s="14">
        <v>16</v>
      </c>
      <c r="E2" s="14">
        <v>0.1</v>
      </c>
      <c r="F2" s="14">
        <v>1000</v>
      </c>
      <c r="G2" s="14" t="s">
        <v>21</v>
      </c>
      <c r="H2" s="14">
        <f>E2</f>
        <v>0.1</v>
      </c>
      <c r="I2" s="14">
        <f>F2</f>
        <v>1000</v>
      </c>
      <c r="J2" s="16" t="s">
        <v>22</v>
      </c>
      <c r="K2" s="16" t="s">
        <v>23</v>
      </c>
    </row>
    <row r="3" spans="1:11" x14ac:dyDescent="0.25">
      <c r="A3" s="14">
        <v>32</v>
      </c>
      <c r="B3" s="14">
        <v>39</v>
      </c>
      <c r="C3" s="14">
        <v>2</v>
      </c>
      <c r="D3" s="17">
        <f>AVERAGE(E3,F3)</f>
        <v>50.005000000000003</v>
      </c>
      <c r="E3" s="18">
        <v>0.01</v>
      </c>
      <c r="F3" s="19">
        <v>100</v>
      </c>
      <c r="G3" s="14" t="s">
        <v>21</v>
      </c>
      <c r="H3" s="14">
        <f t="shared" ref="H3:I25" si="0">E3</f>
        <v>0.01</v>
      </c>
      <c r="I3" s="14">
        <f t="shared" si="0"/>
        <v>100</v>
      </c>
      <c r="J3" s="16" t="s">
        <v>27</v>
      </c>
      <c r="K3" s="16"/>
    </row>
    <row r="4" spans="1:11" x14ac:dyDescent="0.25">
      <c r="A4" s="14">
        <v>32</v>
      </c>
      <c r="B4" s="15">
        <v>43</v>
      </c>
      <c r="C4" s="14">
        <v>3</v>
      </c>
      <c r="D4" s="17">
        <f t="shared" ref="D4:D5" si="1">AVERAGE(E4,F4)</f>
        <v>45</v>
      </c>
      <c r="E4" s="14">
        <v>30</v>
      </c>
      <c r="F4" s="14">
        <v>60</v>
      </c>
      <c r="G4" s="14" t="s">
        <v>21</v>
      </c>
      <c r="H4" s="14">
        <f t="shared" si="0"/>
        <v>30</v>
      </c>
      <c r="I4" s="14">
        <f t="shared" si="0"/>
        <v>60</v>
      </c>
      <c r="J4" s="16" t="s">
        <v>22</v>
      </c>
      <c r="K4" s="16" t="s">
        <v>31</v>
      </c>
    </row>
    <row r="5" spans="1:11" x14ac:dyDescent="0.25">
      <c r="A5" s="14">
        <v>32</v>
      </c>
      <c r="B5" s="15">
        <v>43</v>
      </c>
      <c r="C5" s="14">
        <v>4</v>
      </c>
      <c r="D5" s="17">
        <f t="shared" si="1"/>
        <v>1.5</v>
      </c>
      <c r="E5" s="14">
        <v>0</v>
      </c>
      <c r="F5" s="14">
        <v>3</v>
      </c>
      <c r="G5" s="14" t="s">
        <v>21</v>
      </c>
      <c r="H5" s="14">
        <f t="shared" si="0"/>
        <v>0</v>
      </c>
      <c r="I5" s="14">
        <f t="shared" si="0"/>
        <v>3</v>
      </c>
      <c r="J5" s="16" t="s">
        <v>34</v>
      </c>
      <c r="K5" s="16" t="s">
        <v>35</v>
      </c>
    </row>
    <row r="6" spans="1:11" x14ac:dyDescent="0.25">
      <c r="A6" s="14">
        <v>32</v>
      </c>
      <c r="B6" s="15">
        <v>44</v>
      </c>
      <c r="C6" s="14">
        <v>5</v>
      </c>
      <c r="D6" s="14">
        <v>0</v>
      </c>
      <c r="E6" s="21">
        <v>0</v>
      </c>
      <c r="F6" s="14">
        <v>0.01</v>
      </c>
      <c r="G6" s="14" t="s">
        <v>21</v>
      </c>
      <c r="H6" s="14">
        <f t="shared" si="0"/>
        <v>0</v>
      </c>
      <c r="I6" s="14">
        <f t="shared" si="0"/>
        <v>0.01</v>
      </c>
      <c r="J6" s="16" t="s">
        <v>34</v>
      </c>
      <c r="K6" s="16" t="s">
        <v>39</v>
      </c>
    </row>
    <row r="7" spans="1:11" x14ac:dyDescent="0.25">
      <c r="A7" s="14">
        <v>32</v>
      </c>
      <c r="B7" s="15">
        <v>45</v>
      </c>
      <c r="C7" s="14">
        <v>6</v>
      </c>
      <c r="D7" s="22">
        <v>25.118864315095799</v>
      </c>
      <c r="E7" s="22">
        <v>9.745106580071349</v>
      </c>
      <c r="F7" s="22">
        <v>64.746069147206157</v>
      </c>
      <c r="G7" s="14" t="s">
        <v>21</v>
      </c>
      <c r="H7" s="23">
        <f t="shared" si="0"/>
        <v>9.745106580071349</v>
      </c>
      <c r="I7" s="23">
        <f t="shared" si="0"/>
        <v>64.746069147206157</v>
      </c>
      <c r="J7" s="16" t="s">
        <v>43</v>
      </c>
      <c r="K7" s="16" t="s">
        <v>44</v>
      </c>
    </row>
    <row r="8" spans="1:11" x14ac:dyDescent="0.25">
      <c r="A8" s="14">
        <v>32</v>
      </c>
      <c r="B8" s="14">
        <v>39</v>
      </c>
      <c r="C8" s="14">
        <v>8</v>
      </c>
      <c r="D8" s="17">
        <f t="shared" ref="D8:D13" si="2">AVERAGE(E8,F8)</f>
        <v>2525</v>
      </c>
      <c r="E8" s="19">
        <v>50</v>
      </c>
      <c r="F8" s="19">
        <v>5000</v>
      </c>
      <c r="G8" s="14" t="s">
        <v>21</v>
      </c>
      <c r="H8" s="14">
        <f t="shared" si="0"/>
        <v>50</v>
      </c>
      <c r="I8" s="14">
        <f t="shared" si="0"/>
        <v>5000</v>
      </c>
      <c r="J8" s="16" t="s">
        <v>27</v>
      </c>
      <c r="K8" s="16"/>
    </row>
    <row r="9" spans="1:11" x14ac:dyDescent="0.25">
      <c r="A9" s="14">
        <v>32</v>
      </c>
      <c r="B9" s="15">
        <v>43</v>
      </c>
      <c r="C9" s="14">
        <v>7</v>
      </c>
      <c r="D9" s="17">
        <f t="shared" si="2"/>
        <v>1</v>
      </c>
      <c r="E9" s="14">
        <v>0</v>
      </c>
      <c r="F9" s="14">
        <v>2</v>
      </c>
      <c r="G9" s="14" t="s">
        <v>21</v>
      </c>
      <c r="H9" s="14">
        <f t="shared" si="0"/>
        <v>0</v>
      </c>
      <c r="I9" s="14">
        <f t="shared" si="0"/>
        <v>2</v>
      </c>
      <c r="J9" s="16" t="s">
        <v>34</v>
      </c>
      <c r="K9" s="16"/>
    </row>
    <row r="10" spans="1:11" x14ac:dyDescent="0.25">
      <c r="A10" s="14">
        <v>3</v>
      </c>
      <c r="B10" s="15">
        <v>42</v>
      </c>
      <c r="C10" s="14">
        <v>1</v>
      </c>
      <c r="D10" s="14">
        <v>3</v>
      </c>
      <c r="E10" s="14">
        <v>1E-3</v>
      </c>
      <c r="F10" s="14">
        <v>1000</v>
      </c>
      <c r="G10" s="14" t="s">
        <v>21</v>
      </c>
      <c r="H10" s="14">
        <f t="shared" si="0"/>
        <v>1E-3</v>
      </c>
      <c r="I10" s="14">
        <f t="shared" si="0"/>
        <v>1000</v>
      </c>
      <c r="J10" s="16" t="s">
        <v>49</v>
      </c>
      <c r="K10" s="16" t="s">
        <v>23</v>
      </c>
    </row>
    <row r="11" spans="1:11" x14ac:dyDescent="0.25">
      <c r="A11" s="14">
        <v>3</v>
      </c>
      <c r="B11" s="14">
        <v>39</v>
      </c>
      <c r="C11" s="14">
        <v>2</v>
      </c>
      <c r="D11" s="17">
        <f t="shared" si="2"/>
        <v>5050</v>
      </c>
      <c r="E11" s="19">
        <v>100</v>
      </c>
      <c r="F11" s="19">
        <v>10000</v>
      </c>
      <c r="G11" s="14" t="s">
        <v>21</v>
      </c>
      <c r="H11" s="14">
        <f t="shared" si="0"/>
        <v>100</v>
      </c>
      <c r="I11" s="14">
        <f t="shared" si="0"/>
        <v>10000</v>
      </c>
      <c r="J11" s="24" t="s">
        <v>49</v>
      </c>
      <c r="K11" s="16"/>
    </row>
    <row r="12" spans="1:11" x14ac:dyDescent="0.25">
      <c r="A12" s="14">
        <v>3</v>
      </c>
      <c r="B12" s="15">
        <v>43</v>
      </c>
      <c r="C12" s="14">
        <v>3</v>
      </c>
      <c r="D12" s="17">
        <f t="shared" si="2"/>
        <v>1295</v>
      </c>
      <c r="E12" s="14">
        <v>90</v>
      </c>
      <c r="F12" s="14">
        <v>2500</v>
      </c>
      <c r="G12" s="14" t="s">
        <v>21</v>
      </c>
      <c r="H12" s="14">
        <f t="shared" si="0"/>
        <v>90</v>
      </c>
      <c r="I12" s="14">
        <f t="shared" si="0"/>
        <v>2500</v>
      </c>
      <c r="J12" s="16" t="s">
        <v>49</v>
      </c>
      <c r="K12" s="16" t="s">
        <v>31</v>
      </c>
    </row>
    <row r="13" spans="1:11" x14ac:dyDescent="0.25">
      <c r="A13" s="14">
        <v>3</v>
      </c>
      <c r="B13" s="15">
        <v>43</v>
      </c>
      <c r="C13" s="14">
        <v>4</v>
      </c>
      <c r="D13" s="17">
        <f t="shared" si="2"/>
        <v>550</v>
      </c>
      <c r="E13" s="14">
        <v>0</v>
      </c>
      <c r="F13" s="14">
        <v>1100</v>
      </c>
      <c r="G13" s="14" t="s">
        <v>21</v>
      </c>
      <c r="H13" s="14">
        <f t="shared" si="0"/>
        <v>0</v>
      </c>
      <c r="I13" s="14">
        <f t="shared" si="0"/>
        <v>1100</v>
      </c>
      <c r="J13" s="16" t="s">
        <v>49</v>
      </c>
      <c r="K13" s="16" t="s">
        <v>35</v>
      </c>
    </row>
    <row r="14" spans="1:11" x14ac:dyDescent="0.25">
      <c r="A14" s="14">
        <v>3</v>
      </c>
      <c r="B14" s="15">
        <v>44</v>
      </c>
      <c r="C14" s="14">
        <v>5</v>
      </c>
      <c r="D14" s="14">
        <v>3</v>
      </c>
      <c r="E14" s="21">
        <v>0</v>
      </c>
      <c r="F14" s="14">
        <v>24</v>
      </c>
      <c r="G14" s="14" t="s">
        <v>21</v>
      </c>
      <c r="H14" s="14">
        <f t="shared" si="0"/>
        <v>0</v>
      </c>
      <c r="I14" s="14">
        <f t="shared" si="0"/>
        <v>24</v>
      </c>
      <c r="J14" s="16" t="s">
        <v>49</v>
      </c>
      <c r="K14" s="16" t="s">
        <v>39</v>
      </c>
    </row>
    <row r="15" spans="1:11" x14ac:dyDescent="0.25">
      <c r="A15" s="14">
        <v>3</v>
      </c>
      <c r="B15" s="15">
        <v>45</v>
      </c>
      <c r="C15" s="14">
        <v>6</v>
      </c>
      <c r="D15" s="22">
        <v>63.095734448019364</v>
      </c>
      <c r="E15" s="22">
        <v>13.869427963512248</v>
      </c>
      <c r="F15" s="22">
        <v>287.03935850911751</v>
      </c>
      <c r="G15" s="14" t="s">
        <v>21</v>
      </c>
      <c r="H15" s="23">
        <f t="shared" si="0"/>
        <v>13.869427963512248</v>
      </c>
      <c r="I15" s="23">
        <f t="shared" si="0"/>
        <v>287.03935850911751</v>
      </c>
      <c r="J15" s="16" t="s">
        <v>49</v>
      </c>
      <c r="K15" s="16" t="s">
        <v>44</v>
      </c>
    </row>
    <row r="16" spans="1:11" x14ac:dyDescent="0.25">
      <c r="A16" s="14">
        <v>3</v>
      </c>
      <c r="B16" s="14">
        <v>39</v>
      </c>
      <c r="C16" s="14">
        <v>8</v>
      </c>
      <c r="D16" s="17">
        <f t="shared" ref="D16:D17" si="3">AVERAGE(E16,F16)</f>
        <v>500050</v>
      </c>
      <c r="E16" s="19">
        <v>100</v>
      </c>
      <c r="F16" s="19">
        <v>1000000</v>
      </c>
      <c r="G16" s="14" t="s">
        <v>21</v>
      </c>
      <c r="H16" s="14">
        <f t="shared" si="0"/>
        <v>100</v>
      </c>
      <c r="I16" s="14">
        <f t="shared" si="0"/>
        <v>1000000</v>
      </c>
      <c r="J16" s="24" t="s">
        <v>49</v>
      </c>
      <c r="K16" s="16"/>
    </row>
    <row r="17" spans="1:11" x14ac:dyDescent="0.25">
      <c r="A17" s="14">
        <v>3</v>
      </c>
      <c r="B17" s="15">
        <v>43</v>
      </c>
      <c r="C17" s="14">
        <v>7</v>
      </c>
      <c r="D17" s="17">
        <f t="shared" si="3"/>
        <v>5</v>
      </c>
      <c r="E17" s="14">
        <v>0</v>
      </c>
      <c r="F17" s="14">
        <v>10</v>
      </c>
      <c r="G17" s="14" t="s">
        <v>21</v>
      </c>
      <c r="H17" s="14">
        <f t="shared" si="0"/>
        <v>0</v>
      </c>
      <c r="I17" s="14">
        <f t="shared" si="0"/>
        <v>10</v>
      </c>
      <c r="J17" s="16" t="s">
        <v>49</v>
      </c>
      <c r="K17" s="16"/>
    </row>
    <row r="18" spans="1:11" x14ac:dyDescent="0.25">
      <c r="A18" s="14">
        <v>34</v>
      </c>
      <c r="B18" s="15">
        <v>42</v>
      </c>
      <c r="C18" s="14">
        <v>1</v>
      </c>
      <c r="D18" s="14">
        <v>32</v>
      </c>
      <c r="E18" s="14">
        <v>0.01</v>
      </c>
      <c r="F18" s="14">
        <v>10000</v>
      </c>
      <c r="G18" s="14" t="s">
        <v>21</v>
      </c>
      <c r="H18" s="14">
        <f t="shared" si="0"/>
        <v>0.01</v>
      </c>
      <c r="I18" s="14">
        <f t="shared" si="0"/>
        <v>10000</v>
      </c>
      <c r="J18" s="16" t="s">
        <v>50</v>
      </c>
      <c r="K18" s="16" t="s">
        <v>23</v>
      </c>
    </row>
    <row r="19" spans="1:11" x14ac:dyDescent="0.25">
      <c r="A19" s="14">
        <v>34</v>
      </c>
      <c r="B19" s="14">
        <v>39</v>
      </c>
      <c r="C19" s="14">
        <v>2</v>
      </c>
      <c r="D19" s="17">
        <f t="shared" ref="D19:D21" si="4">AVERAGE(E19,F19)</f>
        <v>500</v>
      </c>
      <c r="E19" s="19">
        <v>0</v>
      </c>
      <c r="F19" s="19">
        <v>1000</v>
      </c>
      <c r="G19" s="14" t="s">
        <v>21</v>
      </c>
      <c r="H19" s="14">
        <f t="shared" si="0"/>
        <v>0</v>
      </c>
      <c r="I19" s="14">
        <f t="shared" si="0"/>
        <v>1000</v>
      </c>
      <c r="J19" s="24" t="s">
        <v>50</v>
      </c>
      <c r="K19" s="16"/>
    </row>
    <row r="20" spans="1:11" x14ac:dyDescent="0.25">
      <c r="A20" s="14">
        <v>34</v>
      </c>
      <c r="B20" s="15">
        <v>43</v>
      </c>
      <c r="C20" s="14">
        <v>3</v>
      </c>
      <c r="D20" s="17">
        <f t="shared" si="4"/>
        <v>241</v>
      </c>
      <c r="E20" s="14">
        <v>2</v>
      </c>
      <c r="F20" s="14">
        <v>480</v>
      </c>
      <c r="G20" s="14" t="s">
        <v>21</v>
      </c>
      <c r="H20" s="14">
        <f t="shared" si="0"/>
        <v>2</v>
      </c>
      <c r="I20" s="14">
        <f t="shared" si="0"/>
        <v>480</v>
      </c>
      <c r="J20" s="16" t="s">
        <v>50</v>
      </c>
      <c r="K20" s="16" t="s">
        <v>31</v>
      </c>
    </row>
    <row r="21" spans="1:11" x14ac:dyDescent="0.25">
      <c r="A21" s="14">
        <v>34</v>
      </c>
      <c r="B21" s="15">
        <v>43</v>
      </c>
      <c r="C21" s="14">
        <v>4</v>
      </c>
      <c r="D21" s="17">
        <f t="shared" si="4"/>
        <v>121</v>
      </c>
      <c r="E21" s="14">
        <v>2</v>
      </c>
      <c r="F21" s="14">
        <v>240</v>
      </c>
      <c r="G21" s="14" t="s">
        <v>21</v>
      </c>
      <c r="H21" s="14">
        <f t="shared" si="0"/>
        <v>2</v>
      </c>
      <c r="I21" s="14">
        <f t="shared" si="0"/>
        <v>240</v>
      </c>
      <c r="J21" s="16" t="s">
        <v>50</v>
      </c>
      <c r="K21" s="16" t="s">
        <v>35</v>
      </c>
    </row>
    <row r="22" spans="1:11" x14ac:dyDescent="0.25">
      <c r="A22" s="14">
        <v>34</v>
      </c>
      <c r="B22" s="15">
        <v>44</v>
      </c>
      <c r="C22" s="14">
        <v>5</v>
      </c>
      <c r="D22" s="14">
        <v>0.06</v>
      </c>
      <c r="E22" s="21">
        <v>0</v>
      </c>
      <c r="F22" s="14">
        <v>0.19</v>
      </c>
      <c r="G22" s="14" t="s">
        <v>21</v>
      </c>
      <c r="H22" s="14">
        <f t="shared" si="0"/>
        <v>0</v>
      </c>
      <c r="I22" s="14">
        <f t="shared" si="0"/>
        <v>0.19</v>
      </c>
      <c r="J22" s="16" t="s">
        <v>50</v>
      </c>
      <c r="K22" s="16" t="s">
        <v>39</v>
      </c>
    </row>
    <row r="23" spans="1:11" x14ac:dyDescent="0.25">
      <c r="A23" s="14">
        <v>34</v>
      </c>
      <c r="B23" s="15">
        <v>45</v>
      </c>
      <c r="C23" s="14">
        <v>6</v>
      </c>
      <c r="D23" s="14">
        <v>1.9952623149688781E-3</v>
      </c>
      <c r="E23" s="14">
        <v>4.5200826194237205E-5</v>
      </c>
      <c r="F23" s="14">
        <v>8.8075197750312709E-2</v>
      </c>
      <c r="G23" s="14" t="s">
        <v>21</v>
      </c>
      <c r="H23" s="14">
        <f t="shared" si="0"/>
        <v>4.5200826194237205E-5</v>
      </c>
      <c r="I23" s="23">
        <f t="shared" si="0"/>
        <v>8.8075197750312709E-2</v>
      </c>
      <c r="J23" s="16" t="s">
        <v>50</v>
      </c>
      <c r="K23" s="16" t="s">
        <v>44</v>
      </c>
    </row>
    <row r="24" spans="1:11" x14ac:dyDescent="0.25">
      <c r="A24" s="14">
        <v>34</v>
      </c>
      <c r="B24" s="14">
        <v>39</v>
      </c>
      <c r="C24" s="14">
        <v>8</v>
      </c>
      <c r="D24" s="17">
        <f t="shared" ref="D24:D25" si="5">AVERAGE(E24,F24)</f>
        <v>5000.5</v>
      </c>
      <c r="E24" s="19">
        <v>1</v>
      </c>
      <c r="F24" s="19">
        <v>10000</v>
      </c>
      <c r="G24" s="14" t="s">
        <v>21</v>
      </c>
      <c r="H24" s="14">
        <f t="shared" si="0"/>
        <v>1</v>
      </c>
      <c r="I24" s="14">
        <f t="shared" si="0"/>
        <v>10000</v>
      </c>
      <c r="J24" s="24" t="s">
        <v>50</v>
      </c>
      <c r="K24" s="16"/>
    </row>
    <row r="25" spans="1:11" x14ac:dyDescent="0.25">
      <c r="A25" s="14">
        <v>34</v>
      </c>
      <c r="B25" s="15">
        <v>43</v>
      </c>
      <c r="C25" s="14">
        <v>7</v>
      </c>
      <c r="D25" s="17">
        <f t="shared" si="5"/>
        <v>0.5</v>
      </c>
      <c r="E25" s="14">
        <v>0</v>
      </c>
      <c r="F25" s="14">
        <v>1</v>
      </c>
      <c r="G25" s="14" t="s">
        <v>21</v>
      </c>
      <c r="H25" s="14">
        <f t="shared" si="0"/>
        <v>0</v>
      </c>
      <c r="I25" s="14">
        <f t="shared" si="0"/>
        <v>1</v>
      </c>
      <c r="J25" s="16" t="s">
        <v>50</v>
      </c>
      <c r="K25" s="1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tbl_inflow corrected</vt:lpstr>
      <vt:lpstr>Tabelle1</vt:lpstr>
      <vt:lpstr>data</vt:lpstr>
    </vt:vector>
  </TitlesOfParts>
  <Company>KWR Watercycle Research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Smeets, Patrick</dc:creator>
  <cp:lastModifiedBy>Michael Rustler</cp:lastModifiedBy>
  <dcterms:created xsi:type="dcterms:W3CDTF">2018-10-08T08:46:01Z</dcterms:created>
  <dcterms:modified xsi:type="dcterms:W3CDTF">2018-10-09T08:15:53Z</dcterms:modified>
</cp:coreProperties>
</file>