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wg.local\dfs\projectdata\P402823_001\temp_import\testfiles\"/>
    </mc:Choice>
  </mc:AlternateContent>
  <bookViews>
    <workbookView xWindow="14790" yWindow="0" windowWidth="13980" windowHeight="8250"/>
  </bookViews>
  <sheets>
    <sheet name="wide" sheetId="1" r:id="rId1"/>
    <sheet name="stacked" sheetId="5" r:id="rId2"/>
    <sheet name="map_features" sheetId="3" r:id="rId3"/>
    <sheet name="map_units" sheetId="2" r:id="rId4"/>
    <sheet name="map_location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H15" i="1" l="1"/>
  <c r="H16" i="1"/>
  <c r="H17" i="1"/>
  <c r="H18" i="1"/>
  <c r="G19" i="1" l="1"/>
  <c r="G20" i="1" s="1"/>
  <c r="AB12" i="1"/>
  <c r="AB13" i="1" s="1"/>
  <c r="AB14" i="1" s="1"/>
  <c r="AB15" i="1" s="1"/>
  <c r="AB16" i="1" s="1"/>
  <c r="AB17" i="1" s="1"/>
  <c r="AB18" i="1" s="1"/>
  <c r="Z12" i="1"/>
  <c r="Z13" i="1" s="1"/>
  <c r="Z14" i="1" s="1"/>
  <c r="Z15" i="1" s="1"/>
  <c r="Z16" i="1" s="1"/>
  <c r="Z17" i="1" s="1"/>
  <c r="Z18" i="1" s="1"/>
  <c r="X12" i="1"/>
  <c r="X13" i="1" s="1"/>
  <c r="X14" i="1" s="1"/>
  <c r="X15" i="1" s="1"/>
  <c r="X16" i="1" s="1"/>
  <c r="X17" i="1" s="1"/>
  <c r="X18" i="1" s="1"/>
  <c r="Y19" i="1" s="1"/>
  <c r="Y20" i="1" s="1"/>
  <c r="Y21" i="1" s="1"/>
  <c r="Y22" i="1" s="1"/>
  <c r="P12" i="1"/>
  <c r="P13" i="1" s="1"/>
  <c r="P14" i="1" s="1"/>
  <c r="P15" i="1" s="1"/>
  <c r="P16" i="1" s="1"/>
  <c r="P17" i="1" s="1"/>
  <c r="P18" i="1" s="1"/>
  <c r="N12" i="1"/>
  <c r="N13" i="1" s="1"/>
  <c r="N14" i="1" s="1"/>
  <c r="N15" i="1" s="1"/>
  <c r="N16" i="1" s="1"/>
  <c r="N17" i="1" s="1"/>
  <c r="N18" i="1" s="1"/>
  <c r="O19" i="1" s="1"/>
  <c r="O20" i="1" s="1"/>
  <c r="O21" i="1" s="1"/>
  <c r="O22" i="1" s="1"/>
  <c r="H12" i="1"/>
  <c r="H13" i="1" s="1"/>
  <c r="H14" i="1" s="1"/>
  <c r="I19" i="1" s="1"/>
  <c r="J12" i="1"/>
  <c r="J13" i="1" s="1"/>
  <c r="J14" i="1" s="1"/>
  <c r="J15" i="1" s="1"/>
  <c r="J16" i="1" s="1"/>
  <c r="J17" i="1" s="1"/>
  <c r="J18" i="1" s="1"/>
  <c r="L12" i="1"/>
  <c r="L13" i="1" s="1"/>
  <c r="L14" i="1" s="1"/>
  <c r="L15" i="1" s="1"/>
  <c r="L16" i="1" s="1"/>
  <c r="L17" i="1" s="1"/>
  <c r="L18" i="1" s="1"/>
  <c r="M19" i="1" s="1"/>
  <c r="M20" i="1" s="1"/>
  <c r="M21" i="1" s="1"/>
  <c r="M22" i="1" s="1"/>
  <c r="R22" i="1"/>
  <c r="R21" i="1"/>
  <c r="R20" i="1"/>
  <c r="R19" i="1"/>
  <c r="K19" i="1" l="1"/>
  <c r="K20" i="1" s="1"/>
  <c r="K21" i="1" s="1"/>
  <c r="K22" i="1" s="1"/>
  <c r="Q19" i="1"/>
  <c r="Q20" i="1" s="1"/>
  <c r="Q21" i="1" s="1"/>
  <c r="Q22" i="1" s="1"/>
  <c r="I20" i="1"/>
  <c r="I21" i="1" s="1"/>
  <c r="I22" i="1" s="1"/>
</calcChain>
</file>

<file path=xl/sharedStrings.xml><?xml version="1.0" encoding="utf-8"?>
<sst xmlns="http://schemas.openxmlformats.org/spreadsheetml/2006/main" count="226" uniqueCount="126">
  <si>
    <t>Sodium</t>
  </si>
  <si>
    <t>Phosphate</t>
  </si>
  <si>
    <t>mg/l</t>
  </si>
  <si>
    <t>Nitrate</t>
  </si>
  <si>
    <t>Silica</t>
  </si>
  <si>
    <t>mg-P/l</t>
  </si>
  <si>
    <t>mg-N/l</t>
  </si>
  <si>
    <t>mg-Si/l</t>
  </si>
  <si>
    <t>Calcium</t>
  </si>
  <si>
    <t>Arsenic</t>
  </si>
  <si>
    <t>μg/l</t>
  </si>
  <si>
    <t>LocationID</t>
  </si>
  <si>
    <t>Sample Number</t>
  </si>
  <si>
    <t>SampleID</t>
  </si>
  <si>
    <t>&lt;&lt;void&gt;&gt;</t>
  </si>
  <si>
    <t>duplicate</t>
  </si>
  <si>
    <t>REMARK: this is a test file</t>
  </si>
  <si>
    <t>legend</t>
  </si>
  <si>
    <t>units</t>
  </si>
  <si>
    <t>Sampling Date</t>
  </si>
  <si>
    <t>Sulphate</t>
  </si>
  <si>
    <t>#2</t>
  </si>
  <si>
    <t>mg-S/l</t>
  </si>
  <si>
    <t>Ammonium</t>
  </si>
  <si>
    <t>&lt;2000</t>
  </si>
  <si>
    <t>&gt;2000</t>
  </si>
  <si>
    <t>&lt;2000.00</t>
  </si>
  <si>
    <t>text</t>
  </si>
  <si>
    <t>…</t>
  </si>
  <si>
    <t>NA</t>
  </si>
  <si>
    <t>Nitrite</t>
  </si>
  <si>
    <t>mmol/l</t>
  </si>
  <si>
    <t>μmol N/l</t>
  </si>
  <si>
    <t>inconsisten value that scripts needs to ignore</t>
  </si>
  <si>
    <t>-</t>
  </si>
  <si>
    <t>&lt;999</t>
  </si>
  <si>
    <t>&gt;999</t>
  </si>
  <si>
    <t>Acidity</t>
  </si>
  <si>
    <t>wrong data</t>
  </si>
  <si>
    <t>Electric Conductivity</t>
  </si>
  <si>
    <t>μS/cm</t>
  </si>
  <si>
    <t>mS/m</t>
  </si>
  <si>
    <t>mg/L</t>
  </si>
  <si>
    <t>mmol/L</t>
  </si>
  <si>
    <t>mg/L N</t>
  </si>
  <si>
    <t>mg/L P</t>
  </si>
  <si>
    <t>mg/L S</t>
  </si>
  <si>
    <t>mg/L Si</t>
  </si>
  <si>
    <t>From</t>
  </si>
  <si>
    <t>To</t>
  </si>
  <si>
    <t>PO4</t>
  </si>
  <si>
    <t>NO3</t>
  </si>
  <si>
    <t>NO2</t>
  </si>
  <si>
    <t>NH4</t>
  </si>
  <si>
    <t>SiO2</t>
  </si>
  <si>
    <t>SO4</t>
  </si>
  <si>
    <t>Na</t>
  </si>
  <si>
    <t>Ca</t>
  </si>
  <si>
    <t>As</t>
  </si>
  <si>
    <t>Electrical Conductivity</t>
  </si>
  <si>
    <t>ec_lab</t>
  </si>
  <si>
    <t>ec</t>
  </si>
  <si>
    <t>FROM</t>
  </si>
  <si>
    <t>TO</t>
  </si>
  <si>
    <t>location 2</t>
  </si>
  <si>
    <t>location 3</t>
  </si>
  <si>
    <t>02-05-2001</t>
  </si>
  <si>
    <t>03-05-2001</t>
  </si>
  <si>
    <t>02-05-2001 01:00:00 PM</t>
  </si>
  <si>
    <t>03-05-2001 11:00:00</t>
  </si>
  <si>
    <t>no component</t>
  </si>
  <si>
    <t>HGC parameter, but not in lookup</t>
  </si>
  <si>
    <t>H</t>
  </si>
  <si>
    <t>O</t>
  </si>
  <si>
    <t>Export from HGC</t>
  </si>
  <si>
    <t>molar_weight</t>
  </si>
  <si>
    <t>feature</t>
  </si>
  <si>
    <t>features</t>
  </si>
  <si>
    <t>N</t>
  </si>
  <si>
    <t>Si</t>
  </si>
  <si>
    <t>P</t>
  </si>
  <si>
    <t>S</t>
  </si>
  <si>
    <t>Magnesium</t>
  </si>
  <si>
    <t>&lt;1</t>
  </si>
  <si>
    <t>&lt;.326138</t>
  </si>
  <si>
    <t>&lt;0.326138</t>
  </si>
  <si>
    <t>μg-N/l</t>
  </si>
  <si>
    <t>sample in different row</t>
  </si>
  <si>
    <t>column with default name, not to be used --&gt; remove</t>
  </si>
  <si>
    <t>ph</t>
  </si>
  <si>
    <t>sample</t>
  </si>
  <si>
    <t>μg/L</t>
  </si>
  <si>
    <t>μmol/L N</t>
  </si>
  <si>
    <t>SMPT_CODE</t>
  </si>
  <si>
    <t>SAMPLE_ID</t>
  </si>
  <si>
    <t>SAMPLED_DATE</t>
  </si>
  <si>
    <t>ANALYSIS_ID</t>
  </si>
  <si>
    <t>COMPONENT</t>
  </si>
  <si>
    <t>DETECTION_LIMIT</t>
  </si>
  <si>
    <t>VALUE</t>
  </si>
  <si>
    <t>REPORT_VALUE</t>
  </si>
  <si>
    <t>UNITS</t>
  </si>
  <si>
    <t>PROJECT_ID</t>
  </si>
  <si>
    <t>LOCATION</t>
  </si>
  <si>
    <t>PBL-INF</t>
  </si>
  <si>
    <t>UV</t>
  </si>
  <si>
    <t>uv-extinctie</t>
  </si>
  <si>
    <t>ext/m</t>
  </si>
  <si>
    <t>DZH_160075</t>
  </si>
  <si>
    <t>Lagedrukpompstation Brakel</t>
  </si>
  <si>
    <t>PH</t>
  </si>
  <si>
    <t>zuurgraad</t>
  </si>
  <si>
    <t>pH</t>
  </si>
  <si>
    <t>temperatuur-pH</t>
  </si>
  <si>
    <t>°C</t>
  </si>
  <si>
    <t>PH-BER</t>
  </si>
  <si>
    <t>zuurgraad berekend actuele temp</t>
  </si>
  <si>
    <t>SIO2</t>
  </si>
  <si>
    <t>silicaat</t>
  </si>
  <si>
    <t>mg/l SiO2</t>
  </si>
  <si>
    <t>CL</t>
  </si>
  <si>
    <t>chloride</t>
  </si>
  <si>
    <t>silicaat (Si/l)</t>
  </si>
  <si>
    <t>mg/l Si</t>
  </si>
  <si>
    <t>wrong</t>
  </si>
  <si>
    <t>silicate (Si/l)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</si>
</sst>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yy"/>
    <numFmt numFmtId="165" formatCode="dd\/mm\/yy"/>
    <numFmt numFmtId="166" formatCode="0.000"/>
    <numFmt numFmtId="167" formatCode="dd/mm/yyyy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2" fillId="5" borderId="0" xfId="0" quotePrefix="1" applyFont="1" applyFill="1"/>
    <xf numFmtId="9" fontId="0" fillId="0" borderId="0" xfId="0" applyNumberFormat="1"/>
    <xf numFmtId="164" fontId="0" fillId="0" borderId="0" xfId="0" quotePrefix="1" applyNumberFormat="1"/>
    <xf numFmtId="167" fontId="0" fillId="0" borderId="0" xfId="0" applyNumberFormat="1"/>
    <xf numFmtId="0" fontId="2" fillId="5" borderId="1" xfId="0" quotePrefix="1" applyFont="1" applyFill="1" applyBorder="1"/>
    <xf numFmtId="0" fontId="0" fillId="4" borderId="2" xfId="0" applyFill="1" applyBorder="1"/>
    <xf numFmtId="0" fontId="2" fillId="5" borderId="4" xfId="0" applyFont="1" applyFill="1" applyBorder="1"/>
    <xf numFmtId="0" fontId="0" fillId="5" borderId="4" xfId="0" applyFill="1" applyBorder="1"/>
    <xf numFmtId="0" fontId="0" fillId="0" borderId="0" xfId="0" applyFill="1" applyBorder="1"/>
    <xf numFmtId="0" fontId="0" fillId="4" borderId="1" xfId="0" applyFill="1" applyBorder="1"/>
    <xf numFmtId="0" fontId="0" fillId="0" borderId="1" xfId="0" applyBorder="1"/>
    <xf numFmtId="0" fontId="4" fillId="0" borderId="0" xfId="0" applyFont="1" applyFill="1"/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3" xfId="0" applyFill="1" applyBorder="1"/>
    <xf numFmtId="43" fontId="0" fillId="6" borderId="0" xfId="1" applyFont="1" applyFill="1"/>
    <xf numFmtId="166" fontId="0" fillId="6" borderId="0" xfId="0" applyNumberFormat="1" applyFill="1" applyBorder="1"/>
    <xf numFmtId="22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zoomScale="85" zoomScaleNormal="85" workbookViewId="0">
      <selection activeCell="A11" sqref="A11:A23"/>
    </sheetView>
  </sheetViews>
  <sheetFormatPr defaultRowHeight="15" x14ac:dyDescent="0.25"/>
  <cols>
    <col min="1" max="1" width="9.140625" style="23"/>
    <col min="3" max="3" width="23.28515625" customWidth="1"/>
    <col min="4" max="4" width="10.28515625" bestFit="1" customWidth="1"/>
    <col min="21" max="21" width="13.28515625" bestFit="1" customWidth="1"/>
    <col min="22" max="22" width="13.28515625" customWidth="1"/>
    <col min="32" max="32" width="15.42578125" customWidth="1"/>
  </cols>
  <sheetData>
    <row r="1" spans="1:33" s="23" customFormat="1" x14ac:dyDescent="0.25">
      <c r="A1" s="23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</row>
    <row r="2" spans="1:33" x14ac:dyDescent="0.25">
      <c r="A2" s="23">
        <v>1</v>
      </c>
    </row>
    <row r="3" spans="1:33" ht="15.75" thickBot="1" x14ac:dyDescent="0.3">
      <c r="A3" s="23">
        <v>2</v>
      </c>
      <c r="C3" s="8" t="s">
        <v>17</v>
      </c>
      <c r="S3" s="9" t="s">
        <v>70</v>
      </c>
      <c r="W3" s="9" t="s">
        <v>70</v>
      </c>
      <c r="Y3" s="9" t="s">
        <v>15</v>
      </c>
      <c r="AE3" s="21" t="s">
        <v>71</v>
      </c>
    </row>
    <row r="4" spans="1:33" ht="15.75" thickBot="1" x14ac:dyDescent="0.3">
      <c r="A4" s="23">
        <v>3</v>
      </c>
      <c r="C4" s="3" t="s">
        <v>77</v>
      </c>
      <c r="F4" s="3" t="s">
        <v>1</v>
      </c>
      <c r="G4" s="3" t="s">
        <v>1</v>
      </c>
      <c r="H4" s="3" t="s">
        <v>3</v>
      </c>
      <c r="I4" s="3" t="s">
        <v>3</v>
      </c>
      <c r="J4" s="3" t="s">
        <v>30</v>
      </c>
      <c r="K4" s="3" t="s">
        <v>30</v>
      </c>
      <c r="L4" s="3" t="s">
        <v>23</v>
      </c>
      <c r="M4" s="3" t="s">
        <v>23</v>
      </c>
      <c r="N4" s="3" t="s">
        <v>4</v>
      </c>
      <c r="O4" s="3" t="s">
        <v>4</v>
      </c>
      <c r="P4" s="3" t="s">
        <v>20</v>
      </c>
      <c r="Q4" s="3" t="s">
        <v>20</v>
      </c>
      <c r="R4" s="3" t="s">
        <v>0</v>
      </c>
      <c r="S4" s="15"/>
      <c r="T4" s="3" t="s">
        <v>8</v>
      </c>
      <c r="U4" s="3" t="s">
        <v>8</v>
      </c>
      <c r="V4" s="3" t="s">
        <v>82</v>
      </c>
      <c r="W4" s="15"/>
      <c r="X4" s="3" t="s">
        <v>9</v>
      </c>
      <c r="Y4" s="3" t="s">
        <v>9</v>
      </c>
      <c r="Z4" s="3" t="s">
        <v>37</v>
      </c>
      <c r="AA4" s="3" t="s">
        <v>37</v>
      </c>
      <c r="AB4" s="3" t="s">
        <v>59</v>
      </c>
      <c r="AC4" s="3" t="s">
        <v>61</v>
      </c>
      <c r="AD4" s="3" t="s">
        <v>56</v>
      </c>
      <c r="AE4" s="19" t="s">
        <v>60</v>
      </c>
    </row>
    <row r="5" spans="1:33" ht="15.75" thickBot="1" x14ac:dyDescent="0.3">
      <c r="A5" s="23">
        <v>4</v>
      </c>
      <c r="C5" s="4" t="s">
        <v>18</v>
      </c>
      <c r="F5" s="4" t="s">
        <v>2</v>
      </c>
      <c r="G5" s="4" t="s">
        <v>5</v>
      </c>
      <c r="H5" s="4" t="s">
        <v>2</v>
      </c>
      <c r="I5" s="4" t="s">
        <v>86</v>
      </c>
      <c r="J5" s="4" t="s">
        <v>31</v>
      </c>
      <c r="K5" s="4" t="s">
        <v>32</v>
      </c>
      <c r="L5" s="4" t="s">
        <v>2</v>
      </c>
      <c r="M5" s="4" t="s">
        <v>6</v>
      </c>
      <c r="N5" s="4" t="s">
        <v>2</v>
      </c>
      <c r="O5" s="4" t="s">
        <v>7</v>
      </c>
      <c r="P5" s="4" t="s">
        <v>2</v>
      </c>
      <c r="Q5" s="4" t="s">
        <v>22</v>
      </c>
      <c r="R5" s="4" t="s">
        <v>2</v>
      </c>
      <c r="S5" s="17"/>
      <c r="T5" s="4" t="s">
        <v>2</v>
      </c>
      <c r="U5" s="5" t="s">
        <v>10</v>
      </c>
      <c r="V5" s="5" t="s">
        <v>124</v>
      </c>
      <c r="W5" s="16"/>
      <c r="X5" s="5" t="s">
        <v>10</v>
      </c>
      <c r="Y5" s="5" t="s">
        <v>10</v>
      </c>
      <c r="Z5" s="10" t="s">
        <v>34</v>
      </c>
      <c r="AA5" s="14" t="s">
        <v>38</v>
      </c>
      <c r="AB5" s="5" t="s">
        <v>40</v>
      </c>
      <c r="AC5" s="10" t="s">
        <v>41</v>
      </c>
      <c r="AD5" s="4" t="s">
        <v>2</v>
      </c>
      <c r="AE5" s="4"/>
    </row>
    <row r="6" spans="1:33" ht="15.75" thickBot="1" x14ac:dyDescent="0.3">
      <c r="A6" s="23">
        <v>5</v>
      </c>
      <c r="C6" s="2" t="s">
        <v>90</v>
      </c>
    </row>
    <row r="7" spans="1:33" ht="30.75" thickBot="1" x14ac:dyDescent="0.3">
      <c r="A7" s="23">
        <v>6</v>
      </c>
      <c r="C7" s="22" t="s">
        <v>33</v>
      </c>
    </row>
    <row r="8" spans="1:33" x14ac:dyDescent="0.25">
      <c r="A8" s="23">
        <v>7</v>
      </c>
      <c r="C8" s="18"/>
      <c r="AF8" s="9" t="s">
        <v>87</v>
      </c>
    </row>
    <row r="9" spans="1:33" ht="15.75" thickBot="1" x14ac:dyDescent="0.3">
      <c r="A9" s="23">
        <v>8</v>
      </c>
      <c r="E9" s="9" t="s">
        <v>88</v>
      </c>
      <c r="AF9" s="2" t="s">
        <v>12</v>
      </c>
    </row>
    <row r="10" spans="1:33" ht="15.75" thickBot="1" x14ac:dyDescent="0.3">
      <c r="A10" s="23">
        <v>9</v>
      </c>
      <c r="C10" s="2" t="s">
        <v>19</v>
      </c>
      <c r="D10" s="2" t="s">
        <v>11</v>
      </c>
      <c r="E10" s="2" t="s">
        <v>13</v>
      </c>
      <c r="F10" s="2" t="s">
        <v>16</v>
      </c>
      <c r="AF10" s="20"/>
    </row>
    <row r="11" spans="1:33" x14ac:dyDescent="0.25">
      <c r="A11" s="23">
        <v>10</v>
      </c>
      <c r="C11" s="6">
        <v>37013</v>
      </c>
      <c r="D11" t="s">
        <v>21</v>
      </c>
      <c r="E11" t="s">
        <v>14</v>
      </c>
      <c r="F11" s="24" t="s">
        <v>83</v>
      </c>
      <c r="G11" s="24"/>
      <c r="H11" s="24">
        <v>2</v>
      </c>
      <c r="I11" s="24"/>
      <c r="J11" s="24">
        <v>3</v>
      </c>
      <c r="K11" s="24"/>
      <c r="L11" s="24">
        <v>4</v>
      </c>
      <c r="M11" s="24"/>
      <c r="N11" s="24">
        <v>5</v>
      </c>
      <c r="O11" s="24"/>
      <c r="P11" s="24">
        <v>6</v>
      </c>
      <c r="Q11" s="24"/>
      <c r="R11" s="25" t="s">
        <v>27</v>
      </c>
      <c r="S11" s="25">
        <v>999</v>
      </c>
      <c r="T11" s="24" t="s">
        <v>26</v>
      </c>
      <c r="U11" s="24"/>
      <c r="V11" s="24">
        <v>1</v>
      </c>
      <c r="W11" s="25"/>
      <c r="X11" s="24">
        <v>7</v>
      </c>
      <c r="Y11" s="24"/>
      <c r="Z11" s="24">
        <v>8</v>
      </c>
      <c r="AA11" s="25"/>
      <c r="AB11" s="24">
        <v>9</v>
      </c>
      <c r="AC11" s="26"/>
      <c r="AD11" s="26"/>
      <c r="AE11" s="24"/>
      <c r="AF11" s="24">
        <v>1002</v>
      </c>
    </row>
    <row r="12" spans="1:33" ht="15.75" thickBot="1" x14ac:dyDescent="0.3">
      <c r="A12" s="23">
        <v>11</v>
      </c>
      <c r="C12" s="12" t="s">
        <v>66</v>
      </c>
      <c r="D12" t="s">
        <v>21</v>
      </c>
      <c r="E12" t="s">
        <v>28</v>
      </c>
      <c r="F12" s="24" t="s">
        <v>83</v>
      </c>
      <c r="G12" s="24"/>
      <c r="H12" s="24">
        <f>H11</f>
        <v>2</v>
      </c>
      <c r="I12" s="24"/>
      <c r="J12" s="24">
        <f>J11</f>
        <v>3</v>
      </c>
      <c r="K12" s="24"/>
      <c r="L12" s="24">
        <f>L11</f>
        <v>4</v>
      </c>
      <c r="M12" s="24"/>
      <c r="N12" s="24">
        <f>N11</f>
        <v>5</v>
      </c>
      <c r="O12" s="24"/>
      <c r="P12" s="24">
        <f>P11</f>
        <v>6</v>
      </c>
      <c r="Q12" s="24"/>
      <c r="R12" s="27" t="s">
        <v>27</v>
      </c>
      <c r="S12" s="28">
        <v>999</v>
      </c>
      <c r="T12" s="24">
        <v>-2000</v>
      </c>
      <c r="U12" s="24"/>
      <c r="V12" s="24">
        <v>2</v>
      </c>
      <c r="W12" s="28"/>
      <c r="X12" s="24">
        <f>X11</f>
        <v>7</v>
      </c>
      <c r="Y12" s="24"/>
      <c r="Z12" s="24">
        <f>Z11</f>
        <v>8</v>
      </c>
      <c r="AA12" s="28"/>
      <c r="AB12" s="24">
        <f>AB11</f>
        <v>9</v>
      </c>
      <c r="AC12" s="26"/>
      <c r="AD12" s="26"/>
      <c r="AE12" s="24"/>
      <c r="AF12" s="24">
        <f>AF11+3</f>
        <v>1005</v>
      </c>
    </row>
    <row r="13" spans="1:33" x14ac:dyDescent="0.25">
      <c r="A13" s="23">
        <v>12</v>
      </c>
      <c r="C13" s="7">
        <v>37013</v>
      </c>
      <c r="D13">
        <v>2</v>
      </c>
      <c r="F13" s="24" t="s">
        <v>83</v>
      </c>
      <c r="G13" s="24"/>
      <c r="H13" s="24">
        <f t="shared" ref="H13:P18" si="0">H12</f>
        <v>2</v>
      </c>
      <c r="I13" s="24"/>
      <c r="J13" s="24">
        <f t="shared" si="0"/>
        <v>3</v>
      </c>
      <c r="K13" s="24"/>
      <c r="L13" s="24">
        <f t="shared" si="0"/>
        <v>4</v>
      </c>
      <c r="M13" s="24"/>
      <c r="N13" s="24">
        <f t="shared" si="0"/>
        <v>5</v>
      </c>
      <c r="O13" s="24"/>
      <c r="P13" s="24">
        <f t="shared" si="0"/>
        <v>6</v>
      </c>
      <c r="Q13" s="24"/>
      <c r="R13" s="25"/>
      <c r="S13" s="28">
        <v>999</v>
      </c>
      <c r="T13" s="24" t="s">
        <v>25</v>
      </c>
      <c r="U13" s="24"/>
      <c r="V13" s="24">
        <v>3</v>
      </c>
      <c r="W13" s="28"/>
      <c r="X13" s="24">
        <f t="shared" ref="X13:X18" si="1">X12</f>
        <v>7</v>
      </c>
      <c r="Y13" s="24"/>
      <c r="Z13" s="24">
        <f t="shared" ref="Z13:Z18" si="2">Z12</f>
        <v>8</v>
      </c>
      <c r="AA13" s="28"/>
      <c r="AB13" s="24">
        <f t="shared" ref="AB13:AB18" si="3">AB12</f>
        <v>9</v>
      </c>
      <c r="AC13" s="26"/>
      <c r="AD13" s="26"/>
      <c r="AE13" s="24"/>
      <c r="AF13" s="24">
        <f t="shared" ref="AF13:AF22" si="4">AF12+3</f>
        <v>1008</v>
      </c>
    </row>
    <row r="14" spans="1:33" ht="15.75" thickBot="1" x14ac:dyDescent="0.3">
      <c r="A14" s="23">
        <v>13</v>
      </c>
      <c r="C14" s="6">
        <v>37014</v>
      </c>
      <c r="D14">
        <v>2</v>
      </c>
      <c r="F14" s="24" t="s">
        <v>83</v>
      </c>
      <c r="G14" s="24"/>
      <c r="H14" s="24">
        <f t="shared" si="0"/>
        <v>2</v>
      </c>
      <c r="I14" s="24"/>
      <c r="J14" s="24">
        <f t="shared" si="0"/>
        <v>3</v>
      </c>
      <c r="K14" s="24"/>
      <c r="L14" s="24">
        <f t="shared" si="0"/>
        <v>4</v>
      </c>
      <c r="M14" s="24"/>
      <c r="N14" s="24">
        <f t="shared" si="0"/>
        <v>5</v>
      </c>
      <c r="O14" s="24"/>
      <c r="P14" s="24">
        <f t="shared" si="0"/>
        <v>6</v>
      </c>
      <c r="Q14" s="24"/>
      <c r="R14" s="27"/>
      <c r="S14" s="28">
        <v>999</v>
      </c>
      <c r="T14" s="24">
        <v>2000</v>
      </c>
      <c r="U14" s="24"/>
      <c r="V14" s="24">
        <v>4</v>
      </c>
      <c r="W14" s="28"/>
      <c r="X14" s="24">
        <f t="shared" si="1"/>
        <v>7</v>
      </c>
      <c r="Y14" s="24"/>
      <c r="Z14" s="24">
        <f t="shared" si="2"/>
        <v>8</v>
      </c>
      <c r="AA14" s="28"/>
      <c r="AB14" s="24">
        <f t="shared" si="3"/>
        <v>9</v>
      </c>
      <c r="AC14" s="26"/>
      <c r="AD14" s="26">
        <v>1</v>
      </c>
      <c r="AE14" s="24"/>
      <c r="AF14" s="24">
        <f t="shared" si="4"/>
        <v>1011</v>
      </c>
    </row>
    <row r="15" spans="1:33" x14ac:dyDescent="0.25">
      <c r="A15" s="23">
        <v>14</v>
      </c>
      <c r="C15" s="12" t="s">
        <v>67</v>
      </c>
      <c r="D15">
        <v>2</v>
      </c>
      <c r="F15" s="24">
        <v>1</v>
      </c>
      <c r="G15" s="24"/>
      <c r="H15" s="24">
        <f t="shared" si="0"/>
        <v>2</v>
      </c>
      <c r="I15" s="25">
        <v>999</v>
      </c>
      <c r="J15" s="24">
        <f t="shared" si="0"/>
        <v>3</v>
      </c>
      <c r="K15" s="24"/>
      <c r="L15" s="24">
        <f t="shared" si="0"/>
        <v>4</v>
      </c>
      <c r="M15" s="24"/>
      <c r="N15" s="24">
        <f t="shared" si="0"/>
        <v>5</v>
      </c>
      <c r="O15" s="24"/>
      <c r="P15" s="24">
        <f t="shared" si="0"/>
        <v>6</v>
      </c>
      <c r="Q15" s="24"/>
      <c r="R15" s="24" t="s">
        <v>29</v>
      </c>
      <c r="S15" s="28">
        <v>999</v>
      </c>
      <c r="T15" s="24">
        <v>2000</v>
      </c>
      <c r="U15" s="25">
        <v>999</v>
      </c>
      <c r="V15" s="24">
        <v>5</v>
      </c>
      <c r="W15" s="28">
        <v>-999</v>
      </c>
      <c r="X15" s="24">
        <f t="shared" si="1"/>
        <v>7</v>
      </c>
      <c r="Y15" s="25">
        <v>999</v>
      </c>
      <c r="Z15" s="24">
        <f t="shared" si="2"/>
        <v>8</v>
      </c>
      <c r="AA15" s="28"/>
      <c r="AB15" s="24">
        <f t="shared" si="3"/>
        <v>9</v>
      </c>
      <c r="AC15" s="26"/>
      <c r="AD15" s="26"/>
      <c r="AE15" s="24"/>
      <c r="AF15" s="24">
        <f t="shared" si="4"/>
        <v>1014</v>
      </c>
    </row>
    <row r="16" spans="1:33" x14ac:dyDescent="0.25">
      <c r="A16" s="23">
        <v>15</v>
      </c>
      <c r="C16" s="7">
        <v>37014</v>
      </c>
      <c r="D16">
        <v>2</v>
      </c>
      <c r="F16" s="24">
        <v>1</v>
      </c>
      <c r="G16" s="24"/>
      <c r="H16" s="24">
        <f t="shared" si="0"/>
        <v>2</v>
      </c>
      <c r="I16" s="28">
        <v>999</v>
      </c>
      <c r="J16" s="24">
        <f t="shared" si="0"/>
        <v>3</v>
      </c>
      <c r="K16" s="24"/>
      <c r="L16" s="24">
        <f t="shared" si="0"/>
        <v>4</v>
      </c>
      <c r="M16" s="24"/>
      <c r="N16" s="24">
        <f t="shared" si="0"/>
        <v>5</v>
      </c>
      <c r="O16" s="24"/>
      <c r="P16" s="24">
        <f t="shared" si="0"/>
        <v>6</v>
      </c>
      <c r="Q16" s="24"/>
      <c r="R16" s="24" t="s">
        <v>29</v>
      </c>
      <c r="S16" s="28">
        <v>999</v>
      </c>
      <c r="T16" s="24" t="s">
        <v>24</v>
      </c>
      <c r="U16" s="28" t="s">
        <v>35</v>
      </c>
      <c r="V16" s="24">
        <v>6</v>
      </c>
      <c r="W16" s="28">
        <v>-999</v>
      </c>
      <c r="X16" s="24">
        <f t="shared" si="1"/>
        <v>7</v>
      </c>
      <c r="Y16" s="28">
        <v>999</v>
      </c>
      <c r="Z16" s="24">
        <f t="shared" si="2"/>
        <v>8</v>
      </c>
      <c r="AA16" s="28"/>
      <c r="AB16" s="24">
        <f t="shared" si="3"/>
        <v>9</v>
      </c>
      <c r="AC16" s="26"/>
      <c r="AD16" s="26"/>
      <c r="AE16" s="24"/>
      <c r="AF16" s="24">
        <f t="shared" si="4"/>
        <v>1017</v>
      </c>
    </row>
    <row r="17" spans="1:32" x14ac:dyDescent="0.25">
      <c r="A17" s="23">
        <v>16</v>
      </c>
      <c r="C17" s="13">
        <v>37013.541666666664</v>
      </c>
      <c r="D17">
        <v>3</v>
      </c>
      <c r="F17" s="24">
        <v>1</v>
      </c>
      <c r="G17" s="24"/>
      <c r="H17" s="24">
        <f t="shared" si="0"/>
        <v>2</v>
      </c>
      <c r="I17" s="28">
        <v>999</v>
      </c>
      <c r="J17" s="24">
        <f t="shared" si="0"/>
        <v>3</v>
      </c>
      <c r="K17" s="24"/>
      <c r="L17" s="24">
        <f t="shared" si="0"/>
        <v>4</v>
      </c>
      <c r="M17" s="24"/>
      <c r="N17" s="24">
        <f t="shared" si="0"/>
        <v>5</v>
      </c>
      <c r="O17" s="24"/>
      <c r="P17" s="24">
        <f t="shared" si="0"/>
        <v>6</v>
      </c>
      <c r="Q17" s="24"/>
      <c r="R17" s="24" t="s">
        <v>29</v>
      </c>
      <c r="S17" s="28"/>
      <c r="T17" s="24">
        <v>-2000</v>
      </c>
      <c r="U17" s="28">
        <v>-999</v>
      </c>
      <c r="V17" s="24">
        <v>7</v>
      </c>
      <c r="W17" s="28">
        <v>-999</v>
      </c>
      <c r="X17" s="24">
        <f t="shared" si="1"/>
        <v>7</v>
      </c>
      <c r="Y17" s="28">
        <v>999</v>
      </c>
      <c r="Z17" s="24">
        <f t="shared" si="2"/>
        <v>8</v>
      </c>
      <c r="AA17" s="28"/>
      <c r="AB17" s="24">
        <f t="shared" si="3"/>
        <v>9</v>
      </c>
      <c r="AC17" s="26"/>
      <c r="AD17" s="26"/>
      <c r="AE17" s="24"/>
      <c r="AF17" s="24">
        <f t="shared" si="4"/>
        <v>1020</v>
      </c>
    </row>
    <row r="18" spans="1:32" ht="15.75" thickBot="1" x14ac:dyDescent="0.3">
      <c r="A18" s="23">
        <v>17</v>
      </c>
      <c r="C18" s="12" t="s">
        <v>68</v>
      </c>
      <c r="D18">
        <v>3</v>
      </c>
      <c r="F18" s="24">
        <v>1</v>
      </c>
      <c r="G18" s="24"/>
      <c r="H18" s="24">
        <f t="shared" si="0"/>
        <v>2</v>
      </c>
      <c r="I18" s="27">
        <v>999</v>
      </c>
      <c r="J18" s="24">
        <f t="shared" si="0"/>
        <v>3</v>
      </c>
      <c r="K18" s="24"/>
      <c r="L18" s="24">
        <f t="shared" si="0"/>
        <v>4</v>
      </c>
      <c r="M18" s="24"/>
      <c r="N18" s="24">
        <f t="shared" si="0"/>
        <v>5</v>
      </c>
      <c r="O18" s="24"/>
      <c r="P18" s="24">
        <f t="shared" si="0"/>
        <v>6</v>
      </c>
      <c r="Q18" s="24"/>
      <c r="R18" s="24" t="s">
        <v>29</v>
      </c>
      <c r="S18" s="28"/>
      <c r="T18" s="24" t="s">
        <v>25</v>
      </c>
      <c r="U18" s="27" t="s">
        <v>36</v>
      </c>
      <c r="V18" s="24">
        <v>8</v>
      </c>
      <c r="W18" s="28">
        <v>-999</v>
      </c>
      <c r="X18" s="24">
        <f t="shared" si="1"/>
        <v>7</v>
      </c>
      <c r="Y18" s="27">
        <v>999</v>
      </c>
      <c r="Z18" s="24">
        <f t="shared" si="2"/>
        <v>8</v>
      </c>
      <c r="AA18" s="28"/>
      <c r="AB18" s="24">
        <f t="shared" si="3"/>
        <v>9</v>
      </c>
      <c r="AC18" s="26"/>
      <c r="AD18" s="26"/>
      <c r="AE18" s="24"/>
      <c r="AF18" s="24">
        <f t="shared" si="4"/>
        <v>1023</v>
      </c>
    </row>
    <row r="19" spans="1:32" x14ac:dyDescent="0.25">
      <c r="A19" s="23">
        <v>18</v>
      </c>
      <c r="C19" s="7">
        <v>37014.541666666664</v>
      </c>
      <c r="D19">
        <v>3</v>
      </c>
      <c r="F19" s="24"/>
      <c r="G19" s="24">
        <f>F18*D33/(D33+4*D31)</f>
        <v>0.32613791513277446</v>
      </c>
      <c r="H19" s="24"/>
      <c r="I19" s="24">
        <f>1000*H18*D30/(D30+3*D31)</f>
        <v>451.79332601133137</v>
      </c>
      <c r="J19" s="24"/>
      <c r="K19" s="24">
        <f>J18*D30/(D30+2*D31)</f>
        <v>0.91337122735325127</v>
      </c>
      <c r="L19" s="24"/>
      <c r="M19" s="24">
        <f>L18*D30/(D30+4*D29)</f>
        <v>3.1059635911269585</v>
      </c>
      <c r="N19" s="24"/>
      <c r="O19" s="24">
        <f>N18*D32/(D32+2*D31)</f>
        <v>2.3371746030160958</v>
      </c>
      <c r="P19" s="24"/>
      <c r="Q19" s="24">
        <f>H18*D34/(D34+4*D29)</f>
        <v>1.7766137459428493</v>
      </c>
      <c r="R19" s="24" t="e">
        <f>NA()</f>
        <v>#N/A</v>
      </c>
      <c r="S19" s="28"/>
      <c r="T19" s="24"/>
      <c r="U19" s="29">
        <v>2000000</v>
      </c>
      <c r="V19" s="24">
        <v>9</v>
      </c>
      <c r="W19" s="28">
        <v>-999</v>
      </c>
      <c r="X19" s="24"/>
      <c r="Y19" s="24">
        <f>X18</f>
        <v>7</v>
      </c>
      <c r="Z19" s="24"/>
      <c r="AA19" s="28">
        <v>999</v>
      </c>
      <c r="AB19" s="24"/>
      <c r="AC19" s="26">
        <v>0.9</v>
      </c>
      <c r="AD19" s="26"/>
      <c r="AE19" s="24"/>
      <c r="AF19" s="24">
        <f t="shared" si="4"/>
        <v>1026</v>
      </c>
    </row>
    <row r="20" spans="1:32" x14ac:dyDescent="0.25">
      <c r="A20" s="23">
        <v>19</v>
      </c>
      <c r="C20" s="13">
        <v>37014.458333333336</v>
      </c>
      <c r="D20">
        <v>3</v>
      </c>
      <c r="F20" s="24"/>
      <c r="G20" s="24">
        <f>G19</f>
        <v>0.32613791513277446</v>
      </c>
      <c r="H20" s="24"/>
      <c r="I20" s="24">
        <f>I19</f>
        <v>451.79332601133137</v>
      </c>
      <c r="J20" s="24"/>
      <c r="K20" s="24">
        <f>K19</f>
        <v>0.91337122735325127</v>
      </c>
      <c r="L20" s="24"/>
      <c r="M20" s="24">
        <f>M19</f>
        <v>3.1059635911269585</v>
      </c>
      <c r="N20" s="24"/>
      <c r="O20" s="24">
        <f>O19</f>
        <v>2.3371746030160958</v>
      </c>
      <c r="P20" s="24"/>
      <c r="Q20" s="24">
        <f>Q19</f>
        <v>1.7766137459428493</v>
      </c>
      <c r="R20" s="24" t="e">
        <f>NA()</f>
        <v>#N/A</v>
      </c>
      <c r="S20" s="28"/>
      <c r="T20" s="24"/>
      <c r="U20" s="29">
        <v>2000000</v>
      </c>
      <c r="V20" s="24">
        <v>10</v>
      </c>
      <c r="W20" s="28">
        <v>-999</v>
      </c>
      <c r="X20" s="24"/>
      <c r="Y20" s="24">
        <f>Y19</f>
        <v>7</v>
      </c>
      <c r="Z20" s="24"/>
      <c r="AA20" s="28">
        <v>999</v>
      </c>
      <c r="AB20" s="24"/>
      <c r="AC20" s="30">
        <v>0.9</v>
      </c>
      <c r="AD20" s="30"/>
      <c r="AE20" s="24"/>
      <c r="AF20" s="24">
        <f t="shared" si="4"/>
        <v>1029</v>
      </c>
    </row>
    <row r="21" spans="1:32" x14ac:dyDescent="0.25">
      <c r="A21" s="23">
        <v>20</v>
      </c>
      <c r="C21" s="12" t="s">
        <v>69</v>
      </c>
      <c r="D21">
        <v>3</v>
      </c>
      <c r="F21" s="24"/>
      <c r="G21" s="24" t="s">
        <v>84</v>
      </c>
      <c r="H21" s="24"/>
      <c r="I21" s="24">
        <f t="shared" ref="I21:Q22" si="5">I20</f>
        <v>451.79332601133137</v>
      </c>
      <c r="J21" s="24"/>
      <c r="K21" s="24">
        <f t="shared" si="5"/>
        <v>0.91337122735325127</v>
      </c>
      <c r="L21" s="24"/>
      <c r="M21" s="24">
        <f t="shared" si="5"/>
        <v>3.1059635911269585</v>
      </c>
      <c r="N21" s="24"/>
      <c r="O21" s="24">
        <f t="shared" si="5"/>
        <v>2.3371746030160958</v>
      </c>
      <c r="P21" s="24"/>
      <c r="Q21" s="24">
        <f t="shared" si="5"/>
        <v>1.7766137459428493</v>
      </c>
      <c r="R21" s="24" t="e">
        <f>NA()</f>
        <v>#N/A</v>
      </c>
      <c r="S21" s="28"/>
      <c r="T21" s="24"/>
      <c r="U21" s="29">
        <v>2000000</v>
      </c>
      <c r="V21" s="24">
        <v>11</v>
      </c>
      <c r="W21" s="28">
        <v>-999</v>
      </c>
      <c r="X21" s="24"/>
      <c r="Y21" s="24">
        <f t="shared" ref="Y21:Y22" si="6">Y20</f>
        <v>7</v>
      </c>
      <c r="Z21" s="24"/>
      <c r="AA21" s="28">
        <v>999</v>
      </c>
      <c r="AB21" s="24"/>
      <c r="AC21" s="30">
        <v>0.9</v>
      </c>
      <c r="AD21" s="30"/>
      <c r="AE21" s="24"/>
      <c r="AF21" s="24">
        <f t="shared" si="4"/>
        <v>1032</v>
      </c>
    </row>
    <row r="22" spans="1:32" ht="15.75" thickBot="1" x14ac:dyDescent="0.3">
      <c r="A22" s="23">
        <v>21</v>
      </c>
      <c r="C22" s="7">
        <v>37014.541666666664</v>
      </c>
      <c r="D22">
        <v>3</v>
      </c>
      <c r="F22" s="24"/>
      <c r="G22" s="24" t="s">
        <v>85</v>
      </c>
      <c r="H22" s="24"/>
      <c r="I22" s="24">
        <f t="shared" si="5"/>
        <v>451.79332601133137</v>
      </c>
      <c r="J22" s="24"/>
      <c r="K22" s="24">
        <f t="shared" si="5"/>
        <v>0.91337122735325127</v>
      </c>
      <c r="L22" s="24"/>
      <c r="M22" s="24">
        <f t="shared" si="5"/>
        <v>3.1059635911269585</v>
      </c>
      <c r="N22" s="24"/>
      <c r="O22" s="24">
        <f t="shared" si="5"/>
        <v>2.3371746030160958</v>
      </c>
      <c r="P22" s="24"/>
      <c r="Q22" s="24">
        <f t="shared" si="5"/>
        <v>1.7766137459428493</v>
      </c>
      <c r="R22" s="24" t="e">
        <f>NA()</f>
        <v>#N/A</v>
      </c>
      <c r="S22" s="27"/>
      <c r="T22" s="24"/>
      <c r="U22" s="29">
        <v>2000000</v>
      </c>
      <c r="V22" s="24">
        <v>12</v>
      </c>
      <c r="W22" s="27">
        <v>-999</v>
      </c>
      <c r="X22" s="24"/>
      <c r="Y22" s="24">
        <f t="shared" si="6"/>
        <v>7</v>
      </c>
      <c r="Z22" s="24"/>
      <c r="AA22" s="27">
        <v>999</v>
      </c>
      <c r="AB22" s="24"/>
      <c r="AC22" s="30">
        <v>0.9</v>
      </c>
      <c r="AD22" s="30"/>
      <c r="AE22" s="24"/>
      <c r="AF22" s="24">
        <f t="shared" si="4"/>
        <v>1035</v>
      </c>
    </row>
    <row r="23" spans="1:32" ht="15.75" thickBot="1" x14ac:dyDescent="0.3">
      <c r="A23" s="23">
        <v>22</v>
      </c>
      <c r="C23" s="7">
        <v>37014.541666666664</v>
      </c>
      <c r="D23">
        <v>3</v>
      </c>
      <c r="F23" s="24"/>
      <c r="G23" s="24" t="s">
        <v>85</v>
      </c>
      <c r="H23" s="24"/>
      <c r="I23" s="24">
        <v>451.79332601133137</v>
      </c>
      <c r="J23" s="24"/>
      <c r="K23" s="24">
        <v>0.91337122735325127</v>
      </c>
      <c r="L23" s="24"/>
      <c r="M23" s="24">
        <v>3.1059635911269585</v>
      </c>
      <c r="N23" s="24"/>
      <c r="O23" s="24">
        <v>2.3371746030160958</v>
      </c>
      <c r="P23" s="24"/>
      <c r="Q23" s="24">
        <v>1.7766137459428493</v>
      </c>
      <c r="R23" s="24" t="e">
        <v>#N/A</v>
      </c>
      <c r="S23" s="27"/>
      <c r="T23" s="24"/>
      <c r="U23" s="29">
        <v>2000000</v>
      </c>
      <c r="V23" s="24">
        <v>12</v>
      </c>
      <c r="W23" s="27">
        <v>-999</v>
      </c>
      <c r="X23" s="24"/>
      <c r="Y23" s="24">
        <v>7</v>
      </c>
      <c r="Z23" s="24"/>
      <c r="AA23" s="27">
        <v>999</v>
      </c>
      <c r="AB23" s="24"/>
      <c r="AC23" s="30">
        <v>0.9</v>
      </c>
      <c r="AD23" s="30"/>
      <c r="AE23" s="24"/>
      <c r="AF23" s="24">
        <v>1035</v>
      </c>
    </row>
    <row r="24" spans="1:32" x14ac:dyDescent="0.25">
      <c r="A24" s="23">
        <v>23</v>
      </c>
      <c r="G24" s="24"/>
    </row>
    <row r="25" spans="1:32" x14ac:dyDescent="0.25">
      <c r="A25" s="23">
        <v>24</v>
      </c>
    </row>
    <row r="26" spans="1:32" x14ac:dyDescent="0.25">
      <c r="A26" s="23">
        <v>25</v>
      </c>
    </row>
    <row r="27" spans="1:32" x14ac:dyDescent="0.25">
      <c r="A27" s="23">
        <v>26</v>
      </c>
      <c r="C27" t="s">
        <v>74</v>
      </c>
    </row>
    <row r="28" spans="1:32" x14ac:dyDescent="0.25">
      <c r="A28" s="23">
        <v>27</v>
      </c>
      <c r="C28" t="s">
        <v>76</v>
      </c>
      <c r="D28" t="s">
        <v>75</v>
      </c>
    </row>
    <row r="29" spans="1:32" x14ac:dyDescent="0.25">
      <c r="A29" s="23">
        <v>28</v>
      </c>
      <c r="C29" t="s">
        <v>72</v>
      </c>
      <c r="D29">
        <v>1.0079400000000001</v>
      </c>
    </row>
    <row r="30" spans="1:32" x14ac:dyDescent="0.25">
      <c r="A30" s="23">
        <v>29</v>
      </c>
      <c r="C30" t="s">
        <v>78</v>
      </c>
      <c r="D30">
        <v>14.0067</v>
      </c>
    </row>
    <row r="31" spans="1:32" x14ac:dyDescent="0.25">
      <c r="A31" s="23">
        <v>30</v>
      </c>
      <c r="C31" t="s">
        <v>73</v>
      </c>
      <c r="D31">
        <v>15.9994</v>
      </c>
    </row>
    <row r="32" spans="1:32" x14ac:dyDescent="0.25">
      <c r="A32" s="23">
        <v>31</v>
      </c>
      <c r="C32" t="s">
        <v>79</v>
      </c>
      <c r="D32">
        <v>28.0855</v>
      </c>
    </row>
    <row r="33" spans="1:4" x14ac:dyDescent="0.25">
      <c r="A33" s="23">
        <v>32</v>
      </c>
      <c r="C33" t="s">
        <v>80</v>
      </c>
      <c r="D33">
        <v>30.973762000000001</v>
      </c>
    </row>
    <row r="34" spans="1:4" x14ac:dyDescent="0.25">
      <c r="A34" s="23">
        <v>33</v>
      </c>
      <c r="C34" t="s">
        <v>81</v>
      </c>
      <c r="D34">
        <v>32.064999999999998</v>
      </c>
    </row>
    <row r="35" spans="1:4" x14ac:dyDescent="0.25">
      <c r="A35" s="23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workbookViewId="0">
      <selection activeCell="H13" sqref="H13"/>
    </sheetView>
  </sheetViews>
  <sheetFormatPr defaultRowHeight="15" x14ac:dyDescent="0.25"/>
  <cols>
    <col min="3" max="3" width="11.7109375" bestFit="1" customWidth="1"/>
    <col min="4" max="4" width="10.85546875" bestFit="1" customWidth="1"/>
    <col min="5" max="5" width="10.85546875" customWidth="1"/>
    <col min="6" max="6" width="15" bestFit="1" customWidth="1"/>
    <col min="7" max="7" width="12.28515625" bestFit="1" customWidth="1"/>
    <col min="8" max="8" width="31.5703125" bestFit="1" customWidth="1"/>
    <col min="9" max="9" width="12.5703125" customWidth="1"/>
    <col min="11" max="11" width="15.5703125" customWidth="1"/>
    <col min="13" max="13" width="11.5703125" bestFit="1" customWidth="1"/>
    <col min="14" max="14" width="26.85546875" bestFit="1" customWidth="1"/>
  </cols>
  <sheetData>
    <row r="1" spans="1:14" x14ac:dyDescent="0.25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1</v>
      </c>
    </row>
    <row r="3" spans="1:14" x14ac:dyDescent="0.25">
      <c r="A3">
        <v>2</v>
      </c>
      <c r="C3" t="s">
        <v>93</v>
      </c>
      <c r="D3" t="s">
        <v>94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</row>
    <row r="4" spans="1:14" x14ac:dyDescent="0.25">
      <c r="A4">
        <v>3</v>
      </c>
      <c r="C4" t="s">
        <v>104</v>
      </c>
      <c r="D4">
        <v>907705</v>
      </c>
      <c r="F4" s="31">
        <v>42461.421527777777</v>
      </c>
      <c r="G4" t="s">
        <v>105</v>
      </c>
      <c r="H4" t="s">
        <v>106</v>
      </c>
      <c r="I4">
        <v>0.8</v>
      </c>
      <c r="J4" s="32">
        <v>14405</v>
      </c>
      <c r="K4">
        <v>14.4</v>
      </c>
      <c r="L4" t="s">
        <v>107</v>
      </c>
      <c r="M4" t="s">
        <v>108</v>
      </c>
      <c r="N4" t="s">
        <v>109</v>
      </c>
    </row>
    <row r="5" spans="1:14" x14ac:dyDescent="0.25">
      <c r="A5">
        <v>4</v>
      </c>
      <c r="C5" t="s">
        <v>104</v>
      </c>
      <c r="D5">
        <v>907705</v>
      </c>
      <c r="F5" s="31">
        <v>42461.421527777777</v>
      </c>
      <c r="G5" t="s">
        <v>110</v>
      </c>
      <c r="H5" t="s">
        <v>111</v>
      </c>
      <c r="I5">
        <v>0</v>
      </c>
      <c r="J5">
        <v>8.19</v>
      </c>
      <c r="K5">
        <v>8.19</v>
      </c>
      <c r="L5" t="s">
        <v>112</v>
      </c>
      <c r="M5" t="s">
        <v>108</v>
      </c>
      <c r="N5" t="s">
        <v>109</v>
      </c>
    </row>
    <row r="6" spans="1:14" x14ac:dyDescent="0.25">
      <c r="A6">
        <v>5</v>
      </c>
      <c r="C6" t="s">
        <v>104</v>
      </c>
      <c r="D6">
        <v>907705</v>
      </c>
      <c r="F6" s="31">
        <v>42461.421527777777</v>
      </c>
      <c r="G6" t="s">
        <v>110</v>
      </c>
      <c r="H6" t="s">
        <v>113</v>
      </c>
      <c r="I6">
        <v>0</v>
      </c>
      <c r="J6">
        <v>11.2</v>
      </c>
      <c r="K6">
        <v>11.2</v>
      </c>
      <c r="L6" t="s">
        <v>114</v>
      </c>
      <c r="M6" t="s">
        <v>108</v>
      </c>
      <c r="N6" t="s">
        <v>109</v>
      </c>
    </row>
    <row r="7" spans="1:14" x14ac:dyDescent="0.25">
      <c r="A7">
        <v>6</v>
      </c>
      <c r="C7" t="s">
        <v>104</v>
      </c>
      <c r="D7">
        <v>907705</v>
      </c>
      <c r="F7" s="31">
        <v>42461.421527777777</v>
      </c>
      <c r="G7" t="s">
        <v>115</v>
      </c>
      <c r="H7" t="s">
        <v>116</v>
      </c>
      <c r="I7">
        <v>4</v>
      </c>
      <c r="J7" s="32">
        <v>82219</v>
      </c>
      <c r="K7">
        <v>8.2200000000000006</v>
      </c>
      <c r="L7" t="s">
        <v>112</v>
      </c>
      <c r="M7" t="s">
        <v>108</v>
      </c>
      <c r="N7" t="s">
        <v>109</v>
      </c>
    </row>
    <row r="8" spans="1:14" x14ac:dyDescent="0.25">
      <c r="A8">
        <v>7</v>
      </c>
      <c r="C8" t="s">
        <v>104</v>
      </c>
      <c r="D8">
        <v>907705</v>
      </c>
      <c r="F8" s="31">
        <v>42461.421527777777</v>
      </c>
      <c r="G8" t="s">
        <v>117</v>
      </c>
      <c r="H8" t="s">
        <v>118</v>
      </c>
      <c r="I8">
        <v>0.5</v>
      </c>
      <c r="J8" s="32">
        <v>86021</v>
      </c>
      <c r="K8">
        <v>8.6</v>
      </c>
      <c r="L8" t="s">
        <v>119</v>
      </c>
      <c r="M8" t="s">
        <v>108</v>
      </c>
      <c r="N8" t="s">
        <v>109</v>
      </c>
    </row>
    <row r="9" spans="1:14" x14ac:dyDescent="0.25">
      <c r="A9">
        <v>8</v>
      </c>
      <c r="C9" t="s">
        <v>104</v>
      </c>
      <c r="D9">
        <v>907705</v>
      </c>
      <c r="F9" s="31">
        <v>42461.421527777777</v>
      </c>
      <c r="G9" t="s">
        <v>120</v>
      </c>
      <c r="H9" t="s">
        <v>121</v>
      </c>
      <c r="I9">
        <v>2</v>
      </c>
      <c r="J9" s="32">
        <v>46544</v>
      </c>
      <c r="K9">
        <v>47</v>
      </c>
      <c r="L9" t="s">
        <v>2</v>
      </c>
      <c r="M9" t="s">
        <v>108</v>
      </c>
      <c r="N9" t="s">
        <v>109</v>
      </c>
    </row>
    <row r="10" spans="1:14" x14ac:dyDescent="0.25">
      <c r="A10">
        <v>9</v>
      </c>
      <c r="C10" t="s">
        <v>104</v>
      </c>
      <c r="D10">
        <v>907705</v>
      </c>
      <c r="F10" s="31">
        <v>42461.421527777777</v>
      </c>
      <c r="G10" t="s">
        <v>117</v>
      </c>
      <c r="H10" t="s">
        <v>122</v>
      </c>
      <c r="I10">
        <v>0.3</v>
      </c>
      <c r="J10" s="32">
        <v>4021</v>
      </c>
      <c r="K10">
        <v>4</v>
      </c>
      <c r="L10" t="s">
        <v>123</v>
      </c>
      <c r="M10" t="s">
        <v>108</v>
      </c>
      <c r="N10" t="s">
        <v>109</v>
      </c>
    </row>
    <row r="11" spans="1:14" x14ac:dyDescent="0.25">
      <c r="A11">
        <v>9</v>
      </c>
      <c r="C11" t="s">
        <v>104</v>
      </c>
      <c r="D11">
        <v>907705</v>
      </c>
      <c r="F11" s="31">
        <v>42461.421527777777</v>
      </c>
      <c r="G11" t="s">
        <v>117</v>
      </c>
      <c r="H11" t="s">
        <v>122</v>
      </c>
      <c r="I11">
        <v>0.3</v>
      </c>
      <c r="J11" s="32">
        <v>4021</v>
      </c>
      <c r="K11">
        <v>4</v>
      </c>
      <c r="L11" t="s">
        <v>123</v>
      </c>
      <c r="M11" t="s">
        <v>108</v>
      </c>
      <c r="N11" t="s">
        <v>109</v>
      </c>
    </row>
    <row r="12" spans="1:14" x14ac:dyDescent="0.25">
      <c r="A12">
        <v>9</v>
      </c>
      <c r="C12" t="s">
        <v>104</v>
      </c>
      <c r="D12">
        <v>907706</v>
      </c>
      <c r="F12" s="31">
        <v>42461.421527777777</v>
      </c>
      <c r="G12" t="s">
        <v>117</v>
      </c>
      <c r="H12" t="s">
        <v>122</v>
      </c>
      <c r="I12">
        <v>0.3</v>
      </c>
      <c r="J12" s="32">
        <v>4021</v>
      </c>
      <c r="K12">
        <v>4</v>
      </c>
      <c r="L12" t="s">
        <v>123</v>
      </c>
      <c r="M12" t="s">
        <v>108</v>
      </c>
      <c r="N12" t="s">
        <v>109</v>
      </c>
    </row>
    <row r="13" spans="1:14" x14ac:dyDescent="0.25">
      <c r="A13">
        <v>9</v>
      </c>
      <c r="C13" t="s">
        <v>104</v>
      </c>
      <c r="D13">
        <v>907705</v>
      </c>
      <c r="F13" s="31">
        <v>42461.421527777777</v>
      </c>
      <c r="G13" t="s">
        <v>117</v>
      </c>
      <c r="H13" t="s">
        <v>125</v>
      </c>
      <c r="I13">
        <v>0.3</v>
      </c>
      <c r="J13" s="32">
        <v>4021</v>
      </c>
      <c r="K13">
        <v>4</v>
      </c>
      <c r="L13" t="s">
        <v>123</v>
      </c>
      <c r="M13" t="s">
        <v>108</v>
      </c>
      <c r="N13" t="s">
        <v>109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2" x14ac:dyDescent="0.25">
      <c r="A1" s="1" t="s">
        <v>62</v>
      </c>
      <c r="B1" s="1" t="s">
        <v>63</v>
      </c>
    </row>
    <row r="2" spans="1:2" x14ac:dyDescent="0.25">
      <c r="A2" t="s">
        <v>1</v>
      </c>
      <c r="B2" t="s">
        <v>50</v>
      </c>
    </row>
    <row r="3" spans="1:2" x14ac:dyDescent="0.25">
      <c r="A3" t="s">
        <v>3</v>
      </c>
      <c r="B3" t="s">
        <v>51</v>
      </c>
    </row>
    <row r="4" spans="1:2" x14ac:dyDescent="0.25">
      <c r="A4" t="s">
        <v>30</v>
      </c>
      <c r="B4" t="s">
        <v>52</v>
      </c>
    </row>
    <row r="5" spans="1:2" x14ac:dyDescent="0.25">
      <c r="A5" t="s">
        <v>23</v>
      </c>
      <c r="B5" t="s">
        <v>53</v>
      </c>
    </row>
    <row r="6" spans="1:2" x14ac:dyDescent="0.25">
      <c r="A6" t="s">
        <v>4</v>
      </c>
      <c r="B6" t="s">
        <v>54</v>
      </c>
    </row>
    <row r="7" spans="1:2" x14ac:dyDescent="0.25">
      <c r="A7" t="s">
        <v>20</v>
      </c>
      <c r="B7" t="s">
        <v>55</v>
      </c>
    </row>
    <row r="8" spans="1:2" x14ac:dyDescent="0.25">
      <c r="A8" t="s">
        <v>0</v>
      </c>
      <c r="B8" t="s">
        <v>56</v>
      </c>
    </row>
    <row r="9" spans="1:2" x14ac:dyDescent="0.25">
      <c r="A9" t="s">
        <v>8</v>
      </c>
      <c r="B9" t="s">
        <v>57</v>
      </c>
    </row>
    <row r="10" spans="1:2" x14ac:dyDescent="0.25">
      <c r="A10" t="s">
        <v>9</v>
      </c>
      <c r="B10" t="s">
        <v>58</v>
      </c>
    </row>
    <row r="11" spans="1:2" x14ac:dyDescent="0.25">
      <c r="A11" t="s">
        <v>37</v>
      </c>
      <c r="B11" t="s">
        <v>89</v>
      </c>
    </row>
    <row r="12" spans="1:2" x14ac:dyDescent="0.25">
      <c r="A12" t="s">
        <v>39</v>
      </c>
      <c r="B12" t="s">
        <v>61</v>
      </c>
    </row>
    <row r="13" spans="1:2" x14ac:dyDescent="0.25">
      <c r="A13" t="s">
        <v>61</v>
      </c>
      <c r="B13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48</v>
      </c>
      <c r="B1" t="s">
        <v>49</v>
      </c>
    </row>
    <row r="2" spans="1:2" x14ac:dyDescent="0.25">
      <c r="A2" t="s">
        <v>34</v>
      </c>
    </row>
    <row r="3" spans="1:2" x14ac:dyDescent="0.25">
      <c r="A3" t="s">
        <v>2</v>
      </c>
      <c r="B3" t="s">
        <v>42</v>
      </c>
    </row>
    <row r="4" spans="1:2" x14ac:dyDescent="0.25">
      <c r="A4" t="s">
        <v>86</v>
      </c>
      <c r="B4" t="s">
        <v>42</v>
      </c>
    </row>
    <row r="5" spans="1:2" x14ac:dyDescent="0.25">
      <c r="A5" t="s">
        <v>6</v>
      </c>
      <c r="B5" t="s">
        <v>44</v>
      </c>
    </row>
    <row r="6" spans="1:2" x14ac:dyDescent="0.25">
      <c r="A6" t="s">
        <v>5</v>
      </c>
      <c r="B6" t="s">
        <v>45</v>
      </c>
    </row>
    <row r="7" spans="1:2" x14ac:dyDescent="0.25">
      <c r="A7" t="s">
        <v>22</v>
      </c>
      <c r="B7" t="s">
        <v>46</v>
      </c>
    </row>
    <row r="8" spans="1:2" x14ac:dyDescent="0.25">
      <c r="A8" t="s">
        <v>7</v>
      </c>
      <c r="B8" t="s">
        <v>47</v>
      </c>
    </row>
    <row r="9" spans="1:2" x14ac:dyDescent="0.25">
      <c r="A9" t="s">
        <v>31</v>
      </c>
      <c r="B9" t="s">
        <v>43</v>
      </c>
    </row>
    <row r="10" spans="1:2" x14ac:dyDescent="0.25">
      <c r="A10" t="s">
        <v>41</v>
      </c>
      <c r="B10" t="s">
        <v>41</v>
      </c>
    </row>
    <row r="11" spans="1:2" x14ac:dyDescent="0.25">
      <c r="A11" t="s">
        <v>10</v>
      </c>
      <c r="B11" t="s">
        <v>91</v>
      </c>
    </row>
    <row r="12" spans="1:2" x14ac:dyDescent="0.25">
      <c r="A12" t="s">
        <v>32</v>
      </c>
      <c r="B12" t="s">
        <v>92</v>
      </c>
    </row>
    <row r="13" spans="1:2" x14ac:dyDescent="0.25">
      <c r="A13" t="s">
        <v>40</v>
      </c>
      <c r="B13" t="s">
        <v>40</v>
      </c>
    </row>
  </sheetData>
  <sortState ref="A1:A24">
    <sortCondition ref="A1:A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21</v>
      </c>
      <c r="B1" t="s">
        <v>64</v>
      </c>
    </row>
    <row r="2" spans="1:2" x14ac:dyDescent="0.25">
      <c r="A2">
        <v>2</v>
      </c>
      <c r="B2" t="s">
        <v>64</v>
      </c>
    </row>
    <row r="3" spans="1:2" x14ac:dyDescent="0.25">
      <c r="A3">
        <v>3</v>
      </c>
      <c r="B3" t="s">
        <v>65</v>
      </c>
    </row>
    <row r="4" spans="1:2" x14ac:dyDescent="0.25">
      <c r="A4">
        <v>5</v>
      </c>
    </row>
    <row r="5" spans="1:2" x14ac:dyDescent="0.25">
      <c r="A5" s="11">
        <v>0.27</v>
      </c>
    </row>
    <row r="6" spans="1:2" x14ac:dyDescent="0.25">
      <c r="A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wide</vt:lpstr>
      <vt:lpstr>stacked</vt:lpstr>
      <vt:lpstr>map_features</vt:lpstr>
      <vt:lpstr>map_units</vt:lpstr>
      <vt:lpstr>map_locations</vt:lpstr>
    </vt:vector>
  </TitlesOfParts>
  <Company>KWR Watercycle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Tian, Xin</cp:lastModifiedBy>
  <dcterms:created xsi:type="dcterms:W3CDTF">2020-06-14T08:05:29Z</dcterms:created>
  <dcterms:modified xsi:type="dcterms:W3CDTF">2020-07-14T09:09:12Z</dcterms:modified>
</cp:coreProperties>
</file>