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kwrwater-my.sharepoint.com/personal/alex_hockin_kwrwater_nl/Documents/VEWIN Permatie/pipepermcalc/research/Monte_carlo/output/"/>
    </mc:Choice>
  </mc:AlternateContent>
  <xr:revisionPtr revIDLastSave="47" documentId="11_86B0DC5A97DBB7A044D55BD892B8A6EDE8C8767B" xr6:coauthVersionLast="47" xr6:coauthVersionMax="47" xr10:uidLastSave="{3FB5B753-A9B6-4245-BC4D-8DBEF32CE53D}"/>
  <bookViews>
    <workbookView xWindow="-28920" yWindow="-120" windowWidth="29040" windowHeight="15990" activeTab="5" xr2:uid="{00000000-000D-0000-FFFF-FFFF00000000}"/>
    <workbookView xWindow="-120" yWindow="-120" windowWidth="29040" windowHeight="17790" activeTab="7" xr2:uid="{C4F6B583-B51F-42D2-ABD3-2F7264D88DEB}"/>
  </bookViews>
  <sheets>
    <sheet name="df_analysis" sheetId="1" r:id="rId1"/>
    <sheet name="Input_values" sheetId="2" r:id="rId2"/>
    <sheet name="Mean_summary" sheetId="3" r:id="rId3"/>
    <sheet name="Peak_summary" sheetId="4" r:id="rId4"/>
    <sheet name="peak_%" sheetId="5" r:id="rId5"/>
    <sheet name="mean_%" sheetId="6" r:id="rId6"/>
    <sheet name="peak_std" sheetId="7" r:id="rId7"/>
    <sheet name="mean_std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2" i="8" l="1"/>
  <c r="Y32" i="8"/>
  <c r="X32" i="8"/>
  <c r="W32" i="8"/>
  <c r="V32" i="8"/>
  <c r="U32" i="8"/>
  <c r="T32" i="8"/>
  <c r="S32" i="8"/>
  <c r="R32" i="8"/>
  <c r="Q32" i="8"/>
  <c r="P32" i="8"/>
  <c r="O32" i="8"/>
  <c r="N32" i="8"/>
  <c r="M32" i="8"/>
  <c r="L32" i="8"/>
  <c r="K32" i="8"/>
  <c r="J32" i="8"/>
  <c r="I32" i="8"/>
  <c r="H32" i="8"/>
  <c r="G32" i="8"/>
  <c r="F32" i="8"/>
  <c r="E32" i="8"/>
  <c r="D32" i="8"/>
  <c r="C32" i="8"/>
  <c r="B32" i="8"/>
  <c r="A32" i="8"/>
  <c r="Z31" i="8"/>
  <c r="Y31" i="8"/>
  <c r="X31" i="8"/>
  <c r="W31" i="8"/>
  <c r="V31" i="8"/>
  <c r="U31" i="8"/>
  <c r="T31" i="8"/>
  <c r="S31" i="8"/>
  <c r="R31" i="8"/>
  <c r="Q31" i="8"/>
  <c r="P31" i="8"/>
  <c r="O31" i="8"/>
  <c r="N31" i="8"/>
  <c r="M31" i="8"/>
  <c r="L31" i="8"/>
  <c r="K31" i="8"/>
  <c r="J31" i="8"/>
  <c r="I31" i="8"/>
  <c r="H31" i="8"/>
  <c r="G31" i="8"/>
  <c r="F31" i="8"/>
  <c r="E31" i="8"/>
  <c r="D31" i="8"/>
  <c r="C31" i="8"/>
  <c r="B31" i="8"/>
  <c r="A31" i="8"/>
  <c r="Z30" i="8"/>
  <c r="Y30" i="8"/>
  <c r="X30" i="8"/>
  <c r="W30" i="8"/>
  <c r="V30" i="8"/>
  <c r="U30" i="8"/>
  <c r="T30" i="8"/>
  <c r="S30" i="8"/>
  <c r="R30" i="8"/>
  <c r="Q30" i="8"/>
  <c r="P30" i="8"/>
  <c r="O30" i="8"/>
  <c r="N30" i="8"/>
  <c r="M30" i="8"/>
  <c r="L30" i="8"/>
  <c r="K30" i="8"/>
  <c r="J30" i="8"/>
  <c r="I30" i="8"/>
  <c r="H30" i="8"/>
  <c r="G30" i="8"/>
  <c r="F30" i="8"/>
  <c r="E30" i="8"/>
  <c r="D30" i="8"/>
  <c r="C30" i="8"/>
  <c r="B30" i="8"/>
  <c r="A30" i="8"/>
  <c r="Z29" i="8"/>
  <c r="Y29" i="8"/>
  <c r="X29" i="8"/>
  <c r="W29" i="8"/>
  <c r="V29" i="8"/>
  <c r="U29" i="8"/>
  <c r="T29" i="8"/>
  <c r="S29" i="8"/>
  <c r="R29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B29" i="8"/>
  <c r="A29" i="8"/>
  <c r="Z28" i="8"/>
  <c r="Y28" i="8"/>
  <c r="X28" i="8"/>
  <c r="W28" i="8"/>
  <c r="V28" i="8"/>
  <c r="U28" i="8"/>
  <c r="T28" i="8"/>
  <c r="S28" i="8"/>
  <c r="R28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B28" i="8"/>
  <c r="A28" i="8"/>
  <c r="Z27" i="8"/>
  <c r="Y27" i="8"/>
  <c r="X27" i="8"/>
  <c r="W27" i="8"/>
  <c r="V27" i="8"/>
  <c r="U27" i="8"/>
  <c r="T27" i="8"/>
  <c r="S27" i="8"/>
  <c r="R27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B27" i="8"/>
  <c r="A27" i="8"/>
  <c r="Z26" i="8"/>
  <c r="Y26" i="8"/>
  <c r="X26" i="8"/>
  <c r="W26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B26" i="8"/>
  <c r="A26" i="8"/>
  <c r="Z25" i="8"/>
  <c r="Y25" i="8"/>
  <c r="X25" i="8"/>
  <c r="W25" i="8"/>
  <c r="V25" i="8"/>
  <c r="U25" i="8"/>
  <c r="T25" i="8"/>
  <c r="S25" i="8"/>
  <c r="R25" i="8"/>
  <c r="Q25" i="8"/>
  <c r="P25" i="8"/>
  <c r="O25" i="8"/>
  <c r="N25" i="8"/>
  <c r="M25" i="8"/>
  <c r="L25" i="8"/>
  <c r="K25" i="8"/>
  <c r="J25" i="8"/>
  <c r="I25" i="8"/>
  <c r="H25" i="8"/>
  <c r="G25" i="8"/>
  <c r="F25" i="8"/>
  <c r="E25" i="8"/>
  <c r="D25" i="8"/>
  <c r="C25" i="8"/>
  <c r="B25" i="8"/>
  <c r="A25" i="8"/>
  <c r="Z24" i="8"/>
  <c r="Y24" i="8"/>
  <c r="X24" i="8"/>
  <c r="W24" i="8"/>
  <c r="V24" i="8"/>
  <c r="U24" i="8"/>
  <c r="T24" i="8"/>
  <c r="S24" i="8"/>
  <c r="R24" i="8"/>
  <c r="Q24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B24" i="8"/>
  <c r="A24" i="8"/>
  <c r="Z23" i="8"/>
  <c r="Y23" i="8"/>
  <c r="X23" i="8"/>
  <c r="W23" i="8"/>
  <c r="V23" i="8"/>
  <c r="U23" i="8"/>
  <c r="T23" i="8"/>
  <c r="S23" i="8"/>
  <c r="R23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B23" i="8"/>
  <c r="A23" i="8"/>
  <c r="Z22" i="8"/>
  <c r="Y22" i="8"/>
  <c r="X22" i="8"/>
  <c r="W22" i="8"/>
  <c r="V22" i="8"/>
  <c r="U22" i="8"/>
  <c r="T22" i="8"/>
  <c r="S22" i="8"/>
  <c r="R22" i="8"/>
  <c r="Q22" i="8"/>
  <c r="P22" i="8"/>
  <c r="O22" i="8"/>
  <c r="N22" i="8"/>
  <c r="M22" i="8"/>
  <c r="L22" i="8"/>
  <c r="K22" i="8"/>
  <c r="J22" i="8"/>
  <c r="I22" i="8"/>
  <c r="H22" i="8"/>
  <c r="G22" i="8"/>
  <c r="F22" i="8"/>
  <c r="E22" i="8"/>
  <c r="D22" i="8"/>
  <c r="C22" i="8"/>
  <c r="B22" i="8"/>
  <c r="A22" i="8"/>
  <c r="Z21" i="8"/>
  <c r="Y21" i="8"/>
  <c r="X21" i="8"/>
  <c r="W21" i="8"/>
  <c r="V21" i="8"/>
  <c r="U21" i="8"/>
  <c r="T21" i="8"/>
  <c r="S21" i="8"/>
  <c r="R21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B21" i="8"/>
  <c r="A21" i="8"/>
  <c r="Z20" i="8"/>
  <c r="Y20" i="8"/>
  <c r="X20" i="8"/>
  <c r="W20" i="8"/>
  <c r="V20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D20" i="8"/>
  <c r="C20" i="8"/>
  <c r="B20" i="8"/>
  <c r="A20" i="8"/>
  <c r="AB19" i="8"/>
  <c r="Z19" i="8"/>
  <c r="Y19" i="8"/>
  <c r="X19" i="8"/>
  <c r="W19" i="8"/>
  <c r="V19" i="8"/>
  <c r="U19" i="8"/>
  <c r="T19" i="8"/>
  <c r="S19" i="8"/>
  <c r="R19" i="8"/>
  <c r="Q19" i="8"/>
  <c r="P19" i="8"/>
  <c r="O19" i="8"/>
  <c r="N19" i="8"/>
  <c r="M19" i="8"/>
  <c r="L19" i="8"/>
  <c r="K19" i="8"/>
  <c r="J19" i="8"/>
  <c r="I19" i="8"/>
  <c r="H19" i="8"/>
  <c r="G19" i="8"/>
  <c r="F19" i="8"/>
  <c r="E19" i="8"/>
  <c r="D19" i="8"/>
  <c r="C19" i="8"/>
  <c r="B19" i="8"/>
  <c r="A19" i="8"/>
  <c r="Z18" i="8"/>
  <c r="Y18" i="8"/>
  <c r="X18" i="8"/>
  <c r="W18" i="8"/>
  <c r="V18" i="8"/>
  <c r="U18" i="8"/>
  <c r="T18" i="8"/>
  <c r="S18" i="8"/>
  <c r="R18" i="8"/>
  <c r="Q18" i="8"/>
  <c r="P18" i="8"/>
  <c r="O18" i="8"/>
  <c r="N18" i="8"/>
  <c r="M18" i="8"/>
  <c r="L18" i="8"/>
  <c r="K18" i="8"/>
  <c r="J18" i="8"/>
  <c r="I18" i="8"/>
  <c r="H18" i="8"/>
  <c r="G18" i="8"/>
  <c r="F18" i="8"/>
  <c r="E18" i="8"/>
  <c r="D18" i="8"/>
  <c r="C18" i="8"/>
  <c r="B18" i="8"/>
  <c r="A18" i="8"/>
  <c r="Z32" i="7"/>
  <c r="Y32" i="7"/>
  <c r="X32" i="7"/>
  <c r="W32" i="7"/>
  <c r="V32" i="7"/>
  <c r="U32" i="7"/>
  <c r="T32" i="7"/>
  <c r="S32" i="7"/>
  <c r="R32" i="7"/>
  <c r="Q32" i="7"/>
  <c r="P32" i="7"/>
  <c r="O32" i="7"/>
  <c r="N32" i="7"/>
  <c r="M32" i="7"/>
  <c r="L32" i="7"/>
  <c r="K32" i="7"/>
  <c r="J32" i="7"/>
  <c r="I32" i="7"/>
  <c r="H32" i="7"/>
  <c r="G32" i="7"/>
  <c r="F32" i="7"/>
  <c r="E32" i="7"/>
  <c r="D32" i="7"/>
  <c r="C32" i="7"/>
  <c r="B32" i="7"/>
  <c r="A32" i="7"/>
  <c r="Z31" i="7"/>
  <c r="Y31" i="7"/>
  <c r="X31" i="7"/>
  <c r="W31" i="7"/>
  <c r="V31" i="7"/>
  <c r="U31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G31" i="7"/>
  <c r="F31" i="7"/>
  <c r="E31" i="7"/>
  <c r="D31" i="7"/>
  <c r="C31" i="7"/>
  <c r="B31" i="7"/>
  <c r="A31" i="7"/>
  <c r="Z30" i="7"/>
  <c r="Y30" i="7"/>
  <c r="X30" i="7"/>
  <c r="W30" i="7"/>
  <c r="V30" i="7"/>
  <c r="U30" i="7"/>
  <c r="T30" i="7"/>
  <c r="S30" i="7"/>
  <c r="R30" i="7"/>
  <c r="Q30" i="7"/>
  <c r="P30" i="7"/>
  <c r="O30" i="7"/>
  <c r="N30" i="7"/>
  <c r="M30" i="7"/>
  <c r="L30" i="7"/>
  <c r="K30" i="7"/>
  <c r="J30" i="7"/>
  <c r="I30" i="7"/>
  <c r="H30" i="7"/>
  <c r="G30" i="7"/>
  <c r="F30" i="7"/>
  <c r="E30" i="7"/>
  <c r="D30" i="7"/>
  <c r="C30" i="7"/>
  <c r="B30" i="7"/>
  <c r="A30" i="7"/>
  <c r="Z2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C29" i="7"/>
  <c r="B29" i="7"/>
  <c r="A29" i="7"/>
  <c r="Z28" i="7"/>
  <c r="Y28" i="7"/>
  <c r="X28" i="7"/>
  <c r="W28" i="7"/>
  <c r="V28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C28" i="7"/>
  <c r="B28" i="7"/>
  <c r="A28" i="7"/>
  <c r="Z27" i="7"/>
  <c r="Y27" i="7"/>
  <c r="X27" i="7"/>
  <c r="W27" i="7"/>
  <c r="V27" i="7"/>
  <c r="U27" i="7"/>
  <c r="T27" i="7"/>
  <c r="S27" i="7"/>
  <c r="R27" i="7"/>
  <c r="Q27" i="7"/>
  <c r="P27" i="7"/>
  <c r="O27" i="7"/>
  <c r="N27" i="7"/>
  <c r="M27" i="7"/>
  <c r="L27" i="7"/>
  <c r="K27" i="7"/>
  <c r="J27" i="7"/>
  <c r="I27" i="7"/>
  <c r="H27" i="7"/>
  <c r="G27" i="7"/>
  <c r="F27" i="7"/>
  <c r="E27" i="7"/>
  <c r="D27" i="7"/>
  <c r="C27" i="7"/>
  <c r="B27" i="7"/>
  <c r="A27" i="7"/>
  <c r="Z26" i="7"/>
  <c r="Y26" i="7"/>
  <c r="X26" i="7"/>
  <c r="W26" i="7"/>
  <c r="V26" i="7"/>
  <c r="U26" i="7"/>
  <c r="T26" i="7"/>
  <c r="S26" i="7"/>
  <c r="R26" i="7"/>
  <c r="Q26" i="7"/>
  <c r="P26" i="7"/>
  <c r="O26" i="7"/>
  <c r="N26" i="7"/>
  <c r="M26" i="7"/>
  <c r="L26" i="7"/>
  <c r="K26" i="7"/>
  <c r="J26" i="7"/>
  <c r="I26" i="7"/>
  <c r="H26" i="7"/>
  <c r="G26" i="7"/>
  <c r="F26" i="7"/>
  <c r="E26" i="7"/>
  <c r="D26" i="7"/>
  <c r="C26" i="7"/>
  <c r="B26" i="7"/>
  <c r="A26" i="7"/>
  <c r="Z25" i="7"/>
  <c r="Y25" i="7"/>
  <c r="X25" i="7"/>
  <c r="W25" i="7"/>
  <c r="V25" i="7"/>
  <c r="U25" i="7"/>
  <c r="T25" i="7"/>
  <c r="S25" i="7"/>
  <c r="R25" i="7"/>
  <c r="Q25" i="7"/>
  <c r="P25" i="7"/>
  <c r="O25" i="7"/>
  <c r="N25" i="7"/>
  <c r="M25" i="7"/>
  <c r="L25" i="7"/>
  <c r="K25" i="7"/>
  <c r="J25" i="7"/>
  <c r="I25" i="7"/>
  <c r="H25" i="7"/>
  <c r="G25" i="7"/>
  <c r="F25" i="7"/>
  <c r="E25" i="7"/>
  <c r="D25" i="7"/>
  <c r="C25" i="7"/>
  <c r="B25" i="7"/>
  <c r="A25" i="7"/>
  <c r="Z24" i="7"/>
  <c r="Y24" i="7"/>
  <c r="X24" i="7"/>
  <c r="W24" i="7"/>
  <c r="V24" i="7"/>
  <c r="U24" i="7"/>
  <c r="T24" i="7"/>
  <c r="S24" i="7"/>
  <c r="R24" i="7"/>
  <c r="Q24" i="7"/>
  <c r="P24" i="7"/>
  <c r="O24" i="7"/>
  <c r="N24" i="7"/>
  <c r="M24" i="7"/>
  <c r="L24" i="7"/>
  <c r="K24" i="7"/>
  <c r="J24" i="7"/>
  <c r="I24" i="7"/>
  <c r="H24" i="7"/>
  <c r="G24" i="7"/>
  <c r="F24" i="7"/>
  <c r="E24" i="7"/>
  <c r="D24" i="7"/>
  <c r="C24" i="7"/>
  <c r="B24" i="7"/>
  <c r="A24" i="7"/>
  <c r="Z23" i="7"/>
  <c r="Y23" i="7"/>
  <c r="X23" i="7"/>
  <c r="W23" i="7"/>
  <c r="V23" i="7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G23" i="7"/>
  <c r="F23" i="7"/>
  <c r="E23" i="7"/>
  <c r="D23" i="7"/>
  <c r="C23" i="7"/>
  <c r="B23" i="7"/>
  <c r="A23" i="7"/>
  <c r="Z22" i="7"/>
  <c r="Y22" i="7"/>
  <c r="X22" i="7"/>
  <c r="W22" i="7"/>
  <c r="V22" i="7"/>
  <c r="U22" i="7"/>
  <c r="T22" i="7"/>
  <c r="S22" i="7"/>
  <c r="R22" i="7"/>
  <c r="Q22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C22" i="7"/>
  <c r="B22" i="7"/>
  <c r="A22" i="7"/>
  <c r="Z21" i="7"/>
  <c r="Y21" i="7"/>
  <c r="X21" i="7"/>
  <c r="W21" i="7"/>
  <c r="V21" i="7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G21" i="7"/>
  <c r="F21" i="7"/>
  <c r="E21" i="7"/>
  <c r="D21" i="7"/>
  <c r="C21" i="7"/>
  <c r="B21" i="7"/>
  <c r="A21" i="7"/>
  <c r="Z20" i="7"/>
  <c r="Y20" i="7"/>
  <c r="X20" i="7"/>
  <c r="W20" i="7"/>
  <c r="V20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D20" i="7"/>
  <c r="C20" i="7"/>
  <c r="B20" i="7"/>
  <c r="A20" i="7"/>
  <c r="AB19" i="7"/>
  <c r="Z19" i="7"/>
  <c r="Y19" i="7"/>
  <c r="X19" i="7"/>
  <c r="W19" i="7"/>
  <c r="V19" i="7"/>
  <c r="U19" i="7"/>
  <c r="T19" i="7"/>
  <c r="S19" i="7"/>
  <c r="R19" i="7"/>
  <c r="Q19" i="7"/>
  <c r="P19" i="7"/>
  <c r="O19" i="7"/>
  <c r="N19" i="7"/>
  <c r="M19" i="7"/>
  <c r="L19" i="7"/>
  <c r="K19" i="7"/>
  <c r="J19" i="7"/>
  <c r="I19" i="7"/>
  <c r="H19" i="7"/>
  <c r="G19" i="7"/>
  <c r="F19" i="7"/>
  <c r="E19" i="7"/>
  <c r="D19" i="7"/>
  <c r="C19" i="7"/>
  <c r="B19" i="7"/>
  <c r="A19" i="7"/>
  <c r="Z18" i="7"/>
  <c r="Y18" i="7"/>
  <c r="X18" i="7"/>
  <c r="W18" i="7"/>
  <c r="V18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C18" i="7"/>
  <c r="B18" i="7"/>
  <c r="A18" i="7"/>
  <c r="J18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A32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A31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A30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A29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A28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A27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A26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A25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A24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A23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22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A21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A20" i="6"/>
  <c r="AB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A19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I18" i="6"/>
  <c r="H18" i="6"/>
  <c r="G18" i="6"/>
  <c r="F18" i="6"/>
  <c r="E18" i="6"/>
  <c r="D18" i="6"/>
  <c r="C18" i="6"/>
  <c r="B18" i="6"/>
  <c r="A18" i="6"/>
  <c r="A19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20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21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22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23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24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25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26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27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28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29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30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31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32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B18" i="5"/>
  <c r="A18" i="5"/>
  <c r="AB19" i="5"/>
</calcChain>
</file>

<file path=xl/sharedStrings.xml><?xml version="1.0" encoding="utf-8"?>
<sst xmlns="http://schemas.openxmlformats.org/spreadsheetml/2006/main" count="241" uniqueCount="46">
  <si>
    <t>(median+std)/median</t>
  </si>
  <si>
    <t>mean_median + %</t>
  </si>
  <si>
    <t>mean_median + stdev</t>
  </si>
  <si>
    <t>peak_median + %</t>
  </si>
  <si>
    <t>peak_median + stdev</t>
  </si>
  <si>
    <t>mean_median + %_norm</t>
  </si>
  <si>
    <t>mean_median + stdev_norm</t>
  </si>
  <si>
    <t>peak_median + %_norm</t>
  </si>
  <si>
    <t>peak_median + stdev_norm</t>
  </si>
  <si>
    <t>concentration_soil</t>
  </si>
  <si>
    <t>length_pipe</t>
  </si>
  <si>
    <t>length_fraction_middle_point</t>
  </si>
  <si>
    <t>length_plume</t>
  </si>
  <si>
    <t>inner_diameter</t>
  </si>
  <si>
    <t>flow_rate</t>
  </si>
  <si>
    <t>log_Dp_ref</t>
  </si>
  <si>
    <t>log_Kpw_ref</t>
  </si>
  <si>
    <t>DIFFUSION_A_C</t>
  </si>
  <si>
    <t>PARTITIONING_A_C</t>
  </si>
  <si>
    <t>activattion_energy</t>
  </si>
  <si>
    <t>partitioning_enthalpie</t>
  </si>
  <si>
    <t>log_distribution_coefficient</t>
  </si>
  <si>
    <t>stagnation_factor</t>
  </si>
  <si>
    <t>median_values</t>
  </si>
  <si>
    <t>st_dev</t>
  </si>
  <si>
    <t>median_+%</t>
  </si>
  <si>
    <t>median_+std</t>
  </si>
  <si>
    <t>peak_dw_conc</t>
  </si>
  <si>
    <t>mean_dw_conc</t>
  </si>
  <si>
    <t>median + stdev</t>
  </si>
  <si>
    <t>median + stdev (%)</t>
  </si>
  <si>
    <t>median + %</t>
  </si>
  <si>
    <t>median + % (%)</t>
  </si>
  <si>
    <t>Median_mean</t>
  </si>
  <si>
    <t>Median_peak</t>
  </si>
  <si>
    <t>C/Cm</t>
  </si>
  <si>
    <t>concentration_drinking_water</t>
  </si>
  <si>
    <t>concentration_groundwater</t>
  </si>
  <si>
    <t>log_Kpw</t>
  </si>
  <si>
    <t>log_Dp</t>
  </si>
  <si>
    <t>contact_length</t>
  </si>
  <si>
    <t>wall_thickness</t>
  </si>
  <si>
    <t>f_Dconc</t>
  </si>
  <si>
    <t>f_Kconc</t>
  </si>
  <si>
    <t>f_Dtemp</t>
  </si>
  <si>
    <t>f_Ktemp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</si>
</sst>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1F1F1"/>
      <name val="Calibri"/>
      <family val="2"/>
    </font>
    <font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023858"/>
      </patternFill>
    </fill>
    <fill>
      <patternFill patternType="solid">
        <fgColor rgb="FF7EADD1"/>
      </patternFill>
    </fill>
    <fill>
      <patternFill patternType="solid">
        <fgColor rgb="FFFFF7FB"/>
      </patternFill>
    </fill>
    <fill>
      <patternFill patternType="solid">
        <fgColor rgb="FFFBF4F9"/>
      </patternFill>
    </fill>
    <fill>
      <patternFill patternType="solid">
        <fgColor rgb="FFADC1DD"/>
      </patternFill>
    </fill>
    <fill>
      <patternFill patternType="solid">
        <fgColor rgb="FFEDE8F3"/>
      </patternFill>
    </fill>
    <fill>
      <patternFill patternType="solid">
        <fgColor rgb="FF9FBAD9"/>
      </patternFill>
    </fill>
    <fill>
      <patternFill patternType="solid">
        <fgColor rgb="FFDBDAEB"/>
      </patternFill>
    </fill>
    <fill>
      <patternFill patternType="solid">
        <fgColor rgb="FFF5EFF6"/>
      </patternFill>
    </fill>
    <fill>
      <patternFill patternType="solid">
        <fgColor rgb="FF79ABD0"/>
      </patternFill>
    </fill>
    <fill>
      <patternFill patternType="solid">
        <fgColor rgb="FFEFE9F3"/>
      </patternFill>
    </fill>
    <fill>
      <patternFill patternType="solid">
        <fgColor rgb="FFFEF6FB"/>
      </patternFill>
    </fill>
    <fill>
      <patternFill patternType="solid">
        <fgColor rgb="FFD0D1E6"/>
      </patternFill>
    </fill>
    <fill>
      <patternFill patternType="solid">
        <fgColor rgb="FFFEF6FA"/>
      </patternFill>
    </fill>
    <fill>
      <patternFill patternType="solid">
        <fgColor rgb="FFB7C5DF"/>
      </patternFill>
    </fill>
    <fill>
      <patternFill patternType="solid">
        <fgColor rgb="FFDDDBEC"/>
      </patternFill>
    </fill>
    <fill>
      <patternFill patternType="solid">
        <fgColor rgb="FFF3ED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9" borderId="0" xfId="0" applyFont="1" applyFill="1"/>
    <xf numFmtId="0" fontId="2" fillId="11" borderId="0" xfId="0" applyFont="1" applyFill="1"/>
    <xf numFmtId="0" fontId="3" fillId="4" borderId="0" xfId="0" applyFont="1" applyFill="1"/>
    <xf numFmtId="0" fontId="2" fillId="3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12" borderId="0" xfId="0" applyFont="1" applyFill="1"/>
    <xf numFmtId="0" fontId="3" fillId="8" borderId="0" xfId="0" applyFont="1" applyFill="1"/>
    <xf numFmtId="0" fontId="3" fillId="10" borderId="0" xfId="0" applyFont="1" applyFill="1"/>
    <xf numFmtId="0" fontId="3" fillId="14" borderId="0" xfId="0" applyFont="1" applyFill="1"/>
    <xf numFmtId="0" fontId="3" fillId="16" borderId="0" xfId="0" applyFont="1" applyFill="1"/>
    <xf numFmtId="0" fontId="3" fillId="18" borderId="0" xfId="0" applyFont="1" applyFill="1"/>
    <xf numFmtId="0" fontId="3" fillId="13" borderId="0" xfId="0" applyFont="1" applyFill="1"/>
    <xf numFmtId="0" fontId="3" fillId="17" borderId="0" xfId="0" applyFont="1" applyFill="1"/>
    <xf numFmtId="0" fontId="3" fillId="15" borderId="0" xfId="0" applyFont="1" applyFill="1"/>
    <xf numFmtId="165" fontId="0" fillId="0" borderId="0" xfId="0" applyNumberForma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/>
    <sheetView workbookViewId="1"/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>
        <v>214.37880347825649</v>
      </c>
      <c r="C2">
        <v>1.1000001500777701</v>
      </c>
      <c r="D2">
        <v>214.44122293535111</v>
      </c>
      <c r="E2">
        <v>1.1000001500777701</v>
      </c>
      <c r="F2">
        <v>214.44122293535111</v>
      </c>
      <c r="G2">
        <v>0.10000015007777011</v>
      </c>
      <c r="H2">
        <v>213.44122293535111</v>
      </c>
      <c r="I2">
        <v>0.1000001500777699</v>
      </c>
      <c r="J2">
        <v>213.44122293535111</v>
      </c>
    </row>
    <row r="3" spans="1:10" x14ac:dyDescent="0.25">
      <c r="A3" s="1" t="s">
        <v>10</v>
      </c>
      <c r="B3">
        <v>2.4534490934475559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 s="1" t="s">
        <v>11</v>
      </c>
      <c r="B4">
        <v>1.58309518948453</v>
      </c>
      <c r="C4">
        <v>1</v>
      </c>
      <c r="D4">
        <v>0.9152552848007619</v>
      </c>
      <c r="E4">
        <v>1</v>
      </c>
      <c r="F4">
        <v>0.99999999999999989</v>
      </c>
      <c r="G4">
        <v>0</v>
      </c>
      <c r="H4">
        <v>8.4744715199238096E-2</v>
      </c>
      <c r="I4">
        <v>0</v>
      </c>
      <c r="J4">
        <v>1.110223024625157E-16</v>
      </c>
    </row>
    <row r="5" spans="1:10" x14ac:dyDescent="0.25">
      <c r="A5" s="1" t="s">
        <v>12</v>
      </c>
      <c r="B5">
        <v>2.0991648946397539</v>
      </c>
      <c r="C5">
        <v>1.099981830640975</v>
      </c>
      <c r="D5">
        <v>1.9917247935689371</v>
      </c>
      <c r="E5">
        <v>1</v>
      </c>
      <c r="F5">
        <v>1</v>
      </c>
      <c r="G5">
        <v>9.9981830640974989E-2</v>
      </c>
      <c r="H5">
        <v>0.99172479356893728</v>
      </c>
      <c r="I5">
        <v>0</v>
      </c>
      <c r="J5">
        <v>0</v>
      </c>
    </row>
    <row r="6" spans="1:10" x14ac:dyDescent="0.25">
      <c r="A6" s="1" t="s">
        <v>13</v>
      </c>
      <c r="B6">
        <v>1.156902451309735</v>
      </c>
      <c r="C6">
        <v>1.099981830640975</v>
      </c>
      <c r="D6">
        <v>1.156873787433379</v>
      </c>
      <c r="E6">
        <v>0.90909090909090917</v>
      </c>
      <c r="F6">
        <v>0.86437711223439384</v>
      </c>
      <c r="G6">
        <v>9.9981830640974989E-2</v>
      </c>
      <c r="H6">
        <v>0.15687378743337849</v>
      </c>
      <c r="I6">
        <v>9.0909090909090828E-2</v>
      </c>
      <c r="J6">
        <v>0.13562288776560619</v>
      </c>
    </row>
    <row r="7" spans="1:10" x14ac:dyDescent="0.25">
      <c r="A7" s="1" t="s">
        <v>14</v>
      </c>
      <c r="B7">
        <v>1.593658618698959</v>
      </c>
      <c r="C7">
        <v>0.90910277358409974</v>
      </c>
      <c r="D7">
        <v>0.62752249787320047</v>
      </c>
      <c r="E7">
        <v>1</v>
      </c>
      <c r="F7">
        <v>1</v>
      </c>
      <c r="G7">
        <v>9.0897226415900256E-2</v>
      </c>
      <c r="H7">
        <v>0.37247750212679948</v>
      </c>
      <c r="I7">
        <v>0</v>
      </c>
      <c r="J7">
        <v>0</v>
      </c>
    </row>
    <row r="8" spans="1:10" x14ac:dyDescent="0.25">
      <c r="A8" s="1" t="s">
        <v>15</v>
      </c>
      <c r="B8">
        <v>1.569362243769109</v>
      </c>
      <c r="C8">
        <v>1.0999818306409761</v>
      </c>
      <c r="D8">
        <v>1.5692222857835709</v>
      </c>
      <c r="E8">
        <v>1.100000000000001</v>
      </c>
      <c r="F8">
        <v>1.569362243769109</v>
      </c>
      <c r="G8">
        <v>9.9981830640976099E-2</v>
      </c>
      <c r="H8">
        <v>0.56922228578357115</v>
      </c>
      <c r="I8">
        <v>0.100000000000001</v>
      </c>
      <c r="J8">
        <v>0.56936224376910882</v>
      </c>
    </row>
    <row r="9" spans="1:10" x14ac:dyDescent="0.25">
      <c r="A9" s="1" t="s">
        <v>16</v>
      </c>
      <c r="B9">
        <v>2.060500195184896</v>
      </c>
      <c r="C9">
        <v>1.099981830640975</v>
      </c>
      <c r="D9">
        <v>2.0601648496923071</v>
      </c>
      <c r="E9">
        <v>1.1000000000000001</v>
      </c>
      <c r="F9">
        <v>2.060500195184896</v>
      </c>
      <c r="G9">
        <v>9.9981830640975211E-2</v>
      </c>
      <c r="H9">
        <v>1.0601648496923071</v>
      </c>
      <c r="I9">
        <v>0.1000000000000001</v>
      </c>
      <c r="J9">
        <v>1.060500195184896</v>
      </c>
    </row>
    <row r="10" spans="1:10" x14ac:dyDescent="0.25">
      <c r="A10" s="1" t="s">
        <v>17</v>
      </c>
      <c r="B10">
        <v>1.0977281944285071</v>
      </c>
      <c r="C10">
        <v>0.9136962863213175</v>
      </c>
      <c r="D10">
        <v>0.91557198191188915</v>
      </c>
      <c r="E10">
        <v>0.9136843618792384</v>
      </c>
      <c r="F10">
        <v>0.91556003299053423</v>
      </c>
      <c r="G10">
        <v>8.6303713678682503E-2</v>
      </c>
      <c r="H10">
        <v>8.4428018088110846E-2</v>
      </c>
      <c r="I10">
        <v>8.6315638120761595E-2</v>
      </c>
      <c r="J10">
        <v>8.4439967009465766E-2</v>
      </c>
    </row>
    <row r="11" spans="1:10" x14ac:dyDescent="0.25">
      <c r="A11" s="1" t="s">
        <v>18</v>
      </c>
      <c r="B11">
        <v>1.972078109986741</v>
      </c>
      <c r="C11">
        <v>0.97634768594274679</v>
      </c>
      <c r="D11">
        <v>0.79241290540483544</v>
      </c>
      <c r="E11">
        <v>0.97634544609793061</v>
      </c>
      <c r="F11">
        <v>0.79238810493397671</v>
      </c>
      <c r="G11">
        <v>2.365231405725321E-2</v>
      </c>
      <c r="H11">
        <v>0.20758709459516461</v>
      </c>
      <c r="I11">
        <v>2.365455390206939E-2</v>
      </c>
      <c r="J11">
        <v>0.20761189506602329</v>
      </c>
    </row>
    <row r="12" spans="1:10" x14ac:dyDescent="0.25">
      <c r="A12" s="1" t="s">
        <v>19</v>
      </c>
      <c r="B12">
        <v>1.30914729205474</v>
      </c>
      <c r="C12">
        <v>0.93216980678295447</v>
      </c>
      <c r="D12">
        <v>0.80481622484645665</v>
      </c>
      <c r="E12">
        <v>0.93216234585030533</v>
      </c>
      <c r="F12">
        <v>0.80479259393681102</v>
      </c>
      <c r="G12">
        <v>6.7830193217045531E-2</v>
      </c>
      <c r="H12">
        <v>0.19518377515354329</v>
      </c>
      <c r="I12">
        <v>6.7837654149694671E-2</v>
      </c>
      <c r="J12">
        <v>0.19520740606318901</v>
      </c>
    </row>
    <row r="13" spans="1:10" x14ac:dyDescent="0.25">
      <c r="A13" s="1" t="s">
        <v>20</v>
      </c>
      <c r="B13">
        <v>2.4786791855504049</v>
      </c>
      <c r="C13">
        <v>0.9836699465737776</v>
      </c>
      <c r="D13">
        <v>0.78393410013170661</v>
      </c>
      <c r="E13">
        <v>0.98366994657377749</v>
      </c>
      <c r="F13">
        <v>0.78390892437477133</v>
      </c>
      <c r="G13">
        <v>1.6330053426222398E-2</v>
      </c>
      <c r="H13">
        <v>0.21606589986829339</v>
      </c>
      <c r="I13">
        <v>1.6330053426222509E-2</v>
      </c>
      <c r="J13">
        <v>0.2160910756252287</v>
      </c>
    </row>
    <row r="14" spans="1:10" x14ac:dyDescent="0.25">
      <c r="A14" s="1" t="s">
        <v>21</v>
      </c>
      <c r="B14">
        <v>1</v>
      </c>
      <c r="C14">
        <v>0.90909079633527512</v>
      </c>
      <c r="D14">
        <v>1</v>
      </c>
      <c r="E14">
        <v>0.90909079633527501</v>
      </c>
      <c r="F14">
        <v>1</v>
      </c>
      <c r="G14">
        <v>9.090920366472488E-2</v>
      </c>
      <c r="H14">
        <v>0</v>
      </c>
      <c r="I14">
        <v>9.0909203664724991E-2</v>
      </c>
      <c r="J14">
        <v>0</v>
      </c>
    </row>
    <row r="15" spans="1:10" x14ac:dyDescent="0.25">
      <c r="A15" s="1" t="s">
        <v>22</v>
      </c>
      <c r="B15">
        <v>1</v>
      </c>
      <c r="C15">
        <v>1</v>
      </c>
      <c r="D15">
        <v>1</v>
      </c>
      <c r="E15">
        <v>0.90909090909090895</v>
      </c>
      <c r="F15">
        <v>1</v>
      </c>
      <c r="G15">
        <v>0</v>
      </c>
      <c r="H15">
        <v>0</v>
      </c>
      <c r="I15">
        <v>9.090909090909105E-2</v>
      </c>
      <c r="J1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B14" sqref="B14"/>
    </sheetView>
    <sheetView workbookViewId="1"/>
  </sheetViews>
  <sheetFormatPr defaultRowHeight="15" x14ac:dyDescent="0.25"/>
  <cols>
    <col min="1" max="1" width="28.140625" bestFit="1" customWidth="1"/>
    <col min="2" max="2" width="14.5703125" bestFit="1" customWidth="1"/>
  </cols>
  <sheetData>
    <row r="1" spans="1:7" x14ac:dyDescent="0.25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 x14ac:dyDescent="0.25">
      <c r="A2" s="1" t="s">
        <v>9</v>
      </c>
      <c r="B2">
        <v>6.0595855345002368E-3</v>
      </c>
      <c r="C2">
        <v>1.292987110925812</v>
      </c>
      <c r="D2">
        <v>6.6655440879502606E-3</v>
      </c>
      <c r="E2">
        <v>1.299046696460312</v>
      </c>
      <c r="F2">
        <v>1.1733083503802261E-5</v>
      </c>
      <c r="G2">
        <v>2.0432807696251611E-7</v>
      </c>
    </row>
    <row r="3" spans="1:7" x14ac:dyDescent="0.25">
      <c r="A3" s="1" t="s">
        <v>10</v>
      </c>
      <c r="B3">
        <v>6.9097957299999999</v>
      </c>
      <c r="C3">
        <v>10.04303633967629</v>
      </c>
      <c r="D3">
        <v>7.6007753029999998</v>
      </c>
      <c r="E3">
        <v>16.95283206967629</v>
      </c>
      <c r="F3">
        <v>1.1733083503802261E-5</v>
      </c>
      <c r="G3">
        <v>2.0432807696251611E-7</v>
      </c>
    </row>
    <row r="4" spans="1:7" x14ac:dyDescent="0.25">
      <c r="A4" s="1" t="s">
        <v>11</v>
      </c>
      <c r="B4">
        <v>0.5</v>
      </c>
      <c r="C4">
        <v>0.29154759474226499</v>
      </c>
      <c r="D4">
        <v>0.55000000000000004</v>
      </c>
      <c r="E4">
        <v>0.79154759474226499</v>
      </c>
      <c r="F4">
        <v>1.1733083503802261E-5</v>
      </c>
      <c r="G4">
        <v>2.0432807696251611E-7</v>
      </c>
    </row>
    <row r="5" spans="1:7" x14ac:dyDescent="0.25">
      <c r="A5" s="1" t="s">
        <v>12</v>
      </c>
      <c r="B5">
        <v>3.4687215927764119</v>
      </c>
      <c r="C5">
        <v>3.8126970040587249</v>
      </c>
      <c r="D5">
        <v>3.815593752054053</v>
      </c>
      <c r="E5">
        <v>7.2814185968351373</v>
      </c>
      <c r="F5">
        <v>1.1733083503802261E-5</v>
      </c>
      <c r="G5">
        <v>2.0432807696251611E-7</v>
      </c>
    </row>
    <row r="6" spans="1:7" x14ac:dyDescent="0.25">
      <c r="A6" s="1" t="s">
        <v>13</v>
      </c>
      <c r="B6">
        <v>1.9599999999999999E-2</v>
      </c>
      <c r="C6">
        <v>3.0752880456708081E-3</v>
      </c>
      <c r="D6">
        <v>2.1559999999999999E-2</v>
      </c>
      <c r="E6">
        <v>2.2675288045670809E-2</v>
      </c>
      <c r="F6">
        <v>1.1733083503802261E-5</v>
      </c>
      <c r="G6">
        <v>2.0432807696251611E-7</v>
      </c>
    </row>
    <row r="7" spans="1:7" x14ac:dyDescent="0.25">
      <c r="A7" s="1" t="s">
        <v>14</v>
      </c>
      <c r="B7">
        <v>0.25</v>
      </c>
      <c r="C7">
        <v>0.14841465467473969</v>
      </c>
      <c r="D7">
        <v>0.27500000000000002</v>
      </c>
      <c r="E7">
        <v>0.39841465467473969</v>
      </c>
      <c r="F7">
        <v>1.1733083503802261E-5</v>
      </c>
      <c r="G7">
        <v>2.0432807696251611E-7</v>
      </c>
    </row>
    <row r="8" spans="1:7" x14ac:dyDescent="0.25">
      <c r="A8" s="1" t="s">
        <v>15</v>
      </c>
      <c r="B8">
        <v>-11.54717333172</v>
      </c>
      <c r="C8">
        <v>0.19572320000000001</v>
      </c>
      <c r="D8">
        <v>-11.505780646561769</v>
      </c>
      <c r="E8">
        <v>-11.35145013172</v>
      </c>
      <c r="F8">
        <v>1.1733083503802261E-5</v>
      </c>
      <c r="G8">
        <v>2.0432807696251611E-7</v>
      </c>
    </row>
    <row r="9" spans="1:7" x14ac:dyDescent="0.25">
      <c r="A9" s="1" t="s">
        <v>16</v>
      </c>
      <c r="B9">
        <v>1.64761</v>
      </c>
      <c r="C9">
        <v>0.31397266000000001</v>
      </c>
      <c r="D9">
        <v>1.6890026851582249</v>
      </c>
      <c r="E9">
        <v>1.9615826599999999</v>
      </c>
      <c r="F9">
        <v>1.1733083503802261E-5</v>
      </c>
      <c r="G9">
        <v>2.0432807696251611E-7</v>
      </c>
    </row>
    <row r="10" spans="1:7" x14ac:dyDescent="0.25">
      <c r="A10" s="1" t="s">
        <v>17</v>
      </c>
      <c r="B10">
        <v>0.78407720973558304</v>
      </c>
      <c r="C10">
        <v>7.6626449999999999E-2</v>
      </c>
      <c r="D10">
        <v>0.86248493070914134</v>
      </c>
      <c r="E10">
        <v>0.86070365973558305</v>
      </c>
      <c r="F10">
        <v>1.1733083503802261E-5</v>
      </c>
      <c r="G10">
        <v>2.0432807696251611E-7</v>
      </c>
    </row>
    <row r="11" spans="1:7" x14ac:dyDescent="0.25">
      <c r="A11" s="1" t="s">
        <v>18</v>
      </c>
      <c r="B11">
        <v>0.10396501984946301</v>
      </c>
      <c r="C11">
        <v>0.10106212000000001</v>
      </c>
      <c r="D11">
        <v>0.1143615218344093</v>
      </c>
      <c r="E11">
        <v>0.205027139849463</v>
      </c>
      <c r="F11">
        <v>1.1733083503802261E-5</v>
      </c>
      <c r="G11">
        <v>2.0432807696251611E-7</v>
      </c>
    </row>
    <row r="12" spans="1:7" x14ac:dyDescent="0.25">
      <c r="A12" s="1" t="s">
        <v>19</v>
      </c>
      <c r="B12">
        <v>38.156061538172388</v>
      </c>
      <c r="C12">
        <v>11.795843100000001</v>
      </c>
      <c r="D12">
        <v>41.971667691989637</v>
      </c>
      <c r="E12">
        <v>49.951904638172387</v>
      </c>
      <c r="F12">
        <v>1.1733083503802261E-5</v>
      </c>
      <c r="G12">
        <v>2.0432807696251611E-7</v>
      </c>
    </row>
    <row r="13" spans="1:7" x14ac:dyDescent="0.25">
      <c r="A13" s="1" t="s">
        <v>20</v>
      </c>
      <c r="B13">
        <v>8.9430527116520544</v>
      </c>
      <c r="C13">
        <v>13.2239059</v>
      </c>
      <c r="D13">
        <v>9.8373579828172595</v>
      </c>
      <c r="E13">
        <v>22.16695861165206</v>
      </c>
      <c r="F13">
        <v>1.1733083503802261E-5</v>
      </c>
      <c r="G13">
        <v>2.0432807696251611E-7</v>
      </c>
    </row>
    <row r="14" spans="1:7" x14ac:dyDescent="0.25">
      <c r="A14" s="1" t="s">
        <v>21</v>
      </c>
      <c r="B14">
        <v>0.65955588499999995</v>
      </c>
      <c r="C14">
        <v>0</v>
      </c>
      <c r="D14">
        <v>0.70094857015822498</v>
      </c>
      <c r="E14">
        <v>0.65955588499999995</v>
      </c>
      <c r="F14">
        <v>1.1733083503802261E-5</v>
      </c>
      <c r="G14">
        <v>2.0432807696251611E-7</v>
      </c>
    </row>
    <row r="15" spans="1:7" x14ac:dyDescent="0.25">
      <c r="A15" s="1" t="s">
        <v>22</v>
      </c>
      <c r="B15">
        <v>1.386849984938447</v>
      </c>
      <c r="C15">
        <v>0</v>
      </c>
      <c r="D15">
        <v>1.525534983432292</v>
      </c>
      <c r="E15">
        <v>1.386849984938447</v>
      </c>
      <c r="F15">
        <v>1.1733083503802261E-5</v>
      </c>
      <c r="G15">
        <v>2.0432807696251611E-7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D15" sqref="D15"/>
    </sheetView>
    <sheetView workbookViewId="1"/>
  </sheetViews>
  <sheetFormatPr defaultRowHeight="15" x14ac:dyDescent="0.25"/>
  <cols>
    <col min="1" max="1" width="28.140625" bestFit="1" customWidth="1"/>
    <col min="2" max="2" width="14.5703125" bestFit="1" customWidth="1"/>
    <col min="3" max="3" width="18.140625" bestFit="1" customWidth="1"/>
    <col min="4" max="4" width="12" bestFit="1" customWidth="1"/>
    <col min="5" max="5" width="14.7109375" bestFit="1" customWidth="1"/>
  </cols>
  <sheetData>
    <row r="1" spans="1:5" x14ac:dyDescent="0.25"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5">
      <c r="A2" s="1" t="s">
        <v>9</v>
      </c>
      <c r="B2">
        <v>4.38163627038705E-5</v>
      </c>
      <c r="C2">
        <v>214.44122293535111</v>
      </c>
      <c r="D2">
        <v>2.247609153238699E-7</v>
      </c>
      <c r="E2">
        <v>1.1000001500777701</v>
      </c>
    </row>
    <row r="3" spans="1:5" x14ac:dyDescent="0.25">
      <c r="A3" s="1" t="s">
        <v>10</v>
      </c>
      <c r="B3">
        <v>2.0432807696251611E-7</v>
      </c>
      <c r="C3">
        <v>1</v>
      </c>
      <c r="D3">
        <v>2.0432807696251611E-7</v>
      </c>
      <c r="E3">
        <v>1</v>
      </c>
    </row>
    <row r="4" spans="1:5" x14ac:dyDescent="0.25">
      <c r="A4" s="1" t="s">
        <v>11</v>
      </c>
      <c r="B4">
        <v>1.870123522731197E-7</v>
      </c>
      <c r="C4">
        <v>0.9152552848007619</v>
      </c>
      <c r="D4">
        <v>2.0432807696251611E-7</v>
      </c>
      <c r="E4">
        <v>1</v>
      </c>
    </row>
    <row r="5" spans="1:5" x14ac:dyDescent="0.25">
      <c r="A5" s="1" t="s">
        <v>12</v>
      </c>
      <c r="B5">
        <v>4.0696529690850528E-7</v>
      </c>
      <c r="C5">
        <v>1.9917247935689371</v>
      </c>
      <c r="D5">
        <v>2.2475717214857849E-7</v>
      </c>
      <c r="E5">
        <v>1.099981830640975</v>
      </c>
    </row>
    <row r="6" spans="1:5" x14ac:dyDescent="0.25">
      <c r="A6" s="1" t="s">
        <v>13</v>
      </c>
      <c r="B6">
        <v>2.3638179627460491E-7</v>
      </c>
      <c r="C6">
        <v>1.156873787433379</v>
      </c>
      <c r="D6">
        <v>2.2475717214857849E-7</v>
      </c>
      <c r="E6">
        <v>1.099981830640975</v>
      </c>
    </row>
    <row r="7" spans="1:5" x14ac:dyDescent="0.25">
      <c r="A7" s="1" t="s">
        <v>14</v>
      </c>
      <c r="B7">
        <v>1.2822046524114571E-7</v>
      </c>
      <c r="C7">
        <v>0.62752249787320047</v>
      </c>
      <c r="D7">
        <v>1.8575522148772879E-7</v>
      </c>
      <c r="E7">
        <v>0.90910277358409974</v>
      </c>
    </row>
    <row r="8" spans="1:5" x14ac:dyDescent="0.25">
      <c r="A8" s="1" t="s">
        <v>15</v>
      </c>
      <c r="B8">
        <v>3.2063617198088101E-7</v>
      </c>
      <c r="C8">
        <v>1.5692222857835709</v>
      </c>
      <c r="D8">
        <v>2.2475717214857871E-7</v>
      </c>
      <c r="E8">
        <v>1.0999818306409761</v>
      </c>
    </row>
    <row r="9" spans="1:5" x14ac:dyDescent="0.25">
      <c r="A9" s="1" t="s">
        <v>16</v>
      </c>
      <c r="B9">
        <v>4.2094952196340011E-7</v>
      </c>
      <c r="C9">
        <v>2.0601648496923071</v>
      </c>
      <c r="D9">
        <v>2.2475717214857849E-7</v>
      </c>
      <c r="E9">
        <v>1.099981830640975</v>
      </c>
    </row>
    <row r="10" spans="1:5" x14ac:dyDescent="0.25">
      <c r="A10" s="1" t="s">
        <v>17</v>
      </c>
      <c r="B10">
        <v>1.870770623848159E-7</v>
      </c>
      <c r="C10">
        <v>0.91557198191188915</v>
      </c>
      <c r="D10">
        <v>1.866938051118273E-7</v>
      </c>
      <c r="E10">
        <v>0.9136962863213175</v>
      </c>
    </row>
    <row r="11" spans="1:5" x14ac:dyDescent="0.25">
      <c r="A11" s="1" t="s">
        <v>18</v>
      </c>
      <c r="B11">
        <v>1.6191220512165019E-7</v>
      </c>
      <c r="C11">
        <v>0.79241290540483544</v>
      </c>
      <c r="D11">
        <v>1.9949524511548409E-7</v>
      </c>
      <c r="E11">
        <v>0.97634768594274679</v>
      </c>
    </row>
    <row r="12" spans="1:5" x14ac:dyDescent="0.25">
      <c r="A12" s="1" t="s">
        <v>19</v>
      </c>
      <c r="B12">
        <v>1.6444655153110851E-7</v>
      </c>
      <c r="C12">
        <v>0.80481622484645665</v>
      </c>
      <c r="D12">
        <v>1.9046846402248131E-7</v>
      </c>
      <c r="E12">
        <v>0.93216980678295447</v>
      </c>
    </row>
    <row r="13" spans="1:5" x14ac:dyDescent="0.25">
      <c r="A13" s="1" t="s">
        <v>20</v>
      </c>
      <c r="B13">
        <v>1.6017974714525221E-7</v>
      </c>
      <c r="C13">
        <v>0.78393410013170661</v>
      </c>
      <c r="D13">
        <v>2.0099138854924089E-7</v>
      </c>
      <c r="E13">
        <v>0.9836699465737776</v>
      </c>
    </row>
    <row r="14" spans="1:5" x14ac:dyDescent="0.25">
      <c r="A14" s="1" t="s">
        <v>21</v>
      </c>
      <c r="B14">
        <v>2.0432807696251611E-7</v>
      </c>
      <c r="C14">
        <v>1</v>
      </c>
      <c r="D14">
        <v>1.8575277419950909E-7</v>
      </c>
      <c r="E14">
        <v>0.90909079633527512</v>
      </c>
    </row>
    <row r="15" spans="1:5" x14ac:dyDescent="0.25">
      <c r="A15" s="1" t="s">
        <v>22</v>
      </c>
      <c r="B15">
        <v>2.0432807696251611E-7</v>
      </c>
      <c r="C15">
        <v>1</v>
      </c>
      <c r="D15">
        <v>2.0432807696251611E-7</v>
      </c>
      <c r="E15">
        <v>1</v>
      </c>
    </row>
    <row r="16" spans="1:5" x14ac:dyDescent="0.25">
      <c r="A16" s="1" t="s">
        <v>33</v>
      </c>
      <c r="B16">
        <v>2.0432807696251611E-7</v>
      </c>
      <c r="C16">
        <v>1</v>
      </c>
      <c r="D16">
        <v>2.0432807696251611E-7</v>
      </c>
      <c r="E16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workbookViewId="0">
      <selection activeCell="D16" sqref="D16"/>
    </sheetView>
    <sheetView workbookViewId="1"/>
  </sheetViews>
  <sheetFormatPr defaultRowHeight="15" x14ac:dyDescent="0.25"/>
  <cols>
    <col min="1" max="1" width="28.140625" bestFit="1" customWidth="1"/>
    <col min="2" max="2" width="14.5703125" bestFit="1" customWidth="1"/>
    <col min="3" max="3" width="18.140625" bestFit="1" customWidth="1"/>
    <col min="4" max="4" width="12" bestFit="1" customWidth="1"/>
    <col min="5" max="5" width="14.7109375" bestFit="1" customWidth="1"/>
  </cols>
  <sheetData>
    <row r="1" spans="1:5" x14ac:dyDescent="0.25"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5">
      <c r="A2" s="1" t="s">
        <v>9</v>
      </c>
      <c r="B2">
        <v>2.516056775357951E-3</v>
      </c>
      <c r="C2">
        <v>214.44122293535111</v>
      </c>
      <c r="D2">
        <v>1.2906393615057491E-5</v>
      </c>
      <c r="E2">
        <v>1.1000001500777701</v>
      </c>
    </row>
    <row r="3" spans="1:5" x14ac:dyDescent="0.25">
      <c r="A3" s="1" t="s">
        <v>10</v>
      </c>
      <c r="B3">
        <v>1.1733083503802261E-5</v>
      </c>
      <c r="C3">
        <v>1</v>
      </c>
      <c r="D3">
        <v>1.1733083503802261E-5</v>
      </c>
      <c r="E3">
        <v>1</v>
      </c>
    </row>
    <row r="4" spans="1:5" x14ac:dyDescent="0.25">
      <c r="A4" s="1" t="s">
        <v>11</v>
      </c>
      <c r="B4">
        <v>1.1733083503802261E-5</v>
      </c>
      <c r="C4">
        <v>0.99999999999999989</v>
      </c>
      <c r="D4">
        <v>1.1733083503802261E-5</v>
      </c>
      <c r="E4">
        <v>1</v>
      </c>
    </row>
    <row r="5" spans="1:5" x14ac:dyDescent="0.25">
      <c r="A5" s="1" t="s">
        <v>12</v>
      </c>
      <c r="B5">
        <v>1.1733083503802261E-5</v>
      </c>
      <c r="C5">
        <v>1</v>
      </c>
      <c r="D5">
        <v>1.1733083503802261E-5</v>
      </c>
      <c r="E5">
        <v>1</v>
      </c>
    </row>
    <row r="6" spans="1:5" x14ac:dyDescent="0.25">
      <c r="A6" s="1" t="s">
        <v>13</v>
      </c>
      <c r="B6">
        <v>1.01418088366216E-5</v>
      </c>
      <c r="C6">
        <v>0.86437711223439384</v>
      </c>
      <c r="D6">
        <v>1.066643954891115E-5</v>
      </c>
      <c r="E6">
        <v>0.90909090909090917</v>
      </c>
    </row>
    <row r="7" spans="1:5" x14ac:dyDescent="0.25">
      <c r="A7" s="1" t="s">
        <v>14</v>
      </c>
      <c r="B7">
        <v>1.1733083503802261E-5</v>
      </c>
      <c r="C7">
        <v>1</v>
      </c>
      <c r="D7">
        <v>1.1733083503802261E-5</v>
      </c>
      <c r="E7">
        <v>1</v>
      </c>
    </row>
    <row r="8" spans="1:5" x14ac:dyDescent="0.25">
      <c r="A8" s="1" t="s">
        <v>15</v>
      </c>
      <c r="B8">
        <v>1.8413458253857429E-5</v>
      </c>
      <c r="C8">
        <v>1.569362243769109</v>
      </c>
      <c r="D8">
        <v>1.2906391854182499E-5</v>
      </c>
      <c r="E8">
        <v>1.100000000000001</v>
      </c>
    </row>
    <row r="9" spans="1:5" x14ac:dyDescent="0.25">
      <c r="A9" s="1" t="s">
        <v>16</v>
      </c>
      <c r="B9">
        <v>2.417602084970524E-5</v>
      </c>
      <c r="C9">
        <v>2.060500195184896</v>
      </c>
      <c r="D9">
        <v>1.2906391854182491E-5</v>
      </c>
      <c r="E9">
        <v>1.1000000000000001</v>
      </c>
    </row>
    <row r="10" spans="1:5" x14ac:dyDescent="0.25">
      <c r="A10" s="1" t="s">
        <v>17</v>
      </c>
      <c r="B10">
        <v>1.0742342319821891E-5</v>
      </c>
      <c r="C10">
        <v>0.91556003299053423</v>
      </c>
      <c r="D10">
        <v>1.072033491404739E-5</v>
      </c>
      <c r="E10">
        <v>0.9136843618792384</v>
      </c>
    </row>
    <row r="11" spans="1:5" x14ac:dyDescent="0.25">
      <c r="A11" s="1" t="s">
        <v>18</v>
      </c>
      <c r="B11">
        <v>9.2971558026099773E-6</v>
      </c>
      <c r="C11">
        <v>0.79238810493397671</v>
      </c>
      <c r="D11">
        <v>1.1455542647624091E-5</v>
      </c>
      <c r="E11">
        <v>0.97634544609793061</v>
      </c>
    </row>
    <row r="12" spans="1:5" x14ac:dyDescent="0.25">
      <c r="A12" s="1" t="s">
        <v>19</v>
      </c>
      <c r="B12">
        <v>9.4426987079022289E-6</v>
      </c>
      <c r="C12">
        <v>0.80479259393681102</v>
      </c>
      <c r="D12">
        <v>1.0937138642961841E-5</v>
      </c>
      <c r="E12">
        <v>0.93216234585030533</v>
      </c>
    </row>
    <row r="13" spans="1:5" x14ac:dyDescent="0.25">
      <c r="A13" s="1" t="s">
        <v>20</v>
      </c>
      <c r="B13">
        <v>9.1976688690650035E-6</v>
      </c>
      <c r="C13">
        <v>0.78390892437477133</v>
      </c>
      <c r="D13">
        <v>1.154148162333084E-5</v>
      </c>
      <c r="E13">
        <v>0.98366994657377749</v>
      </c>
    </row>
    <row r="14" spans="1:5" x14ac:dyDescent="0.25">
      <c r="A14" s="1" t="s">
        <v>21</v>
      </c>
      <c r="B14">
        <v>1.1733083503802261E-5</v>
      </c>
      <c r="C14">
        <v>1</v>
      </c>
      <c r="D14">
        <v>1.066643822593988E-5</v>
      </c>
      <c r="E14">
        <v>0.90909079633527501</v>
      </c>
    </row>
    <row r="15" spans="1:5" x14ac:dyDescent="0.25">
      <c r="A15" s="1" t="s">
        <v>22</v>
      </c>
      <c r="B15">
        <v>1.1733083503802261E-5</v>
      </c>
      <c r="C15">
        <v>1</v>
      </c>
      <c r="D15">
        <v>1.066643954891114E-5</v>
      </c>
      <c r="E15">
        <v>0.90909090909090895</v>
      </c>
    </row>
    <row r="16" spans="1:5" x14ac:dyDescent="0.25">
      <c r="A16" s="1" t="s">
        <v>34</v>
      </c>
      <c r="B16">
        <v>1.1733083503802261E-5</v>
      </c>
      <c r="C16">
        <v>1</v>
      </c>
      <c r="D16">
        <v>1.17330835038023E-5</v>
      </c>
      <c r="E16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32"/>
  <sheetViews>
    <sheetView zoomScale="85" zoomScaleNormal="85" workbookViewId="0">
      <selection activeCell="A18" sqref="A18:XFD32"/>
    </sheetView>
    <sheetView workbookViewId="1"/>
  </sheetViews>
  <sheetFormatPr defaultRowHeight="15" x14ac:dyDescent="0.25"/>
  <cols>
    <col min="1" max="1" width="28.140625" bestFit="1" customWidth="1"/>
    <col min="2" max="2" width="12" bestFit="1" customWidth="1"/>
    <col min="3" max="3" width="28.28515625" bestFit="1" customWidth="1"/>
    <col min="4" max="4" width="17.7109375" bestFit="1" customWidth="1"/>
    <col min="5" max="5" width="26.28515625" bestFit="1" customWidth="1"/>
    <col min="6" max="6" width="12" bestFit="1" customWidth="1"/>
    <col min="7" max="7" width="12.7109375" bestFit="1" customWidth="1"/>
    <col min="8" max="8" width="14.28515625" bestFit="1" customWidth="1"/>
    <col min="9" max="9" width="12" bestFit="1" customWidth="1"/>
    <col min="10" max="10" width="28.140625" bestFit="1" customWidth="1"/>
    <col min="11" max="11" width="13.5703125" bestFit="1" customWidth="1"/>
    <col min="12" max="12" width="15" bestFit="1" customWidth="1"/>
    <col min="13" max="13" width="9.5703125" bestFit="1" customWidth="1"/>
    <col min="14" max="14" width="14.140625" bestFit="1" customWidth="1"/>
    <col min="15" max="15" width="12.7109375" bestFit="1" customWidth="1"/>
    <col min="16" max="16" width="12.140625" bestFit="1" customWidth="1"/>
    <col min="17" max="18" width="12.7109375" bestFit="1" customWidth="1"/>
    <col min="19" max="19" width="15.28515625" bestFit="1" customWidth="1"/>
    <col min="20" max="20" width="18.7109375" bestFit="1" customWidth="1"/>
    <col min="21" max="22" width="12.7109375" bestFit="1" customWidth="1"/>
    <col min="23" max="23" width="17.85546875" bestFit="1" customWidth="1"/>
    <col min="24" max="24" width="21.42578125" bestFit="1" customWidth="1"/>
    <col min="25" max="25" width="26.28515625" bestFit="1" customWidth="1"/>
    <col min="26" max="26" width="16.5703125" bestFit="1" customWidth="1"/>
  </cols>
  <sheetData>
    <row r="1" spans="1:26" x14ac:dyDescent="0.25">
      <c r="B1" s="1" t="s">
        <v>35</v>
      </c>
      <c r="C1" s="1" t="s">
        <v>36</v>
      </c>
      <c r="D1" s="1" t="s">
        <v>9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41</v>
      </c>
      <c r="O1" s="1" t="s">
        <v>15</v>
      </c>
      <c r="P1" s="1" t="s">
        <v>16</v>
      </c>
      <c r="Q1" s="1" t="s">
        <v>42</v>
      </c>
      <c r="R1" s="1" t="s">
        <v>43</v>
      </c>
      <c r="S1" s="1" t="s">
        <v>17</v>
      </c>
      <c r="T1" s="1" t="s">
        <v>18</v>
      </c>
      <c r="U1" s="1" t="s">
        <v>44</v>
      </c>
      <c r="V1" s="1" t="s">
        <v>45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25">
      <c r="A2" s="1" t="s">
        <v>9</v>
      </c>
      <c r="B2" s="2">
        <v>1.1000001500777701</v>
      </c>
      <c r="C2" s="2">
        <v>1.2906393615057491E-5</v>
      </c>
      <c r="D2" s="2">
        <v>6.6655440879502606E-3</v>
      </c>
      <c r="E2" s="2">
        <v>1.459754155798503E-3</v>
      </c>
      <c r="F2" s="3">
        <v>1.472139085212826</v>
      </c>
      <c r="G2" s="4">
        <v>-12.2442958023064</v>
      </c>
      <c r="H2" s="5">
        <v>3.4687215927764119</v>
      </c>
      <c r="I2" s="5">
        <v>6.9097957299999999</v>
      </c>
      <c r="J2" s="5">
        <v>0.5</v>
      </c>
      <c r="K2" s="5">
        <v>3.4687215927764119</v>
      </c>
      <c r="L2" s="5">
        <v>1.9599999999999999E-2</v>
      </c>
      <c r="M2" s="5">
        <v>0.25</v>
      </c>
      <c r="N2" s="5">
        <v>2.7000000000000001E-3</v>
      </c>
      <c r="O2" s="5">
        <v>-11.54717333172</v>
      </c>
      <c r="P2" s="5">
        <v>1.64761</v>
      </c>
      <c r="Q2" s="2">
        <v>-0.39203802939358923</v>
      </c>
      <c r="R2" s="2">
        <v>-0.1039649435442393</v>
      </c>
      <c r="S2" s="5">
        <v>0.78407720973558304</v>
      </c>
      <c r="T2" s="5">
        <v>0.10396501984946301</v>
      </c>
      <c r="U2" s="2">
        <v>-0.30508444119280698</v>
      </c>
      <c r="V2" s="2">
        <v>-7.1505971242934244E-2</v>
      </c>
      <c r="W2" s="5">
        <v>38.156061538172388</v>
      </c>
      <c r="X2" s="5">
        <v>8.9430527116520544</v>
      </c>
      <c r="Y2" s="5">
        <v>0.65955588499999995</v>
      </c>
      <c r="Z2" s="5">
        <v>1.386849984938447</v>
      </c>
    </row>
    <row r="3" spans="1:26" x14ac:dyDescent="0.25">
      <c r="A3" s="1" t="s">
        <v>10</v>
      </c>
      <c r="B3" s="6">
        <v>1</v>
      </c>
      <c r="C3" s="6">
        <v>1.1733083503802261E-5</v>
      </c>
      <c r="D3" s="5">
        <v>6.0595855345002368E-3</v>
      </c>
      <c r="E3" s="6">
        <v>1.327049232544093E-3</v>
      </c>
      <c r="F3" s="3">
        <v>1.472139078275988</v>
      </c>
      <c r="G3" s="4">
        <v>-12.24429585462223</v>
      </c>
      <c r="H3" s="5">
        <v>3.4687215927764119</v>
      </c>
      <c r="I3" s="2">
        <v>7.6007753029999998</v>
      </c>
      <c r="J3" s="5">
        <v>0.5</v>
      </c>
      <c r="K3" s="5">
        <v>3.4687215927764119</v>
      </c>
      <c r="L3" s="5">
        <v>1.9599999999999999E-2</v>
      </c>
      <c r="M3" s="5">
        <v>0.25</v>
      </c>
      <c r="N3" s="5">
        <v>2.7000000000000001E-3</v>
      </c>
      <c r="O3" s="5">
        <v>-11.54717333172</v>
      </c>
      <c r="P3" s="5">
        <v>1.64761</v>
      </c>
      <c r="Q3" s="2">
        <v>-0.39203808170942578</v>
      </c>
      <c r="R3" s="2">
        <v>-0.1039649504810779</v>
      </c>
      <c r="S3" s="5">
        <v>0.78407720973558304</v>
      </c>
      <c r="T3" s="5">
        <v>0.10396501984946301</v>
      </c>
      <c r="U3" s="2">
        <v>-0.30508444119280698</v>
      </c>
      <c r="V3" s="2">
        <v>-7.1505971242934244E-2</v>
      </c>
      <c r="W3" s="5">
        <v>38.156061538172388</v>
      </c>
      <c r="X3" s="5">
        <v>8.9430527116520544</v>
      </c>
      <c r="Y3" s="5">
        <v>0.65955588499999995</v>
      </c>
      <c r="Z3" s="5">
        <v>1.386849984938447</v>
      </c>
    </row>
    <row r="4" spans="1:26" x14ac:dyDescent="0.25">
      <c r="A4" s="1" t="s">
        <v>11</v>
      </c>
      <c r="B4" s="6">
        <v>1</v>
      </c>
      <c r="C4" s="6">
        <v>1.1733083503802261E-5</v>
      </c>
      <c r="D4" s="5">
        <v>6.0595855345002368E-3</v>
      </c>
      <c r="E4" s="6">
        <v>1.327049232544093E-3</v>
      </c>
      <c r="F4" s="3">
        <v>1.472139078275988</v>
      </c>
      <c r="G4" s="4">
        <v>-12.24429585462223</v>
      </c>
      <c r="H4" s="5">
        <v>3.4687215927764119</v>
      </c>
      <c r="I4" s="5">
        <v>6.9097957299999999</v>
      </c>
      <c r="J4" s="2">
        <v>0.55000000000000004</v>
      </c>
      <c r="K4" s="5">
        <v>3.4687215927764119</v>
      </c>
      <c r="L4" s="5">
        <v>1.9599999999999999E-2</v>
      </c>
      <c r="M4" s="5">
        <v>0.25</v>
      </c>
      <c r="N4" s="5">
        <v>2.7000000000000001E-3</v>
      </c>
      <c r="O4" s="5">
        <v>-11.54717333172</v>
      </c>
      <c r="P4" s="5">
        <v>1.64761</v>
      </c>
      <c r="Q4" s="2">
        <v>-0.39203808170942578</v>
      </c>
      <c r="R4" s="2">
        <v>-0.1039649504810779</v>
      </c>
      <c r="S4" s="5">
        <v>0.78407720973558304</v>
      </c>
      <c r="T4" s="5">
        <v>0.10396501984946301</v>
      </c>
      <c r="U4" s="2">
        <v>-0.30508444119280698</v>
      </c>
      <c r="V4" s="2">
        <v>-7.1505971242934244E-2</v>
      </c>
      <c r="W4" s="5">
        <v>38.156061538172388</v>
      </c>
      <c r="X4" s="5">
        <v>8.9430527116520544</v>
      </c>
      <c r="Y4" s="5">
        <v>0.65955588499999995</v>
      </c>
      <c r="Z4" s="5">
        <v>1.386849984938447</v>
      </c>
    </row>
    <row r="5" spans="1:26" x14ac:dyDescent="0.25">
      <c r="A5" s="1" t="s">
        <v>12</v>
      </c>
      <c r="B5" s="6">
        <v>1</v>
      </c>
      <c r="C5" s="6">
        <v>1.1733083503802261E-5</v>
      </c>
      <c r="D5" s="5">
        <v>6.0595855345002368E-3</v>
      </c>
      <c r="E5" s="6">
        <v>1.327049232544093E-3</v>
      </c>
      <c r="F5" s="3">
        <v>1.472139078275988</v>
      </c>
      <c r="G5" s="4">
        <v>-12.24429585462223</v>
      </c>
      <c r="H5" s="2">
        <v>3.815593752054053</v>
      </c>
      <c r="I5" s="5">
        <v>6.9097957299999999</v>
      </c>
      <c r="J5" s="5">
        <v>0.5</v>
      </c>
      <c r="K5" s="2">
        <v>3.815593752054053</v>
      </c>
      <c r="L5" s="5">
        <v>1.9599999999999999E-2</v>
      </c>
      <c r="M5" s="5">
        <v>0.25</v>
      </c>
      <c r="N5" s="5">
        <v>2.7000000000000001E-3</v>
      </c>
      <c r="O5" s="5">
        <v>-11.54717333172</v>
      </c>
      <c r="P5" s="5">
        <v>1.64761</v>
      </c>
      <c r="Q5" s="2">
        <v>-0.39203808170942578</v>
      </c>
      <c r="R5" s="2">
        <v>-0.1039649504810779</v>
      </c>
      <c r="S5" s="5">
        <v>0.78407720973558304</v>
      </c>
      <c r="T5" s="5">
        <v>0.10396501984946301</v>
      </c>
      <c r="U5" s="2">
        <v>-0.30508444119280698</v>
      </c>
      <c r="V5" s="2">
        <v>-7.1505971242934244E-2</v>
      </c>
      <c r="W5" s="5">
        <v>38.156061538172388</v>
      </c>
      <c r="X5" s="5">
        <v>8.9430527116520544</v>
      </c>
      <c r="Y5" s="5">
        <v>0.65955588499999995</v>
      </c>
      <c r="Z5" s="5">
        <v>1.386849984938447</v>
      </c>
    </row>
    <row r="6" spans="1:26" x14ac:dyDescent="0.25">
      <c r="A6" s="1" t="s">
        <v>13</v>
      </c>
      <c r="B6" s="5">
        <v>0.90909090909090917</v>
      </c>
      <c r="C6" s="5">
        <v>1.066643954891115E-5</v>
      </c>
      <c r="D6" s="5">
        <v>6.0595855345002368E-3</v>
      </c>
      <c r="E6" s="6">
        <v>1.327049232544093E-3</v>
      </c>
      <c r="F6" s="3">
        <v>1.472139078275988</v>
      </c>
      <c r="G6" s="4">
        <v>-12.24429585462223</v>
      </c>
      <c r="H6" s="5">
        <v>3.4687215927764119</v>
      </c>
      <c r="I6" s="5">
        <v>6.9097957299999999</v>
      </c>
      <c r="J6" s="5">
        <v>0.5</v>
      </c>
      <c r="K6" s="5">
        <v>3.4687215927764119</v>
      </c>
      <c r="L6" s="2">
        <v>2.1559999999999999E-2</v>
      </c>
      <c r="M6" s="5">
        <v>0.25</v>
      </c>
      <c r="N6" s="5">
        <v>2.7000000000000001E-3</v>
      </c>
      <c r="O6" s="5">
        <v>-11.54717333172</v>
      </c>
      <c r="P6" s="5">
        <v>1.64761</v>
      </c>
      <c r="Q6" s="2">
        <v>-0.39203808170942578</v>
      </c>
      <c r="R6" s="2">
        <v>-0.1039649504810779</v>
      </c>
      <c r="S6" s="5">
        <v>0.78407720973558304</v>
      </c>
      <c r="T6" s="5">
        <v>0.10396501984946301</v>
      </c>
      <c r="U6" s="2">
        <v>-0.30508444119280698</v>
      </c>
      <c r="V6" s="2">
        <v>-7.1505971242934244E-2</v>
      </c>
      <c r="W6" s="5">
        <v>38.156061538172388</v>
      </c>
      <c r="X6" s="5">
        <v>8.9430527116520544</v>
      </c>
      <c r="Y6" s="5">
        <v>0.65955588499999995</v>
      </c>
      <c r="Z6" s="5">
        <v>1.386849984938447</v>
      </c>
    </row>
    <row r="7" spans="1:26" x14ac:dyDescent="0.25">
      <c r="A7" s="1" t="s">
        <v>14</v>
      </c>
      <c r="B7" s="6">
        <v>1</v>
      </c>
      <c r="C7" s="6">
        <v>1.1733083503802261E-5</v>
      </c>
      <c r="D7" s="5">
        <v>6.0595855345002368E-3</v>
      </c>
      <c r="E7" s="6">
        <v>1.327049232544093E-3</v>
      </c>
      <c r="F7" s="3">
        <v>1.472139078275988</v>
      </c>
      <c r="G7" s="4">
        <v>-12.24429585462223</v>
      </c>
      <c r="H7" s="5">
        <v>3.4687215927764119</v>
      </c>
      <c r="I7" s="5">
        <v>6.9097957299999999</v>
      </c>
      <c r="J7" s="5">
        <v>0.5</v>
      </c>
      <c r="K7" s="5">
        <v>3.4687215927764119</v>
      </c>
      <c r="L7" s="5">
        <v>1.9599999999999999E-2</v>
      </c>
      <c r="M7" s="2">
        <v>0.27500000000000002</v>
      </c>
      <c r="N7" s="5">
        <v>2.7000000000000001E-3</v>
      </c>
      <c r="O7" s="5">
        <v>-11.54717333172</v>
      </c>
      <c r="P7" s="5">
        <v>1.64761</v>
      </c>
      <c r="Q7" s="2">
        <v>-0.39203808170942578</v>
      </c>
      <c r="R7" s="2">
        <v>-0.1039649504810779</v>
      </c>
      <c r="S7" s="5">
        <v>0.78407720973558304</v>
      </c>
      <c r="T7" s="5">
        <v>0.10396501984946301</v>
      </c>
      <c r="U7" s="2">
        <v>-0.30508444119280698</v>
      </c>
      <c r="V7" s="2">
        <v>-7.1505971242934244E-2</v>
      </c>
      <c r="W7" s="5">
        <v>38.156061538172388</v>
      </c>
      <c r="X7" s="5">
        <v>8.9430527116520544</v>
      </c>
      <c r="Y7" s="5">
        <v>0.65955588499999995</v>
      </c>
      <c r="Z7" s="5">
        <v>1.386849984938447</v>
      </c>
    </row>
    <row r="8" spans="1:26" x14ac:dyDescent="0.25">
      <c r="A8" s="1" t="s">
        <v>15</v>
      </c>
      <c r="B8" s="2">
        <v>1.100000000000001</v>
      </c>
      <c r="C8" s="2">
        <v>1.2906391854182499E-5</v>
      </c>
      <c r="D8" s="5">
        <v>6.0595855345002368E-3</v>
      </c>
      <c r="E8" s="6">
        <v>1.327049232544093E-3</v>
      </c>
      <c r="F8" s="3">
        <v>1.472139078275988</v>
      </c>
      <c r="G8" s="2">
        <v>-12.20290316946401</v>
      </c>
      <c r="H8" s="5">
        <v>3.4687215927764119</v>
      </c>
      <c r="I8" s="5">
        <v>6.9097957299999999</v>
      </c>
      <c r="J8" s="5">
        <v>0.5</v>
      </c>
      <c r="K8" s="5">
        <v>3.4687215927764119</v>
      </c>
      <c r="L8" s="5">
        <v>1.9599999999999999E-2</v>
      </c>
      <c r="M8" s="5">
        <v>0.25</v>
      </c>
      <c r="N8" s="5">
        <v>2.7000000000000001E-3</v>
      </c>
      <c r="O8" s="2">
        <v>-11.505780646561769</v>
      </c>
      <c r="P8" s="5">
        <v>1.64761</v>
      </c>
      <c r="Q8" s="2">
        <v>-0.39203808170942578</v>
      </c>
      <c r="R8" s="2">
        <v>-0.1039649504810779</v>
      </c>
      <c r="S8" s="5">
        <v>0.78407720973558304</v>
      </c>
      <c r="T8" s="5">
        <v>0.10396501984946301</v>
      </c>
      <c r="U8" s="2">
        <v>-0.30508444119280698</v>
      </c>
      <c r="V8" s="2">
        <v>-7.1505971242934244E-2</v>
      </c>
      <c r="W8" s="5">
        <v>38.156061538172388</v>
      </c>
      <c r="X8" s="5">
        <v>8.9430527116520544</v>
      </c>
      <c r="Y8" s="5">
        <v>0.65955588499999995</v>
      </c>
      <c r="Z8" s="5">
        <v>1.386849984938447</v>
      </c>
    </row>
    <row r="9" spans="1:26" x14ac:dyDescent="0.25">
      <c r="A9" s="1" t="s">
        <v>16</v>
      </c>
      <c r="B9" s="2">
        <v>1.1000000000000001</v>
      </c>
      <c r="C9" s="2">
        <v>1.2906391854182491E-5</v>
      </c>
      <c r="D9" s="5">
        <v>6.0595855345002368E-3</v>
      </c>
      <c r="E9" s="6">
        <v>1.327049232544093E-3</v>
      </c>
      <c r="F9" s="2">
        <v>1.5135317634342129</v>
      </c>
      <c r="G9" s="4">
        <v>-12.24429585462223</v>
      </c>
      <c r="H9" s="5">
        <v>3.4687215927764119</v>
      </c>
      <c r="I9" s="5">
        <v>6.9097957299999999</v>
      </c>
      <c r="J9" s="5">
        <v>0.5</v>
      </c>
      <c r="K9" s="5">
        <v>3.4687215927764119</v>
      </c>
      <c r="L9" s="5">
        <v>1.9599999999999999E-2</v>
      </c>
      <c r="M9" s="5">
        <v>0.25</v>
      </c>
      <c r="N9" s="5">
        <v>2.7000000000000001E-3</v>
      </c>
      <c r="O9" s="5">
        <v>-11.54717333172</v>
      </c>
      <c r="P9" s="2">
        <v>1.6890026851582249</v>
      </c>
      <c r="Q9" s="2">
        <v>-0.39203808170942578</v>
      </c>
      <c r="R9" s="2">
        <v>-0.1039649504810779</v>
      </c>
      <c r="S9" s="5">
        <v>0.78407720973558304</v>
      </c>
      <c r="T9" s="5">
        <v>0.10396501984946301</v>
      </c>
      <c r="U9" s="2">
        <v>-0.30508444119280698</v>
      </c>
      <c r="V9" s="2">
        <v>-7.1505971242934244E-2</v>
      </c>
      <c r="W9" s="5">
        <v>38.156061538172388</v>
      </c>
      <c r="X9" s="5">
        <v>8.9430527116520544</v>
      </c>
      <c r="Y9" s="5">
        <v>0.65955588499999995</v>
      </c>
      <c r="Z9" s="5">
        <v>1.386849984938447</v>
      </c>
    </row>
    <row r="10" spans="1:26" x14ac:dyDescent="0.25">
      <c r="A10" s="1" t="s">
        <v>17</v>
      </c>
      <c r="B10" s="7">
        <v>0.9136843618792384</v>
      </c>
      <c r="C10" s="7">
        <v>1.072033491404739E-5</v>
      </c>
      <c r="D10" s="5">
        <v>6.0595855345002368E-3</v>
      </c>
      <c r="E10" s="6">
        <v>1.327049232544093E-3</v>
      </c>
      <c r="F10" s="3">
        <v>1.472139078275988</v>
      </c>
      <c r="G10" s="5">
        <v>-12.283499662793179</v>
      </c>
      <c r="H10" s="5">
        <v>3.4687215927764119</v>
      </c>
      <c r="I10" s="5">
        <v>6.9097957299999999</v>
      </c>
      <c r="J10" s="5">
        <v>0.5</v>
      </c>
      <c r="K10" s="5">
        <v>3.4687215927764119</v>
      </c>
      <c r="L10" s="5">
        <v>1.9599999999999999E-2</v>
      </c>
      <c r="M10" s="5">
        <v>0.25</v>
      </c>
      <c r="N10" s="5">
        <v>2.7000000000000001E-3</v>
      </c>
      <c r="O10" s="5">
        <v>-11.54717333172</v>
      </c>
      <c r="P10" s="5">
        <v>1.64761</v>
      </c>
      <c r="Q10" s="5">
        <v>-0.43124188988036832</v>
      </c>
      <c r="R10" s="2">
        <v>-0.1039649504810779</v>
      </c>
      <c r="S10" s="2">
        <v>0.86248493070914134</v>
      </c>
      <c r="T10" s="5">
        <v>0.10396501984946301</v>
      </c>
      <c r="U10" s="2">
        <v>-0.30508444119280698</v>
      </c>
      <c r="V10" s="2">
        <v>-7.1505971242934244E-2</v>
      </c>
      <c r="W10" s="5">
        <v>38.156061538172388</v>
      </c>
      <c r="X10" s="5">
        <v>8.9430527116520544</v>
      </c>
      <c r="Y10" s="5">
        <v>0.65955588499999995</v>
      </c>
      <c r="Z10" s="5">
        <v>1.386849984938447</v>
      </c>
    </row>
    <row r="11" spans="1:26" x14ac:dyDescent="0.25">
      <c r="A11" s="1" t="s">
        <v>18</v>
      </c>
      <c r="B11" s="8">
        <v>0.97634544609793061</v>
      </c>
      <c r="C11" s="8">
        <v>1.1455542647624091E-5</v>
      </c>
      <c r="D11" s="5">
        <v>6.0595855345002368E-3</v>
      </c>
      <c r="E11" s="6">
        <v>1.327049232544093E-3</v>
      </c>
      <c r="F11" s="5">
        <v>1.4617425832278801</v>
      </c>
      <c r="G11" s="4">
        <v>-12.24429585462223</v>
      </c>
      <c r="H11" s="5">
        <v>3.4687215927764119</v>
      </c>
      <c r="I11" s="5">
        <v>6.9097957299999999</v>
      </c>
      <c r="J11" s="5">
        <v>0.5</v>
      </c>
      <c r="K11" s="5">
        <v>3.4687215927764119</v>
      </c>
      <c r="L11" s="5">
        <v>1.9599999999999999E-2</v>
      </c>
      <c r="M11" s="5">
        <v>0.25</v>
      </c>
      <c r="N11" s="5">
        <v>2.7000000000000001E-3</v>
      </c>
      <c r="O11" s="5">
        <v>-11.54717333172</v>
      </c>
      <c r="P11" s="5">
        <v>1.64761</v>
      </c>
      <c r="Q11" s="2">
        <v>-0.39203808170942578</v>
      </c>
      <c r="R11" s="5">
        <v>-0.1143614455291856</v>
      </c>
      <c r="S11" s="5">
        <v>0.78407720973558304</v>
      </c>
      <c r="T11" s="2">
        <v>0.1143615218344093</v>
      </c>
      <c r="U11" s="2">
        <v>-0.30508444119280698</v>
      </c>
      <c r="V11" s="2">
        <v>-7.1505971242934244E-2</v>
      </c>
      <c r="W11" s="5">
        <v>38.156061538172388</v>
      </c>
      <c r="X11" s="5">
        <v>8.9430527116520544</v>
      </c>
      <c r="Y11" s="5">
        <v>0.65955588499999995</v>
      </c>
      <c r="Z11" s="5">
        <v>1.386849984938447</v>
      </c>
    </row>
    <row r="12" spans="1:26" x14ac:dyDescent="0.25">
      <c r="A12" s="1" t="s">
        <v>19</v>
      </c>
      <c r="B12" s="9">
        <v>0.93216234585030533</v>
      </c>
      <c r="C12" s="9">
        <v>1.0937138642961841E-5</v>
      </c>
      <c r="D12" s="5">
        <v>6.0595855345002368E-3</v>
      </c>
      <c r="E12" s="6">
        <v>1.327049232544093E-3</v>
      </c>
      <c r="F12" s="3">
        <v>1.472139078275988</v>
      </c>
      <c r="G12" s="10">
        <v>-12.274804298741509</v>
      </c>
      <c r="H12" s="5">
        <v>3.4687215927764119</v>
      </c>
      <c r="I12" s="5">
        <v>6.9097957299999999</v>
      </c>
      <c r="J12" s="5">
        <v>0.5</v>
      </c>
      <c r="K12" s="5">
        <v>3.4687215927764119</v>
      </c>
      <c r="L12" s="5">
        <v>1.9599999999999999E-2</v>
      </c>
      <c r="M12" s="5">
        <v>0.25</v>
      </c>
      <c r="N12" s="5">
        <v>2.7000000000000001E-3</v>
      </c>
      <c r="O12" s="5">
        <v>-11.54717333172</v>
      </c>
      <c r="P12" s="5">
        <v>1.64761</v>
      </c>
      <c r="Q12" s="2">
        <v>-0.39203808170942578</v>
      </c>
      <c r="R12" s="2">
        <v>-0.1039649504810779</v>
      </c>
      <c r="S12" s="5">
        <v>0.78407720973558304</v>
      </c>
      <c r="T12" s="5">
        <v>0.10396501984946301</v>
      </c>
      <c r="U12" s="5">
        <v>-0.33559288531208781</v>
      </c>
      <c r="V12" s="2">
        <v>-7.1505971242934244E-2</v>
      </c>
      <c r="W12" s="2">
        <v>41.971667691989637</v>
      </c>
      <c r="X12" s="5">
        <v>8.9430527116520544</v>
      </c>
      <c r="Y12" s="5">
        <v>0.65955588499999995</v>
      </c>
      <c r="Z12" s="5">
        <v>1.386849984938447</v>
      </c>
    </row>
    <row r="13" spans="1:26" x14ac:dyDescent="0.25">
      <c r="A13" s="1" t="s">
        <v>20</v>
      </c>
      <c r="B13" s="11">
        <v>0.98366994657377749</v>
      </c>
      <c r="C13" s="11">
        <v>1.154148162333084E-5</v>
      </c>
      <c r="D13" s="5">
        <v>6.0595855345002368E-3</v>
      </c>
      <c r="E13" s="6">
        <v>1.327049232544093E-3</v>
      </c>
      <c r="F13" s="12">
        <v>1.464988481151694</v>
      </c>
      <c r="G13" s="4">
        <v>-12.24429585462223</v>
      </c>
      <c r="H13" s="5">
        <v>3.4687215927764119</v>
      </c>
      <c r="I13" s="5">
        <v>6.9097957299999999</v>
      </c>
      <c r="J13" s="5">
        <v>0.5</v>
      </c>
      <c r="K13" s="5">
        <v>3.4687215927764119</v>
      </c>
      <c r="L13" s="5">
        <v>1.9599999999999999E-2</v>
      </c>
      <c r="M13" s="5">
        <v>0.25</v>
      </c>
      <c r="N13" s="5">
        <v>2.7000000000000001E-3</v>
      </c>
      <c r="O13" s="5">
        <v>-11.54717333172</v>
      </c>
      <c r="P13" s="5">
        <v>1.64761</v>
      </c>
      <c r="Q13" s="2">
        <v>-0.39203808170942578</v>
      </c>
      <c r="R13" s="2">
        <v>-0.1039649504810779</v>
      </c>
      <c r="S13" s="5">
        <v>0.78407720973558304</v>
      </c>
      <c r="T13" s="5">
        <v>0.10396501984946301</v>
      </c>
      <c r="U13" s="2">
        <v>-0.30508444119280698</v>
      </c>
      <c r="V13" s="5">
        <v>-7.8656568367227675E-2</v>
      </c>
      <c r="W13" s="5">
        <v>38.156061538172388</v>
      </c>
      <c r="X13" s="2">
        <v>9.8373579828172595</v>
      </c>
      <c r="Y13" s="5">
        <v>0.65955588499999995</v>
      </c>
      <c r="Z13" s="5">
        <v>1.386849984938447</v>
      </c>
    </row>
    <row r="14" spans="1:26" x14ac:dyDescent="0.25">
      <c r="A14" s="1" t="s">
        <v>21</v>
      </c>
      <c r="B14" s="5">
        <v>0.90909079633527501</v>
      </c>
      <c r="C14" s="5">
        <v>1.066643822593988E-5</v>
      </c>
      <c r="D14" s="5">
        <v>6.0595855345002368E-3</v>
      </c>
      <c r="E14" s="5">
        <v>1.2064083932219029E-3</v>
      </c>
      <c r="F14" s="3">
        <v>1.4721390719697709</v>
      </c>
      <c r="G14" s="4">
        <v>-12.244295902182079</v>
      </c>
      <c r="H14" s="5">
        <v>3.4687215927764119</v>
      </c>
      <c r="I14" s="5">
        <v>6.9097957299999999</v>
      </c>
      <c r="J14" s="5">
        <v>0.5</v>
      </c>
      <c r="K14" s="5">
        <v>3.4687215927764119</v>
      </c>
      <c r="L14" s="5">
        <v>1.9599999999999999E-2</v>
      </c>
      <c r="M14" s="5">
        <v>0.25</v>
      </c>
      <c r="N14" s="5">
        <v>2.7000000000000001E-3</v>
      </c>
      <c r="O14" s="5">
        <v>-11.54717333172</v>
      </c>
      <c r="P14" s="5">
        <v>1.64761</v>
      </c>
      <c r="Q14" s="2">
        <v>-0.39203812926927722</v>
      </c>
      <c r="R14" s="2">
        <v>-0.1039649567872947</v>
      </c>
      <c r="S14" s="5">
        <v>0.78407720973558304</v>
      </c>
      <c r="T14" s="5">
        <v>0.10396501984946301</v>
      </c>
      <c r="U14" s="2">
        <v>-0.30508444119280698</v>
      </c>
      <c r="V14" s="2">
        <v>-7.1505971242934244E-2</v>
      </c>
      <c r="W14" s="5">
        <v>38.156061538172388</v>
      </c>
      <c r="X14" s="5">
        <v>8.9430527116520544</v>
      </c>
      <c r="Y14" s="2">
        <v>0.70094857015822498</v>
      </c>
      <c r="Z14" s="5">
        <v>1.386849984938447</v>
      </c>
    </row>
    <row r="15" spans="1:26" x14ac:dyDescent="0.25">
      <c r="A15" s="1" t="s">
        <v>22</v>
      </c>
      <c r="B15" s="5">
        <v>0.90909090909090895</v>
      </c>
      <c r="C15" s="5">
        <v>1.066643954891114E-5</v>
      </c>
      <c r="D15" s="5">
        <v>6.0595855345002368E-3</v>
      </c>
      <c r="E15" s="6">
        <v>1.327049232544093E-3</v>
      </c>
      <c r="F15" s="3">
        <v>1.472139078275988</v>
      </c>
      <c r="G15" s="4">
        <v>-12.24429585462223</v>
      </c>
      <c r="H15" s="5">
        <v>3.4687215927764119</v>
      </c>
      <c r="I15" s="5">
        <v>6.9097957299999999</v>
      </c>
      <c r="J15" s="5">
        <v>0.5</v>
      </c>
      <c r="K15" s="5">
        <v>3.4687215927764119</v>
      </c>
      <c r="L15" s="5">
        <v>1.9599999999999999E-2</v>
      </c>
      <c r="M15" s="5">
        <v>0.25</v>
      </c>
      <c r="N15" s="5">
        <v>2.7000000000000001E-3</v>
      </c>
      <c r="O15" s="5">
        <v>-11.54717333172</v>
      </c>
      <c r="P15" s="5">
        <v>1.64761</v>
      </c>
      <c r="Q15" s="2">
        <v>-0.39203808170942578</v>
      </c>
      <c r="R15" s="2">
        <v>-0.1039649504810779</v>
      </c>
      <c r="S15" s="5">
        <v>0.78407720973558304</v>
      </c>
      <c r="T15" s="5">
        <v>0.10396501984946301</v>
      </c>
      <c r="U15" s="2">
        <v>-0.30508444119280698</v>
      </c>
      <c r="V15" s="2">
        <v>-7.1505971242934244E-2</v>
      </c>
      <c r="W15" s="5">
        <v>38.156061538172388</v>
      </c>
      <c r="X15" s="5">
        <v>8.9430527116520544</v>
      </c>
      <c r="Y15" s="5">
        <v>0.65955588499999995</v>
      </c>
      <c r="Z15" s="2">
        <v>1.525534983432292</v>
      </c>
    </row>
    <row r="16" spans="1:26" x14ac:dyDescent="0.25">
      <c r="A16" s="1" t="s">
        <v>34</v>
      </c>
      <c r="B16" s="6">
        <v>1</v>
      </c>
      <c r="C16" s="6">
        <v>1.17330835038023E-5</v>
      </c>
      <c r="D16" s="5">
        <v>6.0595855345002368E-3</v>
      </c>
      <c r="E16" s="6">
        <v>1.327049232544093E-3</v>
      </c>
      <c r="F16" s="3">
        <v>1.472139078275988</v>
      </c>
      <c r="G16" s="4">
        <v>-12.24429585462223</v>
      </c>
      <c r="H16" s="5">
        <v>3.4687215927764119</v>
      </c>
      <c r="I16" s="5">
        <v>6.9097957299999999</v>
      </c>
      <c r="J16" s="5">
        <v>0.5</v>
      </c>
      <c r="K16" s="5">
        <v>3.4687215927764119</v>
      </c>
      <c r="L16" s="5">
        <v>1.9599999999999999E-2</v>
      </c>
      <c r="M16" s="5">
        <v>0.25</v>
      </c>
      <c r="N16" s="5">
        <v>2.7000000000000001E-3</v>
      </c>
      <c r="O16" s="5">
        <v>-11.54717333172</v>
      </c>
      <c r="P16" s="5">
        <v>1.64761</v>
      </c>
      <c r="Q16" s="2">
        <v>-0.39203808170942578</v>
      </c>
      <c r="R16" s="2">
        <v>-0.1039649504810779</v>
      </c>
      <c r="S16" s="5">
        <v>0.78407720973558304</v>
      </c>
      <c r="T16" s="5">
        <v>0.10396501984946301</v>
      </c>
      <c r="U16" s="2">
        <v>-0.30508444119280698</v>
      </c>
      <c r="V16" s="2">
        <v>-7.1505971242934244E-2</v>
      </c>
      <c r="W16" s="5">
        <v>38.156061538172388</v>
      </c>
      <c r="X16" s="5">
        <v>8.9430527116520544</v>
      </c>
      <c r="Y16" s="5">
        <v>0.65955588499999995</v>
      </c>
      <c r="Z16" s="5">
        <v>1.386849984938447</v>
      </c>
    </row>
    <row r="18" spans="1:28" x14ac:dyDescent="0.25">
      <c r="A18" t="str">
        <f>A2</f>
        <v>concentration_soil</v>
      </c>
      <c r="B18" t="b">
        <f>B2=B$16</f>
        <v>0</v>
      </c>
      <c r="C18" t="b">
        <f t="shared" ref="C18:Z18" si="0">C2=C$16</f>
        <v>0</v>
      </c>
      <c r="D18" t="b">
        <f t="shared" si="0"/>
        <v>0</v>
      </c>
      <c r="E18" t="b">
        <f t="shared" si="0"/>
        <v>0</v>
      </c>
      <c r="F18" t="b">
        <f t="shared" si="0"/>
        <v>0</v>
      </c>
      <c r="G18" t="b">
        <f t="shared" si="0"/>
        <v>0</v>
      </c>
      <c r="H18" t="b">
        <f t="shared" si="0"/>
        <v>1</v>
      </c>
      <c r="I18" t="b">
        <f t="shared" si="0"/>
        <v>1</v>
      </c>
      <c r="J18" t="b">
        <f t="shared" si="0"/>
        <v>1</v>
      </c>
      <c r="K18" t="b">
        <f t="shared" si="0"/>
        <v>1</v>
      </c>
      <c r="L18" t="b">
        <f t="shared" si="0"/>
        <v>1</v>
      </c>
      <c r="M18" t="b">
        <f t="shared" si="0"/>
        <v>1</v>
      </c>
      <c r="N18" t="b">
        <f t="shared" si="0"/>
        <v>1</v>
      </c>
      <c r="O18" t="b">
        <f t="shared" si="0"/>
        <v>1</v>
      </c>
      <c r="P18" t="b">
        <f t="shared" si="0"/>
        <v>1</v>
      </c>
      <c r="Q18" t="b">
        <f t="shared" si="0"/>
        <v>0</v>
      </c>
      <c r="R18" t="b">
        <f t="shared" si="0"/>
        <v>0</v>
      </c>
      <c r="S18" t="b">
        <f t="shared" si="0"/>
        <v>1</v>
      </c>
      <c r="T18" t="b">
        <f t="shared" si="0"/>
        <v>1</v>
      </c>
      <c r="U18" t="b">
        <f t="shared" si="0"/>
        <v>1</v>
      </c>
      <c r="V18" t="b">
        <f t="shared" si="0"/>
        <v>1</v>
      </c>
      <c r="W18" t="b">
        <f t="shared" si="0"/>
        <v>1</v>
      </c>
      <c r="X18" t="b">
        <f t="shared" si="0"/>
        <v>1</v>
      </c>
      <c r="Y18" t="b">
        <f t="shared" si="0"/>
        <v>1</v>
      </c>
      <c r="Z18" t="b">
        <f t="shared" si="0"/>
        <v>1</v>
      </c>
    </row>
    <row r="19" spans="1:28" x14ac:dyDescent="0.25">
      <c r="A19" t="str">
        <f t="shared" ref="A19:A32" si="1">A3</f>
        <v>length_pipe</v>
      </c>
      <c r="B19" t="b">
        <f t="shared" ref="B19:Z19" si="2">B3=B$16</f>
        <v>1</v>
      </c>
      <c r="C19" t="b">
        <f t="shared" si="2"/>
        <v>1</v>
      </c>
      <c r="D19" t="b">
        <f t="shared" si="2"/>
        <v>1</v>
      </c>
      <c r="E19" t="b">
        <f t="shared" si="2"/>
        <v>1</v>
      </c>
      <c r="F19" t="b">
        <f t="shared" si="2"/>
        <v>1</v>
      </c>
      <c r="G19" t="b">
        <f t="shared" si="2"/>
        <v>1</v>
      </c>
      <c r="H19" t="b">
        <f t="shared" si="2"/>
        <v>1</v>
      </c>
      <c r="I19" t="b">
        <f t="shared" si="2"/>
        <v>0</v>
      </c>
      <c r="J19" t="b">
        <f t="shared" si="2"/>
        <v>1</v>
      </c>
      <c r="K19" t="b">
        <f t="shared" si="2"/>
        <v>1</v>
      </c>
      <c r="L19" t="b">
        <f t="shared" si="2"/>
        <v>1</v>
      </c>
      <c r="M19" t="b">
        <f t="shared" si="2"/>
        <v>1</v>
      </c>
      <c r="N19" t="b">
        <f t="shared" si="2"/>
        <v>1</v>
      </c>
      <c r="O19" t="b">
        <f t="shared" si="2"/>
        <v>1</v>
      </c>
      <c r="P19" t="b">
        <f t="shared" si="2"/>
        <v>1</v>
      </c>
      <c r="Q19" t="b">
        <f t="shared" si="2"/>
        <v>1</v>
      </c>
      <c r="R19" t="b">
        <f t="shared" si="2"/>
        <v>1</v>
      </c>
      <c r="S19" t="b">
        <f t="shared" si="2"/>
        <v>1</v>
      </c>
      <c r="T19" t="b">
        <f t="shared" si="2"/>
        <v>1</v>
      </c>
      <c r="U19" t="b">
        <f t="shared" si="2"/>
        <v>1</v>
      </c>
      <c r="V19" t="b">
        <f t="shared" si="2"/>
        <v>1</v>
      </c>
      <c r="W19" t="b">
        <f t="shared" si="2"/>
        <v>1</v>
      </c>
      <c r="X19" t="b">
        <f t="shared" si="2"/>
        <v>1</v>
      </c>
      <c r="Y19" t="b">
        <f t="shared" si="2"/>
        <v>1</v>
      </c>
      <c r="Z19" t="b">
        <f t="shared" si="2"/>
        <v>1</v>
      </c>
      <c r="AB19" s="19">
        <f>Z15/Z16</f>
        <v>1.1000000000000001</v>
      </c>
    </row>
    <row r="20" spans="1:28" x14ac:dyDescent="0.25">
      <c r="A20" t="str">
        <f t="shared" si="1"/>
        <v>length_fraction_middle_point</v>
      </c>
      <c r="B20" t="b">
        <f t="shared" ref="B20:Z20" si="3">B4=B$16</f>
        <v>1</v>
      </c>
      <c r="C20" t="b">
        <f t="shared" si="3"/>
        <v>1</v>
      </c>
      <c r="D20" t="b">
        <f t="shared" si="3"/>
        <v>1</v>
      </c>
      <c r="E20" t="b">
        <f t="shared" si="3"/>
        <v>1</v>
      </c>
      <c r="F20" t="b">
        <f t="shared" si="3"/>
        <v>1</v>
      </c>
      <c r="G20" t="b">
        <f t="shared" si="3"/>
        <v>1</v>
      </c>
      <c r="H20" t="b">
        <f t="shared" si="3"/>
        <v>1</v>
      </c>
      <c r="I20" t="b">
        <f t="shared" si="3"/>
        <v>1</v>
      </c>
      <c r="J20" t="b">
        <f t="shared" si="3"/>
        <v>0</v>
      </c>
      <c r="K20" t="b">
        <f t="shared" si="3"/>
        <v>1</v>
      </c>
      <c r="L20" t="b">
        <f t="shared" si="3"/>
        <v>1</v>
      </c>
      <c r="M20" t="b">
        <f t="shared" si="3"/>
        <v>1</v>
      </c>
      <c r="N20" t="b">
        <f t="shared" si="3"/>
        <v>1</v>
      </c>
      <c r="O20" t="b">
        <f t="shared" si="3"/>
        <v>1</v>
      </c>
      <c r="P20" t="b">
        <f t="shared" si="3"/>
        <v>1</v>
      </c>
      <c r="Q20" t="b">
        <f t="shared" si="3"/>
        <v>1</v>
      </c>
      <c r="R20" t="b">
        <f t="shared" si="3"/>
        <v>1</v>
      </c>
      <c r="S20" t="b">
        <f t="shared" si="3"/>
        <v>1</v>
      </c>
      <c r="T20" t="b">
        <f t="shared" si="3"/>
        <v>1</v>
      </c>
      <c r="U20" t="b">
        <f t="shared" si="3"/>
        <v>1</v>
      </c>
      <c r="V20" t="b">
        <f t="shared" si="3"/>
        <v>1</v>
      </c>
      <c r="W20" t="b">
        <f t="shared" si="3"/>
        <v>1</v>
      </c>
      <c r="X20" t="b">
        <f t="shared" si="3"/>
        <v>1</v>
      </c>
      <c r="Y20" t="b">
        <f t="shared" si="3"/>
        <v>1</v>
      </c>
      <c r="Z20" t="b">
        <f t="shared" si="3"/>
        <v>1</v>
      </c>
    </row>
    <row r="21" spans="1:28" x14ac:dyDescent="0.25">
      <c r="A21" t="str">
        <f t="shared" si="1"/>
        <v>length_plume</v>
      </c>
      <c r="B21" t="b">
        <f t="shared" ref="B21:Z21" si="4">B5=B$16</f>
        <v>1</v>
      </c>
      <c r="C21" t="b">
        <f t="shared" si="4"/>
        <v>1</v>
      </c>
      <c r="D21" t="b">
        <f t="shared" si="4"/>
        <v>1</v>
      </c>
      <c r="E21" t="b">
        <f t="shared" si="4"/>
        <v>1</v>
      </c>
      <c r="F21" t="b">
        <f t="shared" si="4"/>
        <v>1</v>
      </c>
      <c r="G21" t="b">
        <f t="shared" si="4"/>
        <v>1</v>
      </c>
      <c r="H21" t="b">
        <f t="shared" si="4"/>
        <v>0</v>
      </c>
      <c r="I21" t="b">
        <f t="shared" si="4"/>
        <v>1</v>
      </c>
      <c r="J21" t="b">
        <f t="shared" si="4"/>
        <v>1</v>
      </c>
      <c r="K21" t="b">
        <f t="shared" si="4"/>
        <v>0</v>
      </c>
      <c r="L21" t="b">
        <f t="shared" si="4"/>
        <v>1</v>
      </c>
      <c r="M21" t="b">
        <f t="shared" si="4"/>
        <v>1</v>
      </c>
      <c r="N21" t="b">
        <f t="shared" si="4"/>
        <v>1</v>
      </c>
      <c r="O21" t="b">
        <f t="shared" si="4"/>
        <v>1</v>
      </c>
      <c r="P21" t="b">
        <f t="shared" si="4"/>
        <v>1</v>
      </c>
      <c r="Q21" t="b">
        <f t="shared" si="4"/>
        <v>1</v>
      </c>
      <c r="R21" t="b">
        <f t="shared" si="4"/>
        <v>1</v>
      </c>
      <c r="S21" t="b">
        <f t="shared" si="4"/>
        <v>1</v>
      </c>
      <c r="T21" t="b">
        <f t="shared" si="4"/>
        <v>1</v>
      </c>
      <c r="U21" t="b">
        <f t="shared" si="4"/>
        <v>1</v>
      </c>
      <c r="V21" t="b">
        <f t="shared" si="4"/>
        <v>1</v>
      </c>
      <c r="W21" t="b">
        <f t="shared" si="4"/>
        <v>1</v>
      </c>
      <c r="X21" t="b">
        <f t="shared" si="4"/>
        <v>1</v>
      </c>
      <c r="Y21" t="b">
        <f t="shared" si="4"/>
        <v>1</v>
      </c>
      <c r="Z21" t="b">
        <f t="shared" si="4"/>
        <v>1</v>
      </c>
    </row>
    <row r="22" spans="1:28" x14ac:dyDescent="0.25">
      <c r="A22" t="str">
        <f t="shared" si="1"/>
        <v>inner_diameter</v>
      </c>
      <c r="B22" t="b">
        <f t="shared" ref="B22:Z22" si="5">B6=B$16</f>
        <v>0</v>
      </c>
      <c r="C22" t="b">
        <f t="shared" si="5"/>
        <v>0</v>
      </c>
      <c r="D22" t="b">
        <f t="shared" si="5"/>
        <v>1</v>
      </c>
      <c r="E22" t="b">
        <f t="shared" si="5"/>
        <v>1</v>
      </c>
      <c r="F22" t="b">
        <f t="shared" si="5"/>
        <v>1</v>
      </c>
      <c r="G22" t="b">
        <f t="shared" si="5"/>
        <v>1</v>
      </c>
      <c r="H22" t="b">
        <f t="shared" si="5"/>
        <v>1</v>
      </c>
      <c r="I22" t="b">
        <f t="shared" si="5"/>
        <v>1</v>
      </c>
      <c r="J22" t="b">
        <f t="shared" si="5"/>
        <v>1</v>
      </c>
      <c r="K22" t="b">
        <f t="shared" si="5"/>
        <v>1</v>
      </c>
      <c r="L22" t="b">
        <f t="shared" si="5"/>
        <v>0</v>
      </c>
      <c r="M22" t="b">
        <f t="shared" si="5"/>
        <v>1</v>
      </c>
      <c r="N22" t="b">
        <f t="shared" si="5"/>
        <v>1</v>
      </c>
      <c r="O22" t="b">
        <f t="shared" si="5"/>
        <v>1</v>
      </c>
      <c r="P22" t="b">
        <f t="shared" si="5"/>
        <v>1</v>
      </c>
      <c r="Q22" t="b">
        <f t="shared" si="5"/>
        <v>1</v>
      </c>
      <c r="R22" t="b">
        <f t="shared" si="5"/>
        <v>1</v>
      </c>
      <c r="S22" t="b">
        <f t="shared" si="5"/>
        <v>1</v>
      </c>
      <c r="T22" t="b">
        <f t="shared" si="5"/>
        <v>1</v>
      </c>
      <c r="U22" t="b">
        <f t="shared" si="5"/>
        <v>1</v>
      </c>
      <c r="V22" t="b">
        <f t="shared" si="5"/>
        <v>1</v>
      </c>
      <c r="W22" t="b">
        <f t="shared" si="5"/>
        <v>1</v>
      </c>
      <c r="X22" t="b">
        <f t="shared" si="5"/>
        <v>1</v>
      </c>
      <c r="Y22" t="b">
        <f t="shared" si="5"/>
        <v>1</v>
      </c>
      <c r="Z22" t="b">
        <f t="shared" si="5"/>
        <v>1</v>
      </c>
    </row>
    <row r="23" spans="1:28" x14ac:dyDescent="0.25">
      <c r="A23" t="str">
        <f t="shared" si="1"/>
        <v>flow_rate</v>
      </c>
      <c r="B23" t="b">
        <f t="shared" ref="B23:Z23" si="6">B7=B$16</f>
        <v>1</v>
      </c>
      <c r="C23" t="b">
        <f t="shared" si="6"/>
        <v>1</v>
      </c>
      <c r="D23" t="b">
        <f t="shared" si="6"/>
        <v>1</v>
      </c>
      <c r="E23" t="b">
        <f t="shared" si="6"/>
        <v>1</v>
      </c>
      <c r="F23" t="b">
        <f t="shared" si="6"/>
        <v>1</v>
      </c>
      <c r="G23" t="b">
        <f t="shared" si="6"/>
        <v>1</v>
      </c>
      <c r="H23" t="b">
        <f t="shared" si="6"/>
        <v>1</v>
      </c>
      <c r="I23" t="b">
        <f t="shared" si="6"/>
        <v>1</v>
      </c>
      <c r="J23" t="b">
        <f t="shared" si="6"/>
        <v>1</v>
      </c>
      <c r="K23" t="b">
        <f t="shared" si="6"/>
        <v>1</v>
      </c>
      <c r="L23" t="b">
        <f t="shared" si="6"/>
        <v>1</v>
      </c>
      <c r="M23" t="b">
        <f t="shared" si="6"/>
        <v>0</v>
      </c>
      <c r="N23" t="b">
        <f t="shared" si="6"/>
        <v>1</v>
      </c>
      <c r="O23" t="b">
        <f t="shared" si="6"/>
        <v>1</v>
      </c>
      <c r="P23" t="b">
        <f t="shared" si="6"/>
        <v>1</v>
      </c>
      <c r="Q23" t="b">
        <f t="shared" si="6"/>
        <v>1</v>
      </c>
      <c r="R23" t="b">
        <f t="shared" si="6"/>
        <v>1</v>
      </c>
      <c r="S23" t="b">
        <f t="shared" si="6"/>
        <v>1</v>
      </c>
      <c r="T23" t="b">
        <f t="shared" si="6"/>
        <v>1</v>
      </c>
      <c r="U23" t="b">
        <f t="shared" si="6"/>
        <v>1</v>
      </c>
      <c r="V23" t="b">
        <f t="shared" si="6"/>
        <v>1</v>
      </c>
      <c r="W23" t="b">
        <f t="shared" si="6"/>
        <v>1</v>
      </c>
      <c r="X23" t="b">
        <f t="shared" si="6"/>
        <v>1</v>
      </c>
      <c r="Y23" t="b">
        <f t="shared" si="6"/>
        <v>1</v>
      </c>
      <c r="Z23" t="b">
        <f t="shared" si="6"/>
        <v>1</v>
      </c>
    </row>
    <row r="24" spans="1:28" x14ac:dyDescent="0.25">
      <c r="A24" t="str">
        <f t="shared" si="1"/>
        <v>log_Dp_ref</v>
      </c>
      <c r="B24" t="b">
        <f t="shared" ref="B24:Z24" si="7">B8=B$16</f>
        <v>0</v>
      </c>
      <c r="C24" t="b">
        <f t="shared" si="7"/>
        <v>0</v>
      </c>
      <c r="D24" t="b">
        <f t="shared" si="7"/>
        <v>1</v>
      </c>
      <c r="E24" t="b">
        <f t="shared" si="7"/>
        <v>1</v>
      </c>
      <c r="F24" t="b">
        <f t="shared" si="7"/>
        <v>1</v>
      </c>
      <c r="G24" t="b">
        <f t="shared" si="7"/>
        <v>0</v>
      </c>
      <c r="H24" t="b">
        <f t="shared" si="7"/>
        <v>1</v>
      </c>
      <c r="I24" t="b">
        <f t="shared" si="7"/>
        <v>1</v>
      </c>
      <c r="J24" t="b">
        <f t="shared" si="7"/>
        <v>1</v>
      </c>
      <c r="K24" t="b">
        <f t="shared" si="7"/>
        <v>1</v>
      </c>
      <c r="L24" t="b">
        <f t="shared" si="7"/>
        <v>1</v>
      </c>
      <c r="M24" t="b">
        <f t="shared" si="7"/>
        <v>1</v>
      </c>
      <c r="N24" t="b">
        <f t="shared" si="7"/>
        <v>1</v>
      </c>
      <c r="O24" t="b">
        <f t="shared" si="7"/>
        <v>0</v>
      </c>
      <c r="P24" t="b">
        <f t="shared" si="7"/>
        <v>1</v>
      </c>
      <c r="Q24" t="b">
        <f t="shared" si="7"/>
        <v>1</v>
      </c>
      <c r="R24" t="b">
        <f t="shared" si="7"/>
        <v>1</v>
      </c>
      <c r="S24" t="b">
        <f t="shared" si="7"/>
        <v>1</v>
      </c>
      <c r="T24" t="b">
        <f t="shared" si="7"/>
        <v>1</v>
      </c>
      <c r="U24" t="b">
        <f t="shared" si="7"/>
        <v>1</v>
      </c>
      <c r="V24" t="b">
        <f t="shared" si="7"/>
        <v>1</v>
      </c>
      <c r="W24" t="b">
        <f t="shared" si="7"/>
        <v>1</v>
      </c>
      <c r="X24" t="b">
        <f t="shared" si="7"/>
        <v>1</v>
      </c>
      <c r="Y24" t="b">
        <f t="shared" si="7"/>
        <v>1</v>
      </c>
      <c r="Z24" t="b">
        <f t="shared" si="7"/>
        <v>1</v>
      </c>
    </row>
    <row r="25" spans="1:28" x14ac:dyDescent="0.25">
      <c r="A25" t="str">
        <f t="shared" si="1"/>
        <v>log_Kpw_ref</v>
      </c>
      <c r="B25" t="b">
        <f t="shared" ref="B25:Z25" si="8">B9=B$16</f>
        <v>0</v>
      </c>
      <c r="C25" t="b">
        <f t="shared" si="8"/>
        <v>0</v>
      </c>
      <c r="D25" t="b">
        <f t="shared" si="8"/>
        <v>1</v>
      </c>
      <c r="E25" t="b">
        <f t="shared" si="8"/>
        <v>1</v>
      </c>
      <c r="F25" t="b">
        <f t="shared" si="8"/>
        <v>0</v>
      </c>
      <c r="G25" t="b">
        <f t="shared" si="8"/>
        <v>1</v>
      </c>
      <c r="H25" t="b">
        <f t="shared" si="8"/>
        <v>1</v>
      </c>
      <c r="I25" t="b">
        <f t="shared" si="8"/>
        <v>1</v>
      </c>
      <c r="J25" t="b">
        <f t="shared" si="8"/>
        <v>1</v>
      </c>
      <c r="K25" t="b">
        <f t="shared" si="8"/>
        <v>1</v>
      </c>
      <c r="L25" t="b">
        <f t="shared" si="8"/>
        <v>1</v>
      </c>
      <c r="M25" t="b">
        <f t="shared" si="8"/>
        <v>1</v>
      </c>
      <c r="N25" t="b">
        <f t="shared" si="8"/>
        <v>1</v>
      </c>
      <c r="O25" t="b">
        <f t="shared" si="8"/>
        <v>1</v>
      </c>
      <c r="P25" t="b">
        <f t="shared" si="8"/>
        <v>0</v>
      </c>
      <c r="Q25" t="b">
        <f t="shared" si="8"/>
        <v>1</v>
      </c>
      <c r="R25" t="b">
        <f t="shared" si="8"/>
        <v>1</v>
      </c>
      <c r="S25" t="b">
        <f t="shared" si="8"/>
        <v>1</v>
      </c>
      <c r="T25" t="b">
        <f t="shared" si="8"/>
        <v>1</v>
      </c>
      <c r="U25" t="b">
        <f t="shared" si="8"/>
        <v>1</v>
      </c>
      <c r="V25" t="b">
        <f t="shared" si="8"/>
        <v>1</v>
      </c>
      <c r="W25" t="b">
        <f t="shared" si="8"/>
        <v>1</v>
      </c>
      <c r="X25" t="b">
        <f t="shared" si="8"/>
        <v>1</v>
      </c>
      <c r="Y25" t="b">
        <f t="shared" si="8"/>
        <v>1</v>
      </c>
      <c r="Z25" t="b">
        <f t="shared" si="8"/>
        <v>1</v>
      </c>
    </row>
    <row r="26" spans="1:28" x14ac:dyDescent="0.25">
      <c r="A26" t="str">
        <f t="shared" si="1"/>
        <v>DIFFUSION_A_C</v>
      </c>
      <c r="B26" t="b">
        <f t="shared" ref="B26:Z26" si="9">B10=B$16</f>
        <v>0</v>
      </c>
      <c r="C26" t="b">
        <f t="shared" si="9"/>
        <v>0</v>
      </c>
      <c r="D26" t="b">
        <f t="shared" si="9"/>
        <v>1</v>
      </c>
      <c r="E26" t="b">
        <f t="shared" si="9"/>
        <v>1</v>
      </c>
      <c r="F26" t="b">
        <f t="shared" si="9"/>
        <v>1</v>
      </c>
      <c r="G26" t="b">
        <f t="shared" si="9"/>
        <v>0</v>
      </c>
      <c r="H26" t="b">
        <f t="shared" si="9"/>
        <v>1</v>
      </c>
      <c r="I26" t="b">
        <f t="shared" si="9"/>
        <v>1</v>
      </c>
      <c r="J26" t="b">
        <f t="shared" si="9"/>
        <v>1</v>
      </c>
      <c r="K26" t="b">
        <f t="shared" si="9"/>
        <v>1</v>
      </c>
      <c r="L26" t="b">
        <f t="shared" si="9"/>
        <v>1</v>
      </c>
      <c r="M26" t="b">
        <f t="shared" si="9"/>
        <v>1</v>
      </c>
      <c r="N26" t="b">
        <f t="shared" si="9"/>
        <v>1</v>
      </c>
      <c r="O26" t="b">
        <f t="shared" si="9"/>
        <v>1</v>
      </c>
      <c r="P26" t="b">
        <f t="shared" si="9"/>
        <v>1</v>
      </c>
      <c r="Q26" t="b">
        <f t="shared" si="9"/>
        <v>0</v>
      </c>
      <c r="R26" t="b">
        <f t="shared" si="9"/>
        <v>1</v>
      </c>
      <c r="S26" t="b">
        <f t="shared" si="9"/>
        <v>0</v>
      </c>
      <c r="T26" t="b">
        <f t="shared" si="9"/>
        <v>1</v>
      </c>
      <c r="U26" t="b">
        <f t="shared" si="9"/>
        <v>1</v>
      </c>
      <c r="V26" t="b">
        <f t="shared" si="9"/>
        <v>1</v>
      </c>
      <c r="W26" t="b">
        <f t="shared" si="9"/>
        <v>1</v>
      </c>
      <c r="X26" t="b">
        <f t="shared" si="9"/>
        <v>1</v>
      </c>
      <c r="Y26" t="b">
        <f t="shared" si="9"/>
        <v>1</v>
      </c>
      <c r="Z26" t="b">
        <f t="shared" si="9"/>
        <v>1</v>
      </c>
    </row>
    <row r="27" spans="1:28" x14ac:dyDescent="0.25">
      <c r="A27" t="str">
        <f t="shared" si="1"/>
        <v>PARTITIONING_A_C</v>
      </c>
      <c r="B27" t="b">
        <f t="shared" ref="B27:Z27" si="10">B11=B$16</f>
        <v>0</v>
      </c>
      <c r="C27" t="b">
        <f t="shared" si="10"/>
        <v>0</v>
      </c>
      <c r="D27" t="b">
        <f t="shared" si="10"/>
        <v>1</v>
      </c>
      <c r="E27" t="b">
        <f t="shared" si="10"/>
        <v>1</v>
      </c>
      <c r="F27" t="b">
        <f t="shared" si="10"/>
        <v>0</v>
      </c>
      <c r="G27" t="b">
        <f t="shared" si="10"/>
        <v>1</v>
      </c>
      <c r="H27" t="b">
        <f t="shared" si="10"/>
        <v>1</v>
      </c>
      <c r="I27" t="b">
        <f t="shared" si="10"/>
        <v>1</v>
      </c>
      <c r="J27" t="b">
        <f t="shared" si="10"/>
        <v>1</v>
      </c>
      <c r="K27" t="b">
        <f t="shared" si="10"/>
        <v>1</v>
      </c>
      <c r="L27" t="b">
        <f t="shared" si="10"/>
        <v>1</v>
      </c>
      <c r="M27" t="b">
        <f t="shared" si="10"/>
        <v>1</v>
      </c>
      <c r="N27" t="b">
        <f t="shared" si="10"/>
        <v>1</v>
      </c>
      <c r="O27" t="b">
        <f t="shared" si="10"/>
        <v>1</v>
      </c>
      <c r="P27" t="b">
        <f t="shared" si="10"/>
        <v>1</v>
      </c>
      <c r="Q27" t="b">
        <f t="shared" si="10"/>
        <v>1</v>
      </c>
      <c r="R27" t="b">
        <f t="shared" si="10"/>
        <v>0</v>
      </c>
      <c r="S27" t="b">
        <f t="shared" si="10"/>
        <v>1</v>
      </c>
      <c r="T27" t="b">
        <f t="shared" si="10"/>
        <v>0</v>
      </c>
      <c r="U27" t="b">
        <f t="shared" si="10"/>
        <v>1</v>
      </c>
      <c r="V27" t="b">
        <f t="shared" si="10"/>
        <v>1</v>
      </c>
      <c r="W27" t="b">
        <f t="shared" si="10"/>
        <v>1</v>
      </c>
      <c r="X27" t="b">
        <f t="shared" si="10"/>
        <v>1</v>
      </c>
      <c r="Y27" t="b">
        <f t="shared" si="10"/>
        <v>1</v>
      </c>
      <c r="Z27" t="b">
        <f t="shared" si="10"/>
        <v>1</v>
      </c>
    </row>
    <row r="28" spans="1:28" x14ac:dyDescent="0.25">
      <c r="A28" t="str">
        <f t="shared" si="1"/>
        <v>activattion_energy</v>
      </c>
      <c r="B28" t="b">
        <f t="shared" ref="B28:Z28" si="11">B12=B$16</f>
        <v>0</v>
      </c>
      <c r="C28" t="b">
        <f t="shared" si="11"/>
        <v>0</v>
      </c>
      <c r="D28" t="b">
        <f t="shared" si="11"/>
        <v>1</v>
      </c>
      <c r="E28" t="b">
        <f t="shared" si="11"/>
        <v>1</v>
      </c>
      <c r="F28" t="b">
        <f t="shared" si="11"/>
        <v>1</v>
      </c>
      <c r="G28" t="b">
        <f t="shared" si="11"/>
        <v>0</v>
      </c>
      <c r="H28" t="b">
        <f t="shared" si="11"/>
        <v>1</v>
      </c>
      <c r="I28" t="b">
        <f t="shared" si="11"/>
        <v>1</v>
      </c>
      <c r="J28" t="b">
        <f t="shared" si="11"/>
        <v>1</v>
      </c>
      <c r="K28" t="b">
        <f t="shared" si="11"/>
        <v>1</v>
      </c>
      <c r="L28" t="b">
        <f t="shared" si="11"/>
        <v>1</v>
      </c>
      <c r="M28" t="b">
        <f t="shared" si="11"/>
        <v>1</v>
      </c>
      <c r="N28" t="b">
        <f t="shared" si="11"/>
        <v>1</v>
      </c>
      <c r="O28" t="b">
        <f t="shared" si="11"/>
        <v>1</v>
      </c>
      <c r="P28" t="b">
        <f t="shared" si="11"/>
        <v>1</v>
      </c>
      <c r="Q28" t="b">
        <f t="shared" si="11"/>
        <v>1</v>
      </c>
      <c r="R28" t="b">
        <f t="shared" si="11"/>
        <v>1</v>
      </c>
      <c r="S28" t="b">
        <f t="shared" si="11"/>
        <v>1</v>
      </c>
      <c r="T28" t="b">
        <f t="shared" si="11"/>
        <v>1</v>
      </c>
      <c r="U28" t="b">
        <f t="shared" si="11"/>
        <v>0</v>
      </c>
      <c r="V28" t="b">
        <f t="shared" si="11"/>
        <v>1</v>
      </c>
      <c r="W28" t="b">
        <f t="shared" si="11"/>
        <v>0</v>
      </c>
      <c r="X28" t="b">
        <f t="shared" si="11"/>
        <v>1</v>
      </c>
      <c r="Y28" t="b">
        <f t="shared" si="11"/>
        <v>1</v>
      </c>
      <c r="Z28" t="b">
        <f t="shared" si="11"/>
        <v>1</v>
      </c>
    </row>
    <row r="29" spans="1:28" x14ac:dyDescent="0.25">
      <c r="A29" t="str">
        <f t="shared" si="1"/>
        <v>partitioning_enthalpie</v>
      </c>
      <c r="B29" t="b">
        <f t="shared" ref="B29:Z29" si="12">B13=B$16</f>
        <v>0</v>
      </c>
      <c r="C29" t="b">
        <f t="shared" si="12"/>
        <v>0</v>
      </c>
      <c r="D29" t="b">
        <f t="shared" si="12"/>
        <v>1</v>
      </c>
      <c r="E29" t="b">
        <f t="shared" si="12"/>
        <v>1</v>
      </c>
      <c r="F29" t="b">
        <f t="shared" si="12"/>
        <v>0</v>
      </c>
      <c r="G29" t="b">
        <f t="shared" si="12"/>
        <v>1</v>
      </c>
      <c r="H29" t="b">
        <f t="shared" si="12"/>
        <v>1</v>
      </c>
      <c r="I29" t="b">
        <f t="shared" si="12"/>
        <v>1</v>
      </c>
      <c r="J29" t="b">
        <f t="shared" si="12"/>
        <v>1</v>
      </c>
      <c r="K29" t="b">
        <f t="shared" si="12"/>
        <v>1</v>
      </c>
      <c r="L29" t="b">
        <f t="shared" si="12"/>
        <v>1</v>
      </c>
      <c r="M29" t="b">
        <f t="shared" si="12"/>
        <v>1</v>
      </c>
      <c r="N29" t="b">
        <f t="shared" si="12"/>
        <v>1</v>
      </c>
      <c r="O29" t="b">
        <f t="shared" si="12"/>
        <v>1</v>
      </c>
      <c r="P29" t="b">
        <f t="shared" si="12"/>
        <v>1</v>
      </c>
      <c r="Q29" t="b">
        <f t="shared" si="12"/>
        <v>1</v>
      </c>
      <c r="R29" t="b">
        <f t="shared" si="12"/>
        <v>1</v>
      </c>
      <c r="S29" t="b">
        <f t="shared" si="12"/>
        <v>1</v>
      </c>
      <c r="T29" t="b">
        <f t="shared" si="12"/>
        <v>1</v>
      </c>
      <c r="U29" t="b">
        <f t="shared" si="12"/>
        <v>1</v>
      </c>
      <c r="V29" t="b">
        <f t="shared" si="12"/>
        <v>0</v>
      </c>
      <c r="W29" t="b">
        <f t="shared" si="12"/>
        <v>1</v>
      </c>
      <c r="X29" t="b">
        <f t="shared" si="12"/>
        <v>0</v>
      </c>
      <c r="Y29" t="b">
        <f t="shared" si="12"/>
        <v>1</v>
      </c>
      <c r="Z29" t="b">
        <f t="shared" si="12"/>
        <v>1</v>
      </c>
    </row>
    <row r="30" spans="1:28" x14ac:dyDescent="0.25">
      <c r="A30" t="str">
        <f t="shared" si="1"/>
        <v>log_distribution_coefficient</v>
      </c>
      <c r="B30" t="b">
        <f t="shared" ref="B30:Z30" si="13">B14=B$16</f>
        <v>0</v>
      </c>
      <c r="C30" t="b">
        <f t="shared" si="13"/>
        <v>0</v>
      </c>
      <c r="D30" t="b">
        <f t="shared" si="13"/>
        <v>1</v>
      </c>
      <c r="E30" t="b">
        <f t="shared" si="13"/>
        <v>0</v>
      </c>
      <c r="F30" t="b">
        <f t="shared" si="13"/>
        <v>0</v>
      </c>
      <c r="G30" t="b">
        <f t="shared" si="13"/>
        <v>0</v>
      </c>
      <c r="H30" t="b">
        <f t="shared" si="13"/>
        <v>1</v>
      </c>
      <c r="I30" t="b">
        <f t="shared" si="13"/>
        <v>1</v>
      </c>
      <c r="J30" t="b">
        <f t="shared" si="13"/>
        <v>1</v>
      </c>
      <c r="K30" t="b">
        <f t="shared" si="13"/>
        <v>1</v>
      </c>
      <c r="L30" t="b">
        <f t="shared" si="13"/>
        <v>1</v>
      </c>
      <c r="M30" t="b">
        <f t="shared" si="13"/>
        <v>1</v>
      </c>
      <c r="N30" t="b">
        <f t="shared" si="13"/>
        <v>1</v>
      </c>
      <c r="O30" t="b">
        <f t="shared" si="13"/>
        <v>1</v>
      </c>
      <c r="P30" t="b">
        <f t="shared" si="13"/>
        <v>1</v>
      </c>
      <c r="Q30" t="b">
        <f t="shared" si="13"/>
        <v>0</v>
      </c>
      <c r="R30" t="b">
        <f t="shared" si="13"/>
        <v>0</v>
      </c>
      <c r="S30" t="b">
        <f t="shared" si="13"/>
        <v>1</v>
      </c>
      <c r="T30" t="b">
        <f t="shared" si="13"/>
        <v>1</v>
      </c>
      <c r="U30" t="b">
        <f t="shared" si="13"/>
        <v>1</v>
      </c>
      <c r="V30" t="b">
        <f t="shared" si="13"/>
        <v>1</v>
      </c>
      <c r="W30" t="b">
        <f t="shared" si="13"/>
        <v>1</v>
      </c>
      <c r="X30" t="b">
        <f t="shared" si="13"/>
        <v>1</v>
      </c>
      <c r="Y30" t="b">
        <f t="shared" si="13"/>
        <v>0</v>
      </c>
      <c r="Z30" t="b">
        <f t="shared" si="13"/>
        <v>1</v>
      </c>
    </row>
    <row r="31" spans="1:28" x14ac:dyDescent="0.25">
      <c r="A31" t="str">
        <f t="shared" si="1"/>
        <v>stagnation_factor</v>
      </c>
      <c r="B31" t="b">
        <f t="shared" ref="B31:Z31" si="14">B15=B$16</f>
        <v>0</v>
      </c>
      <c r="C31" t="b">
        <f t="shared" si="14"/>
        <v>0</v>
      </c>
      <c r="D31" t="b">
        <f t="shared" si="14"/>
        <v>1</v>
      </c>
      <c r="E31" t="b">
        <f t="shared" si="14"/>
        <v>1</v>
      </c>
      <c r="F31" t="b">
        <f t="shared" si="14"/>
        <v>1</v>
      </c>
      <c r="G31" t="b">
        <f t="shared" si="14"/>
        <v>1</v>
      </c>
      <c r="H31" t="b">
        <f t="shared" si="14"/>
        <v>1</v>
      </c>
      <c r="I31" t="b">
        <f t="shared" si="14"/>
        <v>1</v>
      </c>
      <c r="J31" t="b">
        <f t="shared" si="14"/>
        <v>1</v>
      </c>
      <c r="K31" t="b">
        <f t="shared" si="14"/>
        <v>1</v>
      </c>
      <c r="L31" t="b">
        <f t="shared" si="14"/>
        <v>1</v>
      </c>
      <c r="M31" t="b">
        <f t="shared" si="14"/>
        <v>1</v>
      </c>
      <c r="N31" t="b">
        <f t="shared" si="14"/>
        <v>1</v>
      </c>
      <c r="O31" t="b">
        <f t="shared" si="14"/>
        <v>1</v>
      </c>
      <c r="P31" t="b">
        <f t="shared" si="14"/>
        <v>1</v>
      </c>
      <c r="Q31" t="b">
        <f t="shared" si="14"/>
        <v>1</v>
      </c>
      <c r="R31" t="b">
        <f t="shared" si="14"/>
        <v>1</v>
      </c>
      <c r="S31" t="b">
        <f t="shared" si="14"/>
        <v>1</v>
      </c>
      <c r="T31" t="b">
        <f t="shared" si="14"/>
        <v>1</v>
      </c>
      <c r="U31" t="b">
        <f t="shared" si="14"/>
        <v>1</v>
      </c>
      <c r="V31" t="b">
        <f t="shared" si="14"/>
        <v>1</v>
      </c>
      <c r="W31" t="b">
        <f t="shared" si="14"/>
        <v>1</v>
      </c>
      <c r="X31" t="b">
        <f t="shared" si="14"/>
        <v>1</v>
      </c>
      <c r="Y31" t="b">
        <f t="shared" si="14"/>
        <v>1</v>
      </c>
      <c r="Z31" t="b">
        <f t="shared" si="14"/>
        <v>0</v>
      </c>
    </row>
    <row r="32" spans="1:28" x14ac:dyDescent="0.25">
      <c r="A32" t="str">
        <f t="shared" si="1"/>
        <v>Median_peak</v>
      </c>
      <c r="B32" t="b">
        <f t="shared" ref="B32:Z32" si="15">B16=B$16</f>
        <v>1</v>
      </c>
      <c r="C32" t="b">
        <f t="shared" si="15"/>
        <v>1</v>
      </c>
      <c r="D32" t="b">
        <f t="shared" si="15"/>
        <v>1</v>
      </c>
      <c r="E32" t="b">
        <f t="shared" si="15"/>
        <v>1</v>
      </c>
      <c r="F32" t="b">
        <f t="shared" si="15"/>
        <v>1</v>
      </c>
      <c r="G32" t="b">
        <f t="shared" si="15"/>
        <v>1</v>
      </c>
      <c r="H32" t="b">
        <f t="shared" si="15"/>
        <v>1</v>
      </c>
      <c r="I32" t="b">
        <f t="shared" si="15"/>
        <v>1</v>
      </c>
      <c r="J32" t="b">
        <f t="shared" si="15"/>
        <v>1</v>
      </c>
      <c r="K32" t="b">
        <f t="shared" si="15"/>
        <v>1</v>
      </c>
      <c r="L32" t="b">
        <f t="shared" si="15"/>
        <v>1</v>
      </c>
      <c r="M32" t="b">
        <f t="shared" si="15"/>
        <v>1</v>
      </c>
      <c r="N32" t="b">
        <f t="shared" si="15"/>
        <v>1</v>
      </c>
      <c r="O32" t="b">
        <f t="shared" si="15"/>
        <v>1</v>
      </c>
      <c r="P32" t="b">
        <f t="shared" si="15"/>
        <v>1</v>
      </c>
      <c r="Q32" t="b">
        <f t="shared" si="15"/>
        <v>1</v>
      </c>
      <c r="R32" t="b">
        <f t="shared" si="15"/>
        <v>1</v>
      </c>
      <c r="S32" t="b">
        <f t="shared" si="15"/>
        <v>1</v>
      </c>
      <c r="T32" t="b">
        <f t="shared" si="15"/>
        <v>1</v>
      </c>
      <c r="U32" t="b">
        <f t="shared" si="15"/>
        <v>1</v>
      </c>
      <c r="V32" t="b">
        <f t="shared" si="15"/>
        <v>1</v>
      </c>
      <c r="W32" t="b">
        <f t="shared" si="15"/>
        <v>1</v>
      </c>
      <c r="X32" t="b">
        <f t="shared" si="15"/>
        <v>1</v>
      </c>
      <c r="Y32" t="b">
        <f t="shared" si="15"/>
        <v>1</v>
      </c>
      <c r="Z32" t="b">
        <f t="shared" si="15"/>
        <v>1</v>
      </c>
    </row>
  </sheetData>
  <conditionalFormatting sqref="AB19">
    <cfRule type="containsText" dxfId="9" priority="3" operator="containsText" text="false">
      <formula>NOT(ISERROR(SEARCH("false",AB19)))</formula>
    </cfRule>
  </conditionalFormatting>
  <conditionalFormatting sqref="B18:Z32">
    <cfRule type="containsText" dxfId="6" priority="1" operator="containsText" text="false">
      <formula>NOT(ISERROR(SEARCH("false",B18)))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2"/>
  <sheetViews>
    <sheetView tabSelected="1" workbookViewId="0">
      <selection activeCell="A21" sqref="A21:XFD21"/>
    </sheetView>
    <sheetView workbookViewId="1"/>
  </sheetViews>
  <sheetFormatPr defaultRowHeight="15" x14ac:dyDescent="0.25"/>
  <cols>
    <col min="1" max="1" width="28.140625" bestFit="1" customWidth="1"/>
    <col min="2" max="2" width="12" bestFit="1" customWidth="1"/>
    <col min="3" max="3" width="28.28515625" bestFit="1" customWidth="1"/>
    <col min="4" max="4" width="17.7109375" bestFit="1" customWidth="1"/>
    <col min="5" max="5" width="26.28515625" bestFit="1" customWidth="1"/>
    <col min="6" max="6" width="12" bestFit="1" customWidth="1"/>
    <col min="7" max="7" width="12.7109375" bestFit="1" customWidth="1"/>
    <col min="8" max="8" width="14.28515625" bestFit="1" customWidth="1"/>
    <col min="9" max="9" width="12" bestFit="1" customWidth="1"/>
    <col min="10" max="10" width="28.140625" bestFit="1" customWidth="1"/>
    <col min="11" max="11" width="13.5703125" bestFit="1" customWidth="1"/>
    <col min="12" max="12" width="15" bestFit="1" customWidth="1"/>
    <col min="13" max="13" width="9.5703125" bestFit="1" customWidth="1"/>
    <col min="14" max="14" width="14.140625" bestFit="1" customWidth="1"/>
    <col min="15" max="15" width="12.7109375" bestFit="1" customWidth="1"/>
    <col min="16" max="16" width="12.140625" bestFit="1" customWidth="1"/>
    <col min="17" max="18" width="12.7109375" bestFit="1" customWidth="1"/>
    <col min="19" max="19" width="15.28515625" bestFit="1" customWidth="1"/>
    <col min="20" max="20" width="18.7109375" bestFit="1" customWidth="1"/>
    <col min="21" max="22" width="12.7109375" bestFit="1" customWidth="1"/>
    <col min="23" max="23" width="17.85546875" bestFit="1" customWidth="1"/>
    <col min="24" max="24" width="21.42578125" bestFit="1" customWidth="1"/>
    <col min="25" max="25" width="26.28515625" bestFit="1" customWidth="1"/>
    <col min="26" max="26" width="16.5703125" bestFit="1" customWidth="1"/>
  </cols>
  <sheetData>
    <row r="1" spans="1:26" x14ac:dyDescent="0.25">
      <c r="B1" s="1" t="s">
        <v>35</v>
      </c>
      <c r="C1" s="1" t="s">
        <v>36</v>
      </c>
      <c r="D1" s="1" t="s">
        <v>9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41</v>
      </c>
      <c r="O1" s="1" t="s">
        <v>15</v>
      </c>
      <c r="P1" s="1" t="s">
        <v>16</v>
      </c>
      <c r="Q1" s="1" t="s">
        <v>42</v>
      </c>
      <c r="R1" s="1" t="s">
        <v>43</v>
      </c>
      <c r="S1" s="1" t="s">
        <v>17</v>
      </c>
      <c r="T1" s="1" t="s">
        <v>18</v>
      </c>
      <c r="U1" s="1" t="s">
        <v>44</v>
      </c>
      <c r="V1" s="1" t="s">
        <v>45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25">
      <c r="A2" s="1" t="s">
        <v>9</v>
      </c>
      <c r="B2" s="2">
        <v>1.1000001500777701</v>
      </c>
      <c r="C2" s="2">
        <v>2.247609153238699E-7</v>
      </c>
      <c r="D2" s="2">
        <v>6.6655440879502606E-3</v>
      </c>
      <c r="E2" s="2">
        <v>1.459754155798503E-3</v>
      </c>
      <c r="F2" s="3">
        <v>1.472139085212826</v>
      </c>
      <c r="G2" s="4">
        <v>-12.2442958023064</v>
      </c>
      <c r="H2" s="5">
        <v>3.4687215927764119</v>
      </c>
      <c r="I2" s="5">
        <v>6.9097957299999999</v>
      </c>
      <c r="J2" s="5">
        <v>0.5</v>
      </c>
      <c r="K2" s="5">
        <v>3.4687215927764119</v>
      </c>
      <c r="L2" s="5">
        <v>1.9599999999999999E-2</v>
      </c>
      <c r="M2" s="5">
        <v>0.25</v>
      </c>
      <c r="N2" s="5">
        <v>2.7000000000000001E-3</v>
      </c>
      <c r="O2" s="5">
        <v>-11.54717333172</v>
      </c>
      <c r="P2" s="5">
        <v>1.64761</v>
      </c>
      <c r="Q2" s="2">
        <v>-0.39203802939358923</v>
      </c>
      <c r="R2" s="2">
        <v>-0.1039649435442393</v>
      </c>
      <c r="S2" s="5">
        <v>0.78407720973558304</v>
      </c>
      <c r="T2" s="5">
        <v>0.10396501984946301</v>
      </c>
      <c r="U2" s="2">
        <v>-0.30508444119280698</v>
      </c>
      <c r="V2" s="2">
        <v>-7.1505971242934244E-2</v>
      </c>
      <c r="W2" s="5">
        <v>38.156061538172388</v>
      </c>
      <c r="X2" s="5">
        <v>8.9430527116520544</v>
      </c>
      <c r="Y2" s="5">
        <v>0.65955588499999995</v>
      </c>
      <c r="Z2" s="5">
        <v>0</v>
      </c>
    </row>
    <row r="3" spans="1:26" x14ac:dyDescent="0.25">
      <c r="A3" s="1" t="s">
        <v>10</v>
      </c>
      <c r="B3" s="6">
        <v>1</v>
      </c>
      <c r="C3" s="6">
        <v>2.0432807696251611E-7</v>
      </c>
      <c r="D3" s="5">
        <v>6.0595855345002368E-3</v>
      </c>
      <c r="E3" s="6">
        <v>1.327049232544093E-3</v>
      </c>
      <c r="F3" s="3">
        <v>1.472139078275988</v>
      </c>
      <c r="G3" s="4">
        <v>-12.24429585462223</v>
      </c>
      <c r="H3" s="5">
        <v>3.4687215927764119</v>
      </c>
      <c r="I3" s="2">
        <v>7.6007753029999998</v>
      </c>
      <c r="J3" s="5">
        <v>0.5</v>
      </c>
      <c r="K3" s="5">
        <v>3.4687215927764119</v>
      </c>
      <c r="L3" s="5">
        <v>1.9599999999999999E-2</v>
      </c>
      <c r="M3" s="5">
        <v>0.25</v>
      </c>
      <c r="N3" s="5">
        <v>2.7000000000000001E-3</v>
      </c>
      <c r="O3" s="5">
        <v>-11.54717333172</v>
      </c>
      <c r="P3" s="5">
        <v>1.64761</v>
      </c>
      <c r="Q3" s="2">
        <v>-0.39203808170942578</v>
      </c>
      <c r="R3" s="2">
        <v>-0.1039649504810779</v>
      </c>
      <c r="S3" s="5">
        <v>0.78407720973558304</v>
      </c>
      <c r="T3" s="5">
        <v>0.10396501984946301</v>
      </c>
      <c r="U3" s="2">
        <v>-0.30508444119280698</v>
      </c>
      <c r="V3" s="2">
        <v>-7.1505971242934244E-2</v>
      </c>
      <c r="W3" s="5">
        <v>38.156061538172388</v>
      </c>
      <c r="X3" s="5">
        <v>8.9430527116520544</v>
      </c>
      <c r="Y3" s="5">
        <v>0.65955588499999995</v>
      </c>
      <c r="Z3" s="5">
        <v>0</v>
      </c>
    </row>
    <row r="4" spans="1:26" x14ac:dyDescent="0.25">
      <c r="A4" s="1" t="s">
        <v>11</v>
      </c>
      <c r="B4" s="6">
        <v>1</v>
      </c>
      <c r="C4" s="6">
        <v>2.0432807696251611E-7</v>
      </c>
      <c r="D4" s="5">
        <v>6.0595855345002368E-3</v>
      </c>
      <c r="E4" s="6">
        <v>1.327049232544093E-3</v>
      </c>
      <c r="F4" s="3">
        <v>1.472139078275988</v>
      </c>
      <c r="G4" s="4">
        <v>-12.24429585462223</v>
      </c>
      <c r="H4" s="5">
        <v>3.4687215927764119</v>
      </c>
      <c r="I4" s="5">
        <v>6.9097957299999999</v>
      </c>
      <c r="J4" s="2">
        <v>0.55000000000000004</v>
      </c>
      <c r="K4" s="5">
        <v>3.4687215927764119</v>
      </c>
      <c r="L4" s="5">
        <v>1.9599999999999999E-2</v>
      </c>
      <c r="M4" s="5">
        <v>0.25</v>
      </c>
      <c r="N4" s="5">
        <v>2.7000000000000001E-3</v>
      </c>
      <c r="O4" s="5">
        <v>-11.54717333172</v>
      </c>
      <c r="P4" s="5">
        <v>1.64761</v>
      </c>
      <c r="Q4" s="2">
        <v>-0.39203808170942578</v>
      </c>
      <c r="R4" s="2">
        <v>-0.1039649504810779</v>
      </c>
      <c r="S4" s="5">
        <v>0.78407720973558304</v>
      </c>
      <c r="T4" s="5">
        <v>0.10396501984946301</v>
      </c>
      <c r="U4" s="2">
        <v>-0.30508444119280698</v>
      </c>
      <c r="V4" s="2">
        <v>-7.1505971242934244E-2</v>
      </c>
      <c r="W4" s="5">
        <v>38.156061538172388</v>
      </c>
      <c r="X4" s="5">
        <v>8.9430527116520544</v>
      </c>
      <c r="Y4" s="5">
        <v>0.65955588499999995</v>
      </c>
      <c r="Z4" s="5">
        <v>0</v>
      </c>
    </row>
    <row r="5" spans="1:26" x14ac:dyDescent="0.25">
      <c r="A5" s="1" t="s">
        <v>12</v>
      </c>
      <c r="B5" s="2">
        <v>1.099981830640975</v>
      </c>
      <c r="C5" s="2">
        <v>2.2475717214857849E-7</v>
      </c>
      <c r="D5" s="5">
        <v>6.0595855345002368E-3</v>
      </c>
      <c r="E5" s="6">
        <v>1.327049232544093E-3</v>
      </c>
      <c r="F5" s="3">
        <v>1.472139078275988</v>
      </c>
      <c r="G5" s="4">
        <v>-12.24429585462223</v>
      </c>
      <c r="H5" s="2">
        <v>3.815593752054053</v>
      </c>
      <c r="I5" s="5">
        <v>6.9097957299999999</v>
      </c>
      <c r="J5" s="5">
        <v>0.5</v>
      </c>
      <c r="K5" s="2">
        <v>3.815593752054053</v>
      </c>
      <c r="L5" s="5">
        <v>1.9599999999999999E-2</v>
      </c>
      <c r="M5" s="5">
        <v>0.25</v>
      </c>
      <c r="N5" s="5">
        <v>2.7000000000000001E-3</v>
      </c>
      <c r="O5" s="5">
        <v>-11.54717333172</v>
      </c>
      <c r="P5" s="5">
        <v>1.64761</v>
      </c>
      <c r="Q5" s="2">
        <v>-0.39203808170942578</v>
      </c>
      <c r="R5" s="2">
        <v>-0.1039649504810779</v>
      </c>
      <c r="S5" s="5">
        <v>0.78407720973558304</v>
      </c>
      <c r="T5" s="5">
        <v>0.10396501984946301</v>
      </c>
      <c r="U5" s="2">
        <v>-0.30508444119280698</v>
      </c>
      <c r="V5" s="2">
        <v>-7.1505971242934244E-2</v>
      </c>
      <c r="W5" s="5">
        <v>38.156061538172388</v>
      </c>
      <c r="X5" s="5">
        <v>8.9430527116520544</v>
      </c>
      <c r="Y5" s="5">
        <v>0.65955588499999995</v>
      </c>
      <c r="Z5" s="5">
        <v>0</v>
      </c>
    </row>
    <row r="6" spans="1:26" x14ac:dyDescent="0.25">
      <c r="A6" s="1" t="s">
        <v>13</v>
      </c>
      <c r="B6" s="2">
        <v>1.099981830640975</v>
      </c>
      <c r="C6" s="2">
        <v>2.2475717214857849E-7</v>
      </c>
      <c r="D6" s="5">
        <v>6.0595855345002368E-3</v>
      </c>
      <c r="E6" s="6">
        <v>1.327049232544093E-3</v>
      </c>
      <c r="F6" s="3">
        <v>1.472139078275988</v>
      </c>
      <c r="G6" s="4">
        <v>-12.24429585462223</v>
      </c>
      <c r="H6" s="5">
        <v>3.4687215927764119</v>
      </c>
      <c r="I6" s="5">
        <v>6.9097957299999999</v>
      </c>
      <c r="J6" s="5">
        <v>0.5</v>
      </c>
      <c r="K6" s="5">
        <v>3.4687215927764119</v>
      </c>
      <c r="L6" s="2">
        <v>2.1559999999999999E-2</v>
      </c>
      <c r="M6" s="5">
        <v>0.25</v>
      </c>
      <c r="N6" s="5">
        <v>2.7000000000000001E-3</v>
      </c>
      <c r="O6" s="5">
        <v>-11.54717333172</v>
      </c>
      <c r="P6" s="5">
        <v>1.64761</v>
      </c>
      <c r="Q6" s="2">
        <v>-0.39203808170942578</v>
      </c>
      <c r="R6" s="2">
        <v>-0.1039649504810779</v>
      </c>
      <c r="S6" s="5">
        <v>0.78407720973558304</v>
      </c>
      <c r="T6" s="5">
        <v>0.10396501984946301</v>
      </c>
      <c r="U6" s="2">
        <v>-0.30508444119280698</v>
      </c>
      <c r="V6" s="2">
        <v>-7.1505971242934244E-2</v>
      </c>
      <c r="W6" s="5">
        <v>38.156061538172388</v>
      </c>
      <c r="X6" s="5">
        <v>8.9430527116520544</v>
      </c>
      <c r="Y6" s="5">
        <v>0.65955588499999995</v>
      </c>
      <c r="Z6" s="5">
        <v>0</v>
      </c>
    </row>
    <row r="7" spans="1:26" x14ac:dyDescent="0.25">
      <c r="A7" s="1" t="s">
        <v>14</v>
      </c>
      <c r="B7" s="5">
        <v>0.90910277358409974</v>
      </c>
      <c r="C7" s="5">
        <v>1.8575522148772879E-7</v>
      </c>
      <c r="D7" s="5">
        <v>6.0595855345002368E-3</v>
      </c>
      <c r="E7" s="6">
        <v>1.327049232544093E-3</v>
      </c>
      <c r="F7" s="3">
        <v>1.472139078275988</v>
      </c>
      <c r="G7" s="4">
        <v>-12.24429585462223</v>
      </c>
      <c r="H7" s="5">
        <v>3.4687215927764119</v>
      </c>
      <c r="I7" s="5">
        <v>6.9097957299999999</v>
      </c>
      <c r="J7" s="5">
        <v>0.5</v>
      </c>
      <c r="K7" s="5">
        <v>3.4687215927764119</v>
      </c>
      <c r="L7" s="5">
        <v>1.9599999999999999E-2</v>
      </c>
      <c r="M7" s="2">
        <v>0.27500000000000002</v>
      </c>
      <c r="N7" s="5">
        <v>2.7000000000000001E-3</v>
      </c>
      <c r="O7" s="5">
        <v>-11.54717333172</v>
      </c>
      <c r="P7" s="5">
        <v>1.64761</v>
      </c>
      <c r="Q7" s="2">
        <v>-0.39203808170942578</v>
      </c>
      <c r="R7" s="2">
        <v>-0.1039649504810779</v>
      </c>
      <c r="S7" s="5">
        <v>0.78407720973558304</v>
      </c>
      <c r="T7" s="5">
        <v>0.10396501984946301</v>
      </c>
      <c r="U7" s="2">
        <v>-0.30508444119280698</v>
      </c>
      <c r="V7" s="2">
        <v>-7.1505971242934244E-2</v>
      </c>
      <c r="W7" s="5">
        <v>38.156061538172388</v>
      </c>
      <c r="X7" s="5">
        <v>8.9430527116520544</v>
      </c>
      <c r="Y7" s="5">
        <v>0.65955588499999995</v>
      </c>
      <c r="Z7" s="5">
        <v>0</v>
      </c>
    </row>
    <row r="8" spans="1:26" x14ac:dyDescent="0.25">
      <c r="A8" s="1" t="s">
        <v>15</v>
      </c>
      <c r="B8" s="2">
        <v>1.0999818306409761</v>
      </c>
      <c r="C8" s="2">
        <v>2.2475717214857871E-7</v>
      </c>
      <c r="D8" s="5">
        <v>6.0595855345002368E-3</v>
      </c>
      <c r="E8" s="6">
        <v>1.327049232544093E-3</v>
      </c>
      <c r="F8" s="3">
        <v>1.472139078275988</v>
      </c>
      <c r="G8" s="2">
        <v>-12.20290316946401</v>
      </c>
      <c r="H8" s="5">
        <v>3.4687215927764119</v>
      </c>
      <c r="I8" s="5">
        <v>6.9097957299999999</v>
      </c>
      <c r="J8" s="5">
        <v>0.5</v>
      </c>
      <c r="K8" s="5">
        <v>3.4687215927764119</v>
      </c>
      <c r="L8" s="5">
        <v>1.9599999999999999E-2</v>
      </c>
      <c r="M8" s="5">
        <v>0.25</v>
      </c>
      <c r="N8" s="5">
        <v>2.7000000000000001E-3</v>
      </c>
      <c r="O8" s="2">
        <v>-11.505780646561769</v>
      </c>
      <c r="P8" s="5">
        <v>1.64761</v>
      </c>
      <c r="Q8" s="2">
        <v>-0.39203808170942578</v>
      </c>
      <c r="R8" s="2">
        <v>-0.1039649504810779</v>
      </c>
      <c r="S8" s="5">
        <v>0.78407720973558304</v>
      </c>
      <c r="T8" s="5">
        <v>0.10396501984946301</v>
      </c>
      <c r="U8" s="2">
        <v>-0.30508444119280698</v>
      </c>
      <c r="V8" s="2">
        <v>-7.1505971242934244E-2</v>
      </c>
      <c r="W8" s="5">
        <v>38.156061538172388</v>
      </c>
      <c r="X8" s="5">
        <v>8.9430527116520544</v>
      </c>
      <c r="Y8" s="5">
        <v>0.65955588499999995</v>
      </c>
      <c r="Z8" s="5">
        <v>0</v>
      </c>
    </row>
    <row r="9" spans="1:26" x14ac:dyDescent="0.25">
      <c r="A9" s="1" t="s">
        <v>16</v>
      </c>
      <c r="B9" s="2">
        <v>1.099981830640975</v>
      </c>
      <c r="C9" s="2">
        <v>2.2475717214857849E-7</v>
      </c>
      <c r="D9" s="5">
        <v>6.0595855345002368E-3</v>
      </c>
      <c r="E9" s="6">
        <v>1.327049232544093E-3</v>
      </c>
      <c r="F9" s="2">
        <v>1.5135317634342129</v>
      </c>
      <c r="G9" s="4">
        <v>-12.24429585462223</v>
      </c>
      <c r="H9" s="5">
        <v>3.4687215927764119</v>
      </c>
      <c r="I9" s="5">
        <v>6.9097957299999999</v>
      </c>
      <c r="J9" s="5">
        <v>0.5</v>
      </c>
      <c r="K9" s="5">
        <v>3.4687215927764119</v>
      </c>
      <c r="L9" s="5">
        <v>1.9599999999999999E-2</v>
      </c>
      <c r="M9" s="5">
        <v>0.25</v>
      </c>
      <c r="N9" s="5">
        <v>2.7000000000000001E-3</v>
      </c>
      <c r="O9" s="5">
        <v>-11.54717333172</v>
      </c>
      <c r="P9" s="2">
        <v>1.6890026851582249</v>
      </c>
      <c r="Q9" s="2">
        <v>-0.39203808170942578</v>
      </c>
      <c r="R9" s="2">
        <v>-0.1039649504810779</v>
      </c>
      <c r="S9" s="5">
        <v>0.78407720973558304</v>
      </c>
      <c r="T9" s="5">
        <v>0.10396501984946301</v>
      </c>
      <c r="U9" s="2">
        <v>-0.30508444119280698</v>
      </c>
      <c r="V9" s="2">
        <v>-7.1505971242934244E-2</v>
      </c>
      <c r="W9" s="5">
        <v>38.156061538172388</v>
      </c>
      <c r="X9" s="5">
        <v>8.9430527116520544</v>
      </c>
      <c r="Y9" s="5">
        <v>0.65955588499999995</v>
      </c>
      <c r="Z9" s="5">
        <v>0</v>
      </c>
    </row>
    <row r="10" spans="1:26" x14ac:dyDescent="0.25">
      <c r="A10" s="1" t="s">
        <v>17</v>
      </c>
      <c r="B10" s="7">
        <v>0.9136962863213175</v>
      </c>
      <c r="C10" s="7">
        <v>1.866938051118273E-7</v>
      </c>
      <c r="D10" s="5">
        <v>6.0595855345002368E-3</v>
      </c>
      <c r="E10" s="6">
        <v>1.327049232544093E-3</v>
      </c>
      <c r="F10" s="3">
        <v>1.472139078275988</v>
      </c>
      <c r="G10" s="5">
        <v>-12.283499662793179</v>
      </c>
      <c r="H10" s="5">
        <v>3.4687215927764119</v>
      </c>
      <c r="I10" s="5">
        <v>6.9097957299999999</v>
      </c>
      <c r="J10" s="5">
        <v>0.5</v>
      </c>
      <c r="K10" s="5">
        <v>3.4687215927764119</v>
      </c>
      <c r="L10" s="5">
        <v>1.9599999999999999E-2</v>
      </c>
      <c r="M10" s="5">
        <v>0.25</v>
      </c>
      <c r="N10" s="5">
        <v>2.7000000000000001E-3</v>
      </c>
      <c r="O10" s="5">
        <v>-11.54717333172</v>
      </c>
      <c r="P10" s="5">
        <v>1.64761</v>
      </c>
      <c r="Q10" s="5">
        <v>-0.43124188988036832</v>
      </c>
      <c r="R10" s="2">
        <v>-0.1039649504810779</v>
      </c>
      <c r="S10" s="2">
        <v>0.86248493070914134</v>
      </c>
      <c r="T10" s="5">
        <v>0.10396501984946301</v>
      </c>
      <c r="U10" s="2">
        <v>-0.30508444119280698</v>
      </c>
      <c r="V10" s="2">
        <v>-7.1505971242934244E-2</v>
      </c>
      <c r="W10" s="5">
        <v>38.156061538172388</v>
      </c>
      <c r="X10" s="5">
        <v>8.9430527116520544</v>
      </c>
      <c r="Y10" s="5">
        <v>0.65955588499999995</v>
      </c>
      <c r="Z10" s="5">
        <v>0</v>
      </c>
    </row>
    <row r="11" spans="1:26" x14ac:dyDescent="0.25">
      <c r="A11" s="1" t="s">
        <v>18</v>
      </c>
      <c r="B11" s="8">
        <v>0.97634768594274679</v>
      </c>
      <c r="C11" s="8">
        <v>1.9949524511548409E-7</v>
      </c>
      <c r="D11" s="5">
        <v>6.0595855345002368E-3</v>
      </c>
      <c r="E11" s="6">
        <v>1.327049232544093E-3</v>
      </c>
      <c r="F11" s="5">
        <v>1.4617425832278801</v>
      </c>
      <c r="G11" s="4">
        <v>-12.24429585462223</v>
      </c>
      <c r="H11" s="5">
        <v>3.4687215927764119</v>
      </c>
      <c r="I11" s="5">
        <v>6.9097957299999999</v>
      </c>
      <c r="J11" s="5">
        <v>0.5</v>
      </c>
      <c r="K11" s="5">
        <v>3.4687215927764119</v>
      </c>
      <c r="L11" s="5">
        <v>1.9599999999999999E-2</v>
      </c>
      <c r="M11" s="5">
        <v>0.25</v>
      </c>
      <c r="N11" s="5">
        <v>2.7000000000000001E-3</v>
      </c>
      <c r="O11" s="5">
        <v>-11.54717333172</v>
      </c>
      <c r="P11" s="5">
        <v>1.64761</v>
      </c>
      <c r="Q11" s="2">
        <v>-0.39203808170942578</v>
      </c>
      <c r="R11" s="5">
        <v>-0.1143614455291856</v>
      </c>
      <c r="S11" s="5">
        <v>0.78407720973558304</v>
      </c>
      <c r="T11" s="2">
        <v>0.1143615218344093</v>
      </c>
      <c r="U11" s="2">
        <v>-0.30508444119280698</v>
      </c>
      <c r="V11" s="2">
        <v>-7.1505971242934244E-2</v>
      </c>
      <c r="W11" s="5">
        <v>38.156061538172388</v>
      </c>
      <c r="X11" s="5">
        <v>8.9430527116520544</v>
      </c>
      <c r="Y11" s="5">
        <v>0.65955588499999995</v>
      </c>
      <c r="Z11" s="5">
        <v>0</v>
      </c>
    </row>
    <row r="12" spans="1:26" x14ac:dyDescent="0.25">
      <c r="A12" s="1" t="s">
        <v>19</v>
      </c>
      <c r="B12" s="9">
        <v>0.93216980678295447</v>
      </c>
      <c r="C12" s="9">
        <v>1.9046846402248131E-7</v>
      </c>
      <c r="D12" s="5">
        <v>6.0595855345002368E-3</v>
      </c>
      <c r="E12" s="6">
        <v>1.327049232544093E-3</v>
      </c>
      <c r="F12" s="3">
        <v>1.472139078275988</v>
      </c>
      <c r="G12" s="10">
        <v>-12.274804298741509</v>
      </c>
      <c r="H12" s="5">
        <v>3.4687215927764119</v>
      </c>
      <c r="I12" s="5">
        <v>6.9097957299999999</v>
      </c>
      <c r="J12" s="5">
        <v>0.5</v>
      </c>
      <c r="K12" s="5">
        <v>3.4687215927764119</v>
      </c>
      <c r="L12" s="5">
        <v>1.9599999999999999E-2</v>
      </c>
      <c r="M12" s="5">
        <v>0.25</v>
      </c>
      <c r="N12" s="5">
        <v>2.7000000000000001E-3</v>
      </c>
      <c r="O12" s="5">
        <v>-11.54717333172</v>
      </c>
      <c r="P12" s="5">
        <v>1.64761</v>
      </c>
      <c r="Q12" s="2">
        <v>-0.39203808170942578</v>
      </c>
      <c r="R12" s="2">
        <v>-0.1039649504810779</v>
      </c>
      <c r="S12" s="5">
        <v>0.78407720973558304</v>
      </c>
      <c r="T12" s="5">
        <v>0.10396501984946301</v>
      </c>
      <c r="U12" s="5">
        <v>-0.33559288531208781</v>
      </c>
      <c r="V12" s="2">
        <v>-7.1505971242934244E-2</v>
      </c>
      <c r="W12" s="2">
        <v>41.971667691989637</v>
      </c>
      <c r="X12" s="5">
        <v>8.9430527116520544</v>
      </c>
      <c r="Y12" s="5">
        <v>0.65955588499999995</v>
      </c>
      <c r="Z12" s="5">
        <v>0</v>
      </c>
    </row>
    <row r="13" spans="1:26" x14ac:dyDescent="0.25">
      <c r="A13" s="1" t="s">
        <v>20</v>
      </c>
      <c r="B13" s="11">
        <v>0.9836699465737776</v>
      </c>
      <c r="C13" s="11">
        <v>2.0099138854924089E-7</v>
      </c>
      <c r="D13" s="5">
        <v>6.0595855345002368E-3</v>
      </c>
      <c r="E13" s="6">
        <v>1.327049232544093E-3</v>
      </c>
      <c r="F13" s="12">
        <v>1.464988481151694</v>
      </c>
      <c r="G13" s="4">
        <v>-12.24429585462223</v>
      </c>
      <c r="H13" s="5">
        <v>3.4687215927764119</v>
      </c>
      <c r="I13" s="5">
        <v>6.9097957299999999</v>
      </c>
      <c r="J13" s="5">
        <v>0.5</v>
      </c>
      <c r="K13" s="5">
        <v>3.4687215927764119</v>
      </c>
      <c r="L13" s="5">
        <v>1.9599999999999999E-2</v>
      </c>
      <c r="M13" s="5">
        <v>0.25</v>
      </c>
      <c r="N13" s="5">
        <v>2.7000000000000001E-3</v>
      </c>
      <c r="O13" s="5">
        <v>-11.54717333172</v>
      </c>
      <c r="P13" s="5">
        <v>1.64761</v>
      </c>
      <c r="Q13" s="2">
        <v>-0.39203808170942578</v>
      </c>
      <c r="R13" s="2">
        <v>-0.1039649504810779</v>
      </c>
      <c r="S13" s="5">
        <v>0.78407720973558304</v>
      </c>
      <c r="T13" s="5">
        <v>0.10396501984946301</v>
      </c>
      <c r="U13" s="2">
        <v>-0.30508444119280698</v>
      </c>
      <c r="V13" s="5">
        <v>-7.8656568367227675E-2</v>
      </c>
      <c r="W13" s="5">
        <v>38.156061538172388</v>
      </c>
      <c r="X13" s="2">
        <v>9.8373579828172595</v>
      </c>
      <c r="Y13" s="5">
        <v>0.65955588499999995</v>
      </c>
      <c r="Z13" s="5">
        <v>0</v>
      </c>
    </row>
    <row r="14" spans="1:26" x14ac:dyDescent="0.25">
      <c r="A14" s="1" t="s">
        <v>21</v>
      </c>
      <c r="B14" s="5">
        <v>0.90909079633527512</v>
      </c>
      <c r="C14" s="5">
        <v>1.8575277419950909E-7</v>
      </c>
      <c r="D14" s="5">
        <v>6.0595855345002368E-3</v>
      </c>
      <c r="E14" s="5">
        <v>1.2064083932219029E-3</v>
      </c>
      <c r="F14" s="3">
        <v>1.4721390719697709</v>
      </c>
      <c r="G14" s="4">
        <v>-12.244295902182079</v>
      </c>
      <c r="H14" s="5">
        <v>3.4687215927764119</v>
      </c>
      <c r="I14" s="5">
        <v>6.9097957299999999</v>
      </c>
      <c r="J14" s="5">
        <v>0.5</v>
      </c>
      <c r="K14" s="5">
        <v>3.4687215927764119</v>
      </c>
      <c r="L14" s="5">
        <v>1.9599999999999999E-2</v>
      </c>
      <c r="M14" s="5">
        <v>0.25</v>
      </c>
      <c r="N14" s="5">
        <v>2.7000000000000001E-3</v>
      </c>
      <c r="O14" s="5">
        <v>-11.54717333172</v>
      </c>
      <c r="P14" s="5">
        <v>1.64761</v>
      </c>
      <c r="Q14" s="2">
        <v>-0.39203812926927722</v>
      </c>
      <c r="R14" s="2">
        <v>-0.1039649567872947</v>
      </c>
      <c r="S14" s="5">
        <v>0.78407720973558304</v>
      </c>
      <c r="T14" s="5">
        <v>0.10396501984946301</v>
      </c>
      <c r="U14" s="2">
        <v>-0.30508444119280698</v>
      </c>
      <c r="V14" s="2">
        <v>-7.1505971242934244E-2</v>
      </c>
      <c r="W14" s="5">
        <v>38.156061538172388</v>
      </c>
      <c r="X14" s="5">
        <v>8.9430527116520544</v>
      </c>
      <c r="Y14" s="2">
        <v>0.70094857015822498</v>
      </c>
      <c r="Z14" s="5">
        <v>0</v>
      </c>
    </row>
    <row r="15" spans="1:26" x14ac:dyDescent="0.25">
      <c r="A15" s="1" t="s">
        <v>22</v>
      </c>
      <c r="B15" s="6">
        <v>1</v>
      </c>
      <c r="C15" s="6">
        <v>2.0432807696251611E-7</v>
      </c>
      <c r="D15" s="5">
        <v>6.0595855345002368E-3</v>
      </c>
      <c r="E15" s="6">
        <v>1.327049232544093E-3</v>
      </c>
      <c r="F15" s="3">
        <v>1.472139078275988</v>
      </c>
      <c r="G15" s="4">
        <v>-12.24429585462223</v>
      </c>
      <c r="H15" s="5">
        <v>3.4687215927764119</v>
      </c>
      <c r="I15" s="5">
        <v>6.9097957299999999</v>
      </c>
      <c r="J15" s="5">
        <v>0.5</v>
      </c>
      <c r="K15" s="5">
        <v>3.4687215927764119</v>
      </c>
      <c r="L15" s="5">
        <v>1.9599999999999999E-2</v>
      </c>
      <c r="M15" s="5">
        <v>0.25</v>
      </c>
      <c r="N15" s="5">
        <v>2.7000000000000001E-3</v>
      </c>
      <c r="O15" s="5">
        <v>-11.54717333172</v>
      </c>
      <c r="P15" s="5">
        <v>1.64761</v>
      </c>
      <c r="Q15" s="2">
        <v>-0.39203808170942578</v>
      </c>
      <c r="R15" s="2">
        <v>-0.1039649504810779</v>
      </c>
      <c r="S15" s="5">
        <v>0.78407720973558304</v>
      </c>
      <c r="T15" s="5">
        <v>0.10396501984946301</v>
      </c>
      <c r="U15" s="2">
        <v>-0.30508444119280698</v>
      </c>
      <c r="V15" s="2">
        <v>-7.1505971242934244E-2</v>
      </c>
      <c r="W15" s="5">
        <v>38.156061538172388</v>
      </c>
      <c r="X15" s="5">
        <v>8.9430527116520544</v>
      </c>
      <c r="Y15" s="5">
        <v>0.65955588499999995</v>
      </c>
      <c r="Z15" s="5">
        <v>0</v>
      </c>
    </row>
    <row r="16" spans="1:26" x14ac:dyDescent="0.25">
      <c r="A16" s="1" t="s">
        <v>33</v>
      </c>
      <c r="B16" s="6">
        <v>1</v>
      </c>
      <c r="C16" s="6">
        <v>2.0432807696251611E-7</v>
      </c>
      <c r="D16" s="5">
        <v>6.0595855345002368E-3</v>
      </c>
      <c r="E16" s="6">
        <v>1.327049232544093E-3</v>
      </c>
      <c r="F16" s="3">
        <v>1.472139078275988</v>
      </c>
      <c r="G16" s="4">
        <v>-12.24429585462223</v>
      </c>
      <c r="H16" s="5">
        <v>3.4687215927764119</v>
      </c>
      <c r="I16" s="5">
        <v>6.9097957299999999</v>
      </c>
      <c r="J16" s="5">
        <v>0.5</v>
      </c>
      <c r="K16" s="5">
        <v>3.4687215927764119</v>
      </c>
      <c r="L16" s="5">
        <v>1.9599999999999999E-2</v>
      </c>
      <c r="M16" s="5">
        <v>0.25</v>
      </c>
      <c r="N16" s="5">
        <v>2.7000000000000001E-3</v>
      </c>
      <c r="O16" s="5">
        <v>-11.54717333172</v>
      </c>
      <c r="P16" s="5">
        <v>1.64761</v>
      </c>
      <c r="Q16" s="2">
        <v>-0.39203808170942578</v>
      </c>
      <c r="R16" s="2">
        <v>-0.1039649504810779</v>
      </c>
      <c r="S16" s="5">
        <v>0.78407720973558304</v>
      </c>
      <c r="T16" s="5">
        <v>0.10396501984946301</v>
      </c>
      <c r="U16" s="2">
        <v>-0.30508444119280698</v>
      </c>
      <c r="V16" s="2">
        <v>-7.1505971242934244E-2</v>
      </c>
      <c r="W16" s="5">
        <v>38.156061538172388</v>
      </c>
      <c r="X16" s="5">
        <v>8.9430527116520544</v>
      </c>
      <c r="Y16" s="5">
        <v>0.65955588499999995</v>
      </c>
      <c r="Z16" s="5">
        <v>0</v>
      </c>
    </row>
    <row r="18" spans="1:28" x14ac:dyDescent="0.25">
      <c r="A18" t="str">
        <f>A2</f>
        <v>concentration_soil</v>
      </c>
      <c r="B18" t="b">
        <f>B2=B$16</f>
        <v>0</v>
      </c>
      <c r="C18" t="b">
        <f t="shared" ref="C18:Z18" si="0">C2=C$16</f>
        <v>0</v>
      </c>
      <c r="D18" t="b">
        <f t="shared" si="0"/>
        <v>0</v>
      </c>
      <c r="E18" t="b">
        <f t="shared" si="0"/>
        <v>0</v>
      </c>
      <c r="F18" t="b">
        <f t="shared" si="0"/>
        <v>0</v>
      </c>
      <c r="G18" t="b">
        <f t="shared" si="0"/>
        <v>0</v>
      </c>
      <c r="H18" t="b">
        <f t="shared" si="0"/>
        <v>1</v>
      </c>
      <c r="I18" t="b">
        <f t="shared" si="0"/>
        <v>1</v>
      </c>
      <c r="J18" t="b">
        <f>J2=J$16</f>
        <v>1</v>
      </c>
      <c r="K18" t="b">
        <f t="shared" si="0"/>
        <v>1</v>
      </c>
      <c r="L18" t="b">
        <f t="shared" si="0"/>
        <v>1</v>
      </c>
      <c r="M18" t="b">
        <f t="shared" si="0"/>
        <v>1</v>
      </c>
      <c r="N18" t="b">
        <f t="shared" si="0"/>
        <v>1</v>
      </c>
      <c r="O18" t="b">
        <f t="shared" si="0"/>
        <v>1</v>
      </c>
      <c r="P18" t="b">
        <f t="shared" si="0"/>
        <v>1</v>
      </c>
      <c r="Q18" t="b">
        <f t="shared" si="0"/>
        <v>0</v>
      </c>
      <c r="R18" t="b">
        <f t="shared" si="0"/>
        <v>0</v>
      </c>
      <c r="S18" t="b">
        <f t="shared" si="0"/>
        <v>1</v>
      </c>
      <c r="T18" t="b">
        <f t="shared" si="0"/>
        <v>1</v>
      </c>
      <c r="U18" t="b">
        <f t="shared" si="0"/>
        <v>1</v>
      </c>
      <c r="V18" t="b">
        <f t="shared" si="0"/>
        <v>1</v>
      </c>
      <c r="W18" t="b">
        <f t="shared" si="0"/>
        <v>1</v>
      </c>
      <c r="X18" t="b">
        <f t="shared" si="0"/>
        <v>1</v>
      </c>
      <c r="Y18" t="b">
        <f t="shared" si="0"/>
        <v>1</v>
      </c>
      <c r="Z18" t="b">
        <f t="shared" si="0"/>
        <v>1</v>
      </c>
    </row>
    <row r="19" spans="1:28" x14ac:dyDescent="0.25">
      <c r="A19" t="str">
        <f t="shared" ref="A19:A32" si="1">A3</f>
        <v>length_pipe</v>
      </c>
      <c r="B19" t="b">
        <f t="shared" ref="B19:Z29" si="2">B3=B$16</f>
        <v>1</v>
      </c>
      <c r="C19" t="b">
        <f t="shared" si="2"/>
        <v>1</v>
      </c>
      <c r="D19" t="b">
        <f t="shared" si="2"/>
        <v>1</v>
      </c>
      <c r="E19" t="b">
        <f t="shared" si="2"/>
        <v>1</v>
      </c>
      <c r="F19" t="b">
        <f t="shared" si="2"/>
        <v>1</v>
      </c>
      <c r="G19" t="b">
        <f t="shared" si="2"/>
        <v>1</v>
      </c>
      <c r="H19" t="b">
        <f t="shared" si="2"/>
        <v>1</v>
      </c>
      <c r="I19" t="b">
        <f t="shared" si="2"/>
        <v>0</v>
      </c>
      <c r="J19" t="b">
        <f t="shared" si="2"/>
        <v>1</v>
      </c>
      <c r="K19" t="b">
        <f t="shared" si="2"/>
        <v>1</v>
      </c>
      <c r="L19" t="b">
        <f t="shared" si="2"/>
        <v>1</v>
      </c>
      <c r="M19" t="b">
        <f t="shared" si="2"/>
        <v>1</v>
      </c>
      <c r="N19" t="b">
        <f t="shared" si="2"/>
        <v>1</v>
      </c>
      <c r="O19" t="b">
        <f t="shared" si="2"/>
        <v>1</v>
      </c>
      <c r="P19" t="b">
        <f t="shared" si="2"/>
        <v>1</v>
      </c>
      <c r="Q19" t="b">
        <f t="shared" si="2"/>
        <v>1</v>
      </c>
      <c r="R19" t="b">
        <f t="shared" si="2"/>
        <v>1</v>
      </c>
      <c r="S19" t="b">
        <f t="shared" si="2"/>
        <v>1</v>
      </c>
      <c r="T19" t="b">
        <f t="shared" si="2"/>
        <v>1</v>
      </c>
      <c r="U19" t="b">
        <f t="shared" si="2"/>
        <v>1</v>
      </c>
      <c r="V19" t="b">
        <f t="shared" si="2"/>
        <v>1</v>
      </c>
      <c r="W19" t="b">
        <f t="shared" si="2"/>
        <v>1</v>
      </c>
      <c r="X19" t="b">
        <f t="shared" si="2"/>
        <v>1</v>
      </c>
      <c r="Y19" t="b">
        <f t="shared" si="2"/>
        <v>1</v>
      </c>
      <c r="Z19" t="b">
        <f t="shared" si="2"/>
        <v>1</v>
      </c>
      <c r="AB19" s="19" t="e">
        <f>Z15/Z16</f>
        <v>#DIV/0!</v>
      </c>
    </row>
    <row r="20" spans="1:28" x14ac:dyDescent="0.25">
      <c r="A20" t="str">
        <f t="shared" si="1"/>
        <v>length_fraction_middle_point</v>
      </c>
      <c r="B20" t="b">
        <f t="shared" si="2"/>
        <v>1</v>
      </c>
      <c r="C20" t="b">
        <f t="shared" si="2"/>
        <v>1</v>
      </c>
      <c r="D20" t="b">
        <f t="shared" si="2"/>
        <v>1</v>
      </c>
      <c r="E20" t="b">
        <f t="shared" si="2"/>
        <v>1</v>
      </c>
      <c r="F20" t="b">
        <f t="shared" si="2"/>
        <v>1</v>
      </c>
      <c r="G20" t="b">
        <f t="shared" si="2"/>
        <v>1</v>
      </c>
      <c r="H20" t="b">
        <f t="shared" si="2"/>
        <v>1</v>
      </c>
      <c r="I20" t="b">
        <f t="shared" si="2"/>
        <v>1</v>
      </c>
      <c r="J20" t="b">
        <f t="shared" si="2"/>
        <v>0</v>
      </c>
      <c r="K20" t="b">
        <f t="shared" si="2"/>
        <v>1</v>
      </c>
      <c r="L20" t="b">
        <f t="shared" si="2"/>
        <v>1</v>
      </c>
      <c r="M20" t="b">
        <f t="shared" si="2"/>
        <v>1</v>
      </c>
      <c r="N20" t="b">
        <f t="shared" si="2"/>
        <v>1</v>
      </c>
      <c r="O20" t="b">
        <f t="shared" si="2"/>
        <v>1</v>
      </c>
      <c r="P20" t="b">
        <f t="shared" si="2"/>
        <v>1</v>
      </c>
      <c r="Q20" t="b">
        <f t="shared" si="2"/>
        <v>1</v>
      </c>
      <c r="R20" t="b">
        <f t="shared" si="2"/>
        <v>1</v>
      </c>
      <c r="S20" t="b">
        <f t="shared" si="2"/>
        <v>1</v>
      </c>
      <c r="T20" t="b">
        <f t="shared" si="2"/>
        <v>1</v>
      </c>
      <c r="U20" t="b">
        <f t="shared" si="2"/>
        <v>1</v>
      </c>
      <c r="V20" t="b">
        <f t="shared" si="2"/>
        <v>1</v>
      </c>
      <c r="W20" t="b">
        <f t="shared" si="2"/>
        <v>1</v>
      </c>
      <c r="X20" t="b">
        <f t="shared" si="2"/>
        <v>1</v>
      </c>
      <c r="Y20" t="b">
        <f t="shared" si="2"/>
        <v>1</v>
      </c>
      <c r="Z20" t="b">
        <f t="shared" si="2"/>
        <v>1</v>
      </c>
    </row>
    <row r="21" spans="1:28" x14ac:dyDescent="0.25">
      <c r="A21" t="str">
        <f t="shared" si="1"/>
        <v>length_plume</v>
      </c>
      <c r="B21" t="b">
        <f t="shared" si="2"/>
        <v>0</v>
      </c>
      <c r="C21" t="b">
        <f t="shared" si="2"/>
        <v>0</v>
      </c>
      <c r="D21" t="b">
        <f t="shared" si="2"/>
        <v>1</v>
      </c>
      <c r="E21" t="b">
        <f t="shared" si="2"/>
        <v>1</v>
      </c>
      <c r="F21" t="b">
        <f t="shared" si="2"/>
        <v>1</v>
      </c>
      <c r="G21" t="b">
        <f t="shared" si="2"/>
        <v>1</v>
      </c>
      <c r="H21" t="b">
        <f t="shared" si="2"/>
        <v>0</v>
      </c>
      <c r="I21" t="b">
        <f t="shared" si="2"/>
        <v>1</v>
      </c>
      <c r="J21" t="b">
        <f t="shared" si="2"/>
        <v>1</v>
      </c>
      <c r="K21" t="b">
        <f t="shared" si="2"/>
        <v>0</v>
      </c>
      <c r="L21" t="b">
        <f t="shared" si="2"/>
        <v>1</v>
      </c>
      <c r="M21" t="b">
        <f t="shared" si="2"/>
        <v>1</v>
      </c>
      <c r="N21" t="b">
        <f t="shared" si="2"/>
        <v>1</v>
      </c>
      <c r="O21" t="b">
        <f t="shared" si="2"/>
        <v>1</v>
      </c>
      <c r="P21" t="b">
        <f t="shared" si="2"/>
        <v>1</v>
      </c>
      <c r="Q21" t="b">
        <f t="shared" si="2"/>
        <v>1</v>
      </c>
      <c r="R21" t="b">
        <f t="shared" si="2"/>
        <v>1</v>
      </c>
      <c r="S21" t="b">
        <f t="shared" si="2"/>
        <v>1</v>
      </c>
      <c r="T21" t="b">
        <f t="shared" si="2"/>
        <v>1</v>
      </c>
      <c r="U21" t="b">
        <f t="shared" si="2"/>
        <v>1</v>
      </c>
      <c r="V21" t="b">
        <f t="shared" si="2"/>
        <v>1</v>
      </c>
      <c r="W21" t="b">
        <f t="shared" si="2"/>
        <v>1</v>
      </c>
      <c r="X21" t="b">
        <f t="shared" si="2"/>
        <v>1</v>
      </c>
      <c r="Y21" t="b">
        <f t="shared" si="2"/>
        <v>1</v>
      </c>
      <c r="Z21" t="b">
        <f t="shared" si="2"/>
        <v>1</v>
      </c>
    </row>
    <row r="22" spans="1:28" x14ac:dyDescent="0.25">
      <c r="A22" t="str">
        <f t="shared" si="1"/>
        <v>inner_diameter</v>
      </c>
      <c r="B22" t="b">
        <f t="shared" si="2"/>
        <v>0</v>
      </c>
      <c r="C22" t="b">
        <f t="shared" si="2"/>
        <v>0</v>
      </c>
      <c r="D22" t="b">
        <f t="shared" si="2"/>
        <v>1</v>
      </c>
      <c r="E22" t="b">
        <f t="shared" si="2"/>
        <v>1</v>
      </c>
      <c r="F22" t="b">
        <f t="shared" si="2"/>
        <v>1</v>
      </c>
      <c r="G22" t="b">
        <f t="shared" si="2"/>
        <v>1</v>
      </c>
      <c r="H22" t="b">
        <f t="shared" si="2"/>
        <v>1</v>
      </c>
      <c r="I22" t="b">
        <f t="shared" si="2"/>
        <v>1</v>
      </c>
      <c r="J22" t="b">
        <f t="shared" si="2"/>
        <v>1</v>
      </c>
      <c r="K22" t="b">
        <f t="shared" si="2"/>
        <v>1</v>
      </c>
      <c r="L22" t="b">
        <f t="shared" si="2"/>
        <v>0</v>
      </c>
      <c r="M22" t="b">
        <f t="shared" si="2"/>
        <v>1</v>
      </c>
      <c r="N22" t="b">
        <f t="shared" si="2"/>
        <v>1</v>
      </c>
      <c r="O22" t="b">
        <f t="shared" si="2"/>
        <v>1</v>
      </c>
      <c r="P22" t="b">
        <f t="shared" si="2"/>
        <v>1</v>
      </c>
      <c r="Q22" t="b">
        <f t="shared" si="2"/>
        <v>1</v>
      </c>
      <c r="R22" t="b">
        <f t="shared" si="2"/>
        <v>1</v>
      </c>
      <c r="S22" t="b">
        <f t="shared" si="2"/>
        <v>1</v>
      </c>
      <c r="T22" t="b">
        <f t="shared" si="2"/>
        <v>1</v>
      </c>
      <c r="U22" t="b">
        <f t="shared" si="2"/>
        <v>1</v>
      </c>
      <c r="V22" t="b">
        <f t="shared" si="2"/>
        <v>1</v>
      </c>
      <c r="W22" t="b">
        <f t="shared" si="2"/>
        <v>1</v>
      </c>
      <c r="X22" t="b">
        <f t="shared" si="2"/>
        <v>1</v>
      </c>
      <c r="Y22" t="b">
        <f t="shared" si="2"/>
        <v>1</v>
      </c>
      <c r="Z22" t="b">
        <f t="shared" si="2"/>
        <v>1</v>
      </c>
    </row>
    <row r="23" spans="1:28" x14ac:dyDescent="0.25">
      <c r="A23" t="str">
        <f t="shared" si="1"/>
        <v>flow_rate</v>
      </c>
      <c r="B23" t="b">
        <f t="shared" si="2"/>
        <v>0</v>
      </c>
      <c r="C23" t="b">
        <f t="shared" si="2"/>
        <v>0</v>
      </c>
      <c r="D23" t="b">
        <f t="shared" si="2"/>
        <v>1</v>
      </c>
      <c r="E23" t="b">
        <f t="shared" si="2"/>
        <v>1</v>
      </c>
      <c r="F23" t="b">
        <f t="shared" si="2"/>
        <v>1</v>
      </c>
      <c r="G23" t="b">
        <f t="shared" si="2"/>
        <v>1</v>
      </c>
      <c r="H23" t="b">
        <f t="shared" si="2"/>
        <v>1</v>
      </c>
      <c r="I23" t="b">
        <f t="shared" si="2"/>
        <v>1</v>
      </c>
      <c r="J23" t="b">
        <f t="shared" si="2"/>
        <v>1</v>
      </c>
      <c r="K23" t="b">
        <f t="shared" si="2"/>
        <v>1</v>
      </c>
      <c r="L23" t="b">
        <f t="shared" si="2"/>
        <v>1</v>
      </c>
      <c r="M23" t="b">
        <f t="shared" si="2"/>
        <v>0</v>
      </c>
      <c r="N23" t="b">
        <f t="shared" si="2"/>
        <v>1</v>
      </c>
      <c r="O23" t="b">
        <f t="shared" si="2"/>
        <v>1</v>
      </c>
      <c r="P23" t="b">
        <f t="shared" si="2"/>
        <v>1</v>
      </c>
      <c r="Q23" t="b">
        <f t="shared" si="2"/>
        <v>1</v>
      </c>
      <c r="R23" t="b">
        <f t="shared" si="2"/>
        <v>1</v>
      </c>
      <c r="S23" t="b">
        <f t="shared" si="2"/>
        <v>1</v>
      </c>
      <c r="T23" t="b">
        <f t="shared" si="2"/>
        <v>1</v>
      </c>
      <c r="U23" t="b">
        <f t="shared" si="2"/>
        <v>1</v>
      </c>
      <c r="V23" t="b">
        <f t="shared" si="2"/>
        <v>1</v>
      </c>
      <c r="W23" t="b">
        <f t="shared" si="2"/>
        <v>1</v>
      </c>
      <c r="X23" t="b">
        <f t="shared" si="2"/>
        <v>1</v>
      </c>
      <c r="Y23" t="b">
        <f t="shared" si="2"/>
        <v>1</v>
      </c>
      <c r="Z23" t="b">
        <f t="shared" si="2"/>
        <v>1</v>
      </c>
    </row>
    <row r="24" spans="1:28" x14ac:dyDescent="0.25">
      <c r="A24" t="str">
        <f t="shared" si="1"/>
        <v>log_Dp_ref</v>
      </c>
      <c r="B24" t="b">
        <f t="shared" si="2"/>
        <v>0</v>
      </c>
      <c r="C24" t="b">
        <f t="shared" si="2"/>
        <v>0</v>
      </c>
      <c r="D24" t="b">
        <f t="shared" si="2"/>
        <v>1</v>
      </c>
      <c r="E24" t="b">
        <f t="shared" si="2"/>
        <v>1</v>
      </c>
      <c r="F24" t="b">
        <f t="shared" si="2"/>
        <v>1</v>
      </c>
      <c r="G24" t="b">
        <f t="shared" si="2"/>
        <v>0</v>
      </c>
      <c r="H24" t="b">
        <f t="shared" si="2"/>
        <v>1</v>
      </c>
      <c r="I24" t="b">
        <f t="shared" si="2"/>
        <v>1</v>
      </c>
      <c r="J24" t="b">
        <f t="shared" si="2"/>
        <v>1</v>
      </c>
      <c r="K24" t="b">
        <f t="shared" si="2"/>
        <v>1</v>
      </c>
      <c r="L24" t="b">
        <f t="shared" si="2"/>
        <v>1</v>
      </c>
      <c r="M24" t="b">
        <f t="shared" si="2"/>
        <v>1</v>
      </c>
      <c r="N24" t="b">
        <f t="shared" si="2"/>
        <v>1</v>
      </c>
      <c r="O24" t="b">
        <f t="shared" si="2"/>
        <v>0</v>
      </c>
      <c r="P24" t="b">
        <f t="shared" si="2"/>
        <v>1</v>
      </c>
      <c r="Q24" t="b">
        <f t="shared" si="2"/>
        <v>1</v>
      </c>
      <c r="R24" t="b">
        <f t="shared" si="2"/>
        <v>1</v>
      </c>
      <c r="S24" t="b">
        <f t="shared" si="2"/>
        <v>1</v>
      </c>
      <c r="T24" t="b">
        <f t="shared" si="2"/>
        <v>1</v>
      </c>
      <c r="U24" t="b">
        <f t="shared" si="2"/>
        <v>1</v>
      </c>
      <c r="V24" t="b">
        <f t="shared" si="2"/>
        <v>1</v>
      </c>
      <c r="W24" t="b">
        <f t="shared" si="2"/>
        <v>1</v>
      </c>
      <c r="X24" t="b">
        <f t="shared" si="2"/>
        <v>1</v>
      </c>
      <c r="Y24" t="b">
        <f t="shared" si="2"/>
        <v>1</v>
      </c>
      <c r="Z24" t="b">
        <f t="shared" si="2"/>
        <v>1</v>
      </c>
    </row>
    <row r="25" spans="1:28" x14ac:dyDescent="0.25">
      <c r="A25" t="str">
        <f t="shared" si="1"/>
        <v>log_Kpw_ref</v>
      </c>
      <c r="B25" t="b">
        <f t="shared" si="2"/>
        <v>0</v>
      </c>
      <c r="C25" t="b">
        <f t="shared" si="2"/>
        <v>0</v>
      </c>
      <c r="D25" t="b">
        <f t="shared" si="2"/>
        <v>1</v>
      </c>
      <c r="E25" t="b">
        <f t="shared" si="2"/>
        <v>1</v>
      </c>
      <c r="F25" t="b">
        <f t="shared" si="2"/>
        <v>0</v>
      </c>
      <c r="G25" t="b">
        <f t="shared" si="2"/>
        <v>1</v>
      </c>
      <c r="H25" t="b">
        <f t="shared" si="2"/>
        <v>1</v>
      </c>
      <c r="I25" t="b">
        <f t="shared" si="2"/>
        <v>1</v>
      </c>
      <c r="J25" t="b">
        <f t="shared" si="2"/>
        <v>1</v>
      </c>
      <c r="K25" t="b">
        <f t="shared" si="2"/>
        <v>1</v>
      </c>
      <c r="L25" t="b">
        <f t="shared" si="2"/>
        <v>1</v>
      </c>
      <c r="M25" t="b">
        <f t="shared" si="2"/>
        <v>1</v>
      </c>
      <c r="N25" t="b">
        <f t="shared" si="2"/>
        <v>1</v>
      </c>
      <c r="O25" t="b">
        <f t="shared" si="2"/>
        <v>1</v>
      </c>
      <c r="P25" t="b">
        <f t="shared" si="2"/>
        <v>0</v>
      </c>
      <c r="Q25" t="b">
        <f t="shared" si="2"/>
        <v>1</v>
      </c>
      <c r="R25" t="b">
        <f t="shared" si="2"/>
        <v>1</v>
      </c>
      <c r="S25" t="b">
        <f t="shared" si="2"/>
        <v>1</v>
      </c>
      <c r="T25" t="b">
        <f t="shared" si="2"/>
        <v>1</v>
      </c>
      <c r="U25" t="b">
        <f t="shared" si="2"/>
        <v>1</v>
      </c>
      <c r="V25" t="b">
        <f t="shared" si="2"/>
        <v>1</v>
      </c>
      <c r="W25" t="b">
        <f t="shared" si="2"/>
        <v>1</v>
      </c>
      <c r="X25" t="b">
        <f t="shared" si="2"/>
        <v>1</v>
      </c>
      <c r="Y25" t="b">
        <f t="shared" si="2"/>
        <v>1</v>
      </c>
      <c r="Z25" t="b">
        <f t="shared" si="2"/>
        <v>1</v>
      </c>
    </row>
    <row r="26" spans="1:28" x14ac:dyDescent="0.25">
      <c r="A26" t="str">
        <f t="shared" si="1"/>
        <v>DIFFUSION_A_C</v>
      </c>
      <c r="B26" t="b">
        <f t="shared" si="2"/>
        <v>0</v>
      </c>
      <c r="C26" t="b">
        <f t="shared" si="2"/>
        <v>0</v>
      </c>
      <c r="D26" t="b">
        <f t="shared" si="2"/>
        <v>1</v>
      </c>
      <c r="E26" t="b">
        <f t="shared" si="2"/>
        <v>1</v>
      </c>
      <c r="F26" t="b">
        <f t="shared" si="2"/>
        <v>1</v>
      </c>
      <c r="G26" t="b">
        <f t="shared" si="2"/>
        <v>0</v>
      </c>
      <c r="H26" t="b">
        <f t="shared" si="2"/>
        <v>1</v>
      </c>
      <c r="I26" t="b">
        <f t="shared" si="2"/>
        <v>1</v>
      </c>
      <c r="J26" t="b">
        <f t="shared" si="2"/>
        <v>1</v>
      </c>
      <c r="K26" t="b">
        <f t="shared" si="2"/>
        <v>1</v>
      </c>
      <c r="L26" t="b">
        <f t="shared" si="2"/>
        <v>1</v>
      </c>
      <c r="M26" t="b">
        <f t="shared" si="2"/>
        <v>1</v>
      </c>
      <c r="N26" t="b">
        <f t="shared" si="2"/>
        <v>1</v>
      </c>
      <c r="O26" t="b">
        <f t="shared" si="2"/>
        <v>1</v>
      </c>
      <c r="P26" t="b">
        <f t="shared" si="2"/>
        <v>1</v>
      </c>
      <c r="Q26" t="b">
        <f t="shared" si="2"/>
        <v>0</v>
      </c>
      <c r="R26" t="b">
        <f t="shared" si="2"/>
        <v>1</v>
      </c>
      <c r="S26" t="b">
        <f t="shared" si="2"/>
        <v>0</v>
      </c>
      <c r="T26" t="b">
        <f t="shared" si="2"/>
        <v>1</v>
      </c>
      <c r="U26" t="b">
        <f t="shared" si="2"/>
        <v>1</v>
      </c>
      <c r="V26" t="b">
        <f t="shared" si="2"/>
        <v>1</v>
      </c>
      <c r="W26" t="b">
        <f t="shared" si="2"/>
        <v>1</v>
      </c>
      <c r="X26" t="b">
        <f t="shared" si="2"/>
        <v>1</v>
      </c>
      <c r="Y26" t="b">
        <f t="shared" si="2"/>
        <v>1</v>
      </c>
      <c r="Z26" t="b">
        <f t="shared" si="2"/>
        <v>1</v>
      </c>
    </row>
    <row r="27" spans="1:28" x14ac:dyDescent="0.25">
      <c r="A27" t="str">
        <f t="shared" si="1"/>
        <v>PARTITIONING_A_C</v>
      </c>
      <c r="B27" t="b">
        <f t="shared" si="2"/>
        <v>0</v>
      </c>
      <c r="C27" t="b">
        <f t="shared" si="2"/>
        <v>0</v>
      </c>
      <c r="D27" t="b">
        <f t="shared" si="2"/>
        <v>1</v>
      </c>
      <c r="E27" t="b">
        <f t="shared" si="2"/>
        <v>1</v>
      </c>
      <c r="F27" t="b">
        <f t="shared" si="2"/>
        <v>0</v>
      </c>
      <c r="G27" t="b">
        <f t="shared" si="2"/>
        <v>1</v>
      </c>
      <c r="H27" t="b">
        <f t="shared" si="2"/>
        <v>1</v>
      </c>
      <c r="I27" t="b">
        <f t="shared" si="2"/>
        <v>1</v>
      </c>
      <c r="J27" t="b">
        <f t="shared" si="2"/>
        <v>1</v>
      </c>
      <c r="K27" t="b">
        <f t="shared" si="2"/>
        <v>1</v>
      </c>
      <c r="L27" t="b">
        <f t="shared" si="2"/>
        <v>1</v>
      </c>
      <c r="M27" t="b">
        <f t="shared" si="2"/>
        <v>1</v>
      </c>
      <c r="N27" t="b">
        <f t="shared" si="2"/>
        <v>1</v>
      </c>
      <c r="O27" t="b">
        <f t="shared" si="2"/>
        <v>1</v>
      </c>
      <c r="P27" t="b">
        <f t="shared" si="2"/>
        <v>1</v>
      </c>
      <c r="Q27" t="b">
        <f t="shared" si="2"/>
        <v>1</v>
      </c>
      <c r="R27" t="b">
        <f t="shared" si="2"/>
        <v>0</v>
      </c>
      <c r="S27" t="b">
        <f t="shared" si="2"/>
        <v>1</v>
      </c>
      <c r="T27" t="b">
        <f t="shared" si="2"/>
        <v>0</v>
      </c>
      <c r="U27" t="b">
        <f t="shared" si="2"/>
        <v>1</v>
      </c>
      <c r="V27" t="b">
        <f t="shared" si="2"/>
        <v>1</v>
      </c>
      <c r="W27" t="b">
        <f t="shared" si="2"/>
        <v>1</v>
      </c>
      <c r="X27" t="b">
        <f t="shared" si="2"/>
        <v>1</v>
      </c>
      <c r="Y27" t="b">
        <f t="shared" si="2"/>
        <v>1</v>
      </c>
      <c r="Z27" t="b">
        <f t="shared" si="2"/>
        <v>1</v>
      </c>
    </row>
    <row r="28" spans="1:28" x14ac:dyDescent="0.25">
      <c r="A28" t="str">
        <f t="shared" si="1"/>
        <v>activattion_energy</v>
      </c>
      <c r="B28" t="b">
        <f t="shared" si="2"/>
        <v>0</v>
      </c>
      <c r="C28" t="b">
        <f t="shared" si="2"/>
        <v>0</v>
      </c>
      <c r="D28" t="b">
        <f t="shared" si="2"/>
        <v>1</v>
      </c>
      <c r="E28" t="b">
        <f t="shared" si="2"/>
        <v>1</v>
      </c>
      <c r="F28" t="b">
        <f t="shared" si="2"/>
        <v>1</v>
      </c>
      <c r="G28" t="b">
        <f t="shared" si="2"/>
        <v>0</v>
      </c>
      <c r="H28" t="b">
        <f t="shared" si="2"/>
        <v>1</v>
      </c>
      <c r="I28" t="b">
        <f t="shared" si="2"/>
        <v>1</v>
      </c>
      <c r="J28" t="b">
        <f t="shared" si="2"/>
        <v>1</v>
      </c>
      <c r="K28" t="b">
        <f t="shared" si="2"/>
        <v>1</v>
      </c>
      <c r="L28" t="b">
        <f t="shared" si="2"/>
        <v>1</v>
      </c>
      <c r="M28" t="b">
        <f t="shared" si="2"/>
        <v>1</v>
      </c>
      <c r="N28" t="b">
        <f t="shared" si="2"/>
        <v>1</v>
      </c>
      <c r="O28" t="b">
        <f t="shared" si="2"/>
        <v>1</v>
      </c>
      <c r="P28" t="b">
        <f t="shared" si="2"/>
        <v>1</v>
      </c>
      <c r="Q28" t="b">
        <f t="shared" si="2"/>
        <v>1</v>
      </c>
      <c r="R28" t="b">
        <f t="shared" si="2"/>
        <v>1</v>
      </c>
      <c r="S28" t="b">
        <f t="shared" si="2"/>
        <v>1</v>
      </c>
      <c r="T28" t="b">
        <f t="shared" si="2"/>
        <v>1</v>
      </c>
      <c r="U28" t="b">
        <f t="shared" si="2"/>
        <v>0</v>
      </c>
      <c r="V28" t="b">
        <f t="shared" si="2"/>
        <v>1</v>
      </c>
      <c r="W28" t="b">
        <f t="shared" si="2"/>
        <v>0</v>
      </c>
      <c r="X28" t="b">
        <f t="shared" si="2"/>
        <v>1</v>
      </c>
      <c r="Y28" t="b">
        <f t="shared" si="2"/>
        <v>1</v>
      </c>
      <c r="Z28" t="b">
        <f t="shared" si="2"/>
        <v>1</v>
      </c>
    </row>
    <row r="29" spans="1:28" x14ac:dyDescent="0.25">
      <c r="A29" t="str">
        <f t="shared" si="1"/>
        <v>partitioning_enthalpie</v>
      </c>
      <c r="B29" t="b">
        <f t="shared" si="2"/>
        <v>0</v>
      </c>
      <c r="C29" t="b">
        <f t="shared" si="2"/>
        <v>0</v>
      </c>
      <c r="D29" t="b">
        <f t="shared" si="2"/>
        <v>1</v>
      </c>
      <c r="E29" t="b">
        <f t="shared" si="2"/>
        <v>1</v>
      </c>
      <c r="F29" t="b">
        <f t="shared" si="2"/>
        <v>0</v>
      </c>
      <c r="G29" t="b">
        <f t="shared" ref="G29:AE29" si="3">G13=G$16</f>
        <v>1</v>
      </c>
      <c r="H29" t="b">
        <f t="shared" si="3"/>
        <v>1</v>
      </c>
      <c r="I29" t="b">
        <f t="shared" si="3"/>
        <v>1</v>
      </c>
      <c r="J29" t="b">
        <f t="shared" si="3"/>
        <v>1</v>
      </c>
      <c r="K29" t="b">
        <f t="shared" si="3"/>
        <v>1</v>
      </c>
      <c r="L29" t="b">
        <f t="shared" si="3"/>
        <v>1</v>
      </c>
      <c r="M29" t="b">
        <f t="shared" si="3"/>
        <v>1</v>
      </c>
      <c r="N29" t="b">
        <f t="shared" si="3"/>
        <v>1</v>
      </c>
      <c r="O29" t="b">
        <f t="shared" si="3"/>
        <v>1</v>
      </c>
      <c r="P29" t="b">
        <f t="shared" si="3"/>
        <v>1</v>
      </c>
      <c r="Q29" t="b">
        <f t="shared" si="3"/>
        <v>1</v>
      </c>
      <c r="R29" t="b">
        <f t="shared" si="3"/>
        <v>1</v>
      </c>
      <c r="S29" t="b">
        <f t="shared" si="3"/>
        <v>1</v>
      </c>
      <c r="T29" t="b">
        <f t="shared" si="3"/>
        <v>1</v>
      </c>
      <c r="U29" t="b">
        <f t="shared" si="3"/>
        <v>1</v>
      </c>
      <c r="V29" t="b">
        <f t="shared" si="3"/>
        <v>0</v>
      </c>
      <c r="W29" t="b">
        <f t="shared" si="3"/>
        <v>1</v>
      </c>
      <c r="X29" t="b">
        <f t="shared" si="3"/>
        <v>0</v>
      </c>
      <c r="Y29" t="b">
        <f t="shared" si="3"/>
        <v>1</v>
      </c>
      <c r="Z29" t="b">
        <f t="shared" si="3"/>
        <v>1</v>
      </c>
    </row>
    <row r="30" spans="1:28" x14ac:dyDescent="0.25">
      <c r="A30" t="str">
        <f t="shared" si="1"/>
        <v>log_distribution_coefficient</v>
      </c>
      <c r="B30" t="b">
        <f t="shared" ref="B30:Z32" si="4">B14=B$16</f>
        <v>0</v>
      </c>
      <c r="C30" t="b">
        <f t="shared" si="4"/>
        <v>0</v>
      </c>
      <c r="D30" t="b">
        <f t="shared" si="4"/>
        <v>1</v>
      </c>
      <c r="E30" t="b">
        <f t="shared" si="4"/>
        <v>0</v>
      </c>
      <c r="F30" t="b">
        <f t="shared" si="4"/>
        <v>0</v>
      </c>
      <c r="G30" t="b">
        <f t="shared" si="4"/>
        <v>0</v>
      </c>
      <c r="H30" t="b">
        <f t="shared" si="4"/>
        <v>1</v>
      </c>
      <c r="I30" t="b">
        <f t="shared" si="4"/>
        <v>1</v>
      </c>
      <c r="J30" t="b">
        <f t="shared" si="4"/>
        <v>1</v>
      </c>
      <c r="K30" t="b">
        <f t="shared" si="4"/>
        <v>1</v>
      </c>
      <c r="L30" t="b">
        <f t="shared" si="4"/>
        <v>1</v>
      </c>
      <c r="M30" t="b">
        <f t="shared" si="4"/>
        <v>1</v>
      </c>
      <c r="N30" t="b">
        <f t="shared" si="4"/>
        <v>1</v>
      </c>
      <c r="O30" t="b">
        <f t="shared" si="4"/>
        <v>1</v>
      </c>
      <c r="P30" t="b">
        <f t="shared" si="4"/>
        <v>1</v>
      </c>
      <c r="Q30" t="b">
        <f t="shared" si="4"/>
        <v>0</v>
      </c>
      <c r="R30" t="b">
        <f t="shared" si="4"/>
        <v>0</v>
      </c>
      <c r="S30" t="b">
        <f t="shared" si="4"/>
        <v>1</v>
      </c>
      <c r="T30" t="b">
        <f t="shared" si="4"/>
        <v>1</v>
      </c>
      <c r="U30" t="b">
        <f t="shared" si="4"/>
        <v>1</v>
      </c>
      <c r="V30" t="b">
        <f t="shared" si="4"/>
        <v>1</v>
      </c>
      <c r="W30" t="b">
        <f t="shared" si="4"/>
        <v>1</v>
      </c>
      <c r="X30" t="b">
        <f t="shared" si="4"/>
        <v>1</v>
      </c>
      <c r="Y30" t="b">
        <f t="shared" si="4"/>
        <v>0</v>
      </c>
      <c r="Z30" t="b">
        <f t="shared" si="4"/>
        <v>1</v>
      </c>
    </row>
    <row r="31" spans="1:28" x14ac:dyDescent="0.25">
      <c r="A31" t="str">
        <f t="shared" si="1"/>
        <v>stagnation_factor</v>
      </c>
      <c r="B31" t="b">
        <f t="shared" si="4"/>
        <v>1</v>
      </c>
      <c r="C31" t="b">
        <f t="shared" si="4"/>
        <v>1</v>
      </c>
      <c r="D31" t="b">
        <f t="shared" si="4"/>
        <v>1</v>
      </c>
      <c r="E31" t="b">
        <f t="shared" si="4"/>
        <v>1</v>
      </c>
      <c r="F31" t="b">
        <f t="shared" si="4"/>
        <v>1</v>
      </c>
      <c r="G31" t="b">
        <f t="shared" si="4"/>
        <v>1</v>
      </c>
      <c r="H31" t="b">
        <f t="shared" si="4"/>
        <v>1</v>
      </c>
      <c r="I31" t="b">
        <f t="shared" si="4"/>
        <v>1</v>
      </c>
      <c r="J31" t="b">
        <f t="shared" si="4"/>
        <v>1</v>
      </c>
      <c r="K31" t="b">
        <f t="shared" si="4"/>
        <v>1</v>
      </c>
      <c r="L31" t="b">
        <f t="shared" si="4"/>
        <v>1</v>
      </c>
      <c r="M31" t="b">
        <f t="shared" si="4"/>
        <v>1</v>
      </c>
      <c r="N31" t="b">
        <f t="shared" si="4"/>
        <v>1</v>
      </c>
      <c r="O31" t="b">
        <f t="shared" si="4"/>
        <v>1</v>
      </c>
      <c r="P31" t="b">
        <f t="shared" si="4"/>
        <v>1</v>
      </c>
      <c r="Q31" t="b">
        <f t="shared" si="4"/>
        <v>1</v>
      </c>
      <c r="R31" t="b">
        <f t="shared" si="4"/>
        <v>1</v>
      </c>
      <c r="S31" t="b">
        <f t="shared" si="4"/>
        <v>1</v>
      </c>
      <c r="T31" t="b">
        <f t="shared" si="4"/>
        <v>1</v>
      </c>
      <c r="U31" t="b">
        <f t="shared" si="4"/>
        <v>1</v>
      </c>
      <c r="V31" t="b">
        <f t="shared" si="4"/>
        <v>1</v>
      </c>
      <c r="W31" t="b">
        <f t="shared" si="4"/>
        <v>1</v>
      </c>
      <c r="X31" t="b">
        <f t="shared" si="4"/>
        <v>1</v>
      </c>
      <c r="Y31" t="b">
        <f t="shared" si="4"/>
        <v>1</v>
      </c>
      <c r="Z31" t="b">
        <f t="shared" si="4"/>
        <v>1</v>
      </c>
    </row>
    <row r="32" spans="1:28" x14ac:dyDescent="0.25">
      <c r="A32" t="str">
        <f t="shared" si="1"/>
        <v>Median_mean</v>
      </c>
      <c r="B32" t="b">
        <f t="shared" si="4"/>
        <v>1</v>
      </c>
      <c r="C32" t="b">
        <f t="shared" si="4"/>
        <v>1</v>
      </c>
      <c r="D32" t="b">
        <f t="shared" si="4"/>
        <v>1</v>
      </c>
      <c r="E32" t="b">
        <f t="shared" si="4"/>
        <v>1</v>
      </c>
      <c r="F32" t="b">
        <f t="shared" si="4"/>
        <v>1</v>
      </c>
      <c r="G32" t="b">
        <f t="shared" si="4"/>
        <v>1</v>
      </c>
      <c r="H32" t="b">
        <f t="shared" si="4"/>
        <v>1</v>
      </c>
      <c r="I32" t="b">
        <f t="shared" si="4"/>
        <v>1</v>
      </c>
      <c r="J32" t="b">
        <f t="shared" si="4"/>
        <v>1</v>
      </c>
      <c r="K32" t="b">
        <f t="shared" si="4"/>
        <v>1</v>
      </c>
      <c r="L32" t="b">
        <f t="shared" si="4"/>
        <v>1</v>
      </c>
      <c r="M32" t="b">
        <f t="shared" si="4"/>
        <v>1</v>
      </c>
      <c r="N32" t="b">
        <f t="shared" si="4"/>
        <v>1</v>
      </c>
      <c r="O32" t="b">
        <f t="shared" si="4"/>
        <v>1</v>
      </c>
      <c r="P32" t="b">
        <f t="shared" si="4"/>
        <v>1</v>
      </c>
      <c r="Q32" t="b">
        <f t="shared" si="4"/>
        <v>1</v>
      </c>
      <c r="R32" t="b">
        <f t="shared" si="4"/>
        <v>1</v>
      </c>
      <c r="S32" t="b">
        <f t="shared" si="4"/>
        <v>1</v>
      </c>
      <c r="T32" t="b">
        <f t="shared" si="4"/>
        <v>1</v>
      </c>
      <c r="U32" t="b">
        <f t="shared" si="4"/>
        <v>1</v>
      </c>
      <c r="V32" t="b">
        <f t="shared" si="4"/>
        <v>1</v>
      </c>
      <c r="W32" t="b">
        <f t="shared" si="4"/>
        <v>1</v>
      </c>
      <c r="X32" t="b">
        <f t="shared" si="4"/>
        <v>1</v>
      </c>
      <c r="Y32" t="b">
        <f t="shared" si="4"/>
        <v>1</v>
      </c>
      <c r="Z32" t="b">
        <f t="shared" si="4"/>
        <v>1</v>
      </c>
    </row>
  </sheetData>
  <conditionalFormatting sqref="AB19">
    <cfRule type="containsText" dxfId="5" priority="2" operator="containsText" text="false">
      <formula>NOT(ISERROR(SEARCH("false",AB19)))</formula>
    </cfRule>
  </conditionalFormatting>
  <conditionalFormatting sqref="B18:Z32">
    <cfRule type="containsText" dxfId="4" priority="1" operator="containsText" text="false">
      <formula>NOT(ISERROR(SEARCH("false",B18)))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2"/>
  <sheetViews>
    <sheetView workbookViewId="0">
      <selection activeCell="A18" sqref="A18:XFD32"/>
    </sheetView>
    <sheetView workbookViewId="1"/>
  </sheetViews>
  <sheetFormatPr defaultRowHeight="15" x14ac:dyDescent="0.25"/>
  <cols>
    <col min="1" max="1" width="28.140625" bestFit="1" customWidth="1"/>
    <col min="2" max="2" width="12" bestFit="1" customWidth="1"/>
    <col min="3" max="3" width="28.28515625" bestFit="1" customWidth="1"/>
    <col min="4" max="4" width="17.7109375" bestFit="1" customWidth="1"/>
    <col min="5" max="5" width="26.28515625" bestFit="1" customWidth="1"/>
    <col min="6" max="6" width="12" bestFit="1" customWidth="1"/>
    <col min="7" max="7" width="12.7109375" bestFit="1" customWidth="1"/>
    <col min="8" max="8" width="14.28515625" bestFit="1" customWidth="1"/>
    <col min="9" max="9" width="12" bestFit="1" customWidth="1"/>
    <col min="10" max="10" width="28.140625" bestFit="1" customWidth="1"/>
    <col min="11" max="11" width="13.5703125" bestFit="1" customWidth="1"/>
    <col min="12" max="12" width="15" bestFit="1" customWidth="1"/>
    <col min="13" max="13" width="12" bestFit="1" customWidth="1"/>
    <col min="14" max="14" width="14.140625" bestFit="1" customWidth="1"/>
    <col min="15" max="15" width="12.7109375" bestFit="1" customWidth="1"/>
    <col min="16" max="16" width="12.140625" bestFit="1" customWidth="1"/>
    <col min="17" max="18" width="12.7109375" bestFit="1" customWidth="1"/>
    <col min="19" max="19" width="15.28515625" bestFit="1" customWidth="1"/>
    <col min="20" max="20" width="18.7109375" bestFit="1" customWidth="1"/>
    <col min="21" max="22" width="12.7109375" bestFit="1" customWidth="1"/>
    <col min="23" max="23" width="17.85546875" bestFit="1" customWidth="1"/>
    <col min="24" max="24" width="21.42578125" bestFit="1" customWidth="1"/>
    <col min="25" max="25" width="26.28515625" bestFit="1" customWidth="1"/>
    <col min="26" max="26" width="16.5703125" bestFit="1" customWidth="1"/>
    <col min="28" max="28" width="6.5703125" bestFit="1" customWidth="1"/>
  </cols>
  <sheetData>
    <row r="1" spans="1:26" x14ac:dyDescent="0.25">
      <c r="B1" s="1" t="s">
        <v>35</v>
      </c>
      <c r="C1" s="1" t="s">
        <v>36</v>
      </c>
      <c r="D1" s="1" t="s">
        <v>9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41</v>
      </c>
      <c r="O1" s="1" t="s">
        <v>15</v>
      </c>
      <c r="P1" s="1" t="s">
        <v>16</v>
      </c>
      <c r="Q1" s="1" t="s">
        <v>42</v>
      </c>
      <c r="R1" s="1" t="s">
        <v>43</v>
      </c>
      <c r="S1" s="1" t="s">
        <v>17</v>
      </c>
      <c r="T1" s="1" t="s">
        <v>18</v>
      </c>
      <c r="U1" s="1" t="s">
        <v>44</v>
      </c>
      <c r="V1" s="1" t="s">
        <v>45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25">
      <c r="A2" s="1" t="s">
        <v>9</v>
      </c>
      <c r="B2" s="2">
        <v>214.44122293535111</v>
      </c>
      <c r="C2" s="2">
        <v>2.516056775357951E-3</v>
      </c>
      <c r="D2" s="2">
        <v>1.299046696460312</v>
      </c>
      <c r="E2" s="2">
        <v>0.28449122662954129</v>
      </c>
      <c r="F2" s="13">
        <v>1.4721538800190119</v>
      </c>
      <c r="G2" s="14">
        <v>-12.24418422371612</v>
      </c>
      <c r="H2" s="15">
        <v>3.4687215927764119</v>
      </c>
      <c r="I2" s="5">
        <v>6.9097957299999999</v>
      </c>
      <c r="J2" s="5">
        <v>0.5</v>
      </c>
      <c r="K2" s="5">
        <v>3.4687215927764119</v>
      </c>
      <c r="L2" s="5">
        <v>1.9599999999999999E-2</v>
      </c>
      <c r="M2" s="5">
        <v>0.25</v>
      </c>
      <c r="N2" s="5">
        <v>2.7000000000000001E-3</v>
      </c>
      <c r="O2" s="5">
        <v>-11.54717333172</v>
      </c>
      <c r="P2" s="5">
        <v>1.64761</v>
      </c>
      <c r="Q2" s="2">
        <v>-0.39192645080331417</v>
      </c>
      <c r="R2" s="2">
        <v>-0.1039501487380536</v>
      </c>
      <c r="S2" s="5">
        <v>0.78407720973558304</v>
      </c>
      <c r="T2" s="5">
        <v>0.10396501984946301</v>
      </c>
      <c r="U2" s="2">
        <v>-0.30508444119280698</v>
      </c>
      <c r="V2" s="2">
        <v>-7.1505971242934244E-2</v>
      </c>
      <c r="W2" s="5">
        <v>38.156061538172388</v>
      </c>
      <c r="X2" s="5">
        <v>8.9430527116520544</v>
      </c>
      <c r="Y2" s="5">
        <v>0.65955588499999995</v>
      </c>
      <c r="Z2" s="5">
        <v>1.386849984938447</v>
      </c>
    </row>
    <row r="3" spans="1:26" x14ac:dyDescent="0.25">
      <c r="A3" s="1" t="s">
        <v>10</v>
      </c>
      <c r="B3" s="5">
        <v>1</v>
      </c>
      <c r="C3" s="5">
        <v>1.1733083503802261E-5</v>
      </c>
      <c r="D3" s="5">
        <v>6.0595855345002368E-3</v>
      </c>
      <c r="E3" s="5">
        <v>1.327049232544093E-3</v>
      </c>
      <c r="F3" s="13">
        <v>1.472139078275988</v>
      </c>
      <c r="G3" s="14">
        <v>-12.24429585462223</v>
      </c>
      <c r="H3" s="15">
        <v>3.4687215927764119</v>
      </c>
      <c r="I3" s="2">
        <v>16.95283206967629</v>
      </c>
      <c r="J3" s="5">
        <v>0.5</v>
      </c>
      <c r="K3" s="5">
        <v>3.4687215927764119</v>
      </c>
      <c r="L3" s="5">
        <v>1.9599999999999999E-2</v>
      </c>
      <c r="M3" s="5">
        <v>0.25</v>
      </c>
      <c r="N3" s="5">
        <v>2.7000000000000001E-3</v>
      </c>
      <c r="O3" s="5">
        <v>-11.54717333172</v>
      </c>
      <c r="P3" s="5">
        <v>1.64761</v>
      </c>
      <c r="Q3" s="2">
        <v>-0.39203808170942578</v>
      </c>
      <c r="R3" s="2">
        <v>-0.1039649504810779</v>
      </c>
      <c r="S3" s="5">
        <v>0.78407720973558304</v>
      </c>
      <c r="T3" s="5">
        <v>0.10396501984946301</v>
      </c>
      <c r="U3" s="2">
        <v>-0.30508444119280698</v>
      </c>
      <c r="V3" s="2">
        <v>-7.1505971242934244E-2</v>
      </c>
      <c r="W3" s="5">
        <v>38.156061538172388</v>
      </c>
      <c r="X3" s="5">
        <v>8.9430527116520544</v>
      </c>
      <c r="Y3" s="5">
        <v>0.65955588499999995</v>
      </c>
      <c r="Z3" s="5">
        <v>1.386849984938447</v>
      </c>
    </row>
    <row r="4" spans="1:26" x14ac:dyDescent="0.25">
      <c r="A4" s="1" t="s">
        <v>11</v>
      </c>
      <c r="B4" s="5">
        <v>0.99999999999999989</v>
      </c>
      <c r="C4" s="5">
        <v>1.1733083503802261E-5</v>
      </c>
      <c r="D4" s="5">
        <v>6.0595855345002368E-3</v>
      </c>
      <c r="E4" s="5">
        <v>1.327049232544093E-3</v>
      </c>
      <c r="F4" s="13">
        <v>1.472139078275988</v>
      </c>
      <c r="G4" s="14">
        <v>-12.24429585462223</v>
      </c>
      <c r="H4" s="5">
        <v>3.174724336146332</v>
      </c>
      <c r="I4" s="5">
        <v>6.9097957299999999</v>
      </c>
      <c r="J4" s="2">
        <v>0.79154759474226499</v>
      </c>
      <c r="K4" s="5">
        <v>3.4687215927764119</v>
      </c>
      <c r="L4" s="5">
        <v>1.9599999999999999E-2</v>
      </c>
      <c r="M4" s="5">
        <v>0.25</v>
      </c>
      <c r="N4" s="5">
        <v>2.7000000000000001E-3</v>
      </c>
      <c r="O4" s="5">
        <v>-11.54717333172</v>
      </c>
      <c r="P4" s="5">
        <v>1.64761</v>
      </c>
      <c r="Q4" s="2">
        <v>-0.39203808170942578</v>
      </c>
      <c r="R4" s="2">
        <v>-0.1039649504810779</v>
      </c>
      <c r="S4" s="5">
        <v>0.78407720973558304</v>
      </c>
      <c r="T4" s="5">
        <v>0.10396501984946301</v>
      </c>
      <c r="U4" s="2">
        <v>-0.30508444119280698</v>
      </c>
      <c r="V4" s="2">
        <v>-7.1505971242934244E-2</v>
      </c>
      <c r="W4" s="5">
        <v>38.156061538172388</v>
      </c>
      <c r="X4" s="5">
        <v>8.9430527116520544</v>
      </c>
      <c r="Y4" s="5">
        <v>0.65955588499999995</v>
      </c>
      <c r="Z4" s="5">
        <v>1.386849984938447</v>
      </c>
    </row>
    <row r="5" spans="1:26" x14ac:dyDescent="0.25">
      <c r="A5" s="1" t="s">
        <v>12</v>
      </c>
      <c r="B5" s="5">
        <v>1</v>
      </c>
      <c r="C5" s="5">
        <v>1.1733083503802261E-5</v>
      </c>
      <c r="D5" s="5">
        <v>6.0595855345002368E-3</v>
      </c>
      <c r="E5" s="5">
        <v>1.327049232544093E-3</v>
      </c>
      <c r="F5" s="13">
        <v>1.472139078275988</v>
      </c>
      <c r="G5" s="14">
        <v>-12.24429585462223</v>
      </c>
      <c r="H5" s="2">
        <v>6.9097957299999999</v>
      </c>
      <c r="I5" s="5">
        <v>6.9097957299999999</v>
      </c>
      <c r="J5" s="5">
        <v>0.5</v>
      </c>
      <c r="K5" s="2">
        <v>7.2814185968351373</v>
      </c>
      <c r="L5" s="5">
        <v>1.9599999999999999E-2</v>
      </c>
      <c r="M5" s="5">
        <v>0.25</v>
      </c>
      <c r="N5" s="5">
        <v>2.7000000000000001E-3</v>
      </c>
      <c r="O5" s="5">
        <v>-11.54717333172</v>
      </c>
      <c r="P5" s="5">
        <v>1.64761</v>
      </c>
      <c r="Q5" s="2">
        <v>-0.39203808170942578</v>
      </c>
      <c r="R5" s="2">
        <v>-0.1039649504810779</v>
      </c>
      <c r="S5" s="5">
        <v>0.78407720973558304</v>
      </c>
      <c r="T5" s="5">
        <v>0.10396501984946301</v>
      </c>
      <c r="U5" s="2">
        <v>-0.30508444119280698</v>
      </c>
      <c r="V5" s="2">
        <v>-7.1505971242934244E-2</v>
      </c>
      <c r="W5" s="5">
        <v>38.156061538172388</v>
      </c>
      <c r="X5" s="5">
        <v>8.9430527116520544</v>
      </c>
      <c r="Y5" s="5">
        <v>0.65955588499999995</v>
      </c>
      <c r="Z5" s="5">
        <v>1.386849984938447</v>
      </c>
    </row>
    <row r="6" spans="1:26" x14ac:dyDescent="0.25">
      <c r="A6" s="1" t="s">
        <v>13</v>
      </c>
      <c r="B6" s="5">
        <v>0.86437711223439384</v>
      </c>
      <c r="C6" s="5">
        <v>1.01418088366216E-5</v>
      </c>
      <c r="D6" s="5">
        <v>6.0595855345002368E-3</v>
      </c>
      <c r="E6" s="5">
        <v>1.327049232544093E-3</v>
      </c>
      <c r="F6" s="13">
        <v>1.472139078275988</v>
      </c>
      <c r="G6" s="14">
        <v>-12.24429585462223</v>
      </c>
      <c r="H6" s="15">
        <v>3.4687215927764119</v>
      </c>
      <c r="I6" s="5">
        <v>6.9097957299999999</v>
      </c>
      <c r="J6" s="5">
        <v>0.5</v>
      </c>
      <c r="K6" s="5">
        <v>3.4687215927764119</v>
      </c>
      <c r="L6" s="2">
        <v>2.2675288045670809E-2</v>
      </c>
      <c r="M6" s="5">
        <v>0.25</v>
      </c>
      <c r="N6" s="5">
        <v>2.7000000000000001E-3</v>
      </c>
      <c r="O6" s="5">
        <v>-11.54717333172</v>
      </c>
      <c r="P6" s="5">
        <v>1.64761</v>
      </c>
      <c r="Q6" s="2">
        <v>-0.39203808170942578</v>
      </c>
      <c r="R6" s="2">
        <v>-0.1039649504810779</v>
      </c>
      <c r="S6" s="5">
        <v>0.78407720973558304</v>
      </c>
      <c r="T6" s="5">
        <v>0.10396501984946301</v>
      </c>
      <c r="U6" s="2">
        <v>-0.30508444119280698</v>
      </c>
      <c r="V6" s="2">
        <v>-7.1505971242934244E-2</v>
      </c>
      <c r="W6" s="5">
        <v>38.156061538172388</v>
      </c>
      <c r="X6" s="5">
        <v>8.9430527116520544</v>
      </c>
      <c r="Y6" s="5">
        <v>0.65955588499999995</v>
      </c>
      <c r="Z6" s="5">
        <v>1.386849984938447</v>
      </c>
    </row>
    <row r="7" spans="1:26" x14ac:dyDescent="0.25">
      <c r="A7" s="1" t="s">
        <v>14</v>
      </c>
      <c r="B7" s="5">
        <v>1</v>
      </c>
      <c r="C7" s="5">
        <v>1.1733083503802261E-5</v>
      </c>
      <c r="D7" s="5">
        <v>6.0595855345002368E-3</v>
      </c>
      <c r="E7" s="5">
        <v>1.327049232544093E-3</v>
      </c>
      <c r="F7" s="13">
        <v>1.472139078275988</v>
      </c>
      <c r="G7" s="14">
        <v>-12.24429585462223</v>
      </c>
      <c r="H7" s="15">
        <v>3.4687215927764119</v>
      </c>
      <c r="I7" s="5">
        <v>6.9097957299999999</v>
      </c>
      <c r="J7" s="5">
        <v>0.5</v>
      </c>
      <c r="K7" s="5">
        <v>3.4687215927764119</v>
      </c>
      <c r="L7" s="5">
        <v>1.9599999999999999E-2</v>
      </c>
      <c r="M7" s="2">
        <v>0.39841465467473969</v>
      </c>
      <c r="N7" s="5">
        <v>2.7000000000000001E-3</v>
      </c>
      <c r="O7" s="5">
        <v>-11.54717333172</v>
      </c>
      <c r="P7" s="5">
        <v>1.64761</v>
      </c>
      <c r="Q7" s="2">
        <v>-0.39203808170942578</v>
      </c>
      <c r="R7" s="2">
        <v>-0.1039649504810779</v>
      </c>
      <c r="S7" s="5">
        <v>0.78407720973558304</v>
      </c>
      <c r="T7" s="5">
        <v>0.10396501984946301</v>
      </c>
      <c r="U7" s="2">
        <v>-0.30508444119280698</v>
      </c>
      <c r="V7" s="2">
        <v>-7.1505971242934244E-2</v>
      </c>
      <c r="W7" s="5">
        <v>38.156061538172388</v>
      </c>
      <c r="X7" s="5">
        <v>8.9430527116520544</v>
      </c>
      <c r="Y7" s="5">
        <v>0.65955588499999995</v>
      </c>
      <c r="Z7" s="5">
        <v>1.386849984938447</v>
      </c>
    </row>
    <row r="8" spans="1:26" x14ac:dyDescent="0.25">
      <c r="A8" s="1" t="s">
        <v>15</v>
      </c>
      <c r="B8" s="5">
        <v>1.569362243769109</v>
      </c>
      <c r="C8" s="5">
        <v>1.8413458253857429E-5</v>
      </c>
      <c r="D8" s="5">
        <v>6.0595855345002368E-3</v>
      </c>
      <c r="E8" s="5">
        <v>1.327049232544093E-3</v>
      </c>
      <c r="F8" s="13">
        <v>1.472139078275988</v>
      </c>
      <c r="G8" s="2">
        <v>-12.04857265462223</v>
      </c>
      <c r="H8" s="15">
        <v>3.4687215927764119</v>
      </c>
      <c r="I8" s="5">
        <v>6.9097957299999999</v>
      </c>
      <c r="J8" s="5">
        <v>0.5</v>
      </c>
      <c r="K8" s="5">
        <v>3.4687215927764119</v>
      </c>
      <c r="L8" s="5">
        <v>1.9599999999999999E-2</v>
      </c>
      <c r="M8" s="5">
        <v>0.25</v>
      </c>
      <c r="N8" s="5">
        <v>2.7000000000000001E-3</v>
      </c>
      <c r="O8" s="2">
        <v>-11.35145013172</v>
      </c>
      <c r="P8" s="5">
        <v>1.64761</v>
      </c>
      <c r="Q8" s="2">
        <v>-0.39203808170942578</v>
      </c>
      <c r="R8" s="2">
        <v>-0.1039649504810779</v>
      </c>
      <c r="S8" s="5">
        <v>0.78407720973558304</v>
      </c>
      <c r="T8" s="5">
        <v>0.10396501984946301</v>
      </c>
      <c r="U8" s="2">
        <v>-0.30508444119280698</v>
      </c>
      <c r="V8" s="2">
        <v>-7.1505971242934244E-2</v>
      </c>
      <c r="W8" s="5">
        <v>38.156061538172388</v>
      </c>
      <c r="X8" s="5">
        <v>8.9430527116520544</v>
      </c>
      <c r="Y8" s="5">
        <v>0.65955588499999995</v>
      </c>
      <c r="Z8" s="5">
        <v>1.386849984938447</v>
      </c>
    </row>
    <row r="9" spans="1:26" x14ac:dyDescent="0.25">
      <c r="A9" s="1" t="s">
        <v>16</v>
      </c>
      <c r="B9" s="16">
        <v>2.060500195184896</v>
      </c>
      <c r="C9" s="16">
        <v>2.417602084970524E-5</v>
      </c>
      <c r="D9" s="5">
        <v>6.0595855345002368E-3</v>
      </c>
      <c r="E9" s="5">
        <v>1.327049232544093E-3</v>
      </c>
      <c r="F9" s="2">
        <v>1.7861117382759879</v>
      </c>
      <c r="G9" s="14">
        <v>-12.24429585462223</v>
      </c>
      <c r="H9" s="15">
        <v>3.4687215927764119</v>
      </c>
      <c r="I9" s="5">
        <v>6.9097957299999999</v>
      </c>
      <c r="J9" s="5">
        <v>0.5</v>
      </c>
      <c r="K9" s="5">
        <v>3.4687215927764119</v>
      </c>
      <c r="L9" s="5">
        <v>1.9599999999999999E-2</v>
      </c>
      <c r="M9" s="5">
        <v>0.25</v>
      </c>
      <c r="N9" s="5">
        <v>2.7000000000000001E-3</v>
      </c>
      <c r="O9" s="5">
        <v>-11.54717333172</v>
      </c>
      <c r="P9" s="2">
        <v>1.9615826599999999</v>
      </c>
      <c r="Q9" s="2">
        <v>-0.39203808170942578</v>
      </c>
      <c r="R9" s="2">
        <v>-0.1039649504810779</v>
      </c>
      <c r="S9" s="5">
        <v>0.78407720973558304</v>
      </c>
      <c r="T9" s="5">
        <v>0.10396501984946301</v>
      </c>
      <c r="U9" s="2">
        <v>-0.30508444119280698</v>
      </c>
      <c r="V9" s="2">
        <v>-7.1505971242934244E-2</v>
      </c>
      <c r="W9" s="5">
        <v>38.156061538172388</v>
      </c>
      <c r="X9" s="5">
        <v>8.9430527116520544</v>
      </c>
      <c r="Y9" s="5">
        <v>0.65955588499999995</v>
      </c>
      <c r="Z9" s="5">
        <v>1.386849984938447</v>
      </c>
    </row>
    <row r="10" spans="1:26" x14ac:dyDescent="0.25">
      <c r="A10" s="1" t="s">
        <v>17</v>
      </c>
      <c r="B10" s="5">
        <v>0.91556003299053423</v>
      </c>
      <c r="C10" s="5">
        <v>1.0742342319821891E-5</v>
      </c>
      <c r="D10" s="5">
        <v>6.0595855345002368E-3</v>
      </c>
      <c r="E10" s="5">
        <v>1.327049232544093E-3</v>
      </c>
      <c r="F10" s="13">
        <v>1.472139078275988</v>
      </c>
      <c r="G10" s="17">
        <v>-12.28260902849491</v>
      </c>
      <c r="H10" s="15">
        <v>3.4687215927764119</v>
      </c>
      <c r="I10" s="5">
        <v>6.9097957299999999</v>
      </c>
      <c r="J10" s="5">
        <v>0.5</v>
      </c>
      <c r="K10" s="5">
        <v>3.4687215927764119</v>
      </c>
      <c r="L10" s="5">
        <v>1.9599999999999999E-2</v>
      </c>
      <c r="M10" s="5">
        <v>0.25</v>
      </c>
      <c r="N10" s="5">
        <v>2.7000000000000001E-3</v>
      </c>
      <c r="O10" s="5">
        <v>-11.54717333172</v>
      </c>
      <c r="P10" s="5">
        <v>1.64761</v>
      </c>
      <c r="Q10" s="5">
        <v>-0.4303512555821033</v>
      </c>
      <c r="R10" s="2">
        <v>-0.1039649504810779</v>
      </c>
      <c r="S10" s="2">
        <v>0.86070365973558305</v>
      </c>
      <c r="T10" s="5">
        <v>0.10396501984946301</v>
      </c>
      <c r="U10" s="2">
        <v>-0.30508444119280698</v>
      </c>
      <c r="V10" s="2">
        <v>-7.1505971242934244E-2</v>
      </c>
      <c r="W10" s="5">
        <v>38.156061538172388</v>
      </c>
      <c r="X10" s="5">
        <v>8.9430527116520544</v>
      </c>
      <c r="Y10" s="5">
        <v>0.65955588499999995</v>
      </c>
      <c r="Z10" s="5">
        <v>1.386849984938447</v>
      </c>
    </row>
    <row r="11" spans="1:26" x14ac:dyDescent="0.25">
      <c r="A11" s="1" t="s">
        <v>18</v>
      </c>
      <c r="B11" s="5">
        <v>0.79238810493397671</v>
      </c>
      <c r="C11" s="5">
        <v>9.2971558026099773E-6</v>
      </c>
      <c r="D11" s="5">
        <v>6.0595855345002368E-3</v>
      </c>
      <c r="E11" s="5">
        <v>1.327049232544093E-3</v>
      </c>
      <c r="F11" s="18">
        <v>1.371077025707476</v>
      </c>
      <c r="G11" s="14">
        <v>-12.24429585462223</v>
      </c>
      <c r="H11" s="15">
        <v>3.4687215927764119</v>
      </c>
      <c r="I11" s="5">
        <v>6.9097957299999999</v>
      </c>
      <c r="J11" s="5">
        <v>0.5</v>
      </c>
      <c r="K11" s="5">
        <v>3.4687215927764119</v>
      </c>
      <c r="L11" s="5">
        <v>1.9599999999999999E-2</v>
      </c>
      <c r="M11" s="5">
        <v>0.25</v>
      </c>
      <c r="N11" s="5">
        <v>2.7000000000000001E-3</v>
      </c>
      <c r="O11" s="5">
        <v>-11.54717333172</v>
      </c>
      <c r="P11" s="5">
        <v>1.64761</v>
      </c>
      <c r="Q11" s="2">
        <v>-0.39203808170942578</v>
      </c>
      <c r="R11" s="5">
        <v>-0.20502700304958921</v>
      </c>
      <c r="S11" s="5">
        <v>0.78407720973558304</v>
      </c>
      <c r="T11" s="2">
        <v>0.205027139849463</v>
      </c>
      <c r="U11" s="2">
        <v>-0.30508444119280698</v>
      </c>
      <c r="V11" s="2">
        <v>-7.1505971242934244E-2</v>
      </c>
      <c r="W11" s="5">
        <v>38.156061538172388</v>
      </c>
      <c r="X11" s="5">
        <v>8.9430527116520544</v>
      </c>
      <c r="Y11" s="5">
        <v>0.65955588499999995</v>
      </c>
      <c r="Z11" s="5">
        <v>1.386849984938447</v>
      </c>
    </row>
    <row r="12" spans="1:26" x14ac:dyDescent="0.25">
      <c r="A12" s="1" t="s">
        <v>19</v>
      </c>
      <c r="B12" s="5">
        <v>0.80479259393681102</v>
      </c>
      <c r="C12" s="5">
        <v>9.4426987079022289E-6</v>
      </c>
      <c r="D12" s="5">
        <v>6.0595855345002368E-3</v>
      </c>
      <c r="E12" s="5">
        <v>1.327049232544093E-3</v>
      </c>
      <c r="F12" s="13">
        <v>1.472139078275988</v>
      </c>
      <c r="G12" s="5">
        <v>-12.33861188346502</v>
      </c>
      <c r="H12" s="15">
        <v>3.4687215927764119</v>
      </c>
      <c r="I12" s="5">
        <v>6.9097957299999999</v>
      </c>
      <c r="J12" s="5">
        <v>0.5</v>
      </c>
      <c r="K12" s="5">
        <v>3.4687215927764119</v>
      </c>
      <c r="L12" s="5">
        <v>1.9599999999999999E-2</v>
      </c>
      <c r="M12" s="5">
        <v>0.25</v>
      </c>
      <c r="N12" s="5">
        <v>2.7000000000000001E-3</v>
      </c>
      <c r="O12" s="5">
        <v>-11.54717333172</v>
      </c>
      <c r="P12" s="5">
        <v>1.64761</v>
      </c>
      <c r="Q12" s="2">
        <v>-0.39203808170942578</v>
      </c>
      <c r="R12" s="2">
        <v>-0.1039649504810779</v>
      </c>
      <c r="S12" s="5">
        <v>0.78407720973558304</v>
      </c>
      <c r="T12" s="5">
        <v>0.10396501984946301</v>
      </c>
      <c r="U12" s="5">
        <v>-0.39940047003559681</v>
      </c>
      <c r="V12" s="2">
        <v>-7.1505971242934244E-2</v>
      </c>
      <c r="W12" s="2">
        <v>49.951904638172387</v>
      </c>
      <c r="X12" s="5">
        <v>8.9430527116520544</v>
      </c>
      <c r="Y12" s="5">
        <v>0.65955588499999995</v>
      </c>
      <c r="Z12" s="5">
        <v>1.386849984938447</v>
      </c>
    </row>
    <row r="13" spans="1:26" x14ac:dyDescent="0.25">
      <c r="A13" s="1" t="s">
        <v>20</v>
      </c>
      <c r="B13" s="5">
        <v>0.78390892437477133</v>
      </c>
      <c r="C13" s="5">
        <v>9.1976688690650035E-6</v>
      </c>
      <c r="D13" s="5">
        <v>6.0595855345002368E-3</v>
      </c>
      <c r="E13" s="5">
        <v>1.327049232544093E-3</v>
      </c>
      <c r="F13" s="5">
        <v>1.366404686956495</v>
      </c>
      <c r="G13" s="14">
        <v>-12.24429585462223</v>
      </c>
      <c r="H13" s="15">
        <v>3.4687215927764119</v>
      </c>
      <c r="I13" s="5">
        <v>6.9097957299999999</v>
      </c>
      <c r="J13" s="5">
        <v>0.5</v>
      </c>
      <c r="K13" s="5">
        <v>3.4687215927764119</v>
      </c>
      <c r="L13" s="5">
        <v>1.9599999999999999E-2</v>
      </c>
      <c r="M13" s="5">
        <v>0.25</v>
      </c>
      <c r="N13" s="5">
        <v>2.7000000000000001E-3</v>
      </c>
      <c r="O13" s="5">
        <v>-11.54717333172</v>
      </c>
      <c r="P13" s="5">
        <v>1.64761</v>
      </c>
      <c r="Q13" s="2">
        <v>-0.39203808170942578</v>
      </c>
      <c r="R13" s="2">
        <v>-0.1039649504810779</v>
      </c>
      <c r="S13" s="5">
        <v>0.78407720973558304</v>
      </c>
      <c r="T13" s="5">
        <v>0.10396501984946301</v>
      </c>
      <c r="U13" s="2">
        <v>-0.30508444119280698</v>
      </c>
      <c r="V13" s="5">
        <v>-0.17724036256242701</v>
      </c>
      <c r="W13" s="5">
        <v>38.156061538172388</v>
      </c>
      <c r="X13" s="2">
        <v>22.16695861165206</v>
      </c>
      <c r="Y13" s="5">
        <v>0.65955588499999995</v>
      </c>
      <c r="Z13" s="5">
        <v>1.386849984938447</v>
      </c>
    </row>
    <row r="14" spans="1:26" x14ac:dyDescent="0.25">
      <c r="A14" s="1" t="s">
        <v>21</v>
      </c>
      <c r="B14" s="5">
        <v>1</v>
      </c>
      <c r="C14" s="5">
        <v>1.1733083503802261E-5</v>
      </c>
      <c r="D14" s="5">
        <v>6.0595855345002368E-3</v>
      </c>
      <c r="E14" s="5">
        <v>1.327049232544093E-3</v>
      </c>
      <c r="F14" s="13">
        <v>1.472139078275988</v>
      </c>
      <c r="G14" s="14">
        <v>-12.24429585462223</v>
      </c>
      <c r="H14" s="15">
        <v>3.4687215927764119</v>
      </c>
      <c r="I14" s="5">
        <v>6.9097957299999999</v>
      </c>
      <c r="J14" s="5">
        <v>0.5</v>
      </c>
      <c r="K14" s="5">
        <v>3.4687215927764119</v>
      </c>
      <c r="L14" s="5">
        <v>1.9599999999999999E-2</v>
      </c>
      <c r="M14" s="5">
        <v>0.25</v>
      </c>
      <c r="N14" s="5">
        <v>2.7000000000000001E-3</v>
      </c>
      <c r="O14" s="5">
        <v>-11.54717333172</v>
      </c>
      <c r="P14" s="5">
        <v>1.64761</v>
      </c>
      <c r="Q14" s="2">
        <v>-0.39203808170942578</v>
      </c>
      <c r="R14" s="2">
        <v>-0.1039649504810779</v>
      </c>
      <c r="S14" s="5">
        <v>0.78407720973558304</v>
      </c>
      <c r="T14" s="5">
        <v>0.10396501984946301</v>
      </c>
      <c r="U14" s="2">
        <v>-0.30508444119280698</v>
      </c>
      <c r="V14" s="2">
        <v>-7.1505971242934244E-2</v>
      </c>
      <c r="W14" s="5">
        <v>38.156061538172388</v>
      </c>
      <c r="X14" s="5">
        <v>8.9430527116520544</v>
      </c>
      <c r="Y14" s="5">
        <v>0.65955588499999995</v>
      </c>
      <c r="Z14" s="5">
        <v>1.386849984938447</v>
      </c>
    </row>
    <row r="15" spans="1:26" x14ac:dyDescent="0.25">
      <c r="A15" s="1" t="s">
        <v>22</v>
      </c>
      <c r="B15" s="5">
        <v>1</v>
      </c>
      <c r="C15" s="5">
        <v>1.1733083503802261E-5</v>
      </c>
      <c r="D15" s="5">
        <v>6.0595855345002368E-3</v>
      </c>
      <c r="E15" s="5">
        <v>1.327049232544093E-3</v>
      </c>
      <c r="F15" s="13">
        <v>1.472139078275988</v>
      </c>
      <c r="G15" s="14">
        <v>-12.24429585462223</v>
      </c>
      <c r="H15" s="15">
        <v>3.4687215927764119</v>
      </c>
      <c r="I15" s="5">
        <v>6.9097957299999999</v>
      </c>
      <c r="J15" s="5">
        <v>0.5</v>
      </c>
      <c r="K15" s="5">
        <v>3.4687215927764119</v>
      </c>
      <c r="L15" s="5">
        <v>1.9599999999999999E-2</v>
      </c>
      <c r="M15" s="5">
        <v>0.25</v>
      </c>
      <c r="N15" s="5">
        <v>2.7000000000000001E-3</v>
      </c>
      <c r="O15" s="5">
        <v>-11.54717333172</v>
      </c>
      <c r="P15" s="5">
        <v>1.64761</v>
      </c>
      <c r="Q15" s="2">
        <v>-0.39203808170942578</v>
      </c>
      <c r="R15" s="2">
        <v>-0.1039649504810779</v>
      </c>
      <c r="S15" s="5">
        <v>0.78407720973558304</v>
      </c>
      <c r="T15" s="5">
        <v>0.10396501984946301</v>
      </c>
      <c r="U15" s="2">
        <v>-0.30508444119280698</v>
      </c>
      <c r="V15" s="2">
        <v>-7.1505971242934244E-2</v>
      </c>
      <c r="W15" s="5">
        <v>38.156061538172388</v>
      </c>
      <c r="X15" s="5">
        <v>8.9430527116520544</v>
      </c>
      <c r="Y15" s="5">
        <v>0.65955588499999995</v>
      </c>
      <c r="Z15" s="5">
        <v>1.386849984938447</v>
      </c>
    </row>
    <row r="16" spans="1:26" x14ac:dyDescent="0.25">
      <c r="A16" s="1" t="s">
        <v>34</v>
      </c>
      <c r="B16" s="5">
        <v>1</v>
      </c>
      <c r="C16" s="5">
        <v>1.1733083503802261E-5</v>
      </c>
      <c r="D16" s="5">
        <v>6.0595855345002368E-3</v>
      </c>
      <c r="E16" s="5">
        <v>1.327049232544093E-3</v>
      </c>
      <c r="F16" s="13">
        <v>1.472139078275988</v>
      </c>
      <c r="G16" s="14">
        <v>-12.24429585462223</v>
      </c>
      <c r="H16" s="15">
        <v>3.4687215927764119</v>
      </c>
      <c r="I16" s="5">
        <v>6.9097957299999999</v>
      </c>
      <c r="J16" s="5">
        <v>0.5</v>
      </c>
      <c r="K16" s="5">
        <v>3.4687215927764119</v>
      </c>
      <c r="L16" s="5">
        <v>1.9599999999999999E-2</v>
      </c>
      <c r="M16" s="5">
        <v>0.25</v>
      </c>
      <c r="N16" s="5">
        <v>2.7000000000000001E-3</v>
      </c>
      <c r="O16" s="5">
        <v>-11.54717333172</v>
      </c>
      <c r="P16" s="5">
        <v>1.64761</v>
      </c>
      <c r="Q16" s="2">
        <v>-0.39203808170942578</v>
      </c>
      <c r="R16" s="2">
        <v>-0.1039649504810779</v>
      </c>
      <c r="S16" s="5">
        <v>0.78407720973558304</v>
      </c>
      <c r="T16" s="5">
        <v>0.10396501984946301</v>
      </c>
      <c r="U16" s="2">
        <v>-0.30508444119280698</v>
      </c>
      <c r="V16" s="2">
        <v>-7.1505971242934244E-2</v>
      </c>
      <c r="W16" s="5">
        <v>38.156061538172388</v>
      </c>
      <c r="X16" s="5">
        <v>8.9430527116520544</v>
      </c>
      <c r="Y16" s="5">
        <v>0.65955588499999995</v>
      </c>
      <c r="Z16" s="5">
        <v>1.386849984938447</v>
      </c>
    </row>
    <row r="18" spans="1:28" x14ac:dyDescent="0.25">
      <c r="A18" t="str">
        <f>A2</f>
        <v>concentration_soil</v>
      </c>
      <c r="B18" t="b">
        <f>B2=B$16</f>
        <v>0</v>
      </c>
      <c r="C18" t="b">
        <f t="shared" ref="C18:Z18" si="0">C2=C$16</f>
        <v>0</v>
      </c>
      <c r="D18" t="b">
        <f t="shared" si="0"/>
        <v>0</v>
      </c>
      <c r="E18" t="b">
        <f t="shared" si="0"/>
        <v>0</v>
      </c>
      <c r="F18" t="b">
        <f t="shared" si="0"/>
        <v>0</v>
      </c>
      <c r="G18" t="b">
        <f t="shared" si="0"/>
        <v>0</v>
      </c>
      <c r="H18" t="b">
        <f t="shared" si="0"/>
        <v>1</v>
      </c>
      <c r="I18" t="b">
        <f t="shared" si="0"/>
        <v>1</v>
      </c>
      <c r="J18" t="b">
        <f>J2=J$16</f>
        <v>1</v>
      </c>
      <c r="K18" t="b">
        <f t="shared" si="0"/>
        <v>1</v>
      </c>
      <c r="L18" t="b">
        <f t="shared" si="0"/>
        <v>1</v>
      </c>
      <c r="M18" t="b">
        <f t="shared" si="0"/>
        <v>1</v>
      </c>
      <c r="N18" t="b">
        <f t="shared" si="0"/>
        <v>1</v>
      </c>
      <c r="O18" t="b">
        <f t="shared" si="0"/>
        <v>1</v>
      </c>
      <c r="P18" t="b">
        <f t="shared" si="0"/>
        <v>1</v>
      </c>
      <c r="Q18" t="b">
        <f t="shared" si="0"/>
        <v>0</v>
      </c>
      <c r="R18" t="b">
        <f t="shared" si="0"/>
        <v>0</v>
      </c>
      <c r="S18" t="b">
        <f t="shared" si="0"/>
        <v>1</v>
      </c>
      <c r="T18" t="b">
        <f t="shared" si="0"/>
        <v>1</v>
      </c>
      <c r="U18" t="b">
        <f t="shared" si="0"/>
        <v>1</v>
      </c>
      <c r="V18" t="b">
        <f t="shared" si="0"/>
        <v>1</v>
      </c>
      <c r="W18" t="b">
        <f t="shared" si="0"/>
        <v>1</v>
      </c>
      <c r="X18" t="b">
        <f t="shared" si="0"/>
        <v>1</v>
      </c>
      <c r="Y18" t="b">
        <f t="shared" si="0"/>
        <v>1</v>
      </c>
      <c r="Z18" t="b">
        <f t="shared" si="0"/>
        <v>1</v>
      </c>
    </row>
    <row r="19" spans="1:28" x14ac:dyDescent="0.25">
      <c r="A19" t="str">
        <f t="shared" ref="A19:A32" si="1">A3</f>
        <v>length_pipe</v>
      </c>
      <c r="B19" t="b">
        <f t="shared" ref="B19:Z29" si="2">B3=B$16</f>
        <v>1</v>
      </c>
      <c r="C19" t="b">
        <f t="shared" si="2"/>
        <v>1</v>
      </c>
      <c r="D19" t="b">
        <f t="shared" si="2"/>
        <v>1</v>
      </c>
      <c r="E19" t="b">
        <f t="shared" si="2"/>
        <v>1</v>
      </c>
      <c r="F19" t="b">
        <f t="shared" si="2"/>
        <v>1</v>
      </c>
      <c r="G19" t="b">
        <f t="shared" si="2"/>
        <v>1</v>
      </c>
      <c r="H19" t="b">
        <f t="shared" si="2"/>
        <v>1</v>
      </c>
      <c r="I19" t="b">
        <f t="shared" si="2"/>
        <v>0</v>
      </c>
      <c r="J19" t="b">
        <f t="shared" si="2"/>
        <v>1</v>
      </c>
      <c r="K19" t="b">
        <f t="shared" si="2"/>
        <v>1</v>
      </c>
      <c r="L19" t="b">
        <f t="shared" si="2"/>
        <v>1</v>
      </c>
      <c r="M19" t="b">
        <f t="shared" si="2"/>
        <v>1</v>
      </c>
      <c r="N19" t="b">
        <f t="shared" si="2"/>
        <v>1</v>
      </c>
      <c r="O19" t="b">
        <f t="shared" si="2"/>
        <v>1</v>
      </c>
      <c r="P19" t="b">
        <f t="shared" si="2"/>
        <v>1</v>
      </c>
      <c r="Q19" t="b">
        <f t="shared" si="2"/>
        <v>1</v>
      </c>
      <c r="R19" t="b">
        <f t="shared" si="2"/>
        <v>1</v>
      </c>
      <c r="S19" t="b">
        <f t="shared" si="2"/>
        <v>1</v>
      </c>
      <c r="T19" t="b">
        <f t="shared" si="2"/>
        <v>1</v>
      </c>
      <c r="U19" t="b">
        <f t="shared" si="2"/>
        <v>1</v>
      </c>
      <c r="V19" t="b">
        <f t="shared" si="2"/>
        <v>1</v>
      </c>
      <c r="W19" t="b">
        <f t="shared" si="2"/>
        <v>1</v>
      </c>
      <c r="X19" t="b">
        <f t="shared" si="2"/>
        <v>1</v>
      </c>
      <c r="Y19" t="b">
        <f t="shared" si="2"/>
        <v>1</v>
      </c>
      <c r="Z19" t="b">
        <f t="shared" si="2"/>
        <v>1</v>
      </c>
      <c r="AB19" s="19">
        <f>Z15/Z16</f>
        <v>1</v>
      </c>
    </row>
    <row r="20" spans="1:28" x14ac:dyDescent="0.25">
      <c r="A20" t="str">
        <f t="shared" si="1"/>
        <v>length_fraction_middle_point</v>
      </c>
      <c r="B20" t="b">
        <f t="shared" si="2"/>
        <v>1</v>
      </c>
      <c r="C20" t="b">
        <f t="shared" si="2"/>
        <v>1</v>
      </c>
      <c r="D20" t="b">
        <f t="shared" si="2"/>
        <v>1</v>
      </c>
      <c r="E20" t="b">
        <f t="shared" si="2"/>
        <v>1</v>
      </c>
      <c r="F20" t="b">
        <f t="shared" si="2"/>
        <v>1</v>
      </c>
      <c r="G20" t="b">
        <f t="shared" si="2"/>
        <v>1</v>
      </c>
      <c r="H20" t="b">
        <f t="shared" si="2"/>
        <v>0</v>
      </c>
      <c r="I20" t="b">
        <f t="shared" si="2"/>
        <v>1</v>
      </c>
      <c r="J20" t="b">
        <f t="shared" si="2"/>
        <v>0</v>
      </c>
      <c r="K20" t="b">
        <f t="shared" si="2"/>
        <v>1</v>
      </c>
      <c r="L20" t="b">
        <f t="shared" si="2"/>
        <v>1</v>
      </c>
      <c r="M20" t="b">
        <f t="shared" si="2"/>
        <v>1</v>
      </c>
      <c r="N20" t="b">
        <f t="shared" si="2"/>
        <v>1</v>
      </c>
      <c r="O20" t="b">
        <f t="shared" si="2"/>
        <v>1</v>
      </c>
      <c r="P20" t="b">
        <f t="shared" si="2"/>
        <v>1</v>
      </c>
      <c r="Q20" t="b">
        <f t="shared" si="2"/>
        <v>1</v>
      </c>
      <c r="R20" t="b">
        <f t="shared" si="2"/>
        <v>1</v>
      </c>
      <c r="S20" t="b">
        <f t="shared" si="2"/>
        <v>1</v>
      </c>
      <c r="T20" t="b">
        <f t="shared" si="2"/>
        <v>1</v>
      </c>
      <c r="U20" t="b">
        <f t="shared" si="2"/>
        <v>1</v>
      </c>
      <c r="V20" t="b">
        <f t="shared" si="2"/>
        <v>1</v>
      </c>
      <c r="W20" t="b">
        <f t="shared" si="2"/>
        <v>1</v>
      </c>
      <c r="X20" t="b">
        <f t="shared" si="2"/>
        <v>1</v>
      </c>
      <c r="Y20" t="b">
        <f t="shared" si="2"/>
        <v>1</v>
      </c>
      <c r="Z20" t="b">
        <f t="shared" si="2"/>
        <v>1</v>
      </c>
    </row>
    <row r="21" spans="1:28" x14ac:dyDescent="0.25">
      <c r="A21" t="str">
        <f t="shared" si="1"/>
        <v>length_plume</v>
      </c>
      <c r="B21" t="b">
        <f t="shared" si="2"/>
        <v>1</v>
      </c>
      <c r="C21" t="b">
        <f t="shared" si="2"/>
        <v>1</v>
      </c>
      <c r="D21" t="b">
        <f t="shared" si="2"/>
        <v>1</v>
      </c>
      <c r="E21" t="b">
        <f t="shared" si="2"/>
        <v>1</v>
      </c>
      <c r="F21" t="b">
        <f t="shared" si="2"/>
        <v>1</v>
      </c>
      <c r="G21" t="b">
        <f t="shared" si="2"/>
        <v>1</v>
      </c>
      <c r="H21" t="b">
        <f t="shared" si="2"/>
        <v>0</v>
      </c>
      <c r="I21" t="b">
        <f t="shared" si="2"/>
        <v>1</v>
      </c>
      <c r="J21" t="b">
        <f t="shared" si="2"/>
        <v>1</v>
      </c>
      <c r="K21" t="b">
        <f t="shared" si="2"/>
        <v>0</v>
      </c>
      <c r="L21" t="b">
        <f t="shared" si="2"/>
        <v>1</v>
      </c>
      <c r="M21" t="b">
        <f t="shared" si="2"/>
        <v>1</v>
      </c>
      <c r="N21" t="b">
        <f t="shared" si="2"/>
        <v>1</v>
      </c>
      <c r="O21" t="b">
        <f t="shared" si="2"/>
        <v>1</v>
      </c>
      <c r="P21" t="b">
        <f t="shared" si="2"/>
        <v>1</v>
      </c>
      <c r="Q21" t="b">
        <f t="shared" si="2"/>
        <v>1</v>
      </c>
      <c r="R21" t="b">
        <f t="shared" si="2"/>
        <v>1</v>
      </c>
      <c r="S21" t="b">
        <f t="shared" si="2"/>
        <v>1</v>
      </c>
      <c r="T21" t="b">
        <f t="shared" si="2"/>
        <v>1</v>
      </c>
      <c r="U21" t="b">
        <f t="shared" si="2"/>
        <v>1</v>
      </c>
      <c r="V21" t="b">
        <f t="shared" si="2"/>
        <v>1</v>
      </c>
      <c r="W21" t="b">
        <f t="shared" si="2"/>
        <v>1</v>
      </c>
      <c r="X21" t="b">
        <f t="shared" si="2"/>
        <v>1</v>
      </c>
      <c r="Y21" t="b">
        <f t="shared" si="2"/>
        <v>1</v>
      </c>
      <c r="Z21" t="b">
        <f t="shared" si="2"/>
        <v>1</v>
      </c>
    </row>
    <row r="22" spans="1:28" x14ac:dyDescent="0.25">
      <c r="A22" t="str">
        <f t="shared" si="1"/>
        <v>inner_diameter</v>
      </c>
      <c r="B22" t="b">
        <f t="shared" si="2"/>
        <v>0</v>
      </c>
      <c r="C22" t="b">
        <f t="shared" si="2"/>
        <v>0</v>
      </c>
      <c r="D22" t="b">
        <f t="shared" si="2"/>
        <v>1</v>
      </c>
      <c r="E22" t="b">
        <f t="shared" si="2"/>
        <v>1</v>
      </c>
      <c r="F22" t="b">
        <f t="shared" si="2"/>
        <v>1</v>
      </c>
      <c r="G22" t="b">
        <f t="shared" si="2"/>
        <v>1</v>
      </c>
      <c r="H22" t="b">
        <f t="shared" si="2"/>
        <v>1</v>
      </c>
      <c r="I22" t="b">
        <f t="shared" si="2"/>
        <v>1</v>
      </c>
      <c r="J22" t="b">
        <f t="shared" si="2"/>
        <v>1</v>
      </c>
      <c r="K22" t="b">
        <f t="shared" si="2"/>
        <v>1</v>
      </c>
      <c r="L22" t="b">
        <f t="shared" si="2"/>
        <v>0</v>
      </c>
      <c r="M22" t="b">
        <f t="shared" si="2"/>
        <v>1</v>
      </c>
      <c r="N22" t="b">
        <f t="shared" si="2"/>
        <v>1</v>
      </c>
      <c r="O22" t="b">
        <f t="shared" si="2"/>
        <v>1</v>
      </c>
      <c r="P22" t="b">
        <f t="shared" si="2"/>
        <v>1</v>
      </c>
      <c r="Q22" t="b">
        <f t="shared" si="2"/>
        <v>1</v>
      </c>
      <c r="R22" t="b">
        <f t="shared" si="2"/>
        <v>1</v>
      </c>
      <c r="S22" t="b">
        <f t="shared" si="2"/>
        <v>1</v>
      </c>
      <c r="T22" t="b">
        <f t="shared" si="2"/>
        <v>1</v>
      </c>
      <c r="U22" t="b">
        <f t="shared" si="2"/>
        <v>1</v>
      </c>
      <c r="V22" t="b">
        <f t="shared" si="2"/>
        <v>1</v>
      </c>
      <c r="W22" t="b">
        <f t="shared" si="2"/>
        <v>1</v>
      </c>
      <c r="X22" t="b">
        <f t="shared" si="2"/>
        <v>1</v>
      </c>
      <c r="Y22" t="b">
        <f t="shared" si="2"/>
        <v>1</v>
      </c>
      <c r="Z22" t="b">
        <f t="shared" si="2"/>
        <v>1</v>
      </c>
    </row>
    <row r="23" spans="1:28" x14ac:dyDescent="0.25">
      <c r="A23" t="str">
        <f t="shared" si="1"/>
        <v>flow_rate</v>
      </c>
      <c r="B23" t="b">
        <f t="shared" si="2"/>
        <v>1</v>
      </c>
      <c r="C23" t="b">
        <f t="shared" si="2"/>
        <v>1</v>
      </c>
      <c r="D23" t="b">
        <f t="shared" si="2"/>
        <v>1</v>
      </c>
      <c r="E23" t="b">
        <f t="shared" si="2"/>
        <v>1</v>
      </c>
      <c r="F23" t="b">
        <f t="shared" si="2"/>
        <v>1</v>
      </c>
      <c r="G23" t="b">
        <f t="shared" si="2"/>
        <v>1</v>
      </c>
      <c r="H23" t="b">
        <f t="shared" si="2"/>
        <v>1</v>
      </c>
      <c r="I23" t="b">
        <f t="shared" si="2"/>
        <v>1</v>
      </c>
      <c r="J23" t="b">
        <f t="shared" si="2"/>
        <v>1</v>
      </c>
      <c r="K23" t="b">
        <f t="shared" si="2"/>
        <v>1</v>
      </c>
      <c r="L23" t="b">
        <f t="shared" si="2"/>
        <v>1</v>
      </c>
      <c r="M23" t="b">
        <f t="shared" si="2"/>
        <v>0</v>
      </c>
      <c r="N23" t="b">
        <f t="shared" si="2"/>
        <v>1</v>
      </c>
      <c r="O23" t="b">
        <f t="shared" si="2"/>
        <v>1</v>
      </c>
      <c r="P23" t="b">
        <f t="shared" si="2"/>
        <v>1</v>
      </c>
      <c r="Q23" t="b">
        <f t="shared" si="2"/>
        <v>1</v>
      </c>
      <c r="R23" t="b">
        <f t="shared" si="2"/>
        <v>1</v>
      </c>
      <c r="S23" t="b">
        <f t="shared" si="2"/>
        <v>1</v>
      </c>
      <c r="T23" t="b">
        <f t="shared" si="2"/>
        <v>1</v>
      </c>
      <c r="U23" t="b">
        <f t="shared" si="2"/>
        <v>1</v>
      </c>
      <c r="V23" t="b">
        <f t="shared" si="2"/>
        <v>1</v>
      </c>
      <c r="W23" t="b">
        <f t="shared" si="2"/>
        <v>1</v>
      </c>
      <c r="X23" t="b">
        <f t="shared" si="2"/>
        <v>1</v>
      </c>
      <c r="Y23" t="b">
        <f t="shared" si="2"/>
        <v>1</v>
      </c>
      <c r="Z23" t="b">
        <f t="shared" si="2"/>
        <v>1</v>
      </c>
    </row>
    <row r="24" spans="1:28" x14ac:dyDescent="0.25">
      <c r="A24" t="str">
        <f t="shared" si="1"/>
        <v>log_Dp_ref</v>
      </c>
      <c r="B24" t="b">
        <f t="shared" si="2"/>
        <v>0</v>
      </c>
      <c r="C24" t="b">
        <f t="shared" si="2"/>
        <v>0</v>
      </c>
      <c r="D24" t="b">
        <f t="shared" si="2"/>
        <v>1</v>
      </c>
      <c r="E24" t="b">
        <f t="shared" si="2"/>
        <v>1</v>
      </c>
      <c r="F24" t="b">
        <f t="shared" si="2"/>
        <v>1</v>
      </c>
      <c r="G24" t="b">
        <f t="shared" si="2"/>
        <v>0</v>
      </c>
      <c r="H24" t="b">
        <f t="shared" si="2"/>
        <v>1</v>
      </c>
      <c r="I24" t="b">
        <f t="shared" si="2"/>
        <v>1</v>
      </c>
      <c r="J24" t="b">
        <f t="shared" si="2"/>
        <v>1</v>
      </c>
      <c r="K24" t="b">
        <f t="shared" si="2"/>
        <v>1</v>
      </c>
      <c r="L24" t="b">
        <f t="shared" si="2"/>
        <v>1</v>
      </c>
      <c r="M24" t="b">
        <f t="shared" si="2"/>
        <v>1</v>
      </c>
      <c r="N24" t="b">
        <f t="shared" si="2"/>
        <v>1</v>
      </c>
      <c r="O24" t="b">
        <f t="shared" si="2"/>
        <v>0</v>
      </c>
      <c r="P24" t="b">
        <f t="shared" si="2"/>
        <v>1</v>
      </c>
      <c r="Q24" t="b">
        <f t="shared" si="2"/>
        <v>1</v>
      </c>
      <c r="R24" t="b">
        <f t="shared" si="2"/>
        <v>1</v>
      </c>
      <c r="S24" t="b">
        <f t="shared" si="2"/>
        <v>1</v>
      </c>
      <c r="T24" t="b">
        <f t="shared" si="2"/>
        <v>1</v>
      </c>
      <c r="U24" t="b">
        <f t="shared" si="2"/>
        <v>1</v>
      </c>
      <c r="V24" t="b">
        <f t="shared" si="2"/>
        <v>1</v>
      </c>
      <c r="W24" t="b">
        <f t="shared" si="2"/>
        <v>1</v>
      </c>
      <c r="X24" t="b">
        <f t="shared" si="2"/>
        <v>1</v>
      </c>
      <c r="Y24" t="b">
        <f t="shared" si="2"/>
        <v>1</v>
      </c>
      <c r="Z24" t="b">
        <f t="shared" si="2"/>
        <v>1</v>
      </c>
    </row>
    <row r="25" spans="1:28" x14ac:dyDescent="0.25">
      <c r="A25" t="str">
        <f t="shared" si="1"/>
        <v>log_Kpw_ref</v>
      </c>
      <c r="B25" t="b">
        <f t="shared" si="2"/>
        <v>0</v>
      </c>
      <c r="C25" t="b">
        <f t="shared" si="2"/>
        <v>0</v>
      </c>
      <c r="D25" t="b">
        <f t="shared" si="2"/>
        <v>1</v>
      </c>
      <c r="E25" t="b">
        <f t="shared" si="2"/>
        <v>1</v>
      </c>
      <c r="F25" t="b">
        <f t="shared" si="2"/>
        <v>0</v>
      </c>
      <c r="G25" t="b">
        <f t="shared" si="2"/>
        <v>1</v>
      </c>
      <c r="H25" t="b">
        <f t="shared" si="2"/>
        <v>1</v>
      </c>
      <c r="I25" t="b">
        <f t="shared" si="2"/>
        <v>1</v>
      </c>
      <c r="J25" t="b">
        <f t="shared" si="2"/>
        <v>1</v>
      </c>
      <c r="K25" t="b">
        <f t="shared" si="2"/>
        <v>1</v>
      </c>
      <c r="L25" t="b">
        <f t="shared" si="2"/>
        <v>1</v>
      </c>
      <c r="M25" t="b">
        <f t="shared" si="2"/>
        <v>1</v>
      </c>
      <c r="N25" t="b">
        <f t="shared" si="2"/>
        <v>1</v>
      </c>
      <c r="O25" t="b">
        <f t="shared" si="2"/>
        <v>1</v>
      </c>
      <c r="P25" t="b">
        <f t="shared" si="2"/>
        <v>0</v>
      </c>
      <c r="Q25" t="b">
        <f t="shared" si="2"/>
        <v>1</v>
      </c>
      <c r="R25" t="b">
        <f t="shared" si="2"/>
        <v>1</v>
      </c>
      <c r="S25" t="b">
        <f t="shared" si="2"/>
        <v>1</v>
      </c>
      <c r="T25" t="b">
        <f t="shared" si="2"/>
        <v>1</v>
      </c>
      <c r="U25" t="b">
        <f t="shared" si="2"/>
        <v>1</v>
      </c>
      <c r="V25" t="b">
        <f t="shared" si="2"/>
        <v>1</v>
      </c>
      <c r="W25" t="b">
        <f t="shared" si="2"/>
        <v>1</v>
      </c>
      <c r="X25" t="b">
        <f t="shared" si="2"/>
        <v>1</v>
      </c>
      <c r="Y25" t="b">
        <f t="shared" si="2"/>
        <v>1</v>
      </c>
      <c r="Z25" t="b">
        <f t="shared" si="2"/>
        <v>1</v>
      </c>
    </row>
    <row r="26" spans="1:28" x14ac:dyDescent="0.25">
      <c r="A26" t="str">
        <f t="shared" si="1"/>
        <v>DIFFUSION_A_C</v>
      </c>
      <c r="B26" t="b">
        <f t="shared" si="2"/>
        <v>0</v>
      </c>
      <c r="C26" t="b">
        <f t="shared" si="2"/>
        <v>0</v>
      </c>
      <c r="D26" t="b">
        <f t="shared" si="2"/>
        <v>1</v>
      </c>
      <c r="E26" t="b">
        <f t="shared" si="2"/>
        <v>1</v>
      </c>
      <c r="F26" t="b">
        <f t="shared" si="2"/>
        <v>1</v>
      </c>
      <c r="G26" t="b">
        <f t="shared" si="2"/>
        <v>0</v>
      </c>
      <c r="H26" t="b">
        <f t="shared" si="2"/>
        <v>1</v>
      </c>
      <c r="I26" t="b">
        <f t="shared" si="2"/>
        <v>1</v>
      </c>
      <c r="J26" t="b">
        <f t="shared" si="2"/>
        <v>1</v>
      </c>
      <c r="K26" t="b">
        <f t="shared" si="2"/>
        <v>1</v>
      </c>
      <c r="L26" t="b">
        <f t="shared" si="2"/>
        <v>1</v>
      </c>
      <c r="M26" t="b">
        <f t="shared" si="2"/>
        <v>1</v>
      </c>
      <c r="N26" t="b">
        <f t="shared" si="2"/>
        <v>1</v>
      </c>
      <c r="O26" t="b">
        <f t="shared" si="2"/>
        <v>1</v>
      </c>
      <c r="P26" t="b">
        <f t="shared" si="2"/>
        <v>1</v>
      </c>
      <c r="Q26" t="b">
        <f t="shared" si="2"/>
        <v>0</v>
      </c>
      <c r="R26" t="b">
        <f t="shared" si="2"/>
        <v>1</v>
      </c>
      <c r="S26" t="b">
        <f t="shared" si="2"/>
        <v>0</v>
      </c>
      <c r="T26" t="b">
        <f t="shared" si="2"/>
        <v>1</v>
      </c>
      <c r="U26" t="b">
        <f t="shared" si="2"/>
        <v>1</v>
      </c>
      <c r="V26" t="b">
        <f t="shared" si="2"/>
        <v>1</v>
      </c>
      <c r="W26" t="b">
        <f t="shared" si="2"/>
        <v>1</v>
      </c>
      <c r="X26" t="b">
        <f t="shared" si="2"/>
        <v>1</v>
      </c>
      <c r="Y26" t="b">
        <f t="shared" si="2"/>
        <v>1</v>
      </c>
      <c r="Z26" t="b">
        <f t="shared" si="2"/>
        <v>1</v>
      </c>
    </row>
    <row r="27" spans="1:28" x14ac:dyDescent="0.25">
      <c r="A27" t="str">
        <f t="shared" si="1"/>
        <v>PARTITIONING_A_C</v>
      </c>
      <c r="B27" t="b">
        <f t="shared" si="2"/>
        <v>0</v>
      </c>
      <c r="C27" t="b">
        <f t="shared" si="2"/>
        <v>0</v>
      </c>
      <c r="D27" t="b">
        <f t="shared" si="2"/>
        <v>1</v>
      </c>
      <c r="E27" t="b">
        <f t="shared" si="2"/>
        <v>1</v>
      </c>
      <c r="F27" t="b">
        <f t="shared" si="2"/>
        <v>0</v>
      </c>
      <c r="G27" t="b">
        <f t="shared" si="2"/>
        <v>1</v>
      </c>
      <c r="H27" t="b">
        <f t="shared" si="2"/>
        <v>1</v>
      </c>
      <c r="I27" t="b">
        <f t="shared" si="2"/>
        <v>1</v>
      </c>
      <c r="J27" t="b">
        <f t="shared" si="2"/>
        <v>1</v>
      </c>
      <c r="K27" t="b">
        <f t="shared" si="2"/>
        <v>1</v>
      </c>
      <c r="L27" t="b">
        <f t="shared" si="2"/>
        <v>1</v>
      </c>
      <c r="M27" t="b">
        <f t="shared" si="2"/>
        <v>1</v>
      </c>
      <c r="N27" t="b">
        <f t="shared" si="2"/>
        <v>1</v>
      </c>
      <c r="O27" t="b">
        <f t="shared" si="2"/>
        <v>1</v>
      </c>
      <c r="P27" t="b">
        <f t="shared" si="2"/>
        <v>1</v>
      </c>
      <c r="Q27" t="b">
        <f t="shared" si="2"/>
        <v>1</v>
      </c>
      <c r="R27" t="b">
        <f t="shared" si="2"/>
        <v>0</v>
      </c>
      <c r="S27" t="b">
        <f t="shared" si="2"/>
        <v>1</v>
      </c>
      <c r="T27" t="b">
        <f t="shared" si="2"/>
        <v>0</v>
      </c>
      <c r="U27" t="b">
        <f t="shared" si="2"/>
        <v>1</v>
      </c>
      <c r="V27" t="b">
        <f t="shared" si="2"/>
        <v>1</v>
      </c>
      <c r="W27" t="b">
        <f t="shared" si="2"/>
        <v>1</v>
      </c>
      <c r="X27" t="b">
        <f t="shared" si="2"/>
        <v>1</v>
      </c>
      <c r="Y27" t="b">
        <f t="shared" si="2"/>
        <v>1</v>
      </c>
      <c r="Z27" t="b">
        <f t="shared" si="2"/>
        <v>1</v>
      </c>
    </row>
    <row r="28" spans="1:28" x14ac:dyDescent="0.25">
      <c r="A28" t="str">
        <f t="shared" si="1"/>
        <v>activattion_energy</v>
      </c>
      <c r="B28" t="b">
        <f t="shared" si="2"/>
        <v>0</v>
      </c>
      <c r="C28" t="b">
        <f t="shared" si="2"/>
        <v>0</v>
      </c>
      <c r="D28" t="b">
        <f t="shared" si="2"/>
        <v>1</v>
      </c>
      <c r="E28" t="b">
        <f t="shared" si="2"/>
        <v>1</v>
      </c>
      <c r="F28" t="b">
        <f t="shared" si="2"/>
        <v>1</v>
      </c>
      <c r="G28" t="b">
        <f t="shared" si="2"/>
        <v>0</v>
      </c>
      <c r="H28" t="b">
        <f t="shared" si="2"/>
        <v>1</v>
      </c>
      <c r="I28" t="b">
        <f t="shared" si="2"/>
        <v>1</v>
      </c>
      <c r="J28" t="b">
        <f t="shared" si="2"/>
        <v>1</v>
      </c>
      <c r="K28" t="b">
        <f t="shared" si="2"/>
        <v>1</v>
      </c>
      <c r="L28" t="b">
        <f t="shared" si="2"/>
        <v>1</v>
      </c>
      <c r="M28" t="b">
        <f t="shared" si="2"/>
        <v>1</v>
      </c>
      <c r="N28" t="b">
        <f t="shared" si="2"/>
        <v>1</v>
      </c>
      <c r="O28" t="b">
        <f t="shared" si="2"/>
        <v>1</v>
      </c>
      <c r="P28" t="b">
        <f t="shared" si="2"/>
        <v>1</v>
      </c>
      <c r="Q28" t="b">
        <f t="shared" si="2"/>
        <v>1</v>
      </c>
      <c r="R28" t="b">
        <f t="shared" si="2"/>
        <v>1</v>
      </c>
      <c r="S28" t="b">
        <f t="shared" si="2"/>
        <v>1</v>
      </c>
      <c r="T28" t="b">
        <f t="shared" si="2"/>
        <v>1</v>
      </c>
      <c r="U28" t="b">
        <f t="shared" si="2"/>
        <v>0</v>
      </c>
      <c r="V28" t="b">
        <f t="shared" si="2"/>
        <v>1</v>
      </c>
      <c r="W28" t="b">
        <f t="shared" si="2"/>
        <v>0</v>
      </c>
      <c r="X28" t="b">
        <f t="shared" si="2"/>
        <v>1</v>
      </c>
      <c r="Y28" t="b">
        <f t="shared" si="2"/>
        <v>1</v>
      </c>
      <c r="Z28" t="b">
        <f t="shared" si="2"/>
        <v>1</v>
      </c>
    </row>
    <row r="29" spans="1:28" x14ac:dyDescent="0.25">
      <c r="A29" t="str">
        <f t="shared" si="1"/>
        <v>partitioning_enthalpie</v>
      </c>
      <c r="B29" t="b">
        <f t="shared" si="2"/>
        <v>0</v>
      </c>
      <c r="C29" t="b">
        <f t="shared" si="2"/>
        <v>0</v>
      </c>
      <c r="D29" t="b">
        <f t="shared" si="2"/>
        <v>1</v>
      </c>
      <c r="E29" t="b">
        <f t="shared" si="2"/>
        <v>1</v>
      </c>
      <c r="F29" t="b">
        <f t="shared" si="2"/>
        <v>0</v>
      </c>
      <c r="G29" t="b">
        <f t="shared" ref="G29:AE29" si="3">G13=G$16</f>
        <v>1</v>
      </c>
      <c r="H29" t="b">
        <f t="shared" si="3"/>
        <v>1</v>
      </c>
      <c r="I29" t="b">
        <f t="shared" si="3"/>
        <v>1</v>
      </c>
      <c r="J29" t="b">
        <f t="shared" si="3"/>
        <v>1</v>
      </c>
      <c r="K29" t="b">
        <f t="shared" si="3"/>
        <v>1</v>
      </c>
      <c r="L29" t="b">
        <f t="shared" si="3"/>
        <v>1</v>
      </c>
      <c r="M29" t="b">
        <f t="shared" si="3"/>
        <v>1</v>
      </c>
      <c r="N29" t="b">
        <f t="shared" si="3"/>
        <v>1</v>
      </c>
      <c r="O29" t="b">
        <f t="shared" si="3"/>
        <v>1</v>
      </c>
      <c r="P29" t="b">
        <f t="shared" si="3"/>
        <v>1</v>
      </c>
      <c r="Q29" t="b">
        <f t="shared" si="3"/>
        <v>1</v>
      </c>
      <c r="R29" t="b">
        <f t="shared" si="3"/>
        <v>1</v>
      </c>
      <c r="S29" t="b">
        <f t="shared" si="3"/>
        <v>1</v>
      </c>
      <c r="T29" t="b">
        <f t="shared" si="3"/>
        <v>1</v>
      </c>
      <c r="U29" t="b">
        <f t="shared" si="3"/>
        <v>1</v>
      </c>
      <c r="V29" t="b">
        <f t="shared" si="3"/>
        <v>0</v>
      </c>
      <c r="W29" t="b">
        <f t="shared" si="3"/>
        <v>1</v>
      </c>
      <c r="X29" t="b">
        <f t="shared" si="3"/>
        <v>0</v>
      </c>
      <c r="Y29" t="b">
        <f t="shared" si="3"/>
        <v>1</v>
      </c>
      <c r="Z29" t="b">
        <f t="shared" si="3"/>
        <v>1</v>
      </c>
    </row>
    <row r="30" spans="1:28" x14ac:dyDescent="0.25">
      <c r="A30" t="str">
        <f t="shared" si="1"/>
        <v>log_distribution_coefficient</v>
      </c>
      <c r="B30" t="b">
        <f t="shared" ref="B30:Z32" si="4">B14=B$16</f>
        <v>1</v>
      </c>
      <c r="C30" t="b">
        <f t="shared" si="4"/>
        <v>1</v>
      </c>
      <c r="D30" t="b">
        <f t="shared" si="4"/>
        <v>1</v>
      </c>
      <c r="E30" t="b">
        <f t="shared" si="4"/>
        <v>1</v>
      </c>
      <c r="F30" t="b">
        <f t="shared" si="4"/>
        <v>1</v>
      </c>
      <c r="G30" t="b">
        <f t="shared" si="4"/>
        <v>1</v>
      </c>
      <c r="H30" t="b">
        <f t="shared" si="4"/>
        <v>1</v>
      </c>
      <c r="I30" t="b">
        <f t="shared" si="4"/>
        <v>1</v>
      </c>
      <c r="J30" t="b">
        <f t="shared" si="4"/>
        <v>1</v>
      </c>
      <c r="K30" t="b">
        <f t="shared" si="4"/>
        <v>1</v>
      </c>
      <c r="L30" t="b">
        <f t="shared" si="4"/>
        <v>1</v>
      </c>
      <c r="M30" t="b">
        <f t="shared" si="4"/>
        <v>1</v>
      </c>
      <c r="N30" t="b">
        <f t="shared" si="4"/>
        <v>1</v>
      </c>
      <c r="O30" t="b">
        <f t="shared" si="4"/>
        <v>1</v>
      </c>
      <c r="P30" t="b">
        <f t="shared" si="4"/>
        <v>1</v>
      </c>
      <c r="Q30" t="b">
        <f t="shared" si="4"/>
        <v>1</v>
      </c>
      <c r="R30" t="b">
        <f t="shared" si="4"/>
        <v>1</v>
      </c>
      <c r="S30" t="b">
        <f t="shared" si="4"/>
        <v>1</v>
      </c>
      <c r="T30" t="b">
        <f t="shared" si="4"/>
        <v>1</v>
      </c>
      <c r="U30" t="b">
        <f t="shared" si="4"/>
        <v>1</v>
      </c>
      <c r="V30" t="b">
        <f t="shared" si="4"/>
        <v>1</v>
      </c>
      <c r="W30" t="b">
        <f t="shared" si="4"/>
        <v>1</v>
      </c>
      <c r="X30" t="b">
        <f t="shared" si="4"/>
        <v>1</v>
      </c>
      <c r="Y30" t="b">
        <f t="shared" si="4"/>
        <v>1</v>
      </c>
      <c r="Z30" t="b">
        <f t="shared" si="4"/>
        <v>1</v>
      </c>
    </row>
    <row r="31" spans="1:28" x14ac:dyDescent="0.25">
      <c r="A31" t="str">
        <f t="shared" si="1"/>
        <v>stagnation_factor</v>
      </c>
      <c r="B31" t="b">
        <f t="shared" si="4"/>
        <v>1</v>
      </c>
      <c r="C31" t="b">
        <f t="shared" si="4"/>
        <v>1</v>
      </c>
      <c r="D31" t="b">
        <f t="shared" si="4"/>
        <v>1</v>
      </c>
      <c r="E31" t="b">
        <f t="shared" si="4"/>
        <v>1</v>
      </c>
      <c r="F31" t="b">
        <f t="shared" si="4"/>
        <v>1</v>
      </c>
      <c r="G31" t="b">
        <f t="shared" si="4"/>
        <v>1</v>
      </c>
      <c r="H31" t="b">
        <f t="shared" si="4"/>
        <v>1</v>
      </c>
      <c r="I31" t="b">
        <f t="shared" si="4"/>
        <v>1</v>
      </c>
      <c r="J31" t="b">
        <f t="shared" si="4"/>
        <v>1</v>
      </c>
      <c r="K31" t="b">
        <f t="shared" si="4"/>
        <v>1</v>
      </c>
      <c r="L31" t="b">
        <f t="shared" si="4"/>
        <v>1</v>
      </c>
      <c r="M31" t="b">
        <f t="shared" si="4"/>
        <v>1</v>
      </c>
      <c r="N31" t="b">
        <f t="shared" si="4"/>
        <v>1</v>
      </c>
      <c r="O31" t="b">
        <f t="shared" si="4"/>
        <v>1</v>
      </c>
      <c r="P31" t="b">
        <f t="shared" si="4"/>
        <v>1</v>
      </c>
      <c r="Q31" t="b">
        <f t="shared" si="4"/>
        <v>1</v>
      </c>
      <c r="R31" t="b">
        <f t="shared" si="4"/>
        <v>1</v>
      </c>
      <c r="S31" t="b">
        <f t="shared" si="4"/>
        <v>1</v>
      </c>
      <c r="T31" t="b">
        <f t="shared" si="4"/>
        <v>1</v>
      </c>
      <c r="U31" t="b">
        <f t="shared" si="4"/>
        <v>1</v>
      </c>
      <c r="V31" t="b">
        <f t="shared" si="4"/>
        <v>1</v>
      </c>
      <c r="W31" t="b">
        <f t="shared" si="4"/>
        <v>1</v>
      </c>
      <c r="X31" t="b">
        <f t="shared" si="4"/>
        <v>1</v>
      </c>
      <c r="Y31" t="b">
        <f t="shared" si="4"/>
        <v>1</v>
      </c>
      <c r="Z31" t="b">
        <f t="shared" si="4"/>
        <v>1</v>
      </c>
    </row>
    <row r="32" spans="1:28" x14ac:dyDescent="0.25">
      <c r="A32" t="str">
        <f t="shared" si="1"/>
        <v>Median_peak</v>
      </c>
      <c r="B32" t="b">
        <f t="shared" si="4"/>
        <v>1</v>
      </c>
      <c r="C32" t="b">
        <f t="shared" si="4"/>
        <v>1</v>
      </c>
      <c r="D32" t="b">
        <f t="shared" si="4"/>
        <v>1</v>
      </c>
      <c r="E32" t="b">
        <f t="shared" si="4"/>
        <v>1</v>
      </c>
      <c r="F32" t="b">
        <f t="shared" si="4"/>
        <v>1</v>
      </c>
      <c r="G32" t="b">
        <f t="shared" si="4"/>
        <v>1</v>
      </c>
      <c r="H32" t="b">
        <f t="shared" si="4"/>
        <v>1</v>
      </c>
      <c r="I32" t="b">
        <f t="shared" si="4"/>
        <v>1</v>
      </c>
      <c r="J32" t="b">
        <f t="shared" si="4"/>
        <v>1</v>
      </c>
      <c r="K32" t="b">
        <f t="shared" si="4"/>
        <v>1</v>
      </c>
      <c r="L32" t="b">
        <f t="shared" si="4"/>
        <v>1</v>
      </c>
      <c r="M32" t="b">
        <f t="shared" si="4"/>
        <v>1</v>
      </c>
      <c r="N32" t="b">
        <f t="shared" si="4"/>
        <v>1</v>
      </c>
      <c r="O32" t="b">
        <f t="shared" si="4"/>
        <v>1</v>
      </c>
      <c r="P32" t="b">
        <f t="shared" si="4"/>
        <v>1</v>
      </c>
      <c r="Q32" t="b">
        <f t="shared" si="4"/>
        <v>1</v>
      </c>
      <c r="R32" t="b">
        <f t="shared" si="4"/>
        <v>1</v>
      </c>
      <c r="S32" t="b">
        <f t="shared" si="4"/>
        <v>1</v>
      </c>
      <c r="T32" t="b">
        <f t="shared" si="4"/>
        <v>1</v>
      </c>
      <c r="U32" t="b">
        <f t="shared" si="4"/>
        <v>1</v>
      </c>
      <c r="V32" t="b">
        <f t="shared" si="4"/>
        <v>1</v>
      </c>
      <c r="W32" t="b">
        <f t="shared" si="4"/>
        <v>1</v>
      </c>
      <c r="X32" t="b">
        <f t="shared" si="4"/>
        <v>1</v>
      </c>
      <c r="Y32" t="b">
        <f t="shared" si="4"/>
        <v>1</v>
      </c>
      <c r="Z32" t="b">
        <f t="shared" si="4"/>
        <v>1</v>
      </c>
    </row>
  </sheetData>
  <conditionalFormatting sqref="AB19">
    <cfRule type="containsText" dxfId="3" priority="2" operator="containsText" text="false">
      <formula>NOT(ISERROR(SEARCH("false",AB19)))</formula>
    </cfRule>
  </conditionalFormatting>
  <conditionalFormatting sqref="B18:Z32">
    <cfRule type="containsText" dxfId="2" priority="1" operator="containsText" text="false">
      <formula>NOT(ISERROR(SEARCH("false",B18)))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32"/>
  <sheetViews>
    <sheetView workbookViewId="0">
      <selection activeCell="A21" sqref="A21:XFD21"/>
    </sheetView>
    <sheetView tabSelected="1" workbookViewId="1"/>
  </sheetViews>
  <sheetFormatPr defaultRowHeight="15" x14ac:dyDescent="0.25"/>
  <cols>
    <col min="1" max="1" width="28.140625" bestFit="1" customWidth="1"/>
    <col min="2" max="2" width="12" bestFit="1" customWidth="1"/>
    <col min="3" max="3" width="28.28515625" bestFit="1" customWidth="1"/>
    <col min="4" max="4" width="17.7109375" bestFit="1" customWidth="1"/>
    <col min="5" max="5" width="26.28515625" bestFit="1" customWidth="1"/>
    <col min="6" max="6" width="12" bestFit="1" customWidth="1"/>
    <col min="7" max="7" width="12.7109375" bestFit="1" customWidth="1"/>
    <col min="8" max="8" width="14.28515625" bestFit="1" customWidth="1"/>
    <col min="9" max="9" width="12" bestFit="1" customWidth="1"/>
    <col min="10" max="10" width="28.140625" bestFit="1" customWidth="1"/>
    <col min="11" max="11" width="13.5703125" bestFit="1" customWidth="1"/>
    <col min="12" max="12" width="15" bestFit="1" customWidth="1"/>
    <col min="13" max="13" width="12" bestFit="1" customWidth="1"/>
    <col min="14" max="14" width="14.140625" bestFit="1" customWidth="1"/>
    <col min="15" max="15" width="12.7109375" bestFit="1" customWidth="1"/>
    <col min="16" max="16" width="12.140625" bestFit="1" customWidth="1"/>
    <col min="17" max="18" width="12.7109375" bestFit="1" customWidth="1"/>
    <col min="19" max="19" width="15.28515625" bestFit="1" customWidth="1"/>
    <col min="20" max="20" width="18.7109375" bestFit="1" customWidth="1"/>
    <col min="21" max="22" width="12.7109375" bestFit="1" customWidth="1"/>
    <col min="23" max="23" width="17.85546875" bestFit="1" customWidth="1"/>
    <col min="24" max="24" width="21.42578125" bestFit="1" customWidth="1"/>
    <col min="25" max="25" width="26.28515625" bestFit="1" customWidth="1"/>
    <col min="26" max="26" width="16.5703125" bestFit="1" customWidth="1"/>
    <col min="28" max="28" width="7.7109375" bestFit="1" customWidth="1"/>
  </cols>
  <sheetData>
    <row r="1" spans="1:26" x14ac:dyDescent="0.25">
      <c r="B1" s="1" t="s">
        <v>35</v>
      </c>
      <c r="C1" s="1" t="s">
        <v>36</v>
      </c>
      <c r="D1" s="1" t="s">
        <v>9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41</v>
      </c>
      <c r="O1" s="1" t="s">
        <v>15</v>
      </c>
      <c r="P1" s="1" t="s">
        <v>16</v>
      </c>
      <c r="Q1" s="1" t="s">
        <v>42</v>
      </c>
      <c r="R1" s="1" t="s">
        <v>43</v>
      </c>
      <c r="S1" s="1" t="s">
        <v>17</v>
      </c>
      <c r="T1" s="1" t="s">
        <v>18</v>
      </c>
      <c r="U1" s="1" t="s">
        <v>44</v>
      </c>
      <c r="V1" s="1" t="s">
        <v>45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25">
      <c r="A2" s="1" t="s">
        <v>9</v>
      </c>
      <c r="B2" s="2">
        <v>214.44122293535111</v>
      </c>
      <c r="C2" s="2">
        <v>4.38163627038705E-5</v>
      </c>
      <c r="D2" s="2">
        <v>1.299046696460312</v>
      </c>
      <c r="E2" s="2">
        <v>0.28449122662954129</v>
      </c>
      <c r="F2" s="13">
        <v>1.4721538800190119</v>
      </c>
      <c r="G2" s="14">
        <v>-12.24418422371612</v>
      </c>
      <c r="H2" s="15">
        <v>3.4687215927764119</v>
      </c>
      <c r="I2" s="5">
        <v>6.9097957299999999</v>
      </c>
      <c r="J2" s="5">
        <v>0.5</v>
      </c>
      <c r="K2" s="5">
        <v>3.4687215927764119</v>
      </c>
      <c r="L2" s="5">
        <v>1.9599999999999999E-2</v>
      </c>
      <c r="M2" s="5">
        <v>0.25</v>
      </c>
      <c r="N2" s="5">
        <v>2.7000000000000001E-3</v>
      </c>
      <c r="O2" s="5">
        <v>-11.54717333172</v>
      </c>
      <c r="P2" s="5">
        <v>1.64761</v>
      </c>
      <c r="Q2" s="2">
        <v>-0.39192645080331417</v>
      </c>
      <c r="R2" s="2">
        <v>-0.1039501487380536</v>
      </c>
      <c r="S2" s="5">
        <v>0.78407720973558304</v>
      </c>
      <c r="T2" s="5">
        <v>0.10396501984946301</v>
      </c>
      <c r="U2" s="2">
        <v>-0.30508444119280698</v>
      </c>
      <c r="V2" s="2">
        <v>-7.1505971242934244E-2</v>
      </c>
      <c r="W2" s="5">
        <v>38.156061538172388</v>
      </c>
      <c r="X2" s="5">
        <v>8.9430527116520544</v>
      </c>
      <c r="Y2" s="5">
        <v>0.65955588499999995</v>
      </c>
      <c r="Z2" s="5">
        <v>0</v>
      </c>
    </row>
    <row r="3" spans="1:26" x14ac:dyDescent="0.25">
      <c r="A3" s="1" t="s">
        <v>10</v>
      </c>
      <c r="B3" s="5">
        <v>1</v>
      </c>
      <c r="C3" s="5">
        <v>2.0432807696251611E-7</v>
      </c>
      <c r="D3" s="5">
        <v>6.0595855345002368E-3</v>
      </c>
      <c r="E3" s="5">
        <v>1.327049232544093E-3</v>
      </c>
      <c r="F3" s="13">
        <v>1.472139078275988</v>
      </c>
      <c r="G3" s="14">
        <v>-12.24429585462223</v>
      </c>
      <c r="H3" s="15">
        <v>3.4687215927764119</v>
      </c>
      <c r="I3" s="2">
        <v>16.95283206967629</v>
      </c>
      <c r="J3" s="5">
        <v>0.5</v>
      </c>
      <c r="K3" s="5">
        <v>3.4687215927764119</v>
      </c>
      <c r="L3" s="5">
        <v>1.9599999999999999E-2</v>
      </c>
      <c r="M3" s="5">
        <v>0.25</v>
      </c>
      <c r="N3" s="5">
        <v>2.7000000000000001E-3</v>
      </c>
      <c r="O3" s="5">
        <v>-11.54717333172</v>
      </c>
      <c r="P3" s="5">
        <v>1.64761</v>
      </c>
      <c r="Q3" s="2">
        <v>-0.39203808170942578</v>
      </c>
      <c r="R3" s="2">
        <v>-0.1039649504810779</v>
      </c>
      <c r="S3" s="5">
        <v>0.78407720973558304</v>
      </c>
      <c r="T3" s="5">
        <v>0.10396501984946301</v>
      </c>
      <c r="U3" s="2">
        <v>-0.30508444119280698</v>
      </c>
      <c r="V3" s="2">
        <v>-7.1505971242934244E-2</v>
      </c>
      <c r="W3" s="5">
        <v>38.156061538172388</v>
      </c>
      <c r="X3" s="5">
        <v>8.9430527116520544</v>
      </c>
      <c r="Y3" s="5">
        <v>0.65955588499999995</v>
      </c>
      <c r="Z3" s="5">
        <v>0</v>
      </c>
    </row>
    <row r="4" spans="1:26" x14ac:dyDescent="0.25">
      <c r="A4" s="1" t="s">
        <v>11</v>
      </c>
      <c r="B4" s="5">
        <v>0.9152552848007619</v>
      </c>
      <c r="C4" s="5">
        <v>1.870123522731197E-7</v>
      </c>
      <c r="D4" s="5">
        <v>6.0595855345002368E-3</v>
      </c>
      <c r="E4" s="5">
        <v>1.327049232544093E-3</v>
      </c>
      <c r="F4" s="13">
        <v>1.472139078275988</v>
      </c>
      <c r="G4" s="14">
        <v>-12.24429585462223</v>
      </c>
      <c r="H4" s="5">
        <v>3.174724336146332</v>
      </c>
      <c r="I4" s="5">
        <v>6.9097957299999999</v>
      </c>
      <c r="J4" s="2">
        <v>0.79154759474226499</v>
      </c>
      <c r="K4" s="5">
        <v>3.4687215927764119</v>
      </c>
      <c r="L4" s="5">
        <v>1.9599999999999999E-2</v>
      </c>
      <c r="M4" s="5">
        <v>0.25</v>
      </c>
      <c r="N4" s="5">
        <v>2.7000000000000001E-3</v>
      </c>
      <c r="O4" s="5">
        <v>-11.54717333172</v>
      </c>
      <c r="P4" s="5">
        <v>1.64761</v>
      </c>
      <c r="Q4" s="2">
        <v>-0.39203808170942578</v>
      </c>
      <c r="R4" s="2">
        <v>-0.1039649504810779</v>
      </c>
      <c r="S4" s="5">
        <v>0.78407720973558304</v>
      </c>
      <c r="T4" s="5">
        <v>0.10396501984946301</v>
      </c>
      <c r="U4" s="2">
        <v>-0.30508444119280698</v>
      </c>
      <c r="V4" s="2">
        <v>-7.1505971242934244E-2</v>
      </c>
      <c r="W4" s="5">
        <v>38.156061538172388</v>
      </c>
      <c r="X4" s="5">
        <v>8.9430527116520544</v>
      </c>
      <c r="Y4" s="5">
        <v>0.65955588499999995</v>
      </c>
      <c r="Z4" s="5">
        <v>0</v>
      </c>
    </row>
    <row r="5" spans="1:26" x14ac:dyDescent="0.25">
      <c r="A5" s="1" t="s">
        <v>12</v>
      </c>
      <c r="B5" s="16">
        <v>1.9917247935689371</v>
      </c>
      <c r="C5" s="16">
        <v>4.0696529690850528E-7</v>
      </c>
      <c r="D5" s="5">
        <v>6.0595855345002368E-3</v>
      </c>
      <c r="E5" s="5">
        <v>1.327049232544093E-3</v>
      </c>
      <c r="F5" s="13">
        <v>1.472139078275988</v>
      </c>
      <c r="G5" s="14">
        <v>-12.24429585462223</v>
      </c>
      <c r="H5" s="2">
        <v>6.9097957299999999</v>
      </c>
      <c r="I5" s="5">
        <v>6.9097957299999999</v>
      </c>
      <c r="J5" s="5">
        <v>0.5</v>
      </c>
      <c r="K5" s="2">
        <v>7.2814185968351373</v>
      </c>
      <c r="L5" s="5">
        <v>1.9599999999999999E-2</v>
      </c>
      <c r="M5" s="5">
        <v>0.25</v>
      </c>
      <c r="N5" s="5">
        <v>2.7000000000000001E-3</v>
      </c>
      <c r="O5" s="5">
        <v>-11.54717333172</v>
      </c>
      <c r="P5" s="5">
        <v>1.64761</v>
      </c>
      <c r="Q5" s="2">
        <v>-0.39203808170942578</v>
      </c>
      <c r="R5" s="2">
        <v>-0.1039649504810779</v>
      </c>
      <c r="S5" s="5">
        <v>0.78407720973558304</v>
      </c>
      <c r="T5" s="5">
        <v>0.10396501984946301</v>
      </c>
      <c r="U5" s="2">
        <v>-0.30508444119280698</v>
      </c>
      <c r="V5" s="2">
        <v>-7.1505971242934244E-2</v>
      </c>
      <c r="W5" s="5">
        <v>38.156061538172388</v>
      </c>
      <c r="X5" s="5">
        <v>8.9430527116520544</v>
      </c>
      <c r="Y5" s="5">
        <v>0.65955588499999995</v>
      </c>
      <c r="Z5" s="5">
        <v>0</v>
      </c>
    </row>
    <row r="6" spans="1:26" x14ac:dyDescent="0.25">
      <c r="A6" s="1" t="s">
        <v>13</v>
      </c>
      <c r="B6" s="5">
        <v>1.156873787433379</v>
      </c>
      <c r="C6" s="5">
        <v>2.3638179627460491E-7</v>
      </c>
      <c r="D6" s="5">
        <v>6.0595855345002368E-3</v>
      </c>
      <c r="E6" s="5">
        <v>1.327049232544093E-3</v>
      </c>
      <c r="F6" s="13">
        <v>1.472139078275988</v>
      </c>
      <c r="G6" s="14">
        <v>-12.24429585462223</v>
      </c>
      <c r="H6" s="15">
        <v>3.4687215927764119</v>
      </c>
      <c r="I6" s="5">
        <v>6.9097957299999999</v>
      </c>
      <c r="J6" s="5">
        <v>0.5</v>
      </c>
      <c r="K6" s="5">
        <v>3.4687215927764119</v>
      </c>
      <c r="L6" s="2">
        <v>2.2675288045670809E-2</v>
      </c>
      <c r="M6" s="5">
        <v>0.25</v>
      </c>
      <c r="N6" s="5">
        <v>2.7000000000000001E-3</v>
      </c>
      <c r="O6" s="5">
        <v>-11.54717333172</v>
      </c>
      <c r="P6" s="5">
        <v>1.64761</v>
      </c>
      <c r="Q6" s="2">
        <v>-0.39203808170942578</v>
      </c>
      <c r="R6" s="2">
        <v>-0.1039649504810779</v>
      </c>
      <c r="S6" s="5">
        <v>0.78407720973558304</v>
      </c>
      <c r="T6" s="5">
        <v>0.10396501984946301</v>
      </c>
      <c r="U6" s="2">
        <v>-0.30508444119280698</v>
      </c>
      <c r="V6" s="2">
        <v>-7.1505971242934244E-2</v>
      </c>
      <c r="W6" s="5">
        <v>38.156061538172388</v>
      </c>
      <c r="X6" s="5">
        <v>8.9430527116520544</v>
      </c>
      <c r="Y6" s="5">
        <v>0.65955588499999995</v>
      </c>
      <c r="Z6" s="5">
        <v>0</v>
      </c>
    </row>
    <row r="7" spans="1:26" x14ac:dyDescent="0.25">
      <c r="A7" s="1" t="s">
        <v>14</v>
      </c>
      <c r="B7" s="5">
        <v>0.62752249787320047</v>
      </c>
      <c r="C7" s="5">
        <v>1.2822046524114571E-7</v>
      </c>
      <c r="D7" s="5">
        <v>6.0595855345002368E-3</v>
      </c>
      <c r="E7" s="5">
        <v>1.327049232544093E-3</v>
      </c>
      <c r="F7" s="13">
        <v>1.472139078275988</v>
      </c>
      <c r="G7" s="14">
        <v>-12.24429585462223</v>
      </c>
      <c r="H7" s="15">
        <v>3.4687215927764119</v>
      </c>
      <c r="I7" s="5">
        <v>6.9097957299999999</v>
      </c>
      <c r="J7" s="5">
        <v>0.5</v>
      </c>
      <c r="K7" s="5">
        <v>3.4687215927764119</v>
      </c>
      <c r="L7" s="5">
        <v>1.9599999999999999E-2</v>
      </c>
      <c r="M7" s="2">
        <v>0.39841465467473969</v>
      </c>
      <c r="N7" s="5">
        <v>2.7000000000000001E-3</v>
      </c>
      <c r="O7" s="5">
        <v>-11.54717333172</v>
      </c>
      <c r="P7" s="5">
        <v>1.64761</v>
      </c>
      <c r="Q7" s="2">
        <v>-0.39203808170942578</v>
      </c>
      <c r="R7" s="2">
        <v>-0.1039649504810779</v>
      </c>
      <c r="S7" s="5">
        <v>0.78407720973558304</v>
      </c>
      <c r="T7" s="5">
        <v>0.10396501984946301</v>
      </c>
      <c r="U7" s="2">
        <v>-0.30508444119280698</v>
      </c>
      <c r="V7" s="2">
        <v>-7.1505971242934244E-2</v>
      </c>
      <c r="W7" s="5">
        <v>38.156061538172388</v>
      </c>
      <c r="X7" s="5">
        <v>8.9430527116520544</v>
      </c>
      <c r="Y7" s="5">
        <v>0.65955588499999995</v>
      </c>
      <c r="Z7" s="5">
        <v>0</v>
      </c>
    </row>
    <row r="8" spans="1:26" x14ac:dyDescent="0.25">
      <c r="A8" s="1" t="s">
        <v>15</v>
      </c>
      <c r="B8" s="16">
        <v>1.5692222857835709</v>
      </c>
      <c r="C8" s="16">
        <v>3.2063617198088101E-7</v>
      </c>
      <c r="D8" s="5">
        <v>6.0595855345002368E-3</v>
      </c>
      <c r="E8" s="5">
        <v>1.327049232544093E-3</v>
      </c>
      <c r="F8" s="13">
        <v>1.472139078275988</v>
      </c>
      <c r="G8" s="2">
        <v>-12.04857265462223</v>
      </c>
      <c r="H8" s="15">
        <v>3.4687215927764119</v>
      </c>
      <c r="I8" s="5">
        <v>6.9097957299999999</v>
      </c>
      <c r="J8" s="5">
        <v>0.5</v>
      </c>
      <c r="K8" s="5">
        <v>3.4687215927764119</v>
      </c>
      <c r="L8" s="5">
        <v>1.9599999999999999E-2</v>
      </c>
      <c r="M8" s="5">
        <v>0.25</v>
      </c>
      <c r="N8" s="5">
        <v>2.7000000000000001E-3</v>
      </c>
      <c r="O8" s="2">
        <v>-11.35145013172</v>
      </c>
      <c r="P8" s="5">
        <v>1.64761</v>
      </c>
      <c r="Q8" s="2">
        <v>-0.39203808170942578</v>
      </c>
      <c r="R8" s="2">
        <v>-0.1039649504810779</v>
      </c>
      <c r="S8" s="5">
        <v>0.78407720973558304</v>
      </c>
      <c r="T8" s="5">
        <v>0.10396501984946301</v>
      </c>
      <c r="U8" s="2">
        <v>-0.30508444119280698</v>
      </c>
      <c r="V8" s="2">
        <v>-7.1505971242934244E-2</v>
      </c>
      <c r="W8" s="5">
        <v>38.156061538172388</v>
      </c>
      <c r="X8" s="5">
        <v>8.9430527116520544</v>
      </c>
      <c r="Y8" s="5">
        <v>0.65955588499999995</v>
      </c>
      <c r="Z8" s="5">
        <v>0</v>
      </c>
    </row>
    <row r="9" spans="1:26" x14ac:dyDescent="0.25">
      <c r="A9" s="1" t="s">
        <v>16</v>
      </c>
      <c r="B9" s="16">
        <v>2.0601648496923071</v>
      </c>
      <c r="C9" s="16">
        <v>4.2094952196340011E-7</v>
      </c>
      <c r="D9" s="5">
        <v>6.0595855345002368E-3</v>
      </c>
      <c r="E9" s="5">
        <v>1.327049232544093E-3</v>
      </c>
      <c r="F9" s="2">
        <v>1.7861117382759879</v>
      </c>
      <c r="G9" s="14">
        <v>-12.24429585462223</v>
      </c>
      <c r="H9" s="15">
        <v>3.4687215927764119</v>
      </c>
      <c r="I9" s="5">
        <v>6.9097957299999999</v>
      </c>
      <c r="J9" s="5">
        <v>0.5</v>
      </c>
      <c r="K9" s="5">
        <v>3.4687215927764119</v>
      </c>
      <c r="L9" s="5">
        <v>1.9599999999999999E-2</v>
      </c>
      <c r="M9" s="5">
        <v>0.25</v>
      </c>
      <c r="N9" s="5">
        <v>2.7000000000000001E-3</v>
      </c>
      <c r="O9" s="5">
        <v>-11.54717333172</v>
      </c>
      <c r="P9" s="2">
        <v>1.9615826599999999</v>
      </c>
      <c r="Q9" s="2">
        <v>-0.39203808170942578</v>
      </c>
      <c r="R9" s="2">
        <v>-0.1039649504810779</v>
      </c>
      <c r="S9" s="5">
        <v>0.78407720973558304</v>
      </c>
      <c r="T9" s="5">
        <v>0.10396501984946301</v>
      </c>
      <c r="U9" s="2">
        <v>-0.30508444119280698</v>
      </c>
      <c r="V9" s="2">
        <v>-7.1505971242934244E-2</v>
      </c>
      <c r="W9" s="5">
        <v>38.156061538172388</v>
      </c>
      <c r="X9" s="5">
        <v>8.9430527116520544</v>
      </c>
      <c r="Y9" s="5">
        <v>0.65955588499999995</v>
      </c>
      <c r="Z9" s="5">
        <v>0</v>
      </c>
    </row>
    <row r="10" spans="1:26" x14ac:dyDescent="0.25">
      <c r="A10" s="1" t="s">
        <v>17</v>
      </c>
      <c r="B10" s="5">
        <v>0.91557198191188915</v>
      </c>
      <c r="C10" s="5">
        <v>1.870770623848159E-7</v>
      </c>
      <c r="D10" s="5">
        <v>6.0595855345002368E-3</v>
      </c>
      <c r="E10" s="5">
        <v>1.327049232544093E-3</v>
      </c>
      <c r="F10" s="13">
        <v>1.472139078275988</v>
      </c>
      <c r="G10" s="17">
        <v>-12.28260902849491</v>
      </c>
      <c r="H10" s="15">
        <v>3.4687215927764119</v>
      </c>
      <c r="I10" s="5">
        <v>6.9097957299999999</v>
      </c>
      <c r="J10" s="5">
        <v>0.5</v>
      </c>
      <c r="K10" s="5">
        <v>3.4687215927764119</v>
      </c>
      <c r="L10" s="5">
        <v>1.9599999999999999E-2</v>
      </c>
      <c r="M10" s="5">
        <v>0.25</v>
      </c>
      <c r="N10" s="5">
        <v>2.7000000000000001E-3</v>
      </c>
      <c r="O10" s="5">
        <v>-11.54717333172</v>
      </c>
      <c r="P10" s="5">
        <v>1.64761</v>
      </c>
      <c r="Q10" s="5">
        <v>-0.4303512555821033</v>
      </c>
      <c r="R10" s="2">
        <v>-0.1039649504810779</v>
      </c>
      <c r="S10" s="2">
        <v>0.86070365973558305</v>
      </c>
      <c r="T10" s="5">
        <v>0.10396501984946301</v>
      </c>
      <c r="U10" s="2">
        <v>-0.30508444119280698</v>
      </c>
      <c r="V10" s="2">
        <v>-7.1505971242934244E-2</v>
      </c>
      <c r="W10" s="5">
        <v>38.156061538172388</v>
      </c>
      <c r="X10" s="5">
        <v>8.9430527116520544</v>
      </c>
      <c r="Y10" s="5">
        <v>0.65955588499999995</v>
      </c>
      <c r="Z10" s="5">
        <v>0</v>
      </c>
    </row>
    <row r="11" spans="1:26" x14ac:dyDescent="0.25">
      <c r="A11" s="1" t="s">
        <v>18</v>
      </c>
      <c r="B11" s="5">
        <v>0.79241290540483544</v>
      </c>
      <c r="C11" s="5">
        <v>1.6191220512165019E-7</v>
      </c>
      <c r="D11" s="5">
        <v>6.0595855345002368E-3</v>
      </c>
      <c r="E11" s="5">
        <v>1.327049232544093E-3</v>
      </c>
      <c r="F11" s="18">
        <v>1.371077025707476</v>
      </c>
      <c r="G11" s="14">
        <v>-12.24429585462223</v>
      </c>
      <c r="H11" s="15">
        <v>3.4687215927764119</v>
      </c>
      <c r="I11" s="5">
        <v>6.9097957299999999</v>
      </c>
      <c r="J11" s="5">
        <v>0.5</v>
      </c>
      <c r="K11" s="5">
        <v>3.4687215927764119</v>
      </c>
      <c r="L11" s="5">
        <v>1.9599999999999999E-2</v>
      </c>
      <c r="M11" s="5">
        <v>0.25</v>
      </c>
      <c r="N11" s="5">
        <v>2.7000000000000001E-3</v>
      </c>
      <c r="O11" s="5">
        <v>-11.54717333172</v>
      </c>
      <c r="P11" s="5">
        <v>1.64761</v>
      </c>
      <c r="Q11" s="2">
        <v>-0.39203808170942578</v>
      </c>
      <c r="R11" s="5">
        <v>-0.20502700304958921</v>
      </c>
      <c r="S11" s="5">
        <v>0.78407720973558304</v>
      </c>
      <c r="T11" s="2">
        <v>0.205027139849463</v>
      </c>
      <c r="U11" s="2">
        <v>-0.30508444119280698</v>
      </c>
      <c r="V11" s="2">
        <v>-7.1505971242934244E-2</v>
      </c>
      <c r="W11" s="5">
        <v>38.156061538172388</v>
      </c>
      <c r="X11" s="5">
        <v>8.9430527116520544</v>
      </c>
      <c r="Y11" s="5">
        <v>0.65955588499999995</v>
      </c>
      <c r="Z11" s="5">
        <v>0</v>
      </c>
    </row>
    <row r="12" spans="1:26" x14ac:dyDescent="0.25">
      <c r="A12" s="1" t="s">
        <v>19</v>
      </c>
      <c r="B12" s="5">
        <v>0.80481622484645665</v>
      </c>
      <c r="C12" s="5">
        <v>1.6444655153110851E-7</v>
      </c>
      <c r="D12" s="5">
        <v>6.0595855345002368E-3</v>
      </c>
      <c r="E12" s="5">
        <v>1.327049232544093E-3</v>
      </c>
      <c r="F12" s="13">
        <v>1.472139078275988</v>
      </c>
      <c r="G12" s="5">
        <v>-12.33861188346502</v>
      </c>
      <c r="H12" s="15">
        <v>3.4687215927764119</v>
      </c>
      <c r="I12" s="5">
        <v>6.9097957299999999</v>
      </c>
      <c r="J12" s="5">
        <v>0.5</v>
      </c>
      <c r="K12" s="5">
        <v>3.4687215927764119</v>
      </c>
      <c r="L12" s="5">
        <v>1.9599999999999999E-2</v>
      </c>
      <c r="M12" s="5">
        <v>0.25</v>
      </c>
      <c r="N12" s="5">
        <v>2.7000000000000001E-3</v>
      </c>
      <c r="O12" s="5">
        <v>-11.54717333172</v>
      </c>
      <c r="P12" s="5">
        <v>1.64761</v>
      </c>
      <c r="Q12" s="2">
        <v>-0.39203808170942578</v>
      </c>
      <c r="R12" s="2">
        <v>-0.1039649504810779</v>
      </c>
      <c r="S12" s="5">
        <v>0.78407720973558304</v>
      </c>
      <c r="T12" s="5">
        <v>0.10396501984946301</v>
      </c>
      <c r="U12" s="5">
        <v>-0.39940047003559681</v>
      </c>
      <c r="V12" s="2">
        <v>-7.1505971242934244E-2</v>
      </c>
      <c r="W12" s="2">
        <v>49.951904638172387</v>
      </c>
      <c r="X12" s="5">
        <v>8.9430527116520544</v>
      </c>
      <c r="Y12" s="5">
        <v>0.65955588499999995</v>
      </c>
      <c r="Z12" s="5">
        <v>0</v>
      </c>
    </row>
    <row r="13" spans="1:26" x14ac:dyDescent="0.25">
      <c r="A13" s="1" t="s">
        <v>20</v>
      </c>
      <c r="B13" s="5">
        <v>0.78393410013170661</v>
      </c>
      <c r="C13" s="5">
        <v>1.6017974714525221E-7</v>
      </c>
      <c r="D13" s="5">
        <v>6.0595855345002368E-3</v>
      </c>
      <c r="E13" s="5">
        <v>1.327049232544093E-3</v>
      </c>
      <c r="F13" s="5">
        <v>1.366404686956495</v>
      </c>
      <c r="G13" s="14">
        <v>-12.24429585462223</v>
      </c>
      <c r="H13" s="15">
        <v>3.4687215927764119</v>
      </c>
      <c r="I13" s="5">
        <v>6.9097957299999999</v>
      </c>
      <c r="J13" s="5">
        <v>0.5</v>
      </c>
      <c r="K13" s="5">
        <v>3.4687215927764119</v>
      </c>
      <c r="L13" s="5">
        <v>1.9599999999999999E-2</v>
      </c>
      <c r="M13" s="5">
        <v>0.25</v>
      </c>
      <c r="N13" s="5">
        <v>2.7000000000000001E-3</v>
      </c>
      <c r="O13" s="5">
        <v>-11.54717333172</v>
      </c>
      <c r="P13" s="5">
        <v>1.64761</v>
      </c>
      <c r="Q13" s="2">
        <v>-0.39203808170942578</v>
      </c>
      <c r="R13" s="2">
        <v>-0.1039649504810779</v>
      </c>
      <c r="S13" s="5">
        <v>0.78407720973558304</v>
      </c>
      <c r="T13" s="5">
        <v>0.10396501984946301</v>
      </c>
      <c r="U13" s="2">
        <v>-0.30508444119280698</v>
      </c>
      <c r="V13" s="5">
        <v>-0.17724036256242701</v>
      </c>
      <c r="W13" s="5">
        <v>38.156061538172388</v>
      </c>
      <c r="X13" s="2">
        <v>22.16695861165206</v>
      </c>
      <c r="Y13" s="5">
        <v>0.65955588499999995</v>
      </c>
      <c r="Z13" s="5">
        <v>0</v>
      </c>
    </row>
    <row r="14" spans="1:26" x14ac:dyDescent="0.25">
      <c r="A14" s="1" t="s">
        <v>21</v>
      </c>
      <c r="B14" s="5">
        <v>1</v>
      </c>
      <c r="C14" s="5">
        <v>2.0432807696251611E-7</v>
      </c>
      <c r="D14" s="5">
        <v>6.0595855345002368E-3</v>
      </c>
      <c r="E14" s="5">
        <v>1.327049232544093E-3</v>
      </c>
      <c r="F14" s="13">
        <v>1.472139078275988</v>
      </c>
      <c r="G14" s="14">
        <v>-12.24429585462223</v>
      </c>
      <c r="H14" s="15">
        <v>3.4687215927764119</v>
      </c>
      <c r="I14" s="5">
        <v>6.9097957299999999</v>
      </c>
      <c r="J14" s="5">
        <v>0.5</v>
      </c>
      <c r="K14" s="5">
        <v>3.4687215927764119</v>
      </c>
      <c r="L14" s="5">
        <v>1.9599999999999999E-2</v>
      </c>
      <c r="M14" s="5">
        <v>0.25</v>
      </c>
      <c r="N14" s="5">
        <v>2.7000000000000001E-3</v>
      </c>
      <c r="O14" s="5">
        <v>-11.54717333172</v>
      </c>
      <c r="P14" s="5">
        <v>1.64761</v>
      </c>
      <c r="Q14" s="2">
        <v>-0.39203808170942578</v>
      </c>
      <c r="R14" s="2">
        <v>-0.1039649504810779</v>
      </c>
      <c r="S14" s="5">
        <v>0.78407720973558304</v>
      </c>
      <c r="T14" s="5">
        <v>0.10396501984946301</v>
      </c>
      <c r="U14" s="2">
        <v>-0.30508444119280698</v>
      </c>
      <c r="V14" s="2">
        <v>-7.1505971242934244E-2</v>
      </c>
      <c r="W14" s="5">
        <v>38.156061538172388</v>
      </c>
      <c r="X14" s="5">
        <v>8.9430527116520544</v>
      </c>
      <c r="Y14" s="5">
        <v>0.65955588499999995</v>
      </c>
      <c r="Z14" s="5">
        <v>0</v>
      </c>
    </row>
    <row r="15" spans="1:26" x14ac:dyDescent="0.25">
      <c r="A15" s="1" t="s">
        <v>22</v>
      </c>
      <c r="B15" s="5">
        <v>1</v>
      </c>
      <c r="C15" s="5">
        <v>2.0432807696251611E-7</v>
      </c>
      <c r="D15" s="5">
        <v>6.0595855345002368E-3</v>
      </c>
      <c r="E15" s="5">
        <v>1.327049232544093E-3</v>
      </c>
      <c r="F15" s="13">
        <v>1.472139078275988</v>
      </c>
      <c r="G15" s="14">
        <v>-12.24429585462223</v>
      </c>
      <c r="H15" s="15">
        <v>3.4687215927764119</v>
      </c>
      <c r="I15" s="5">
        <v>6.9097957299999999</v>
      </c>
      <c r="J15" s="5">
        <v>0.5</v>
      </c>
      <c r="K15" s="5">
        <v>3.4687215927764119</v>
      </c>
      <c r="L15" s="5">
        <v>1.9599999999999999E-2</v>
      </c>
      <c r="M15" s="5">
        <v>0.25</v>
      </c>
      <c r="N15" s="5">
        <v>2.7000000000000001E-3</v>
      </c>
      <c r="O15" s="5">
        <v>-11.54717333172</v>
      </c>
      <c r="P15" s="5">
        <v>1.64761</v>
      </c>
      <c r="Q15" s="2">
        <v>-0.39203808170942578</v>
      </c>
      <c r="R15" s="2">
        <v>-0.1039649504810779</v>
      </c>
      <c r="S15" s="5">
        <v>0.78407720973558304</v>
      </c>
      <c r="T15" s="5">
        <v>0.10396501984946301</v>
      </c>
      <c r="U15" s="2">
        <v>-0.30508444119280698</v>
      </c>
      <c r="V15" s="2">
        <v>-7.1505971242934244E-2</v>
      </c>
      <c r="W15" s="5">
        <v>38.156061538172388</v>
      </c>
      <c r="X15" s="5">
        <v>8.9430527116520544</v>
      </c>
      <c r="Y15" s="5">
        <v>0.65955588499999995</v>
      </c>
      <c r="Z15" s="5">
        <v>0</v>
      </c>
    </row>
    <row r="16" spans="1:26" x14ac:dyDescent="0.25">
      <c r="A16" s="1" t="s">
        <v>33</v>
      </c>
      <c r="B16" s="5">
        <v>1</v>
      </c>
      <c r="C16" s="5">
        <v>2.0432807696251611E-7</v>
      </c>
      <c r="D16" s="5">
        <v>6.0595855345002368E-3</v>
      </c>
      <c r="E16" s="5">
        <v>1.327049232544093E-3</v>
      </c>
      <c r="F16" s="13">
        <v>1.472139078275988</v>
      </c>
      <c r="G16" s="14">
        <v>-12.24429585462223</v>
      </c>
      <c r="H16" s="15">
        <v>3.4687215927764119</v>
      </c>
      <c r="I16" s="5">
        <v>6.9097957299999999</v>
      </c>
      <c r="J16" s="5">
        <v>0.5</v>
      </c>
      <c r="K16" s="5">
        <v>3.4687215927764119</v>
      </c>
      <c r="L16" s="5">
        <v>1.9599999999999999E-2</v>
      </c>
      <c r="M16" s="5">
        <v>0.25</v>
      </c>
      <c r="N16" s="5">
        <v>2.7000000000000001E-3</v>
      </c>
      <c r="O16" s="5">
        <v>-11.54717333172</v>
      </c>
      <c r="P16" s="5">
        <v>1.64761</v>
      </c>
      <c r="Q16" s="2">
        <v>-0.39203808170942578</v>
      </c>
      <c r="R16" s="2">
        <v>-0.1039649504810779</v>
      </c>
      <c r="S16" s="5">
        <v>0.78407720973558304</v>
      </c>
      <c r="T16" s="5">
        <v>0.10396501984946301</v>
      </c>
      <c r="U16" s="2">
        <v>-0.30508444119280698</v>
      </c>
      <c r="V16" s="2">
        <v>-7.1505971242934244E-2</v>
      </c>
      <c r="W16" s="5">
        <v>38.156061538172388</v>
      </c>
      <c r="X16" s="5">
        <v>8.9430527116520544</v>
      </c>
      <c r="Y16" s="5">
        <v>0.65955588499999995</v>
      </c>
      <c r="Z16" s="5">
        <v>0</v>
      </c>
    </row>
    <row r="18" spans="1:28" x14ac:dyDescent="0.25">
      <c r="A18" t="str">
        <f>A2</f>
        <v>concentration_soil</v>
      </c>
      <c r="B18" t="b">
        <f>B2=B$16</f>
        <v>0</v>
      </c>
      <c r="C18" t="b">
        <f t="shared" ref="C18:Z18" si="0">C2=C$16</f>
        <v>0</v>
      </c>
      <c r="D18" t="b">
        <f t="shared" si="0"/>
        <v>0</v>
      </c>
      <c r="E18" t="b">
        <f t="shared" si="0"/>
        <v>0</v>
      </c>
      <c r="F18" t="b">
        <f t="shared" si="0"/>
        <v>0</v>
      </c>
      <c r="G18" t="b">
        <f t="shared" si="0"/>
        <v>0</v>
      </c>
      <c r="H18" t="b">
        <f t="shared" si="0"/>
        <v>1</v>
      </c>
      <c r="I18" t="b">
        <f t="shared" si="0"/>
        <v>1</v>
      </c>
      <c r="J18" t="b">
        <f>J2=J$16</f>
        <v>1</v>
      </c>
      <c r="K18" t="b">
        <f t="shared" si="0"/>
        <v>1</v>
      </c>
      <c r="L18" t="b">
        <f t="shared" si="0"/>
        <v>1</v>
      </c>
      <c r="M18" t="b">
        <f t="shared" si="0"/>
        <v>1</v>
      </c>
      <c r="N18" t="b">
        <f t="shared" si="0"/>
        <v>1</v>
      </c>
      <c r="O18" t="b">
        <f t="shared" si="0"/>
        <v>1</v>
      </c>
      <c r="P18" t="b">
        <f t="shared" si="0"/>
        <v>1</v>
      </c>
      <c r="Q18" t="b">
        <f t="shared" si="0"/>
        <v>0</v>
      </c>
      <c r="R18" t="b">
        <f t="shared" si="0"/>
        <v>0</v>
      </c>
      <c r="S18" t="b">
        <f t="shared" si="0"/>
        <v>1</v>
      </c>
      <c r="T18" t="b">
        <f t="shared" si="0"/>
        <v>1</v>
      </c>
      <c r="U18" t="b">
        <f t="shared" si="0"/>
        <v>1</v>
      </c>
      <c r="V18" t="b">
        <f t="shared" si="0"/>
        <v>1</v>
      </c>
      <c r="W18" t="b">
        <f t="shared" si="0"/>
        <v>1</v>
      </c>
      <c r="X18" t="b">
        <f t="shared" si="0"/>
        <v>1</v>
      </c>
      <c r="Y18" t="b">
        <f t="shared" si="0"/>
        <v>1</v>
      </c>
      <c r="Z18" t="b">
        <f t="shared" si="0"/>
        <v>1</v>
      </c>
    </row>
    <row r="19" spans="1:28" x14ac:dyDescent="0.25">
      <c r="A19" t="str">
        <f t="shared" ref="A19:A32" si="1">A3</f>
        <v>length_pipe</v>
      </c>
      <c r="B19" t="b">
        <f t="shared" ref="B19:Z29" si="2">B3=B$16</f>
        <v>1</v>
      </c>
      <c r="C19" t="b">
        <f t="shared" si="2"/>
        <v>1</v>
      </c>
      <c r="D19" t="b">
        <f t="shared" si="2"/>
        <v>1</v>
      </c>
      <c r="E19" t="b">
        <f t="shared" si="2"/>
        <v>1</v>
      </c>
      <c r="F19" t="b">
        <f t="shared" si="2"/>
        <v>1</v>
      </c>
      <c r="G19" t="b">
        <f t="shared" si="2"/>
        <v>1</v>
      </c>
      <c r="H19" t="b">
        <f t="shared" si="2"/>
        <v>1</v>
      </c>
      <c r="I19" t="b">
        <f t="shared" si="2"/>
        <v>0</v>
      </c>
      <c r="J19" t="b">
        <f t="shared" si="2"/>
        <v>1</v>
      </c>
      <c r="K19" t="b">
        <f t="shared" si="2"/>
        <v>1</v>
      </c>
      <c r="L19" t="b">
        <f t="shared" si="2"/>
        <v>1</v>
      </c>
      <c r="M19" t="b">
        <f t="shared" si="2"/>
        <v>1</v>
      </c>
      <c r="N19" t="b">
        <f t="shared" si="2"/>
        <v>1</v>
      </c>
      <c r="O19" t="b">
        <f t="shared" si="2"/>
        <v>1</v>
      </c>
      <c r="P19" t="b">
        <f t="shared" si="2"/>
        <v>1</v>
      </c>
      <c r="Q19" t="b">
        <f t="shared" si="2"/>
        <v>1</v>
      </c>
      <c r="R19" t="b">
        <f t="shared" si="2"/>
        <v>1</v>
      </c>
      <c r="S19" t="b">
        <f t="shared" si="2"/>
        <v>1</v>
      </c>
      <c r="T19" t="b">
        <f t="shared" si="2"/>
        <v>1</v>
      </c>
      <c r="U19" t="b">
        <f t="shared" si="2"/>
        <v>1</v>
      </c>
      <c r="V19" t="b">
        <f t="shared" si="2"/>
        <v>1</v>
      </c>
      <c r="W19" t="b">
        <f t="shared" si="2"/>
        <v>1</v>
      </c>
      <c r="X19" t="b">
        <f t="shared" si="2"/>
        <v>1</v>
      </c>
      <c r="Y19" t="b">
        <f t="shared" si="2"/>
        <v>1</v>
      </c>
      <c r="Z19" t="b">
        <f t="shared" si="2"/>
        <v>1</v>
      </c>
      <c r="AB19" s="19" t="e">
        <f>Z15/Z16</f>
        <v>#DIV/0!</v>
      </c>
    </row>
    <row r="20" spans="1:28" x14ac:dyDescent="0.25">
      <c r="A20" t="str">
        <f t="shared" si="1"/>
        <v>length_fraction_middle_point</v>
      </c>
      <c r="B20" t="b">
        <f t="shared" si="2"/>
        <v>0</v>
      </c>
      <c r="C20" t="b">
        <f t="shared" si="2"/>
        <v>0</v>
      </c>
      <c r="D20" t="b">
        <f t="shared" si="2"/>
        <v>1</v>
      </c>
      <c r="E20" t="b">
        <f t="shared" si="2"/>
        <v>1</v>
      </c>
      <c r="F20" t="b">
        <f t="shared" si="2"/>
        <v>1</v>
      </c>
      <c r="G20" t="b">
        <f t="shared" si="2"/>
        <v>1</v>
      </c>
      <c r="H20" t="b">
        <f t="shared" si="2"/>
        <v>0</v>
      </c>
      <c r="I20" t="b">
        <f t="shared" si="2"/>
        <v>1</v>
      </c>
      <c r="J20" t="b">
        <f t="shared" si="2"/>
        <v>0</v>
      </c>
      <c r="K20" t="b">
        <f t="shared" si="2"/>
        <v>1</v>
      </c>
      <c r="L20" t="b">
        <f t="shared" si="2"/>
        <v>1</v>
      </c>
      <c r="M20" t="b">
        <f t="shared" si="2"/>
        <v>1</v>
      </c>
      <c r="N20" t="b">
        <f t="shared" si="2"/>
        <v>1</v>
      </c>
      <c r="O20" t="b">
        <f t="shared" si="2"/>
        <v>1</v>
      </c>
      <c r="P20" t="b">
        <f t="shared" si="2"/>
        <v>1</v>
      </c>
      <c r="Q20" t="b">
        <f t="shared" si="2"/>
        <v>1</v>
      </c>
      <c r="R20" t="b">
        <f t="shared" si="2"/>
        <v>1</v>
      </c>
      <c r="S20" t="b">
        <f t="shared" si="2"/>
        <v>1</v>
      </c>
      <c r="T20" t="b">
        <f t="shared" si="2"/>
        <v>1</v>
      </c>
      <c r="U20" t="b">
        <f t="shared" si="2"/>
        <v>1</v>
      </c>
      <c r="V20" t="b">
        <f t="shared" si="2"/>
        <v>1</v>
      </c>
      <c r="W20" t="b">
        <f t="shared" si="2"/>
        <v>1</v>
      </c>
      <c r="X20" t="b">
        <f t="shared" si="2"/>
        <v>1</v>
      </c>
      <c r="Y20" t="b">
        <f t="shared" si="2"/>
        <v>1</v>
      </c>
      <c r="Z20" t="b">
        <f t="shared" si="2"/>
        <v>1</v>
      </c>
    </row>
    <row r="21" spans="1:28" x14ac:dyDescent="0.25">
      <c r="A21" t="str">
        <f t="shared" si="1"/>
        <v>length_plume</v>
      </c>
      <c r="B21" t="b">
        <f t="shared" si="2"/>
        <v>0</v>
      </c>
      <c r="C21" t="b">
        <f t="shared" si="2"/>
        <v>0</v>
      </c>
      <c r="D21" t="b">
        <f t="shared" si="2"/>
        <v>1</v>
      </c>
      <c r="E21" t="b">
        <f t="shared" si="2"/>
        <v>1</v>
      </c>
      <c r="F21" t="b">
        <f t="shared" si="2"/>
        <v>1</v>
      </c>
      <c r="G21" t="b">
        <f t="shared" si="2"/>
        <v>1</v>
      </c>
      <c r="H21" t="b">
        <f t="shared" si="2"/>
        <v>0</v>
      </c>
      <c r="I21" t="b">
        <f t="shared" si="2"/>
        <v>1</v>
      </c>
      <c r="J21" t="b">
        <f t="shared" si="2"/>
        <v>1</v>
      </c>
      <c r="K21" t="b">
        <f t="shared" si="2"/>
        <v>0</v>
      </c>
      <c r="L21" t="b">
        <f t="shared" si="2"/>
        <v>1</v>
      </c>
      <c r="M21" t="b">
        <f t="shared" si="2"/>
        <v>1</v>
      </c>
      <c r="N21" t="b">
        <f t="shared" si="2"/>
        <v>1</v>
      </c>
      <c r="O21" t="b">
        <f t="shared" si="2"/>
        <v>1</v>
      </c>
      <c r="P21" t="b">
        <f t="shared" si="2"/>
        <v>1</v>
      </c>
      <c r="Q21" t="b">
        <f t="shared" si="2"/>
        <v>1</v>
      </c>
      <c r="R21" t="b">
        <f t="shared" si="2"/>
        <v>1</v>
      </c>
      <c r="S21" t="b">
        <f t="shared" si="2"/>
        <v>1</v>
      </c>
      <c r="T21" t="b">
        <f t="shared" si="2"/>
        <v>1</v>
      </c>
      <c r="U21" t="b">
        <f t="shared" si="2"/>
        <v>1</v>
      </c>
      <c r="V21" t="b">
        <f t="shared" si="2"/>
        <v>1</v>
      </c>
      <c r="W21" t="b">
        <f t="shared" si="2"/>
        <v>1</v>
      </c>
      <c r="X21" t="b">
        <f t="shared" si="2"/>
        <v>1</v>
      </c>
      <c r="Y21" t="b">
        <f t="shared" si="2"/>
        <v>1</v>
      </c>
      <c r="Z21" t="b">
        <f t="shared" si="2"/>
        <v>1</v>
      </c>
    </row>
    <row r="22" spans="1:28" x14ac:dyDescent="0.25">
      <c r="A22" t="str">
        <f t="shared" si="1"/>
        <v>inner_diameter</v>
      </c>
      <c r="B22" t="b">
        <f t="shared" si="2"/>
        <v>0</v>
      </c>
      <c r="C22" t="b">
        <f t="shared" si="2"/>
        <v>0</v>
      </c>
      <c r="D22" t="b">
        <f t="shared" si="2"/>
        <v>1</v>
      </c>
      <c r="E22" t="b">
        <f t="shared" si="2"/>
        <v>1</v>
      </c>
      <c r="F22" t="b">
        <f t="shared" si="2"/>
        <v>1</v>
      </c>
      <c r="G22" t="b">
        <f t="shared" si="2"/>
        <v>1</v>
      </c>
      <c r="H22" t="b">
        <f t="shared" si="2"/>
        <v>1</v>
      </c>
      <c r="I22" t="b">
        <f t="shared" si="2"/>
        <v>1</v>
      </c>
      <c r="J22" t="b">
        <f t="shared" si="2"/>
        <v>1</v>
      </c>
      <c r="K22" t="b">
        <f t="shared" si="2"/>
        <v>1</v>
      </c>
      <c r="L22" t="b">
        <f t="shared" si="2"/>
        <v>0</v>
      </c>
      <c r="M22" t="b">
        <f t="shared" si="2"/>
        <v>1</v>
      </c>
      <c r="N22" t="b">
        <f t="shared" si="2"/>
        <v>1</v>
      </c>
      <c r="O22" t="b">
        <f t="shared" si="2"/>
        <v>1</v>
      </c>
      <c r="P22" t="b">
        <f t="shared" si="2"/>
        <v>1</v>
      </c>
      <c r="Q22" t="b">
        <f t="shared" si="2"/>
        <v>1</v>
      </c>
      <c r="R22" t="b">
        <f t="shared" si="2"/>
        <v>1</v>
      </c>
      <c r="S22" t="b">
        <f t="shared" si="2"/>
        <v>1</v>
      </c>
      <c r="T22" t="b">
        <f t="shared" si="2"/>
        <v>1</v>
      </c>
      <c r="U22" t="b">
        <f t="shared" si="2"/>
        <v>1</v>
      </c>
      <c r="V22" t="b">
        <f t="shared" si="2"/>
        <v>1</v>
      </c>
      <c r="W22" t="b">
        <f t="shared" si="2"/>
        <v>1</v>
      </c>
      <c r="X22" t="b">
        <f t="shared" si="2"/>
        <v>1</v>
      </c>
      <c r="Y22" t="b">
        <f t="shared" si="2"/>
        <v>1</v>
      </c>
      <c r="Z22" t="b">
        <f t="shared" si="2"/>
        <v>1</v>
      </c>
    </row>
    <row r="23" spans="1:28" x14ac:dyDescent="0.25">
      <c r="A23" t="str">
        <f t="shared" si="1"/>
        <v>flow_rate</v>
      </c>
      <c r="B23" t="b">
        <f t="shared" si="2"/>
        <v>0</v>
      </c>
      <c r="C23" t="b">
        <f t="shared" si="2"/>
        <v>0</v>
      </c>
      <c r="D23" t="b">
        <f t="shared" si="2"/>
        <v>1</v>
      </c>
      <c r="E23" t="b">
        <f t="shared" si="2"/>
        <v>1</v>
      </c>
      <c r="F23" t="b">
        <f t="shared" si="2"/>
        <v>1</v>
      </c>
      <c r="G23" t="b">
        <f t="shared" si="2"/>
        <v>1</v>
      </c>
      <c r="H23" t="b">
        <f t="shared" si="2"/>
        <v>1</v>
      </c>
      <c r="I23" t="b">
        <f t="shared" si="2"/>
        <v>1</v>
      </c>
      <c r="J23" t="b">
        <f t="shared" si="2"/>
        <v>1</v>
      </c>
      <c r="K23" t="b">
        <f t="shared" si="2"/>
        <v>1</v>
      </c>
      <c r="L23" t="b">
        <f t="shared" si="2"/>
        <v>1</v>
      </c>
      <c r="M23" t="b">
        <f t="shared" si="2"/>
        <v>0</v>
      </c>
      <c r="N23" t="b">
        <f t="shared" si="2"/>
        <v>1</v>
      </c>
      <c r="O23" t="b">
        <f t="shared" si="2"/>
        <v>1</v>
      </c>
      <c r="P23" t="b">
        <f t="shared" si="2"/>
        <v>1</v>
      </c>
      <c r="Q23" t="b">
        <f t="shared" si="2"/>
        <v>1</v>
      </c>
      <c r="R23" t="b">
        <f t="shared" si="2"/>
        <v>1</v>
      </c>
      <c r="S23" t="b">
        <f t="shared" si="2"/>
        <v>1</v>
      </c>
      <c r="T23" t="b">
        <f t="shared" si="2"/>
        <v>1</v>
      </c>
      <c r="U23" t="b">
        <f t="shared" si="2"/>
        <v>1</v>
      </c>
      <c r="V23" t="b">
        <f t="shared" si="2"/>
        <v>1</v>
      </c>
      <c r="W23" t="b">
        <f t="shared" si="2"/>
        <v>1</v>
      </c>
      <c r="X23" t="b">
        <f t="shared" si="2"/>
        <v>1</v>
      </c>
      <c r="Y23" t="b">
        <f t="shared" si="2"/>
        <v>1</v>
      </c>
      <c r="Z23" t="b">
        <f t="shared" si="2"/>
        <v>1</v>
      </c>
    </row>
    <row r="24" spans="1:28" x14ac:dyDescent="0.25">
      <c r="A24" t="str">
        <f t="shared" si="1"/>
        <v>log_Dp_ref</v>
      </c>
      <c r="B24" t="b">
        <f t="shared" si="2"/>
        <v>0</v>
      </c>
      <c r="C24" t="b">
        <f t="shared" si="2"/>
        <v>0</v>
      </c>
      <c r="D24" t="b">
        <f t="shared" si="2"/>
        <v>1</v>
      </c>
      <c r="E24" t="b">
        <f t="shared" si="2"/>
        <v>1</v>
      </c>
      <c r="F24" t="b">
        <f t="shared" si="2"/>
        <v>1</v>
      </c>
      <c r="G24" t="b">
        <f t="shared" si="2"/>
        <v>0</v>
      </c>
      <c r="H24" t="b">
        <f t="shared" si="2"/>
        <v>1</v>
      </c>
      <c r="I24" t="b">
        <f t="shared" si="2"/>
        <v>1</v>
      </c>
      <c r="J24" t="b">
        <f t="shared" si="2"/>
        <v>1</v>
      </c>
      <c r="K24" t="b">
        <f t="shared" si="2"/>
        <v>1</v>
      </c>
      <c r="L24" t="b">
        <f t="shared" si="2"/>
        <v>1</v>
      </c>
      <c r="M24" t="b">
        <f t="shared" si="2"/>
        <v>1</v>
      </c>
      <c r="N24" t="b">
        <f t="shared" si="2"/>
        <v>1</v>
      </c>
      <c r="O24" t="b">
        <f t="shared" si="2"/>
        <v>0</v>
      </c>
      <c r="P24" t="b">
        <f t="shared" si="2"/>
        <v>1</v>
      </c>
      <c r="Q24" t="b">
        <f t="shared" si="2"/>
        <v>1</v>
      </c>
      <c r="R24" t="b">
        <f t="shared" si="2"/>
        <v>1</v>
      </c>
      <c r="S24" t="b">
        <f t="shared" si="2"/>
        <v>1</v>
      </c>
      <c r="T24" t="b">
        <f t="shared" si="2"/>
        <v>1</v>
      </c>
      <c r="U24" t="b">
        <f t="shared" si="2"/>
        <v>1</v>
      </c>
      <c r="V24" t="b">
        <f t="shared" si="2"/>
        <v>1</v>
      </c>
      <c r="W24" t="b">
        <f t="shared" si="2"/>
        <v>1</v>
      </c>
      <c r="X24" t="b">
        <f t="shared" si="2"/>
        <v>1</v>
      </c>
      <c r="Y24" t="b">
        <f t="shared" si="2"/>
        <v>1</v>
      </c>
      <c r="Z24" t="b">
        <f t="shared" si="2"/>
        <v>1</v>
      </c>
    </row>
    <row r="25" spans="1:28" x14ac:dyDescent="0.25">
      <c r="A25" t="str">
        <f t="shared" si="1"/>
        <v>log_Kpw_ref</v>
      </c>
      <c r="B25" t="b">
        <f t="shared" si="2"/>
        <v>0</v>
      </c>
      <c r="C25" t="b">
        <f t="shared" si="2"/>
        <v>0</v>
      </c>
      <c r="D25" t="b">
        <f t="shared" si="2"/>
        <v>1</v>
      </c>
      <c r="E25" t="b">
        <f t="shared" si="2"/>
        <v>1</v>
      </c>
      <c r="F25" t="b">
        <f t="shared" si="2"/>
        <v>0</v>
      </c>
      <c r="G25" t="b">
        <f t="shared" si="2"/>
        <v>1</v>
      </c>
      <c r="H25" t="b">
        <f t="shared" si="2"/>
        <v>1</v>
      </c>
      <c r="I25" t="b">
        <f t="shared" si="2"/>
        <v>1</v>
      </c>
      <c r="J25" t="b">
        <f t="shared" si="2"/>
        <v>1</v>
      </c>
      <c r="K25" t="b">
        <f t="shared" si="2"/>
        <v>1</v>
      </c>
      <c r="L25" t="b">
        <f t="shared" si="2"/>
        <v>1</v>
      </c>
      <c r="M25" t="b">
        <f t="shared" si="2"/>
        <v>1</v>
      </c>
      <c r="N25" t="b">
        <f t="shared" si="2"/>
        <v>1</v>
      </c>
      <c r="O25" t="b">
        <f t="shared" si="2"/>
        <v>1</v>
      </c>
      <c r="P25" t="b">
        <f t="shared" si="2"/>
        <v>0</v>
      </c>
      <c r="Q25" t="b">
        <f t="shared" si="2"/>
        <v>1</v>
      </c>
      <c r="R25" t="b">
        <f t="shared" si="2"/>
        <v>1</v>
      </c>
      <c r="S25" t="b">
        <f t="shared" si="2"/>
        <v>1</v>
      </c>
      <c r="T25" t="b">
        <f t="shared" si="2"/>
        <v>1</v>
      </c>
      <c r="U25" t="b">
        <f t="shared" si="2"/>
        <v>1</v>
      </c>
      <c r="V25" t="b">
        <f t="shared" si="2"/>
        <v>1</v>
      </c>
      <c r="W25" t="b">
        <f t="shared" si="2"/>
        <v>1</v>
      </c>
      <c r="X25" t="b">
        <f t="shared" si="2"/>
        <v>1</v>
      </c>
      <c r="Y25" t="b">
        <f t="shared" si="2"/>
        <v>1</v>
      </c>
      <c r="Z25" t="b">
        <f t="shared" si="2"/>
        <v>1</v>
      </c>
    </row>
    <row r="26" spans="1:28" x14ac:dyDescent="0.25">
      <c r="A26" t="str">
        <f t="shared" si="1"/>
        <v>DIFFUSION_A_C</v>
      </c>
      <c r="B26" t="b">
        <f t="shared" si="2"/>
        <v>0</v>
      </c>
      <c r="C26" t="b">
        <f t="shared" si="2"/>
        <v>0</v>
      </c>
      <c r="D26" t="b">
        <f t="shared" si="2"/>
        <v>1</v>
      </c>
      <c r="E26" t="b">
        <f t="shared" si="2"/>
        <v>1</v>
      </c>
      <c r="F26" t="b">
        <f t="shared" si="2"/>
        <v>1</v>
      </c>
      <c r="G26" t="b">
        <f t="shared" si="2"/>
        <v>0</v>
      </c>
      <c r="H26" t="b">
        <f t="shared" si="2"/>
        <v>1</v>
      </c>
      <c r="I26" t="b">
        <f t="shared" si="2"/>
        <v>1</v>
      </c>
      <c r="J26" t="b">
        <f t="shared" si="2"/>
        <v>1</v>
      </c>
      <c r="K26" t="b">
        <f t="shared" si="2"/>
        <v>1</v>
      </c>
      <c r="L26" t="b">
        <f t="shared" si="2"/>
        <v>1</v>
      </c>
      <c r="M26" t="b">
        <f t="shared" si="2"/>
        <v>1</v>
      </c>
      <c r="N26" t="b">
        <f t="shared" si="2"/>
        <v>1</v>
      </c>
      <c r="O26" t="b">
        <f t="shared" si="2"/>
        <v>1</v>
      </c>
      <c r="P26" t="b">
        <f t="shared" si="2"/>
        <v>1</v>
      </c>
      <c r="Q26" t="b">
        <f t="shared" si="2"/>
        <v>0</v>
      </c>
      <c r="R26" t="b">
        <f t="shared" si="2"/>
        <v>1</v>
      </c>
      <c r="S26" t="b">
        <f t="shared" si="2"/>
        <v>0</v>
      </c>
      <c r="T26" t="b">
        <f t="shared" si="2"/>
        <v>1</v>
      </c>
      <c r="U26" t="b">
        <f t="shared" si="2"/>
        <v>1</v>
      </c>
      <c r="V26" t="b">
        <f t="shared" si="2"/>
        <v>1</v>
      </c>
      <c r="W26" t="b">
        <f t="shared" si="2"/>
        <v>1</v>
      </c>
      <c r="X26" t="b">
        <f t="shared" si="2"/>
        <v>1</v>
      </c>
      <c r="Y26" t="b">
        <f t="shared" si="2"/>
        <v>1</v>
      </c>
      <c r="Z26" t="b">
        <f t="shared" si="2"/>
        <v>1</v>
      </c>
    </row>
    <row r="27" spans="1:28" x14ac:dyDescent="0.25">
      <c r="A27" t="str">
        <f t="shared" si="1"/>
        <v>PARTITIONING_A_C</v>
      </c>
      <c r="B27" t="b">
        <f t="shared" si="2"/>
        <v>0</v>
      </c>
      <c r="C27" t="b">
        <f t="shared" si="2"/>
        <v>0</v>
      </c>
      <c r="D27" t="b">
        <f t="shared" si="2"/>
        <v>1</v>
      </c>
      <c r="E27" t="b">
        <f t="shared" si="2"/>
        <v>1</v>
      </c>
      <c r="F27" t="b">
        <f t="shared" si="2"/>
        <v>0</v>
      </c>
      <c r="G27" t="b">
        <f t="shared" si="2"/>
        <v>1</v>
      </c>
      <c r="H27" t="b">
        <f t="shared" si="2"/>
        <v>1</v>
      </c>
      <c r="I27" t="b">
        <f t="shared" si="2"/>
        <v>1</v>
      </c>
      <c r="J27" t="b">
        <f t="shared" si="2"/>
        <v>1</v>
      </c>
      <c r="K27" t="b">
        <f t="shared" si="2"/>
        <v>1</v>
      </c>
      <c r="L27" t="b">
        <f t="shared" si="2"/>
        <v>1</v>
      </c>
      <c r="M27" t="b">
        <f t="shared" si="2"/>
        <v>1</v>
      </c>
      <c r="N27" t="b">
        <f t="shared" si="2"/>
        <v>1</v>
      </c>
      <c r="O27" t="b">
        <f t="shared" si="2"/>
        <v>1</v>
      </c>
      <c r="P27" t="b">
        <f t="shared" si="2"/>
        <v>1</v>
      </c>
      <c r="Q27" t="b">
        <f t="shared" si="2"/>
        <v>1</v>
      </c>
      <c r="R27" t="b">
        <f t="shared" si="2"/>
        <v>0</v>
      </c>
      <c r="S27" t="b">
        <f t="shared" si="2"/>
        <v>1</v>
      </c>
      <c r="T27" t="b">
        <f t="shared" si="2"/>
        <v>0</v>
      </c>
      <c r="U27" t="b">
        <f t="shared" si="2"/>
        <v>1</v>
      </c>
      <c r="V27" t="b">
        <f t="shared" si="2"/>
        <v>1</v>
      </c>
      <c r="W27" t="b">
        <f t="shared" si="2"/>
        <v>1</v>
      </c>
      <c r="X27" t="b">
        <f t="shared" si="2"/>
        <v>1</v>
      </c>
      <c r="Y27" t="b">
        <f t="shared" si="2"/>
        <v>1</v>
      </c>
      <c r="Z27" t="b">
        <f t="shared" si="2"/>
        <v>1</v>
      </c>
    </row>
    <row r="28" spans="1:28" x14ac:dyDescent="0.25">
      <c r="A28" t="str">
        <f t="shared" si="1"/>
        <v>activattion_energy</v>
      </c>
      <c r="B28" t="b">
        <f t="shared" si="2"/>
        <v>0</v>
      </c>
      <c r="C28" t="b">
        <f t="shared" si="2"/>
        <v>0</v>
      </c>
      <c r="D28" t="b">
        <f t="shared" si="2"/>
        <v>1</v>
      </c>
      <c r="E28" t="b">
        <f t="shared" si="2"/>
        <v>1</v>
      </c>
      <c r="F28" t="b">
        <f t="shared" si="2"/>
        <v>1</v>
      </c>
      <c r="G28" t="b">
        <f t="shared" si="2"/>
        <v>0</v>
      </c>
      <c r="H28" t="b">
        <f t="shared" si="2"/>
        <v>1</v>
      </c>
      <c r="I28" t="b">
        <f t="shared" si="2"/>
        <v>1</v>
      </c>
      <c r="J28" t="b">
        <f t="shared" si="2"/>
        <v>1</v>
      </c>
      <c r="K28" t="b">
        <f t="shared" si="2"/>
        <v>1</v>
      </c>
      <c r="L28" t="b">
        <f t="shared" si="2"/>
        <v>1</v>
      </c>
      <c r="M28" t="b">
        <f t="shared" si="2"/>
        <v>1</v>
      </c>
      <c r="N28" t="b">
        <f t="shared" si="2"/>
        <v>1</v>
      </c>
      <c r="O28" t="b">
        <f t="shared" si="2"/>
        <v>1</v>
      </c>
      <c r="P28" t="b">
        <f t="shared" si="2"/>
        <v>1</v>
      </c>
      <c r="Q28" t="b">
        <f t="shared" si="2"/>
        <v>1</v>
      </c>
      <c r="R28" t="b">
        <f t="shared" si="2"/>
        <v>1</v>
      </c>
      <c r="S28" t="b">
        <f t="shared" si="2"/>
        <v>1</v>
      </c>
      <c r="T28" t="b">
        <f t="shared" si="2"/>
        <v>1</v>
      </c>
      <c r="U28" t="b">
        <f t="shared" si="2"/>
        <v>0</v>
      </c>
      <c r="V28" t="b">
        <f t="shared" si="2"/>
        <v>1</v>
      </c>
      <c r="W28" t="b">
        <f t="shared" si="2"/>
        <v>0</v>
      </c>
      <c r="X28" t="b">
        <f t="shared" si="2"/>
        <v>1</v>
      </c>
      <c r="Y28" t="b">
        <f t="shared" si="2"/>
        <v>1</v>
      </c>
      <c r="Z28" t="b">
        <f t="shared" si="2"/>
        <v>1</v>
      </c>
    </row>
    <row r="29" spans="1:28" x14ac:dyDescent="0.25">
      <c r="A29" t="str">
        <f t="shared" si="1"/>
        <v>partitioning_enthalpie</v>
      </c>
      <c r="B29" t="b">
        <f t="shared" si="2"/>
        <v>0</v>
      </c>
      <c r="C29" t="b">
        <f t="shared" si="2"/>
        <v>0</v>
      </c>
      <c r="D29" t="b">
        <f t="shared" si="2"/>
        <v>1</v>
      </c>
      <c r="E29" t="b">
        <f t="shared" si="2"/>
        <v>1</v>
      </c>
      <c r="F29" t="b">
        <f t="shared" si="2"/>
        <v>0</v>
      </c>
      <c r="G29" t="b">
        <f t="shared" ref="G29:AE29" si="3">G13=G$16</f>
        <v>1</v>
      </c>
      <c r="H29" t="b">
        <f t="shared" si="3"/>
        <v>1</v>
      </c>
      <c r="I29" t="b">
        <f t="shared" si="3"/>
        <v>1</v>
      </c>
      <c r="J29" t="b">
        <f t="shared" si="3"/>
        <v>1</v>
      </c>
      <c r="K29" t="b">
        <f t="shared" si="3"/>
        <v>1</v>
      </c>
      <c r="L29" t="b">
        <f t="shared" si="3"/>
        <v>1</v>
      </c>
      <c r="M29" t="b">
        <f t="shared" si="3"/>
        <v>1</v>
      </c>
      <c r="N29" t="b">
        <f t="shared" si="3"/>
        <v>1</v>
      </c>
      <c r="O29" t="b">
        <f t="shared" si="3"/>
        <v>1</v>
      </c>
      <c r="P29" t="b">
        <f t="shared" si="3"/>
        <v>1</v>
      </c>
      <c r="Q29" t="b">
        <f t="shared" si="3"/>
        <v>1</v>
      </c>
      <c r="R29" t="b">
        <f t="shared" si="3"/>
        <v>1</v>
      </c>
      <c r="S29" t="b">
        <f t="shared" si="3"/>
        <v>1</v>
      </c>
      <c r="T29" t="b">
        <f t="shared" si="3"/>
        <v>1</v>
      </c>
      <c r="U29" t="b">
        <f t="shared" si="3"/>
        <v>1</v>
      </c>
      <c r="V29" t="b">
        <f t="shared" si="3"/>
        <v>0</v>
      </c>
      <c r="W29" t="b">
        <f t="shared" si="3"/>
        <v>1</v>
      </c>
      <c r="X29" t="b">
        <f t="shared" si="3"/>
        <v>0</v>
      </c>
      <c r="Y29" t="b">
        <f t="shared" si="3"/>
        <v>1</v>
      </c>
      <c r="Z29" t="b">
        <f t="shared" si="3"/>
        <v>1</v>
      </c>
    </row>
    <row r="30" spans="1:28" x14ac:dyDescent="0.25">
      <c r="A30" t="str">
        <f t="shared" si="1"/>
        <v>log_distribution_coefficient</v>
      </c>
      <c r="B30" t="b">
        <f t="shared" ref="B30:Z32" si="4">B14=B$16</f>
        <v>1</v>
      </c>
      <c r="C30" t="b">
        <f t="shared" si="4"/>
        <v>1</v>
      </c>
      <c r="D30" t="b">
        <f t="shared" si="4"/>
        <v>1</v>
      </c>
      <c r="E30" t="b">
        <f t="shared" si="4"/>
        <v>1</v>
      </c>
      <c r="F30" t="b">
        <f t="shared" si="4"/>
        <v>1</v>
      </c>
      <c r="G30" t="b">
        <f t="shared" si="4"/>
        <v>1</v>
      </c>
      <c r="H30" t="b">
        <f t="shared" si="4"/>
        <v>1</v>
      </c>
      <c r="I30" t="b">
        <f t="shared" si="4"/>
        <v>1</v>
      </c>
      <c r="J30" t="b">
        <f t="shared" si="4"/>
        <v>1</v>
      </c>
      <c r="K30" t="b">
        <f t="shared" si="4"/>
        <v>1</v>
      </c>
      <c r="L30" t="b">
        <f t="shared" si="4"/>
        <v>1</v>
      </c>
      <c r="M30" t="b">
        <f t="shared" si="4"/>
        <v>1</v>
      </c>
      <c r="N30" t="b">
        <f t="shared" si="4"/>
        <v>1</v>
      </c>
      <c r="O30" t="b">
        <f t="shared" si="4"/>
        <v>1</v>
      </c>
      <c r="P30" t="b">
        <f t="shared" si="4"/>
        <v>1</v>
      </c>
      <c r="Q30" t="b">
        <f t="shared" si="4"/>
        <v>1</v>
      </c>
      <c r="R30" t="b">
        <f t="shared" si="4"/>
        <v>1</v>
      </c>
      <c r="S30" t="b">
        <f t="shared" si="4"/>
        <v>1</v>
      </c>
      <c r="T30" t="b">
        <f t="shared" si="4"/>
        <v>1</v>
      </c>
      <c r="U30" t="b">
        <f t="shared" si="4"/>
        <v>1</v>
      </c>
      <c r="V30" t="b">
        <f t="shared" si="4"/>
        <v>1</v>
      </c>
      <c r="W30" t="b">
        <f t="shared" si="4"/>
        <v>1</v>
      </c>
      <c r="X30" t="b">
        <f t="shared" si="4"/>
        <v>1</v>
      </c>
      <c r="Y30" t="b">
        <f t="shared" si="4"/>
        <v>1</v>
      </c>
      <c r="Z30" t="b">
        <f t="shared" si="4"/>
        <v>1</v>
      </c>
    </row>
    <row r="31" spans="1:28" x14ac:dyDescent="0.25">
      <c r="A31" t="str">
        <f t="shared" si="1"/>
        <v>stagnation_factor</v>
      </c>
      <c r="B31" t="b">
        <f t="shared" si="4"/>
        <v>1</v>
      </c>
      <c r="C31" t="b">
        <f t="shared" si="4"/>
        <v>1</v>
      </c>
      <c r="D31" t="b">
        <f t="shared" si="4"/>
        <v>1</v>
      </c>
      <c r="E31" t="b">
        <f t="shared" si="4"/>
        <v>1</v>
      </c>
      <c r="F31" t="b">
        <f t="shared" si="4"/>
        <v>1</v>
      </c>
      <c r="G31" t="b">
        <f t="shared" si="4"/>
        <v>1</v>
      </c>
      <c r="H31" t="b">
        <f t="shared" si="4"/>
        <v>1</v>
      </c>
      <c r="I31" t="b">
        <f t="shared" si="4"/>
        <v>1</v>
      </c>
      <c r="J31" t="b">
        <f t="shared" si="4"/>
        <v>1</v>
      </c>
      <c r="K31" t="b">
        <f t="shared" si="4"/>
        <v>1</v>
      </c>
      <c r="L31" t="b">
        <f t="shared" si="4"/>
        <v>1</v>
      </c>
      <c r="M31" t="b">
        <f t="shared" si="4"/>
        <v>1</v>
      </c>
      <c r="N31" t="b">
        <f t="shared" si="4"/>
        <v>1</v>
      </c>
      <c r="O31" t="b">
        <f t="shared" si="4"/>
        <v>1</v>
      </c>
      <c r="P31" t="b">
        <f t="shared" si="4"/>
        <v>1</v>
      </c>
      <c r="Q31" t="b">
        <f t="shared" si="4"/>
        <v>1</v>
      </c>
      <c r="R31" t="b">
        <f t="shared" si="4"/>
        <v>1</v>
      </c>
      <c r="S31" t="b">
        <f t="shared" si="4"/>
        <v>1</v>
      </c>
      <c r="T31" t="b">
        <f t="shared" si="4"/>
        <v>1</v>
      </c>
      <c r="U31" t="b">
        <f t="shared" si="4"/>
        <v>1</v>
      </c>
      <c r="V31" t="b">
        <f t="shared" si="4"/>
        <v>1</v>
      </c>
      <c r="W31" t="b">
        <f t="shared" si="4"/>
        <v>1</v>
      </c>
      <c r="X31" t="b">
        <f t="shared" si="4"/>
        <v>1</v>
      </c>
      <c r="Y31" t="b">
        <f t="shared" si="4"/>
        <v>1</v>
      </c>
      <c r="Z31" t="b">
        <f t="shared" si="4"/>
        <v>1</v>
      </c>
    </row>
    <row r="32" spans="1:28" x14ac:dyDescent="0.25">
      <c r="A32" t="str">
        <f t="shared" si="1"/>
        <v>Median_mean</v>
      </c>
      <c r="B32" t="b">
        <f t="shared" si="4"/>
        <v>1</v>
      </c>
      <c r="C32" t="b">
        <f t="shared" si="4"/>
        <v>1</v>
      </c>
      <c r="D32" t="b">
        <f t="shared" si="4"/>
        <v>1</v>
      </c>
      <c r="E32" t="b">
        <f t="shared" si="4"/>
        <v>1</v>
      </c>
      <c r="F32" t="b">
        <f t="shared" si="4"/>
        <v>1</v>
      </c>
      <c r="G32" t="b">
        <f t="shared" si="4"/>
        <v>1</v>
      </c>
      <c r="H32" t="b">
        <f t="shared" si="4"/>
        <v>1</v>
      </c>
      <c r="I32" t="b">
        <f t="shared" si="4"/>
        <v>1</v>
      </c>
      <c r="J32" t="b">
        <f t="shared" si="4"/>
        <v>1</v>
      </c>
      <c r="K32" t="b">
        <f t="shared" si="4"/>
        <v>1</v>
      </c>
      <c r="L32" t="b">
        <f t="shared" si="4"/>
        <v>1</v>
      </c>
      <c r="M32" t="b">
        <f t="shared" si="4"/>
        <v>1</v>
      </c>
      <c r="N32" t="b">
        <f t="shared" si="4"/>
        <v>1</v>
      </c>
      <c r="O32" t="b">
        <f t="shared" si="4"/>
        <v>1</v>
      </c>
      <c r="P32" t="b">
        <f t="shared" si="4"/>
        <v>1</v>
      </c>
      <c r="Q32" t="b">
        <f t="shared" si="4"/>
        <v>1</v>
      </c>
      <c r="R32" t="b">
        <f t="shared" si="4"/>
        <v>1</v>
      </c>
      <c r="S32" t="b">
        <f t="shared" si="4"/>
        <v>1</v>
      </c>
      <c r="T32" t="b">
        <f t="shared" si="4"/>
        <v>1</v>
      </c>
      <c r="U32" t="b">
        <f t="shared" si="4"/>
        <v>1</v>
      </c>
      <c r="V32" t="b">
        <f t="shared" si="4"/>
        <v>1</v>
      </c>
      <c r="W32" t="b">
        <f t="shared" si="4"/>
        <v>1</v>
      </c>
      <c r="X32" t="b">
        <f t="shared" si="4"/>
        <v>1</v>
      </c>
      <c r="Y32" t="b">
        <f t="shared" si="4"/>
        <v>1</v>
      </c>
      <c r="Z32" t="b">
        <f t="shared" si="4"/>
        <v>1</v>
      </c>
    </row>
  </sheetData>
  <conditionalFormatting sqref="AB19">
    <cfRule type="containsText" dxfId="1" priority="2" operator="containsText" text="false">
      <formula>NOT(ISERROR(SEARCH("false",AB19)))</formula>
    </cfRule>
  </conditionalFormatting>
  <conditionalFormatting sqref="B18:Z32">
    <cfRule type="containsText" dxfId="0" priority="1" operator="containsText" text="false">
      <formula>NOT(ISERROR(SEARCH("false",B18)))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df_analysis</vt:lpstr>
      <vt:lpstr>Input_values</vt:lpstr>
      <vt:lpstr>Mean_summary</vt:lpstr>
      <vt:lpstr>Peak_summary</vt:lpstr>
      <vt:lpstr>peak_%</vt:lpstr>
      <vt:lpstr>mean_%</vt:lpstr>
      <vt:lpstr>peak_std</vt:lpstr>
      <vt:lpstr>mean_std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Hockin, Alex</cp:lastModifiedBy>
  <dcterms:created xsi:type="dcterms:W3CDTF">2023-06-15T11:27:51Z</dcterms:created>
  <dcterms:modified xsi:type="dcterms:W3CDTF">2023-06-15T12:02:39Z</dcterms:modified>
</cp:coreProperties>
</file>