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output/"/>
    </mc:Choice>
  </mc:AlternateContent>
  <xr:revisionPtr revIDLastSave="3" documentId="11_8D69179A3C92C8E1D8DD56A9CF397A8D53F1F4EB" xr6:coauthVersionLast="47" xr6:coauthVersionMax="47" xr10:uidLastSave="{5BD0B365-CE9E-4ADD-96CA-296175443C4E}"/>
  <bookViews>
    <workbookView xWindow="15040" yWindow="0" windowWidth="23360" windowHeight="21140" activeTab="2" xr2:uid="{00000000-000D-0000-FFFF-FFFF00000000}"/>
  </bookViews>
  <sheets>
    <sheet name="ah_analysis" sheetId="8" r:id="rId1"/>
    <sheet name="Input_values" sheetId="1" r:id="rId2"/>
    <sheet name="Mean_summary" sheetId="2" r:id="rId3"/>
    <sheet name="Peak_summary" sheetId="3" r:id="rId4"/>
    <sheet name="peak_1%" sheetId="4" r:id="rId5"/>
    <sheet name="mean_1%" sheetId="5" r:id="rId6"/>
    <sheet name="peak_std" sheetId="6" r:id="rId7"/>
    <sheet name="mean_std" sheetId="7" r:id="rId8"/>
  </sheets>
  <externalReferences>
    <externalReference r:id="rId9"/>
  </externalReferences>
  <definedNames>
    <definedName name="_xlnm._FilterDatabase" localSheetId="0" hidden="1">ah_analysis!$A$2:$K$2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8" l="1"/>
  <c r="G28" i="8"/>
  <c r="G27" i="8"/>
  <c r="G26" i="8"/>
  <c r="I25" i="8"/>
  <c r="I26" i="8" s="1"/>
  <c r="I27" i="8" s="1"/>
  <c r="G25" i="8"/>
  <c r="I24" i="8"/>
  <c r="G24" i="8"/>
  <c r="G23" i="8"/>
  <c r="G22" i="8"/>
  <c r="G21" i="8"/>
  <c r="G20" i="8"/>
  <c r="G19" i="8"/>
  <c r="G18" i="8"/>
  <c r="K14" i="8"/>
  <c r="J14" i="8"/>
  <c r="I14" i="8"/>
  <c r="H14" i="8"/>
  <c r="K13" i="8"/>
  <c r="J13" i="8"/>
  <c r="I13" i="8"/>
  <c r="H13" i="8"/>
  <c r="K12" i="8"/>
  <c r="J12" i="8"/>
  <c r="I12" i="8"/>
  <c r="H12" i="8"/>
  <c r="K11" i="8"/>
  <c r="J11" i="8"/>
  <c r="I11" i="8"/>
  <c r="H11" i="8"/>
  <c r="K10" i="8"/>
  <c r="J10" i="8"/>
  <c r="I10" i="8"/>
  <c r="H10" i="8"/>
  <c r="K9" i="8"/>
  <c r="J9" i="8"/>
  <c r="I9" i="8"/>
  <c r="H9" i="8"/>
  <c r="K8" i="8"/>
  <c r="J8" i="8"/>
  <c r="I8" i="8"/>
  <c r="H8" i="8"/>
  <c r="K7" i="8"/>
  <c r="J7" i="8"/>
  <c r="I7" i="8"/>
  <c r="H7" i="8"/>
  <c r="K6" i="8"/>
  <c r="J6" i="8"/>
  <c r="I6" i="8"/>
  <c r="H6" i="8"/>
  <c r="K5" i="8"/>
  <c r="J5" i="8"/>
  <c r="I5" i="8"/>
  <c r="H5" i="8"/>
  <c r="K4" i="8"/>
  <c r="J4" i="8"/>
  <c r="I4" i="8"/>
  <c r="H4" i="8"/>
  <c r="K3" i="8"/>
  <c r="J3" i="8"/>
  <c r="I3" i="8"/>
  <c r="H3" i="8"/>
</calcChain>
</file>

<file path=xl/sharedStrings.xml><?xml version="1.0" encoding="utf-8"?>
<sst xmlns="http://schemas.openxmlformats.org/spreadsheetml/2006/main" count="235" uniqueCount="36">
  <si>
    <t>median_values</t>
  </si>
  <si>
    <t>st_dev</t>
  </si>
  <si>
    <t>median_+1%</t>
  </si>
  <si>
    <t>median_+std</t>
  </si>
  <si>
    <t>concentration_soil</t>
  </si>
  <si>
    <t>pipe_length</t>
  </si>
  <si>
    <t>length_fraction_middle_point</t>
  </si>
  <si>
    <t>length_plume</t>
  </si>
  <si>
    <t>inner_diameter</t>
  </si>
  <si>
    <t>flow_rate</t>
  </si>
  <si>
    <t>log_Dp_ref</t>
  </si>
  <si>
    <t>log_Kpw_ref</t>
  </si>
  <si>
    <t>DIFFUSION_A_C</t>
  </si>
  <si>
    <t>PARTITIONING_A_C</t>
  </si>
  <si>
    <t>activattion_energy</t>
  </si>
  <si>
    <t>partitioning_enthalpie</t>
  </si>
  <si>
    <t>median + stdev</t>
  </si>
  <si>
    <t>median + stdev (%)</t>
  </si>
  <si>
    <t>median + 1%</t>
  </si>
  <si>
    <t>median + 1% (%)</t>
  </si>
  <si>
    <t>Median_mean</t>
  </si>
  <si>
    <t>Median_peak</t>
  </si>
  <si>
    <t>C/Cm</t>
  </si>
  <si>
    <t>concentration_drinking_water</t>
  </si>
  <si>
    <t>concentration_groundwater</t>
  </si>
  <si>
    <t>log_Kpw</t>
  </si>
  <si>
    <t>log_Dp</t>
  </si>
  <si>
    <t>contact_length</t>
  </si>
  <si>
    <t>wall_thickness</t>
  </si>
  <si>
    <t>f_Dconc</t>
  </si>
  <si>
    <t>f_Kconc</t>
  </si>
  <si>
    <t>f_Dtemp</t>
  </si>
  <si>
    <t>f_Ktemp</t>
  </si>
  <si>
    <t>mean</t>
  </si>
  <si>
    <t>peak</t>
  </si>
  <si>
    <t>st. dev/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</si>
</sst>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00000000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1F1F1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023858"/>
      </patternFill>
    </fill>
    <fill>
      <patternFill patternType="solid">
        <fgColor rgb="FF75A9CF"/>
      </patternFill>
    </fill>
    <fill>
      <patternFill patternType="solid">
        <fgColor rgb="FFFFF7FB"/>
      </patternFill>
    </fill>
    <fill>
      <patternFill patternType="solid">
        <fgColor rgb="FF04649E"/>
      </patternFill>
    </fill>
    <fill>
      <patternFill patternType="solid">
        <fgColor rgb="FF348EBF"/>
      </patternFill>
    </fill>
    <fill>
      <patternFill patternType="solid">
        <fgColor rgb="FFD9D8EA"/>
      </patternFill>
    </fill>
    <fill>
      <patternFill patternType="solid">
        <fgColor rgb="FF81AED2"/>
      </patternFill>
    </fill>
    <fill>
      <patternFill patternType="solid">
        <fgColor rgb="FFC8CDE4"/>
      </patternFill>
    </fill>
    <fill>
      <patternFill patternType="solid">
        <fgColor rgb="FF7EADD1"/>
      </patternFill>
    </fill>
    <fill>
      <patternFill patternType="solid">
        <fgColor rgb="FFDDDBEC"/>
      </patternFill>
    </fill>
    <fill>
      <patternFill patternType="solid">
        <fgColor rgb="FFF6EFF7"/>
      </patternFill>
    </fill>
    <fill>
      <patternFill patternType="solid">
        <fgColor rgb="FFEFE9F3"/>
      </patternFill>
    </fill>
    <fill>
      <patternFill patternType="solid">
        <fgColor rgb="FFC4CBE3"/>
      </patternFill>
    </fill>
    <fill>
      <patternFill patternType="solid">
        <fgColor rgb="FF3D93C2"/>
      </patternFill>
    </fill>
    <fill>
      <patternFill patternType="solid">
        <fgColor rgb="FF045687"/>
      </patternFill>
    </fill>
    <fill>
      <patternFill patternType="solid">
        <fgColor rgb="FFF8F1F8"/>
      </patternFill>
    </fill>
    <fill>
      <patternFill patternType="solid">
        <fgColor rgb="FFA5BDDB"/>
      </patternFill>
    </fill>
    <fill>
      <patternFill patternType="solid">
        <fgColor rgb="FFE7E3F0"/>
      </patternFill>
    </fill>
    <fill>
      <patternFill patternType="solid">
        <fgColor rgb="FF96B6D7"/>
      </patternFill>
    </fill>
    <fill>
      <patternFill patternType="solid">
        <fgColor rgb="FFD0D1E6"/>
      </patternFill>
    </fill>
    <fill>
      <patternFill patternType="solid">
        <fgColor rgb="FFFEF6FA"/>
      </patternFill>
    </fill>
    <fill>
      <patternFill patternType="solid">
        <fgColor rgb="FFB7C5DF"/>
      </patternFill>
    </fill>
    <fill>
      <patternFill patternType="solid">
        <fgColor rgb="FF023A5B"/>
      </patternFill>
    </fill>
    <fill>
      <patternFill patternType="solid">
        <fgColor rgb="FFFEF6FB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11" borderId="0" xfId="0" applyFont="1" applyFill="1"/>
    <xf numFmtId="0" fontId="2" fillId="10" borderId="0" xfId="0" applyFont="1" applyFill="1"/>
    <xf numFmtId="0" fontId="3" fillId="4" borderId="0" xfId="0" applyFont="1" applyFill="1"/>
    <xf numFmtId="0" fontId="2" fillId="3" borderId="0" xfId="0" applyFont="1" applyFill="1"/>
    <xf numFmtId="0" fontId="3" fillId="1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/>
    <xf numFmtId="0" fontId="2" fillId="8" borderId="0" xfId="0" applyFont="1" applyFill="1"/>
    <xf numFmtId="0" fontId="3" fillId="9" borderId="0" xfId="0" applyFont="1" applyFill="1"/>
    <xf numFmtId="0" fontId="3" fillId="13" borderId="0" xfId="0" applyFont="1" applyFill="1"/>
    <xf numFmtId="0" fontId="3" fillId="12" borderId="0" xfId="0" applyFont="1" applyFill="1"/>
    <xf numFmtId="0" fontId="2" fillId="15" borderId="0" xfId="0" applyFont="1" applyFill="1"/>
    <xf numFmtId="0" fontId="2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3" borderId="0" xfId="0" applyFont="1" applyFill="1"/>
    <xf numFmtId="0" fontId="2" fillId="24" borderId="0" xfId="0" applyFont="1" applyFill="1"/>
    <xf numFmtId="0" fontId="3" fillId="22" borderId="0" xfId="0" applyFont="1" applyFill="1"/>
    <xf numFmtId="0" fontId="3" fillId="25" borderId="0" xfId="0" applyFont="1" applyFill="1"/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2" fontId="0" fillId="0" borderId="0" xfId="1" applyNumberFormat="1" applyFont="1"/>
    <xf numFmtId="2" fontId="0" fillId="26" borderId="0" xfId="1" applyNumberFormat="1" applyFont="1" applyFill="1"/>
    <xf numFmtId="2" fontId="0" fillId="0" borderId="0" xfId="0" applyNumberFormat="1"/>
    <xf numFmtId="0" fontId="5" fillId="27" borderId="1" xfId="0" applyFont="1" applyFill="1" applyBorder="1" applyAlignment="1">
      <alignment horizontal="center" vertical="top"/>
    </xf>
    <xf numFmtId="0" fontId="5" fillId="28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164" fontId="0" fillId="0" borderId="0" xfId="0" applyNumberFormat="1"/>
    <xf numFmtId="165" fontId="0" fillId="26" borderId="0" xfId="0" applyNumberForma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ah_analysis!$H$1:$H$2</c:f>
              <c:strCache>
                <c:ptCount val="2"/>
                <c:pt idx="0">
                  <c:v>mean</c:v>
                </c:pt>
                <c:pt idx="1">
                  <c:v>median + 1%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ah_analysis!$B$3:$B$14</c:f>
              <c:strCache>
                <c:ptCount val="12"/>
                <c:pt idx="0">
                  <c:v>concentration_soil</c:v>
                </c:pt>
                <c:pt idx="1">
                  <c:v>log_Kpw_ref</c:v>
                </c:pt>
                <c:pt idx="2">
                  <c:v>length_plume</c:v>
                </c:pt>
                <c:pt idx="3">
                  <c:v>log_Dp_ref</c:v>
                </c:pt>
                <c:pt idx="4">
                  <c:v>inner_diameter</c:v>
                </c:pt>
                <c:pt idx="5">
                  <c:v>length_fraction_middle_point</c:v>
                </c:pt>
                <c:pt idx="6">
                  <c:v>pipe_length</c:v>
                </c:pt>
                <c:pt idx="7">
                  <c:v>DIFFUSION_A_C</c:v>
                </c:pt>
                <c:pt idx="8">
                  <c:v>activattion_energy</c:v>
                </c:pt>
                <c:pt idx="9">
                  <c:v>PARTITIONING_A_C</c:v>
                </c:pt>
                <c:pt idx="10">
                  <c:v>partitioning_enthalpie</c:v>
                </c:pt>
                <c:pt idx="11">
                  <c:v>flow_rate</c:v>
                </c:pt>
              </c:strCache>
            </c:strRef>
          </c:cat>
          <c:val>
            <c:numRef>
              <c:f>ah_analysis!$H$3:$H$14</c:f>
              <c:numCache>
                <c:formatCode>0.00</c:formatCode>
                <c:ptCount val="12"/>
                <c:pt idx="0">
                  <c:v>1.0000041339599974E-2</c:v>
                </c:pt>
                <c:pt idx="1">
                  <c:v>3.8662975791289078E-2</c:v>
                </c:pt>
                <c:pt idx="2">
                  <c:v>7.7622235370029546E-3</c:v>
                </c:pt>
                <c:pt idx="3">
                  <c:v>0.30454454426222699</c:v>
                </c:pt>
                <c:pt idx="4">
                  <c:v>1.0000000000000009E-2</c:v>
                </c:pt>
                <c:pt idx="5">
                  <c:v>2.237776462995944E-3</c:v>
                </c:pt>
                <c:pt idx="6">
                  <c:v>0</c:v>
                </c:pt>
                <c:pt idx="7">
                  <c:v>-8.9846846008283521E-3</c:v>
                </c:pt>
                <c:pt idx="8">
                  <c:v>-6.9985282468018051E-3</c:v>
                </c:pt>
                <c:pt idx="9">
                  <c:v>-2.3907392281150575E-3</c:v>
                </c:pt>
                <c:pt idx="10">
                  <c:v>-1.645131120247445E-3</c:v>
                </c:pt>
                <c:pt idx="11">
                  <c:v>-9.8993108362198656E-3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8-4E52-AAC3-744B656831F0}"/>
            </c:ext>
          </c:extLst>
        </c:ser>
        <c:ser>
          <c:idx val="1"/>
          <c:order val="1"/>
          <c:tx>
            <c:strRef>
              <c:f>ah_analysis!$I$1:$I$2</c:f>
              <c:strCache>
                <c:ptCount val="2"/>
                <c:pt idx="0">
                  <c:v>mean</c:v>
                </c:pt>
                <c:pt idx="1">
                  <c:v>median + stdev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ah_analysis!$B$3:$B$14</c:f>
              <c:strCache>
                <c:ptCount val="12"/>
                <c:pt idx="0">
                  <c:v>concentration_soil</c:v>
                </c:pt>
                <c:pt idx="1">
                  <c:v>log_Kpw_ref</c:v>
                </c:pt>
                <c:pt idx="2">
                  <c:v>length_plume</c:v>
                </c:pt>
                <c:pt idx="3">
                  <c:v>log_Dp_ref</c:v>
                </c:pt>
                <c:pt idx="4">
                  <c:v>inner_diameter</c:v>
                </c:pt>
                <c:pt idx="5">
                  <c:v>length_fraction_middle_point</c:v>
                </c:pt>
                <c:pt idx="6">
                  <c:v>pipe_length</c:v>
                </c:pt>
                <c:pt idx="7">
                  <c:v>DIFFUSION_A_C</c:v>
                </c:pt>
                <c:pt idx="8">
                  <c:v>activattion_energy</c:v>
                </c:pt>
                <c:pt idx="9">
                  <c:v>PARTITIONING_A_C</c:v>
                </c:pt>
                <c:pt idx="10">
                  <c:v>partitioning_enthalpie</c:v>
                </c:pt>
                <c:pt idx="11">
                  <c:v>flow_rate</c:v>
                </c:pt>
              </c:strCache>
            </c:strRef>
          </c:cat>
          <c:val>
            <c:numRef>
              <c:f>ah_analysis!$I$3:$I$14</c:f>
              <c:numCache>
                <c:formatCode>0.00</c:formatCode>
                <c:ptCount val="12"/>
                <c:pt idx="0">
                  <c:v>214.31220342337801</c:v>
                </c:pt>
                <c:pt idx="1">
                  <c:v>1.060289114984458</c:v>
                </c:pt>
                <c:pt idx="2">
                  <c:v>0.89096548582243895</c:v>
                </c:pt>
                <c:pt idx="3">
                  <c:v>0.5692766784704919</c:v>
                </c:pt>
                <c:pt idx="4">
                  <c:v>0.15688539881149599</c:v>
                </c:pt>
                <c:pt idx="5">
                  <c:v>0.13046945923587394</c:v>
                </c:pt>
                <c:pt idx="6">
                  <c:v>0</c:v>
                </c:pt>
                <c:pt idx="7">
                  <c:v>-8.4431097007306444E-2</c:v>
                </c:pt>
                <c:pt idx="8">
                  <c:v>-0.19519123698429797</c:v>
                </c:pt>
                <c:pt idx="9">
                  <c:v>-0.20759470666384816</c:v>
                </c:pt>
                <c:pt idx="10">
                  <c:v>-0.21607330305566463</c:v>
                </c:pt>
                <c:pt idx="11">
                  <c:v>-0.37248915446017083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8-4E52-AAC3-744B656831F0}"/>
            </c:ext>
          </c:extLst>
        </c:ser>
        <c:ser>
          <c:idx val="2"/>
          <c:order val="2"/>
          <c:tx>
            <c:strRef>
              <c:f>ah_analysis!$J$1:$J$2</c:f>
              <c:strCache>
                <c:ptCount val="2"/>
                <c:pt idx="0">
                  <c:v>peak</c:v>
                </c:pt>
                <c:pt idx="1">
                  <c:v>median + 1%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ah_analysis!$B$3:$B$14</c:f>
              <c:strCache>
                <c:ptCount val="12"/>
                <c:pt idx="0">
                  <c:v>concentration_soil</c:v>
                </c:pt>
                <c:pt idx="1">
                  <c:v>log_Kpw_ref</c:v>
                </c:pt>
                <c:pt idx="2">
                  <c:v>length_plume</c:v>
                </c:pt>
                <c:pt idx="3">
                  <c:v>log_Dp_ref</c:v>
                </c:pt>
                <c:pt idx="4">
                  <c:v>inner_diameter</c:v>
                </c:pt>
                <c:pt idx="5">
                  <c:v>length_fraction_middle_point</c:v>
                </c:pt>
                <c:pt idx="6">
                  <c:v>pipe_length</c:v>
                </c:pt>
                <c:pt idx="7">
                  <c:v>DIFFUSION_A_C</c:v>
                </c:pt>
                <c:pt idx="8">
                  <c:v>activattion_energy</c:v>
                </c:pt>
                <c:pt idx="9">
                  <c:v>PARTITIONING_A_C</c:v>
                </c:pt>
                <c:pt idx="10">
                  <c:v>partitioning_enthalpie</c:v>
                </c:pt>
                <c:pt idx="11">
                  <c:v>flow_rate</c:v>
                </c:pt>
              </c:strCache>
            </c:strRef>
          </c:cat>
          <c:val>
            <c:numRef>
              <c:f>ah_analysis!$J$3:$J$14</c:f>
              <c:numCache>
                <c:formatCode>0.00</c:formatCode>
                <c:ptCount val="12"/>
                <c:pt idx="0">
                  <c:v>1.0000024343072011E-2</c:v>
                </c:pt>
                <c:pt idx="1">
                  <c:v>1.0061640446275E-2</c:v>
                </c:pt>
                <c:pt idx="2">
                  <c:v>0</c:v>
                </c:pt>
                <c:pt idx="3">
                  <c:v>0.18296469771078794</c:v>
                </c:pt>
                <c:pt idx="4">
                  <c:v>-9.9009900990103539E-3</c:v>
                </c:pt>
                <c:pt idx="5">
                  <c:v>0</c:v>
                </c:pt>
                <c:pt idx="6">
                  <c:v>0</c:v>
                </c:pt>
                <c:pt idx="7">
                  <c:v>-5.6883187796206158E-3</c:v>
                </c:pt>
                <c:pt idx="8">
                  <c:v>-4.4294663249221378E-3</c:v>
                </c:pt>
                <c:pt idx="9">
                  <c:v>-6.3152103988262098E-4</c:v>
                </c:pt>
                <c:pt idx="10">
                  <c:v>-4.3439676924172943E-4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8-4E52-AAC3-744B656831F0}"/>
            </c:ext>
          </c:extLst>
        </c:ser>
        <c:ser>
          <c:idx val="3"/>
          <c:order val="3"/>
          <c:tx>
            <c:strRef>
              <c:f>ah_analysis!$K$1:$K$2</c:f>
              <c:strCache>
                <c:ptCount val="2"/>
                <c:pt idx="0">
                  <c:v>peak</c:v>
                </c:pt>
                <c:pt idx="1">
                  <c:v>median + stdev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ah_analysis!$B$3:$B$14</c:f>
              <c:strCache>
                <c:ptCount val="12"/>
                <c:pt idx="0">
                  <c:v>concentration_soil</c:v>
                </c:pt>
                <c:pt idx="1">
                  <c:v>log_Kpw_ref</c:v>
                </c:pt>
                <c:pt idx="2">
                  <c:v>length_plume</c:v>
                </c:pt>
                <c:pt idx="3">
                  <c:v>log_Dp_ref</c:v>
                </c:pt>
                <c:pt idx="4">
                  <c:v>inner_diameter</c:v>
                </c:pt>
                <c:pt idx="5">
                  <c:v>length_fraction_middle_point</c:v>
                </c:pt>
                <c:pt idx="6">
                  <c:v>pipe_length</c:v>
                </c:pt>
                <c:pt idx="7">
                  <c:v>DIFFUSION_A_C</c:v>
                </c:pt>
                <c:pt idx="8">
                  <c:v>activattion_energy</c:v>
                </c:pt>
                <c:pt idx="9">
                  <c:v>PARTITIONING_A_C</c:v>
                </c:pt>
                <c:pt idx="10">
                  <c:v>partitioning_enthalpie</c:v>
                </c:pt>
                <c:pt idx="11">
                  <c:v>flow_rate</c:v>
                </c:pt>
              </c:strCache>
            </c:strRef>
          </c:cat>
          <c:val>
            <c:numRef>
              <c:f>ah_analysis!$K$3:$K$14</c:f>
              <c:numCache>
                <c:formatCode>0.00</c:formatCode>
                <c:ptCount val="12"/>
                <c:pt idx="0">
                  <c:v>214.23463342892109</c:v>
                </c:pt>
                <c:pt idx="1">
                  <c:v>0.21019190958814193</c:v>
                </c:pt>
                <c:pt idx="2">
                  <c:v>0</c:v>
                </c:pt>
                <c:pt idx="3">
                  <c:v>0.32949374261091102</c:v>
                </c:pt>
                <c:pt idx="4">
                  <c:v>-0.13562299486053664</c:v>
                </c:pt>
                <c:pt idx="5">
                  <c:v>0</c:v>
                </c:pt>
                <c:pt idx="6">
                  <c:v>0</c:v>
                </c:pt>
                <c:pt idx="7">
                  <c:v>-5.4224094103023313E-2</c:v>
                </c:pt>
                <c:pt idx="8">
                  <c:v>-0.12823895768011162</c:v>
                </c:pt>
                <c:pt idx="9">
                  <c:v>-5.9560697876283264E-2</c:v>
                </c:pt>
                <c:pt idx="10">
                  <c:v>-6.2226941846173056E-2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8-4E52-AAC3-744B6568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05696"/>
        <c:axId val="646816736"/>
      </c:barChart>
      <c:catAx>
        <c:axId val="6468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6736"/>
        <c:crosses val="autoZero"/>
        <c:auto val="1"/>
        <c:lblAlgn val="ctr"/>
        <c:lblOffset val="100"/>
        <c:noMultiLvlLbl val="0"/>
      </c:catAx>
      <c:valAx>
        <c:axId val="646816736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ah_analysis!$B$3</c:f>
              <c:strCache>
                <c:ptCount val="1"/>
                <c:pt idx="0">
                  <c:v>concentration_soil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ah_analysis!$H$3:$K$3</c:f>
              <c:numCache>
                <c:formatCode>0.00</c:formatCode>
                <c:ptCount val="4"/>
                <c:pt idx="0">
                  <c:v>1.0000041339599974E-2</c:v>
                </c:pt>
                <c:pt idx="1">
                  <c:v>214.31220342337801</c:v>
                </c:pt>
                <c:pt idx="2">
                  <c:v>1.0000024343072011E-2</c:v>
                </c:pt>
                <c:pt idx="3">
                  <c:v>214.23463342892109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0-473C-96A2-C082EB18A3FD}"/>
            </c:ext>
          </c:extLst>
        </c:ser>
        <c:ser>
          <c:idx val="1"/>
          <c:order val="1"/>
          <c:tx>
            <c:strRef>
              <c:f>ah_analysis!$B$4</c:f>
              <c:strCache>
                <c:ptCount val="1"/>
                <c:pt idx="0">
                  <c:v>log_Kpw_ref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ah_analysis!$H$4:$K$4</c:f>
              <c:numCache>
                <c:formatCode>0.00</c:formatCode>
                <c:ptCount val="4"/>
                <c:pt idx="0">
                  <c:v>3.8662975791289078E-2</c:v>
                </c:pt>
                <c:pt idx="1">
                  <c:v>1.060289114984458</c:v>
                </c:pt>
                <c:pt idx="2">
                  <c:v>1.0061640446275E-2</c:v>
                </c:pt>
                <c:pt idx="3">
                  <c:v>0.21019190958814193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0-473C-96A2-C082EB18A3FD}"/>
            </c:ext>
          </c:extLst>
        </c:ser>
        <c:ser>
          <c:idx val="2"/>
          <c:order val="2"/>
          <c:tx>
            <c:strRef>
              <c:f>ah_analysis!$B$5</c:f>
              <c:strCache>
                <c:ptCount val="1"/>
                <c:pt idx="0">
                  <c:v>length_plume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ah_analysis!$H$5:$K$5</c:f>
              <c:numCache>
                <c:formatCode>0.00</c:formatCode>
                <c:ptCount val="4"/>
                <c:pt idx="0">
                  <c:v>7.7622235370029546E-3</c:v>
                </c:pt>
                <c:pt idx="1">
                  <c:v>0.89096548582243895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0-473C-96A2-C082EB18A3FD}"/>
            </c:ext>
          </c:extLst>
        </c:ser>
        <c:ser>
          <c:idx val="3"/>
          <c:order val="3"/>
          <c:tx>
            <c:strRef>
              <c:f>ah_analysis!$B$6</c:f>
              <c:strCache>
                <c:ptCount val="1"/>
                <c:pt idx="0">
                  <c:v>log_Dp_ref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ah_analysis!$H$6:$K$6</c:f>
              <c:numCache>
                <c:formatCode>0.00</c:formatCode>
                <c:ptCount val="4"/>
                <c:pt idx="0">
                  <c:v>0.30454454426222699</c:v>
                </c:pt>
                <c:pt idx="1">
                  <c:v>0.5692766784704919</c:v>
                </c:pt>
                <c:pt idx="2">
                  <c:v>0.18296469771078794</c:v>
                </c:pt>
                <c:pt idx="3">
                  <c:v>0.32949374261091102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10-473C-96A2-C082EB18A3FD}"/>
            </c:ext>
          </c:extLst>
        </c:ser>
        <c:ser>
          <c:idx val="4"/>
          <c:order val="4"/>
          <c:tx>
            <c:strRef>
              <c:f>ah_analysis!$B$7</c:f>
              <c:strCache>
                <c:ptCount val="1"/>
                <c:pt idx="0">
                  <c:v>inner_diameter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ah_analysis!$H$7:$K$7</c:f>
              <c:numCache>
                <c:formatCode>0.00</c:formatCode>
                <c:ptCount val="4"/>
                <c:pt idx="0">
                  <c:v>1.0000000000000009E-2</c:v>
                </c:pt>
                <c:pt idx="1">
                  <c:v>0.15688539881149599</c:v>
                </c:pt>
                <c:pt idx="2">
                  <c:v>-9.9009900990103539E-3</c:v>
                </c:pt>
                <c:pt idx="3">
                  <c:v>-0.13562299486053664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10-473C-96A2-C082EB18A3FD}"/>
            </c:ext>
          </c:extLst>
        </c:ser>
        <c:ser>
          <c:idx val="5"/>
          <c:order val="5"/>
          <c:tx>
            <c:strRef>
              <c:f>ah_analysis!$B$8</c:f>
              <c:strCache>
                <c:ptCount val="1"/>
                <c:pt idx="0">
                  <c:v>length_fraction_middle_point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ah_analysis!$H$8:$K$8</c:f>
              <c:numCache>
                <c:formatCode>0.00</c:formatCode>
                <c:ptCount val="4"/>
                <c:pt idx="0">
                  <c:v>2.237776462995944E-3</c:v>
                </c:pt>
                <c:pt idx="1">
                  <c:v>0.13046945923587394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10-473C-96A2-C082EB18A3FD}"/>
            </c:ext>
          </c:extLst>
        </c:ser>
        <c:ser>
          <c:idx val="6"/>
          <c:order val="6"/>
          <c:tx>
            <c:strRef>
              <c:f>ah_analysis!$B$9</c:f>
              <c:strCache>
                <c:ptCount val="1"/>
                <c:pt idx="0">
                  <c:v>pipe_length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ah_analysis!$H$9:$K$9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10-473C-96A2-C082EB18A3FD}"/>
            </c:ext>
          </c:extLst>
        </c:ser>
        <c:ser>
          <c:idx val="7"/>
          <c:order val="7"/>
          <c:tx>
            <c:strRef>
              <c:f>ah_analysis!$B$10</c:f>
              <c:strCache>
                <c:ptCount val="1"/>
                <c:pt idx="0">
                  <c:v>DIFFUSION_A_C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ah_analysis!$H$10:$K$10</c:f>
              <c:numCache>
                <c:formatCode>0.00</c:formatCode>
                <c:ptCount val="4"/>
                <c:pt idx="0">
                  <c:v>-8.9846846008283521E-3</c:v>
                </c:pt>
                <c:pt idx="1">
                  <c:v>-8.4431097007306444E-2</c:v>
                </c:pt>
                <c:pt idx="2">
                  <c:v>-5.6883187796206158E-3</c:v>
                </c:pt>
                <c:pt idx="3">
                  <c:v>-5.4224094103023313E-2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10-473C-96A2-C082EB18A3FD}"/>
            </c:ext>
          </c:extLst>
        </c:ser>
        <c:ser>
          <c:idx val="8"/>
          <c:order val="8"/>
          <c:tx>
            <c:strRef>
              <c:f>ah_analysis!$B$11</c:f>
              <c:strCache>
                <c:ptCount val="1"/>
                <c:pt idx="0">
                  <c:v>activattion_energy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ah_analysis!$H$11:$K$11</c:f>
              <c:numCache>
                <c:formatCode>0.00</c:formatCode>
                <c:ptCount val="4"/>
                <c:pt idx="0">
                  <c:v>-6.9985282468018051E-3</c:v>
                </c:pt>
                <c:pt idx="1">
                  <c:v>-0.19519123698429797</c:v>
                </c:pt>
                <c:pt idx="2">
                  <c:v>-4.4294663249221378E-3</c:v>
                </c:pt>
                <c:pt idx="3">
                  <c:v>-0.12823895768011162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10-473C-96A2-C082EB18A3FD}"/>
            </c:ext>
          </c:extLst>
        </c:ser>
        <c:ser>
          <c:idx val="9"/>
          <c:order val="9"/>
          <c:tx>
            <c:strRef>
              <c:f>ah_analysis!$B$12</c:f>
              <c:strCache>
                <c:ptCount val="1"/>
                <c:pt idx="0">
                  <c:v>PARTITIONING_A_C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ah_analysis!$H$12:$K$12</c:f>
              <c:numCache>
                <c:formatCode>0.00</c:formatCode>
                <c:ptCount val="4"/>
                <c:pt idx="0">
                  <c:v>-2.3907392281150575E-3</c:v>
                </c:pt>
                <c:pt idx="1">
                  <c:v>-0.20759470666384816</c:v>
                </c:pt>
                <c:pt idx="2">
                  <c:v>-6.3152103988262098E-4</c:v>
                </c:pt>
                <c:pt idx="3">
                  <c:v>-5.9560697876283264E-2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10-473C-96A2-C082EB18A3FD}"/>
            </c:ext>
          </c:extLst>
        </c:ser>
        <c:ser>
          <c:idx val="10"/>
          <c:order val="10"/>
          <c:tx>
            <c:strRef>
              <c:f>ah_analysis!$B$13</c:f>
              <c:strCache>
                <c:ptCount val="1"/>
                <c:pt idx="0">
                  <c:v>partitioning_enthalpie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ah_analysis!$H$13:$K$13</c:f>
              <c:numCache>
                <c:formatCode>0.00</c:formatCode>
                <c:ptCount val="4"/>
                <c:pt idx="0">
                  <c:v>-1.645131120247445E-3</c:v>
                </c:pt>
                <c:pt idx="1">
                  <c:v>-0.21607330305566463</c:v>
                </c:pt>
                <c:pt idx="2">
                  <c:v>-4.3439676924172943E-4</c:v>
                </c:pt>
                <c:pt idx="3">
                  <c:v>-6.2226941846173056E-2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10-473C-96A2-C082EB18A3FD}"/>
            </c:ext>
          </c:extLst>
        </c:ser>
        <c:ser>
          <c:idx val="11"/>
          <c:order val="11"/>
          <c:tx>
            <c:strRef>
              <c:f>ah_analysis!$B$14</c:f>
              <c:strCache>
                <c:ptCount val="1"/>
                <c:pt idx="0">
                  <c:v>flow_rate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ah_analysis!$H$14:$K$14</c:f>
              <c:numCache>
                <c:formatCode>0.00</c:formatCode>
                <c:ptCount val="4"/>
                <c:pt idx="0">
                  <c:v>-9.8993108362198656E-3</c:v>
                </c:pt>
                <c:pt idx="1">
                  <c:v>-0.37248915446017083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10-473C-96A2-C082EB18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05696"/>
        <c:axId val="646816736"/>
      </c:barChart>
      <c:catAx>
        <c:axId val="6468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6736"/>
        <c:crosses val="autoZero"/>
        <c:auto val="1"/>
        <c:lblAlgn val="ctr"/>
        <c:lblOffset val="100"/>
        <c:noMultiLvlLbl val="0"/>
      </c:catAx>
      <c:valAx>
        <c:axId val="646816736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median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1139824</xdr:colOff>
      <xdr:row>54</xdr:row>
      <xdr:rowOff>79374</xdr:rowOff>
    </xdr:from>
    <xdr:to>
      <xdr:col>9</xdr:col>
      <xdr:colOff>285750</xdr:colOff>
      <xdr:row>77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DCE44-F513-4827-AC4D-11098076A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30</xdr:row>
      <xdr:rowOff>139700</xdr:rowOff>
    </xdr:from>
    <xdr:to>
      <xdr:col>9</xdr:col>
      <xdr:colOff>736600</xdr:colOff>
      <xdr:row>53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7BF29-BB17-4FB4-9773-1EC263223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wrwater-my.sharepoint.com/personal/alex_hockin_kwrwater_nl/Documents/VEWIN%20Permatie/pipepermcalc/research/Monte_carlo/output/sensitivity_results_ah.xlsx" TargetMode="External"/><Relationship Id="rId1" Type="http://schemas.openxmlformats.org/officeDocument/2006/relationships/externalLinkPath" Target="sensitivity_results_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h_analysis"/>
      <sheetName val="Input_values"/>
      <sheetName val="Mean_summary"/>
      <sheetName val="Peak_summary"/>
      <sheetName val="peak_1%"/>
      <sheetName val="mean_1%"/>
      <sheetName val="peak_std"/>
      <sheetName val="mean_std"/>
    </sheetNames>
    <sheetDataSet>
      <sheetData sheetId="0">
        <row r="1">
          <cell r="H1" t="str">
            <v>mean</v>
          </cell>
          <cell r="J1" t="str">
            <v>peak</v>
          </cell>
        </row>
        <row r="2">
          <cell r="H2" t="str">
            <v>median + 1% (%)</v>
          </cell>
          <cell r="I2" t="str">
            <v>median + stdev (%)</v>
          </cell>
          <cell r="J2" t="str">
            <v>median + 1% (%)</v>
          </cell>
          <cell r="K2" t="str">
            <v>median + stdev (%)</v>
          </cell>
        </row>
        <row r="3">
          <cell r="B3" t="str">
            <v>concentration_soil</v>
          </cell>
          <cell r="H3">
            <v>1.0000041339599974E-2</v>
          </cell>
          <cell r="I3">
            <v>214.31220342337801</v>
          </cell>
          <cell r="J3">
            <v>1.0000024343072011E-2</v>
          </cell>
          <cell r="K3">
            <v>214.23463342892109</v>
          </cell>
        </row>
        <row r="4">
          <cell r="B4" t="str">
            <v>log_Kpw_ref</v>
          </cell>
          <cell r="H4">
            <v>3.8662975791289078E-2</v>
          </cell>
          <cell r="I4">
            <v>1.060289114984458</v>
          </cell>
          <cell r="J4">
            <v>1.0061640446275E-2</v>
          </cell>
          <cell r="K4">
            <v>0.21019190958814193</v>
          </cell>
        </row>
        <row r="5">
          <cell r="B5" t="str">
            <v>length_plume</v>
          </cell>
          <cell r="H5">
            <v>7.7622235370029546E-3</v>
          </cell>
          <cell r="I5">
            <v>0.89096548582243895</v>
          </cell>
          <cell r="J5">
            <v>0</v>
          </cell>
          <cell r="K5">
            <v>0</v>
          </cell>
        </row>
        <row r="6">
          <cell r="B6" t="str">
            <v>log_Dp_ref</v>
          </cell>
          <cell r="H6">
            <v>0.30454454426222699</v>
          </cell>
          <cell r="I6">
            <v>0.5692766784704919</v>
          </cell>
          <cell r="J6">
            <v>0.18296469771078794</v>
          </cell>
          <cell r="K6">
            <v>0.32949374261091102</v>
          </cell>
        </row>
        <row r="7">
          <cell r="B7" t="str">
            <v>inner_diameter</v>
          </cell>
          <cell r="H7">
            <v>1.0000000000000009E-2</v>
          </cell>
          <cell r="I7">
            <v>0.15688539881149599</v>
          </cell>
          <cell r="J7">
            <v>-9.9009900990103539E-3</v>
          </cell>
          <cell r="K7">
            <v>-0.13562299486053664</v>
          </cell>
        </row>
        <row r="8">
          <cell r="B8" t="str">
            <v>length_fraction_middle_point</v>
          </cell>
          <cell r="H8">
            <v>2.237776462995944E-3</v>
          </cell>
          <cell r="I8">
            <v>0.13046945923587394</v>
          </cell>
          <cell r="J8">
            <v>0</v>
          </cell>
          <cell r="K8">
            <v>0</v>
          </cell>
        </row>
        <row r="9">
          <cell r="B9" t="str">
            <v>pipe_length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 t="str">
            <v>DIFFUSION_A_C</v>
          </cell>
          <cell r="H10">
            <v>-8.9846846008283521E-3</v>
          </cell>
          <cell r="I10">
            <v>-8.4431097007306444E-2</v>
          </cell>
          <cell r="J10">
            <v>-5.6883187796206158E-3</v>
          </cell>
          <cell r="K10">
            <v>-5.4224094103023313E-2</v>
          </cell>
        </row>
        <row r="11">
          <cell r="B11" t="str">
            <v>activattion_energy</v>
          </cell>
          <cell r="H11">
            <v>-6.9985282468018051E-3</v>
          </cell>
          <cell r="I11">
            <v>-0.19519123698429797</v>
          </cell>
          <cell r="J11">
            <v>-4.4294663249221378E-3</v>
          </cell>
          <cell r="K11">
            <v>-0.12823895768011162</v>
          </cell>
        </row>
        <row r="12">
          <cell r="B12" t="str">
            <v>PARTITIONING_A_C</v>
          </cell>
          <cell r="H12">
            <v>-2.3907392281150575E-3</v>
          </cell>
          <cell r="I12">
            <v>-0.20759470666384816</v>
          </cell>
          <cell r="J12">
            <v>-6.3152103988262098E-4</v>
          </cell>
          <cell r="K12">
            <v>-5.9560697876283264E-2</v>
          </cell>
        </row>
        <row r="13">
          <cell r="B13" t="str">
            <v>partitioning_enthalpie</v>
          </cell>
          <cell r="H13">
            <v>-1.645131120247445E-3</v>
          </cell>
          <cell r="I13">
            <v>-0.21607330305566463</v>
          </cell>
          <cell r="J13">
            <v>-4.3439676924172943E-4</v>
          </cell>
          <cell r="K13">
            <v>-6.2226941846173056E-2</v>
          </cell>
        </row>
        <row r="14">
          <cell r="B14" t="str">
            <v>flow_rate</v>
          </cell>
          <cell r="H14">
            <v>-9.8993108362198656E-3</v>
          </cell>
          <cell r="I14">
            <v>-0.37248915446017083</v>
          </cell>
          <cell r="J14">
            <v>0</v>
          </cell>
          <cell r="K1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4306-736E-479E-8047-C80D4CE7333D}">
  <dimension ref="A1:K29"/>
  <sheetViews>
    <sheetView workbookViewId="0">
      <selection activeCell="I27" sqref="I27"/>
    </sheetView>
  </sheetViews>
  <sheetFormatPr defaultRowHeight="14.5" x14ac:dyDescent="0.35"/>
  <cols>
    <col min="2" max="2" width="26.1796875" bestFit="1" customWidth="1"/>
    <col min="3" max="3" width="14.7265625" bestFit="1" customWidth="1"/>
    <col min="4" max="4" width="16.81640625" bestFit="1" customWidth="1"/>
    <col min="5" max="5" width="14.7265625" bestFit="1" customWidth="1"/>
    <col min="6" max="6" width="16.81640625" bestFit="1" customWidth="1"/>
    <col min="7" max="7" width="14" bestFit="1" customWidth="1"/>
    <col min="8" max="8" width="14.7265625" bestFit="1" customWidth="1"/>
    <col min="9" max="9" width="20.54296875" bestFit="1" customWidth="1"/>
    <col min="10" max="10" width="14.7265625" bestFit="1" customWidth="1"/>
    <col min="11" max="11" width="16.81640625" bestFit="1" customWidth="1"/>
  </cols>
  <sheetData>
    <row r="1" spans="1:11" x14ac:dyDescent="0.35">
      <c r="C1" s="26" t="s">
        <v>33</v>
      </c>
      <c r="D1" s="26"/>
      <c r="E1" s="26" t="s">
        <v>34</v>
      </c>
      <c r="F1" s="26"/>
      <c r="H1" s="26" t="s">
        <v>33</v>
      </c>
      <c r="I1" s="26"/>
      <c r="J1" s="26" t="s">
        <v>34</v>
      </c>
      <c r="K1" s="26"/>
    </row>
    <row r="2" spans="1:11" x14ac:dyDescent="0.35">
      <c r="C2" s="27" t="s">
        <v>19</v>
      </c>
      <c r="D2" s="27" t="s">
        <v>17</v>
      </c>
      <c r="E2" s="27" t="s">
        <v>19</v>
      </c>
      <c r="F2" s="27" t="s">
        <v>17</v>
      </c>
      <c r="H2" s="27" t="s">
        <v>19</v>
      </c>
      <c r="I2" s="27" t="s">
        <v>17</v>
      </c>
      <c r="J2" s="27" t="s">
        <v>19</v>
      </c>
      <c r="K2" s="27" t="s">
        <v>17</v>
      </c>
    </row>
    <row r="3" spans="1:11" x14ac:dyDescent="0.35">
      <c r="A3">
        <v>1</v>
      </c>
      <c r="B3" s="27" t="s">
        <v>4</v>
      </c>
      <c r="C3" s="28">
        <v>1.0100000413396</v>
      </c>
      <c r="D3" s="29">
        <v>215.31220342337801</v>
      </c>
      <c r="E3" s="28">
        <v>1.010000024343072</v>
      </c>
      <c r="F3" s="29">
        <v>215.23463342892109</v>
      </c>
      <c r="H3" s="30">
        <f>C3-1</f>
        <v>1.0000041339599974E-2</v>
      </c>
      <c r="I3" s="30">
        <f>D3-1</f>
        <v>214.31220342337801</v>
      </c>
      <c r="J3" s="30">
        <f>E3-1</f>
        <v>1.0000024343072011E-2</v>
      </c>
      <c r="K3" s="30">
        <f>F3-1</f>
        <v>214.23463342892109</v>
      </c>
    </row>
    <row r="4" spans="1:11" x14ac:dyDescent="0.35">
      <c r="A4">
        <v>8</v>
      </c>
      <c r="B4" s="27" t="s">
        <v>11</v>
      </c>
      <c r="C4" s="28">
        <v>1.0386629757912891</v>
      </c>
      <c r="D4" s="28">
        <v>2.060289114984458</v>
      </c>
      <c r="E4" s="28">
        <v>1.010061640446275</v>
      </c>
      <c r="F4" s="28">
        <v>1.2101919095881419</v>
      </c>
      <c r="H4" s="30">
        <f>C4-1</f>
        <v>3.8662975791289078E-2</v>
      </c>
      <c r="I4" s="30">
        <f>D4-1</f>
        <v>1.060289114984458</v>
      </c>
      <c r="J4" s="30">
        <f>E4-1</f>
        <v>1.0061640446275E-2</v>
      </c>
      <c r="K4" s="30">
        <f>F4-1</f>
        <v>0.21019190958814193</v>
      </c>
    </row>
    <row r="5" spans="1:11" x14ac:dyDescent="0.35">
      <c r="A5">
        <v>4</v>
      </c>
      <c r="B5" s="27" t="s">
        <v>7</v>
      </c>
      <c r="C5" s="28">
        <v>1.007762223537003</v>
      </c>
      <c r="D5" s="28">
        <v>1.890965485822439</v>
      </c>
      <c r="E5" s="28">
        <v>1</v>
      </c>
      <c r="F5" s="28">
        <v>1</v>
      </c>
      <c r="H5" s="30">
        <f>C5-1</f>
        <v>7.7622235370029546E-3</v>
      </c>
      <c r="I5" s="30">
        <f>D5-1</f>
        <v>0.89096548582243895</v>
      </c>
      <c r="J5" s="30">
        <f>E5-1</f>
        <v>0</v>
      </c>
      <c r="K5" s="30">
        <f>F5-1</f>
        <v>0</v>
      </c>
    </row>
    <row r="6" spans="1:11" x14ac:dyDescent="0.35">
      <c r="A6">
        <v>7</v>
      </c>
      <c r="B6" s="27" t="s">
        <v>10</v>
      </c>
      <c r="C6" s="28">
        <v>1.304544544262227</v>
      </c>
      <c r="D6" s="28">
        <v>1.5692766784704919</v>
      </c>
      <c r="E6" s="28">
        <v>1.1829646977107879</v>
      </c>
      <c r="F6" s="28">
        <v>1.329493742610911</v>
      </c>
      <c r="H6" s="30">
        <f>C6-1</f>
        <v>0.30454454426222699</v>
      </c>
      <c r="I6" s="30">
        <f>D6-1</f>
        <v>0.5692766784704919</v>
      </c>
      <c r="J6" s="30">
        <f>E6-1</f>
        <v>0.18296469771078794</v>
      </c>
      <c r="K6" s="30">
        <f>F6-1</f>
        <v>0.32949374261091102</v>
      </c>
    </row>
    <row r="7" spans="1:11" x14ac:dyDescent="0.35">
      <c r="A7">
        <v>5</v>
      </c>
      <c r="B7" s="27" t="s">
        <v>8</v>
      </c>
      <c r="C7" s="28">
        <v>1.01</v>
      </c>
      <c r="D7" s="28">
        <v>1.156885398811496</v>
      </c>
      <c r="E7" s="28">
        <v>0.99009900990098965</v>
      </c>
      <c r="F7" s="28">
        <v>0.86437700513946336</v>
      </c>
      <c r="H7" s="30">
        <f>C7-1</f>
        <v>1.0000000000000009E-2</v>
      </c>
      <c r="I7" s="30">
        <f>D7-1</f>
        <v>0.15688539881149599</v>
      </c>
      <c r="J7" s="30">
        <f>E7-1</f>
        <v>-9.9009900990103539E-3</v>
      </c>
      <c r="K7" s="30">
        <f>F7-1</f>
        <v>-0.13562299486053664</v>
      </c>
    </row>
    <row r="8" spans="1:11" x14ac:dyDescent="0.35">
      <c r="A8">
        <v>3</v>
      </c>
      <c r="B8" s="31" t="s">
        <v>6</v>
      </c>
      <c r="C8" s="28">
        <v>1.0022377764629959</v>
      </c>
      <c r="D8" s="28">
        <v>1.1304694592358739</v>
      </c>
      <c r="E8" s="28">
        <v>1</v>
      </c>
      <c r="F8" s="28">
        <v>0.99999999999999978</v>
      </c>
      <c r="H8" s="30">
        <f>C8-1</f>
        <v>2.237776462995944E-3</v>
      </c>
      <c r="I8" s="30">
        <f>D8-1</f>
        <v>0.13046945923587394</v>
      </c>
      <c r="J8" s="30">
        <f>E8-1</f>
        <v>0</v>
      </c>
      <c r="K8" s="30">
        <f>F8-1</f>
        <v>0</v>
      </c>
    </row>
    <row r="9" spans="1:11" x14ac:dyDescent="0.35">
      <c r="A9">
        <v>2</v>
      </c>
      <c r="B9" s="32" t="s">
        <v>5</v>
      </c>
      <c r="C9" s="28">
        <v>1</v>
      </c>
      <c r="D9" s="28">
        <v>1</v>
      </c>
      <c r="E9" s="28">
        <v>1</v>
      </c>
      <c r="F9" s="28">
        <v>1</v>
      </c>
      <c r="H9" s="30">
        <f>C9-1</f>
        <v>0</v>
      </c>
      <c r="I9" s="30">
        <f>D9-1</f>
        <v>0</v>
      </c>
      <c r="J9" s="30">
        <f>E9-1</f>
        <v>0</v>
      </c>
      <c r="K9" s="30">
        <f>F9-1</f>
        <v>0</v>
      </c>
    </row>
    <row r="10" spans="1:11" x14ac:dyDescent="0.35">
      <c r="A10">
        <v>9</v>
      </c>
      <c r="B10" s="31" t="s">
        <v>12</v>
      </c>
      <c r="C10" s="28">
        <v>0.99101531539917165</v>
      </c>
      <c r="D10" s="28">
        <v>0.91556890299269356</v>
      </c>
      <c r="E10" s="28">
        <v>0.99431168122037938</v>
      </c>
      <c r="F10" s="28">
        <v>0.94577590589697669</v>
      </c>
      <c r="H10" s="30">
        <f>C10-1</f>
        <v>-8.9846846008283521E-3</v>
      </c>
      <c r="I10" s="30">
        <f>D10-1</f>
        <v>-8.4431097007306444E-2</v>
      </c>
      <c r="J10" s="30">
        <f>E10-1</f>
        <v>-5.6883187796206158E-3</v>
      </c>
      <c r="K10" s="30">
        <f>F10-1</f>
        <v>-5.4224094103023313E-2</v>
      </c>
    </row>
    <row r="11" spans="1:11" x14ac:dyDescent="0.35">
      <c r="A11">
        <v>11</v>
      </c>
      <c r="B11" s="27" t="s">
        <v>14</v>
      </c>
      <c r="C11" s="28">
        <v>0.99300147175319819</v>
      </c>
      <c r="D11" s="28">
        <v>0.80480876301570203</v>
      </c>
      <c r="E11" s="28">
        <v>0.99557053367507786</v>
      </c>
      <c r="F11" s="28">
        <v>0.87176104231988838</v>
      </c>
      <c r="H11" s="30">
        <f>C11-1</f>
        <v>-6.9985282468018051E-3</v>
      </c>
      <c r="I11" s="30">
        <f>D11-1</f>
        <v>-0.19519123698429797</v>
      </c>
      <c r="J11" s="30">
        <f>E11-1</f>
        <v>-4.4294663249221378E-3</v>
      </c>
      <c r="K11" s="30">
        <f>F11-1</f>
        <v>-0.12823895768011162</v>
      </c>
    </row>
    <row r="12" spans="1:11" x14ac:dyDescent="0.35">
      <c r="A12">
        <v>10</v>
      </c>
      <c r="B12" s="31" t="s">
        <v>13</v>
      </c>
      <c r="C12" s="28">
        <v>0.99760926077188494</v>
      </c>
      <c r="D12" s="28">
        <v>0.79240529333615184</v>
      </c>
      <c r="E12" s="28">
        <v>0.99936847896011738</v>
      </c>
      <c r="F12" s="28">
        <v>0.94043930212371674</v>
      </c>
      <c r="H12" s="30">
        <f>C12-1</f>
        <v>-2.3907392281150575E-3</v>
      </c>
      <c r="I12" s="30">
        <f>D12-1</f>
        <v>-0.20759470666384816</v>
      </c>
      <c r="J12" s="30">
        <f>E12-1</f>
        <v>-6.3152103988262098E-4</v>
      </c>
      <c r="K12" s="30">
        <f>F12-1</f>
        <v>-5.9560697876283264E-2</v>
      </c>
    </row>
    <row r="13" spans="1:11" x14ac:dyDescent="0.35">
      <c r="A13">
        <v>12</v>
      </c>
      <c r="B13" s="27" t="s">
        <v>15</v>
      </c>
      <c r="C13" s="28">
        <v>0.99835486887975255</v>
      </c>
      <c r="D13" s="28">
        <v>0.78392669694433537</v>
      </c>
      <c r="E13" s="28">
        <v>0.99956560323075827</v>
      </c>
      <c r="F13" s="28">
        <v>0.93777305815382694</v>
      </c>
      <c r="H13" s="30">
        <f>C13-1</f>
        <v>-1.645131120247445E-3</v>
      </c>
      <c r="I13" s="30">
        <f>D13-1</f>
        <v>-0.21607330305566463</v>
      </c>
      <c r="J13" s="30">
        <f>E13-1</f>
        <v>-4.3439676924172943E-4</v>
      </c>
      <c r="K13" s="30">
        <f>F13-1</f>
        <v>-6.2226941846173056E-2</v>
      </c>
    </row>
    <row r="14" spans="1:11" x14ac:dyDescent="0.35">
      <c r="A14">
        <v>6</v>
      </c>
      <c r="B14" s="27" t="s">
        <v>9</v>
      </c>
      <c r="C14" s="28">
        <v>0.99010068916378013</v>
      </c>
      <c r="D14" s="28">
        <v>0.62751084553982917</v>
      </c>
      <c r="E14" s="28">
        <v>1</v>
      </c>
      <c r="F14" s="28">
        <v>1</v>
      </c>
      <c r="H14" s="30">
        <f>C14-1</f>
        <v>-9.8993108362198656E-3</v>
      </c>
      <c r="I14" s="30">
        <f>D14-1</f>
        <v>-0.37248915446017083</v>
      </c>
      <c r="J14" s="30">
        <f>E14-1</f>
        <v>0</v>
      </c>
      <c r="K14" s="30">
        <f>F14-1</f>
        <v>0</v>
      </c>
    </row>
    <row r="17" spans="2:9" x14ac:dyDescent="0.35">
      <c r="C17" s="27" t="s">
        <v>0</v>
      </c>
      <c r="D17" s="27" t="s">
        <v>1</v>
      </c>
      <c r="E17" s="27" t="s">
        <v>2</v>
      </c>
      <c r="F17" s="27" t="s">
        <v>3</v>
      </c>
      <c r="G17" s="33" t="s">
        <v>35</v>
      </c>
    </row>
    <row r="18" spans="2:9" x14ac:dyDescent="0.35">
      <c r="B18" s="27" t="s">
        <v>4</v>
      </c>
      <c r="C18" s="34">
        <v>6.0595855345002368E-3</v>
      </c>
      <c r="D18" s="30">
        <v>1.297500168664635</v>
      </c>
      <c r="E18" s="34">
        <v>6.1201813898452391E-3</v>
      </c>
      <c r="F18" s="34">
        <v>1.3035597541991351</v>
      </c>
      <c r="G18" s="35">
        <f>D18/C18</f>
        <v>214.12358341627834</v>
      </c>
    </row>
    <row r="19" spans="2:9" x14ac:dyDescent="0.35">
      <c r="B19" s="27" t="s">
        <v>5</v>
      </c>
      <c r="C19" s="34">
        <v>6.9097957299999999</v>
      </c>
      <c r="D19" s="30">
        <v>10.0430458832724</v>
      </c>
      <c r="E19" s="34">
        <v>6.9788936873000003</v>
      </c>
      <c r="F19" s="34">
        <v>16.952841613272401</v>
      </c>
      <c r="G19" s="36">
        <f t="shared" ref="G19:G29" si="0">D19/C19</f>
        <v>1.4534504746166208</v>
      </c>
    </row>
    <row r="20" spans="2:9" x14ac:dyDescent="0.35">
      <c r="B20" s="27" t="s">
        <v>6</v>
      </c>
      <c r="C20" s="34">
        <v>0.5</v>
      </c>
      <c r="D20" s="30">
        <v>0.29154759474226499</v>
      </c>
      <c r="E20" s="34">
        <v>0.505</v>
      </c>
      <c r="F20" s="34">
        <v>0.79154759474226499</v>
      </c>
      <c r="G20" s="36">
        <f t="shared" si="0"/>
        <v>0.58309518948452999</v>
      </c>
    </row>
    <row r="21" spans="2:9" x14ac:dyDescent="0.35">
      <c r="B21" s="27" t="s">
        <v>7</v>
      </c>
      <c r="C21" s="34">
        <v>3.4687215927764119</v>
      </c>
      <c r="D21" s="30">
        <v>3.982232144015128</v>
      </c>
      <c r="E21" s="34">
        <v>3.5034088087041759</v>
      </c>
      <c r="F21" s="34">
        <v>7.4509537367915399</v>
      </c>
      <c r="G21" s="36">
        <f t="shared" si="0"/>
        <v>1.14804029020608</v>
      </c>
    </row>
    <row r="22" spans="2:9" x14ac:dyDescent="0.35">
      <c r="B22" s="27" t="s">
        <v>8</v>
      </c>
      <c r="C22" s="37">
        <v>1.960000038E-2</v>
      </c>
      <c r="D22" s="37">
        <v>3.075290914725757E-3</v>
      </c>
      <c r="E22" s="34">
        <v>1.97960003838E-2</v>
      </c>
      <c r="F22" s="34">
        <v>2.2675291294725761E-2</v>
      </c>
      <c r="G22" s="36">
        <f t="shared" si="0"/>
        <v>0.15690259464810058</v>
      </c>
    </row>
    <row r="23" spans="2:9" x14ac:dyDescent="0.35">
      <c r="B23" s="27" t="s">
        <v>9</v>
      </c>
      <c r="C23" s="34">
        <v>0.25</v>
      </c>
      <c r="D23" s="30">
        <v>0.14841465467473969</v>
      </c>
      <c r="E23" s="34">
        <v>0.2525</v>
      </c>
      <c r="F23" s="34">
        <v>0.39841465467473969</v>
      </c>
      <c r="G23" s="36">
        <f t="shared" si="0"/>
        <v>0.59365861869895875</v>
      </c>
    </row>
    <row r="24" spans="2:9" x14ac:dyDescent="0.35">
      <c r="B24" s="27" t="s">
        <v>10</v>
      </c>
      <c r="C24" s="34">
        <v>-11.54717333172</v>
      </c>
      <c r="D24" s="30">
        <v>0.19572320000000001</v>
      </c>
      <c r="E24" s="34">
        <v>-11.4317015984028</v>
      </c>
      <c r="F24" s="34">
        <v>-11.35145013172</v>
      </c>
      <c r="G24" s="36">
        <f t="shared" si="0"/>
        <v>-1.6949879799790468E-2</v>
      </c>
      <c r="I24" s="38">
        <f>10^C24</f>
        <v>2.836786609637412E-12</v>
      </c>
    </row>
    <row r="25" spans="2:9" x14ac:dyDescent="0.35">
      <c r="B25" s="27" t="s">
        <v>11</v>
      </c>
      <c r="C25" s="34">
        <v>1.64761</v>
      </c>
      <c r="D25" s="30">
        <v>0.31397266000000001</v>
      </c>
      <c r="E25" s="34">
        <v>1.6640861</v>
      </c>
      <c r="F25" s="34">
        <v>1.9615826599999999</v>
      </c>
      <c r="G25" s="36">
        <f t="shared" si="0"/>
        <v>0.19056248748186769</v>
      </c>
      <c r="I25">
        <f>I24*0.01</f>
        <v>2.836786609637412E-14</v>
      </c>
    </row>
    <row r="26" spans="2:9" x14ac:dyDescent="0.35">
      <c r="B26" s="27" t="s">
        <v>12</v>
      </c>
      <c r="C26" s="34">
        <v>0.78407720973558304</v>
      </c>
      <c r="D26" s="30">
        <v>7.6626449999999999E-2</v>
      </c>
      <c r="E26" s="34">
        <v>0.79191798183293882</v>
      </c>
      <c r="F26" s="34">
        <v>0.86070365973558305</v>
      </c>
      <c r="G26" s="36">
        <f t="shared" si="0"/>
        <v>9.7728194428506596E-2</v>
      </c>
      <c r="I26" s="38">
        <f>I24+I25</f>
        <v>2.8651544757337863E-12</v>
      </c>
    </row>
    <row r="27" spans="2:9" x14ac:dyDescent="0.35">
      <c r="B27" s="27" t="s">
        <v>13</v>
      </c>
      <c r="C27" s="34">
        <v>0.10396501984946301</v>
      </c>
      <c r="D27" s="30">
        <v>0.10106212000000001</v>
      </c>
      <c r="E27" s="34">
        <v>0.1050046700479576</v>
      </c>
      <c r="F27" s="34">
        <v>0.205027139849463</v>
      </c>
      <c r="G27" s="36">
        <f t="shared" si="0"/>
        <v>0.97207810998674093</v>
      </c>
      <c r="I27">
        <f>LOG10(I26)</f>
        <v>-11.542851957937357</v>
      </c>
    </row>
    <row r="28" spans="2:9" x14ac:dyDescent="0.35">
      <c r="B28" s="27" t="s">
        <v>14</v>
      </c>
      <c r="C28" s="34">
        <v>38.156061538172388</v>
      </c>
      <c r="D28" s="30">
        <v>11.795843100000001</v>
      </c>
      <c r="E28" s="34">
        <v>38.537622153554118</v>
      </c>
      <c r="F28" s="34">
        <v>49.951904638172387</v>
      </c>
      <c r="G28" s="36">
        <f t="shared" si="0"/>
        <v>0.30914729205473973</v>
      </c>
    </row>
    <row r="29" spans="2:9" x14ac:dyDescent="0.35">
      <c r="B29" s="27" t="s">
        <v>15</v>
      </c>
      <c r="C29" s="34">
        <v>8.9430527116520544</v>
      </c>
      <c r="D29" s="30">
        <v>13.2239059</v>
      </c>
      <c r="E29" s="34">
        <v>9.0324832387685756</v>
      </c>
      <c r="F29" s="34">
        <v>22.16695861165206</v>
      </c>
      <c r="G29" s="36">
        <f t="shared" si="0"/>
        <v>1.4786791855504049</v>
      </c>
    </row>
  </sheetData>
  <autoFilter ref="A2:K2" xr:uid="{66E23B61-E446-4314-B242-07BD6AA95559}">
    <sortState xmlns:xlrd2="http://schemas.microsoft.com/office/spreadsheetml/2017/richdata2" ref="A3:K14">
      <sortCondition descending="1" ref="I2"/>
    </sortState>
  </autoFilter>
  <mergeCells count="4">
    <mergeCell ref="C1:D1"/>
    <mergeCell ref="E1:F1"/>
    <mergeCell ref="H1:I1"/>
    <mergeCell ref="J1:K1"/>
  </mergeCells>
  <conditionalFormatting sqref="C3:C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:G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6.0595855345002368E-3</v>
      </c>
      <c r="C2">
        <v>1.297500168664635</v>
      </c>
      <c r="D2">
        <v>6.1201813898452391E-3</v>
      </c>
      <c r="E2">
        <v>1.3035597541991351</v>
      </c>
    </row>
    <row r="3" spans="1:5" x14ac:dyDescent="0.35">
      <c r="A3" s="1" t="s">
        <v>5</v>
      </c>
      <c r="B3">
        <v>6.9097957299999999</v>
      </c>
      <c r="C3">
        <v>10.0430458832724</v>
      </c>
      <c r="D3">
        <v>6.9788936873000003</v>
      </c>
      <c r="E3">
        <v>16.952841613272401</v>
      </c>
    </row>
    <row r="4" spans="1:5" x14ac:dyDescent="0.35">
      <c r="A4" s="1" t="s">
        <v>6</v>
      </c>
      <c r="B4">
        <v>0.5</v>
      </c>
      <c r="C4">
        <v>0.29154759474226499</v>
      </c>
      <c r="D4">
        <v>0.505</v>
      </c>
      <c r="E4">
        <v>0.79154759474226499</v>
      </c>
    </row>
    <row r="5" spans="1:5" x14ac:dyDescent="0.35">
      <c r="A5" s="1" t="s">
        <v>7</v>
      </c>
      <c r="B5">
        <v>3.4687215927764119</v>
      </c>
      <c r="C5">
        <v>3.982232144015128</v>
      </c>
      <c r="D5">
        <v>3.5034088087041759</v>
      </c>
      <c r="E5">
        <v>7.4509537367915399</v>
      </c>
    </row>
    <row r="6" spans="1:5" x14ac:dyDescent="0.35">
      <c r="A6" s="1" t="s">
        <v>8</v>
      </c>
      <c r="B6">
        <v>1.960000038E-2</v>
      </c>
      <c r="C6">
        <v>3.075290914725757E-3</v>
      </c>
      <c r="D6">
        <v>1.97960003838E-2</v>
      </c>
      <c r="E6">
        <v>2.2675291294725761E-2</v>
      </c>
    </row>
    <row r="7" spans="1:5" x14ac:dyDescent="0.35">
      <c r="A7" s="1" t="s">
        <v>9</v>
      </c>
      <c r="B7">
        <v>0.25</v>
      </c>
      <c r="C7">
        <v>0.14841465467473969</v>
      </c>
      <c r="D7">
        <v>0.2525</v>
      </c>
      <c r="E7">
        <v>0.39841465467473969</v>
      </c>
    </row>
    <row r="8" spans="1:5" x14ac:dyDescent="0.35">
      <c r="A8" s="1" t="s">
        <v>10</v>
      </c>
      <c r="B8">
        <v>-11.54717333172</v>
      </c>
      <c r="C8">
        <v>0.19572320000000001</v>
      </c>
      <c r="D8">
        <v>-11.54285195793736</v>
      </c>
      <c r="E8">
        <v>-11.35145013172</v>
      </c>
    </row>
    <row r="9" spans="1:5" x14ac:dyDescent="0.35">
      <c r="A9" s="1" t="s">
        <v>11</v>
      </c>
      <c r="B9">
        <v>1.64761</v>
      </c>
      <c r="C9">
        <v>0.31397266000000001</v>
      </c>
      <c r="D9">
        <v>1.651931373782642</v>
      </c>
      <c r="E9">
        <v>1.9615826599999999</v>
      </c>
    </row>
    <row r="10" spans="1:5" x14ac:dyDescent="0.35">
      <c r="A10" s="1" t="s">
        <v>12</v>
      </c>
      <c r="B10">
        <v>0.78407720973558304</v>
      </c>
      <c r="C10">
        <v>7.6626449999999999E-2</v>
      </c>
      <c r="D10">
        <v>0.79191798183293882</v>
      </c>
      <c r="E10">
        <v>0.86070365973558305</v>
      </c>
    </row>
    <row r="11" spans="1:5" x14ac:dyDescent="0.35">
      <c r="A11" s="1" t="s">
        <v>13</v>
      </c>
      <c r="B11">
        <v>0.10396501984946301</v>
      </c>
      <c r="C11">
        <v>0.10106212000000001</v>
      </c>
      <c r="D11">
        <v>0.1050046700479576</v>
      </c>
      <c r="E11">
        <v>0.205027139849463</v>
      </c>
    </row>
    <row r="12" spans="1:5" x14ac:dyDescent="0.35">
      <c r="A12" s="1" t="s">
        <v>14</v>
      </c>
      <c r="B12">
        <v>38.156061538172388</v>
      </c>
      <c r="C12">
        <v>11.795843100000001</v>
      </c>
      <c r="D12">
        <v>38.537622153554118</v>
      </c>
      <c r="E12">
        <v>49.951904638172387</v>
      </c>
    </row>
    <row r="13" spans="1:5" x14ac:dyDescent="0.35">
      <c r="A13" s="1" t="s">
        <v>15</v>
      </c>
      <c r="B13">
        <v>8.9430527116520544</v>
      </c>
      <c r="C13">
        <v>13.2239059</v>
      </c>
      <c r="D13">
        <v>9.0324832387685756</v>
      </c>
      <c r="E13">
        <v>22.16695861165206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B44" sqref="B44"/>
    </sheetView>
  </sheetViews>
  <sheetFormatPr defaultRowHeight="14.5" x14ac:dyDescent="0.35"/>
  <cols>
    <col min="1" max="1" width="26.1796875" bestFit="1" customWidth="1"/>
    <col min="2" max="2" width="13.6328125" bestFit="1" customWidth="1"/>
    <col min="3" max="3" width="16.81640625" bestFit="1" customWidth="1"/>
    <col min="4" max="4" width="11.81640625" bestFit="1" customWidth="1"/>
    <col min="5" max="5" width="14.7265625" bestFit="1" customWidth="1"/>
  </cols>
  <sheetData>
    <row r="1" spans="1:5" x14ac:dyDescent="0.35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5">
      <c r="A2" s="1" t="s">
        <v>4</v>
      </c>
      <c r="B2">
        <v>8.5020936126630907E-5</v>
      </c>
      <c r="C2">
        <v>215.31220342337801</v>
      </c>
      <c r="D2">
        <v>3.988215606793845E-7</v>
      </c>
      <c r="E2">
        <v>1.0100000413396</v>
      </c>
    </row>
    <row r="3" spans="1:5" x14ac:dyDescent="0.35">
      <c r="A3" s="1" t="s">
        <v>5</v>
      </c>
      <c r="B3">
        <v>3.9487281619356438E-7</v>
      </c>
      <c r="C3">
        <v>1</v>
      </c>
      <c r="D3">
        <v>3.9487281619356438E-7</v>
      </c>
      <c r="E3">
        <v>1</v>
      </c>
    </row>
    <row r="4" spans="1:5" x14ac:dyDescent="0.35">
      <c r="A4" s="1" t="s">
        <v>6</v>
      </c>
      <c r="B4">
        <v>4.463916589892853E-7</v>
      </c>
      <c r="C4">
        <v>1.1304694592358739</v>
      </c>
      <c r="D4">
        <v>3.957564532875195E-7</v>
      </c>
      <c r="E4">
        <v>1.0022377764629959</v>
      </c>
    </row>
    <row r="5" spans="1:5" x14ac:dyDescent="0.35">
      <c r="A5" s="1" t="s">
        <v>7</v>
      </c>
      <c r="B5">
        <v>7.4669086671153816E-7</v>
      </c>
      <c r="C5">
        <v>1.890965485822439</v>
      </c>
      <c r="D5">
        <v>3.9793790726154478E-7</v>
      </c>
      <c r="E5">
        <v>1.007762223537003</v>
      </c>
    </row>
    <row r="6" spans="1:5" x14ac:dyDescent="0.35">
      <c r="A6" s="1" t="s">
        <v>8</v>
      </c>
      <c r="B6">
        <v>4.568225954419103E-7</v>
      </c>
      <c r="C6">
        <v>1.156885398811496</v>
      </c>
      <c r="D6">
        <v>3.988215443554999E-7</v>
      </c>
      <c r="E6">
        <v>1.01</v>
      </c>
    </row>
    <row r="7" spans="1:5" x14ac:dyDescent="0.35">
      <c r="A7" s="1" t="s">
        <v>9</v>
      </c>
      <c r="B7">
        <v>2.4778697477031718E-7</v>
      </c>
      <c r="C7">
        <v>0.62751084553982917</v>
      </c>
      <c r="D7">
        <v>3.9096384744529081E-7</v>
      </c>
      <c r="E7">
        <v>0.99010068916378013</v>
      </c>
    </row>
    <row r="8" spans="1:5" x14ac:dyDescent="0.35">
      <c r="A8" s="1" t="s">
        <v>10</v>
      </c>
      <c r="B8">
        <v>6.1966470141452579E-7</v>
      </c>
      <c r="C8">
        <v>1.5692766784704919</v>
      </c>
      <c r="D8">
        <v>3.9882154435549878E-7</v>
      </c>
      <c r="E8">
        <v>1.0099999999999969</v>
      </c>
    </row>
    <row r="9" spans="1:5" x14ac:dyDescent="0.35">
      <c r="A9" s="1" t="s">
        <v>11</v>
      </c>
      <c r="B9">
        <v>8.1355216500685964E-7</v>
      </c>
      <c r="C9">
        <v>2.060289114984458</v>
      </c>
      <c r="D9">
        <v>3.9882154435550011E-7</v>
      </c>
      <c r="E9">
        <v>1.01</v>
      </c>
    </row>
    <row r="10" spans="1:5" x14ac:dyDescent="0.35">
      <c r="A10" s="1" t="s">
        <v>12</v>
      </c>
      <c r="B10">
        <v>3.6153327114397733E-7</v>
      </c>
      <c r="C10">
        <v>0.91556890299269356</v>
      </c>
      <c r="D10">
        <v>3.9132500848262439E-7</v>
      </c>
      <c r="E10">
        <v>0.99101531539917165</v>
      </c>
    </row>
    <row r="11" spans="1:5" x14ac:dyDescent="0.35">
      <c r="A11" s="1" t="s">
        <v>13</v>
      </c>
      <c r="B11">
        <v>3.1289930974633379E-7</v>
      </c>
      <c r="C11">
        <v>0.79240529333615184</v>
      </c>
      <c r="D11">
        <v>3.939287782617742E-7</v>
      </c>
      <c r="E11">
        <v>0.99760926077188494</v>
      </c>
    </row>
    <row r="12" spans="1:5" x14ac:dyDescent="0.35">
      <c r="A12" s="1" t="s">
        <v>14</v>
      </c>
      <c r="B12">
        <v>3.1779710274926927E-7</v>
      </c>
      <c r="C12">
        <v>0.80480876301570203</v>
      </c>
      <c r="D12">
        <v>3.9210928763553961E-7</v>
      </c>
      <c r="E12">
        <v>0.99300147175319819</v>
      </c>
    </row>
    <row r="13" spans="1:5" x14ac:dyDescent="0.35">
      <c r="A13" s="1" t="s">
        <v>15</v>
      </c>
      <c r="B13">
        <v>3.0955134251172862E-7</v>
      </c>
      <c r="C13">
        <v>0.78392669694433537</v>
      </c>
      <c r="D13">
        <v>3.9422319863510472E-7</v>
      </c>
      <c r="E13">
        <v>0.99835486887975255</v>
      </c>
    </row>
    <row r="14" spans="1:5" x14ac:dyDescent="0.35">
      <c r="A14" s="1" t="s">
        <v>20</v>
      </c>
      <c r="B14">
        <v>3.9487281619356438E-7</v>
      </c>
      <c r="C14">
        <v>1</v>
      </c>
      <c r="D14">
        <v>3.9487281619356438E-7</v>
      </c>
      <c r="E14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/>
  </sheetViews>
  <sheetFormatPr defaultRowHeight="14.5" x14ac:dyDescent="0.35"/>
  <sheetData>
    <row r="1" spans="1:5" x14ac:dyDescent="0.35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5">
      <c r="A2" s="1" t="s">
        <v>4</v>
      </c>
      <c r="B2">
        <v>7.5761098072215103E-3</v>
      </c>
      <c r="C2">
        <v>215.23463342892109</v>
      </c>
      <c r="D2">
        <v>3.5551300308026201E-5</v>
      </c>
      <c r="E2">
        <v>1.010000024343072</v>
      </c>
    </row>
    <row r="3" spans="1:5" x14ac:dyDescent="0.35">
      <c r="A3" s="1" t="s">
        <v>5</v>
      </c>
      <c r="B3">
        <v>3.5199306387294028E-5</v>
      </c>
      <c r="C3">
        <v>1</v>
      </c>
      <c r="D3">
        <v>3.5199306387294028E-5</v>
      </c>
      <c r="E3">
        <v>1</v>
      </c>
    </row>
    <row r="4" spans="1:5" x14ac:dyDescent="0.35">
      <c r="A4" s="1" t="s">
        <v>6</v>
      </c>
      <c r="B4">
        <v>3.5199306387294021E-5</v>
      </c>
      <c r="C4">
        <v>0.99999999999999978</v>
      </c>
      <c r="D4">
        <v>3.5199306387294028E-5</v>
      </c>
      <c r="E4">
        <v>1</v>
      </c>
    </row>
    <row r="5" spans="1:5" x14ac:dyDescent="0.35">
      <c r="A5" s="1" t="s">
        <v>7</v>
      </c>
      <c r="B5">
        <v>3.5199306387294028E-5</v>
      </c>
      <c r="C5">
        <v>1</v>
      </c>
      <c r="D5">
        <v>3.5199306387294028E-5</v>
      </c>
      <c r="E5">
        <v>1</v>
      </c>
    </row>
    <row r="6" spans="1:5" x14ac:dyDescent="0.35">
      <c r="A6" s="1" t="s">
        <v>8</v>
      </c>
      <c r="B6">
        <v>3.04254710380356E-5</v>
      </c>
      <c r="C6">
        <v>0.86437700513946336</v>
      </c>
      <c r="D6">
        <v>3.4850798403261398E-5</v>
      </c>
      <c r="E6">
        <v>0.99009900990098965</v>
      </c>
    </row>
    <row r="7" spans="1:5" x14ac:dyDescent="0.35">
      <c r="A7" s="1" t="s">
        <v>9</v>
      </c>
      <c r="B7">
        <v>3.5199306387294028E-5</v>
      </c>
      <c r="C7">
        <v>1</v>
      </c>
      <c r="D7">
        <v>3.5199306387294028E-5</v>
      </c>
      <c r="E7">
        <v>1</v>
      </c>
    </row>
    <row r="8" spans="1:5" x14ac:dyDescent="0.35">
      <c r="A8" s="1" t="s">
        <v>10</v>
      </c>
      <c r="B8">
        <v>4.6797257586151681E-5</v>
      </c>
      <c r="C8">
        <v>1.329493742610911</v>
      </c>
      <c r="D8">
        <v>3.5421339148539058E-5</v>
      </c>
      <c r="E8">
        <v>1.0063078731950581</v>
      </c>
    </row>
    <row r="9" spans="1:5" x14ac:dyDescent="0.35">
      <c r="A9" s="1" t="s">
        <v>11</v>
      </c>
      <c r="B9">
        <v>4.2597915813017448E-5</v>
      </c>
      <c r="C9">
        <v>1.2101919095881419</v>
      </c>
      <c r="D9">
        <v>3.5291853925036928E-5</v>
      </c>
      <c r="E9">
        <v>1.002629243222142</v>
      </c>
    </row>
    <row r="10" spans="1:5" x14ac:dyDescent="0.35">
      <c r="A10" s="1" t="s">
        <v>12</v>
      </c>
      <c r="B10">
        <v>3.3290655885388252E-5</v>
      </c>
      <c r="C10">
        <v>0.94577590589697669</v>
      </c>
      <c r="D10">
        <v>3.4999081511741572E-5</v>
      </c>
      <c r="E10">
        <v>0.99431168122037938</v>
      </c>
    </row>
    <row r="11" spans="1:5" x14ac:dyDescent="0.35">
      <c r="A11" s="1" t="s">
        <v>13</v>
      </c>
      <c r="B11">
        <v>3.3102811134105679E-5</v>
      </c>
      <c r="C11">
        <v>0.94043930212371674</v>
      </c>
      <c r="D11">
        <v>3.5177077284721183E-5</v>
      </c>
      <c r="E11">
        <v>0.99936847896011738</v>
      </c>
    </row>
    <row r="12" spans="1:5" x14ac:dyDescent="0.35">
      <c r="A12" s="1" t="s">
        <v>14</v>
      </c>
      <c r="B12">
        <v>3.0685384025124548E-5</v>
      </c>
      <c r="C12">
        <v>0.87176104231988838</v>
      </c>
      <c r="D12">
        <v>3.5043392244990892E-5</v>
      </c>
      <c r="E12">
        <v>0.99557053367507786</v>
      </c>
    </row>
    <row r="13" spans="1:5" x14ac:dyDescent="0.35">
      <c r="A13" s="1" t="s">
        <v>15</v>
      </c>
      <c r="B13">
        <v>3.3008961195706253E-5</v>
      </c>
      <c r="C13">
        <v>0.93777305815382694</v>
      </c>
      <c r="D13">
        <v>3.5184015922319839E-5</v>
      </c>
      <c r="E13">
        <v>0.99956560323075827</v>
      </c>
    </row>
    <row r="14" spans="1:5" x14ac:dyDescent="0.35">
      <c r="A14" s="1" t="s">
        <v>21</v>
      </c>
      <c r="B14">
        <v>3.5199306387294028E-5</v>
      </c>
      <c r="C14">
        <v>1</v>
      </c>
      <c r="D14">
        <v>3.5199306387294028E-5</v>
      </c>
      <c r="E1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"/>
  <sheetViews>
    <sheetView workbookViewId="0"/>
  </sheetViews>
  <sheetFormatPr defaultRowHeight="14.5" x14ac:dyDescent="0.35"/>
  <sheetData>
    <row r="1" spans="1:24" x14ac:dyDescent="0.35">
      <c r="B1" s="1" t="s">
        <v>22</v>
      </c>
      <c r="C1" s="1" t="s">
        <v>23</v>
      </c>
      <c r="D1" s="1" t="s">
        <v>4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28</v>
      </c>
      <c r="O1" s="1" t="s">
        <v>10</v>
      </c>
      <c r="P1" s="1" t="s">
        <v>11</v>
      </c>
      <c r="Q1" s="1" t="s">
        <v>29</v>
      </c>
      <c r="R1" s="1" t="s">
        <v>30</v>
      </c>
      <c r="S1" s="1" t="s">
        <v>12</v>
      </c>
      <c r="T1" s="1" t="s">
        <v>13</v>
      </c>
      <c r="U1" s="1" t="s">
        <v>31</v>
      </c>
      <c r="V1" s="1" t="s">
        <v>32</v>
      </c>
      <c r="W1" s="1" t="s">
        <v>14</v>
      </c>
      <c r="X1" s="1" t="s">
        <v>15</v>
      </c>
    </row>
    <row r="2" spans="1:24" x14ac:dyDescent="0.35">
      <c r="A2" s="1" t="s">
        <v>4</v>
      </c>
      <c r="B2" s="2">
        <v>1.010000024343072</v>
      </c>
      <c r="C2" s="2">
        <v>3.5551300308026201E-5</v>
      </c>
      <c r="D2" s="2">
        <v>6.1201813898452391E-3</v>
      </c>
      <c r="E2" s="2">
        <v>4.0209591746086029E-3</v>
      </c>
      <c r="F2" s="3">
        <v>1.4721392190938101</v>
      </c>
      <c r="G2" s="4">
        <v>-12.24429479261075</v>
      </c>
      <c r="H2" s="5">
        <v>2.2343607963882062</v>
      </c>
      <c r="I2" s="5">
        <v>6.9097957299999999</v>
      </c>
      <c r="J2" s="5">
        <v>0.5</v>
      </c>
      <c r="K2" s="5">
        <v>3.4687215927764119</v>
      </c>
      <c r="L2" s="5">
        <v>1.960000038E-2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-0.39203701969794341</v>
      </c>
      <c r="R2" s="2">
        <v>-0.103964809663256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35">
      <c r="A3" s="1" t="s">
        <v>5</v>
      </c>
      <c r="B3" s="6">
        <v>1</v>
      </c>
      <c r="C3" s="6">
        <v>3.5199306387294028E-5</v>
      </c>
      <c r="D3" s="5">
        <v>6.0595855345002368E-3</v>
      </c>
      <c r="E3" s="5">
        <v>3.9811476976322801E-3</v>
      </c>
      <c r="F3" s="3">
        <v>1.4721392170127581</v>
      </c>
      <c r="G3" s="4">
        <v>-12.244294808305501</v>
      </c>
      <c r="H3" s="5">
        <v>2.2343607963882062</v>
      </c>
      <c r="I3" s="2">
        <v>6.9788936873000003</v>
      </c>
      <c r="J3" s="5">
        <v>0.5</v>
      </c>
      <c r="K3" s="5">
        <v>3.4687215927764119</v>
      </c>
      <c r="L3" s="5">
        <v>1.960000038E-2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-0.3920370353926943</v>
      </c>
      <c r="R3" s="2">
        <v>-0.10396481174430749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35">
      <c r="A4" s="1" t="s">
        <v>6</v>
      </c>
      <c r="B4" s="6">
        <v>1</v>
      </c>
      <c r="C4" s="6">
        <v>3.5199306387294028E-5</v>
      </c>
      <c r="D4" s="5">
        <v>6.0595855345002368E-3</v>
      </c>
      <c r="E4" s="5">
        <v>3.9811476976322801E-3</v>
      </c>
      <c r="F4" s="3">
        <v>1.4721392170127581</v>
      </c>
      <c r="G4" s="4">
        <v>-12.244294808305501</v>
      </c>
      <c r="H4" s="7">
        <v>2.2393607963882061</v>
      </c>
      <c r="I4" s="5">
        <v>6.9097957299999999</v>
      </c>
      <c r="J4" s="2">
        <v>0.505</v>
      </c>
      <c r="K4" s="5">
        <v>3.4687215927764119</v>
      </c>
      <c r="L4" s="5">
        <v>1.960000038E-2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-0.3920370353926943</v>
      </c>
      <c r="R4" s="2">
        <v>-0.10396481174430749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35">
      <c r="A5" s="1" t="s">
        <v>7</v>
      </c>
      <c r="B5" s="6">
        <v>1</v>
      </c>
      <c r="C5" s="6">
        <v>3.5199306387294028E-5</v>
      </c>
      <c r="D5" s="5">
        <v>6.0595855345002368E-3</v>
      </c>
      <c r="E5" s="5">
        <v>3.9811476976322801E-3</v>
      </c>
      <c r="F5" s="3">
        <v>1.4721392170127581</v>
      </c>
      <c r="G5" s="4">
        <v>-12.244294808305501</v>
      </c>
      <c r="H5" s="2">
        <v>2.251704404352088</v>
      </c>
      <c r="I5" s="5">
        <v>6.9097957299999999</v>
      </c>
      <c r="J5" s="5">
        <v>0.5</v>
      </c>
      <c r="K5" s="2">
        <v>3.5034088087041759</v>
      </c>
      <c r="L5" s="5">
        <v>1.960000038E-2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-0.3920370353926943</v>
      </c>
      <c r="R5" s="2">
        <v>-0.10396481174430749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35">
      <c r="A6" s="1" t="s">
        <v>8</v>
      </c>
      <c r="B6" s="5">
        <v>0.99009900990098965</v>
      </c>
      <c r="C6" s="5">
        <v>3.4850798403261398E-5</v>
      </c>
      <c r="D6" s="5">
        <v>6.0595855345002368E-3</v>
      </c>
      <c r="E6" s="5">
        <v>3.9811476976322801E-3</v>
      </c>
      <c r="F6" s="3">
        <v>1.4721392170127581</v>
      </c>
      <c r="G6" s="4">
        <v>-12.244294808305501</v>
      </c>
      <c r="H6" s="5">
        <v>2.2343607963882062</v>
      </c>
      <c r="I6" s="5">
        <v>6.9097957299999999</v>
      </c>
      <c r="J6" s="5">
        <v>0.5</v>
      </c>
      <c r="K6" s="5">
        <v>3.4687215927764119</v>
      </c>
      <c r="L6" s="2">
        <v>1.97960003838E-2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-0.3920370353926943</v>
      </c>
      <c r="R6" s="2">
        <v>-0.10396481174430749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35">
      <c r="A7" s="1" t="s">
        <v>9</v>
      </c>
      <c r="B7" s="6">
        <v>1</v>
      </c>
      <c r="C7" s="6">
        <v>3.5199306387294028E-5</v>
      </c>
      <c r="D7" s="5">
        <v>6.0595855345002368E-3</v>
      </c>
      <c r="E7" s="5">
        <v>3.9811476976322801E-3</v>
      </c>
      <c r="F7" s="3">
        <v>1.4721392170127581</v>
      </c>
      <c r="G7" s="4">
        <v>-12.244294808305501</v>
      </c>
      <c r="H7" s="5">
        <v>2.2343607963882062</v>
      </c>
      <c r="I7" s="5">
        <v>6.9097957299999999</v>
      </c>
      <c r="J7" s="5">
        <v>0.5</v>
      </c>
      <c r="K7" s="5">
        <v>3.4687215927764119</v>
      </c>
      <c r="L7" s="5">
        <v>1.960000038E-2</v>
      </c>
      <c r="M7" s="2">
        <v>0.2525</v>
      </c>
      <c r="N7" s="5">
        <v>2.7000000000000001E-3</v>
      </c>
      <c r="O7" s="5">
        <v>-11.54717333172</v>
      </c>
      <c r="P7" s="5">
        <v>1.64761</v>
      </c>
      <c r="Q7" s="2">
        <v>-0.3920370353926943</v>
      </c>
      <c r="R7" s="2">
        <v>-0.10396481174430749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35">
      <c r="A8" s="1" t="s">
        <v>10</v>
      </c>
      <c r="B8" s="8">
        <v>1.0063078731950581</v>
      </c>
      <c r="C8" s="8">
        <v>3.5421339148539058E-5</v>
      </c>
      <c r="D8" s="5">
        <v>6.0595855345002368E-3</v>
      </c>
      <c r="E8" s="5">
        <v>3.9811476976322801E-3</v>
      </c>
      <c r="F8" s="3">
        <v>1.4721392170127581</v>
      </c>
      <c r="G8" s="2">
        <v>-12.239973434522859</v>
      </c>
      <c r="H8" s="5">
        <v>2.2343607963882062</v>
      </c>
      <c r="I8" s="5">
        <v>6.9097957299999999</v>
      </c>
      <c r="J8" s="5">
        <v>0.5</v>
      </c>
      <c r="K8" s="5">
        <v>3.4687215927764119</v>
      </c>
      <c r="L8" s="5">
        <v>1.960000038E-2</v>
      </c>
      <c r="M8" s="5">
        <v>0.25</v>
      </c>
      <c r="N8" s="5">
        <v>2.7000000000000001E-3</v>
      </c>
      <c r="O8" s="2">
        <v>-11.54285195793736</v>
      </c>
      <c r="P8" s="5">
        <v>1.64761</v>
      </c>
      <c r="Q8" s="2">
        <v>-0.3920370353926943</v>
      </c>
      <c r="R8" s="2">
        <v>-0.10396481174430749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35">
      <c r="A9" s="1" t="s">
        <v>11</v>
      </c>
      <c r="B9" s="9">
        <v>1.002629243222142</v>
      </c>
      <c r="C9" s="9">
        <v>3.5291853925036928E-5</v>
      </c>
      <c r="D9" s="5">
        <v>6.0595855345002368E-3</v>
      </c>
      <c r="E9" s="5">
        <v>3.9811476976322801E-3</v>
      </c>
      <c r="F9" s="2">
        <v>1.4764605907954009</v>
      </c>
      <c r="G9" s="4">
        <v>-12.244294808305501</v>
      </c>
      <c r="H9" s="5">
        <v>2.2343607963882062</v>
      </c>
      <c r="I9" s="5">
        <v>6.9097957299999999</v>
      </c>
      <c r="J9" s="5">
        <v>0.5</v>
      </c>
      <c r="K9" s="5">
        <v>3.4687215927764119</v>
      </c>
      <c r="L9" s="5">
        <v>1.960000038E-2</v>
      </c>
      <c r="M9" s="5">
        <v>0.25</v>
      </c>
      <c r="N9" s="5">
        <v>2.7000000000000001E-3</v>
      </c>
      <c r="O9" s="5">
        <v>-11.54717333172</v>
      </c>
      <c r="P9" s="2">
        <v>1.651931373782642</v>
      </c>
      <c r="Q9" s="2">
        <v>-0.3920370353926943</v>
      </c>
      <c r="R9" s="2">
        <v>-0.10396481174430749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35">
      <c r="A10" s="1" t="s">
        <v>12</v>
      </c>
      <c r="B10" s="10">
        <v>0.99431168122037938</v>
      </c>
      <c r="C10" s="10">
        <v>3.4999081511741572E-5</v>
      </c>
      <c r="D10" s="5">
        <v>6.0595855345002368E-3</v>
      </c>
      <c r="E10" s="5">
        <v>3.9811476976322801E-3</v>
      </c>
      <c r="F10" s="3">
        <v>1.4721392170127581</v>
      </c>
      <c r="G10" s="5">
        <v>-12.24821517865943</v>
      </c>
      <c r="H10" s="5">
        <v>2.2343607963882062</v>
      </c>
      <c r="I10" s="5">
        <v>6.9097957299999999</v>
      </c>
      <c r="J10" s="5">
        <v>0.5</v>
      </c>
      <c r="K10" s="5">
        <v>3.4687215927764119</v>
      </c>
      <c r="L10" s="5">
        <v>1.960000038E-2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-0.39595740574662119</v>
      </c>
      <c r="R10" s="2">
        <v>-0.10396481174430749</v>
      </c>
      <c r="S10" s="2">
        <v>0.79191798183293882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35">
      <c r="A11" s="1" t="s">
        <v>13</v>
      </c>
      <c r="B11" s="11">
        <v>0.99936847896011738</v>
      </c>
      <c r="C11" s="11">
        <v>3.5177077284721183E-5</v>
      </c>
      <c r="D11" s="5">
        <v>6.0595855345002368E-3</v>
      </c>
      <c r="E11" s="5">
        <v>3.9811476976322801E-3</v>
      </c>
      <c r="F11" s="5">
        <v>1.471099568895315</v>
      </c>
      <c r="G11" s="4">
        <v>-12.244294808305501</v>
      </c>
      <c r="H11" s="5">
        <v>2.2343607963882062</v>
      </c>
      <c r="I11" s="5">
        <v>6.9097957299999999</v>
      </c>
      <c r="J11" s="5">
        <v>0.5</v>
      </c>
      <c r="K11" s="5">
        <v>3.4687215927764119</v>
      </c>
      <c r="L11" s="5">
        <v>1.960000038E-2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-0.3920370353926943</v>
      </c>
      <c r="R11" s="5">
        <v>-0.1050044598617506</v>
      </c>
      <c r="S11" s="5">
        <v>0.78407720973558304</v>
      </c>
      <c r="T11" s="2">
        <v>0.1050046700479576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35">
      <c r="A12" s="1" t="s">
        <v>14</v>
      </c>
      <c r="B12" s="12">
        <v>0.99557053367507786</v>
      </c>
      <c r="C12" s="12">
        <v>3.5043392244990892E-5</v>
      </c>
      <c r="D12" s="5">
        <v>6.0595855345002368E-3</v>
      </c>
      <c r="E12" s="5">
        <v>3.9811476976322801E-3</v>
      </c>
      <c r="F12" s="3">
        <v>1.4721392170127581</v>
      </c>
      <c r="G12" s="13">
        <v>-12.24734565271743</v>
      </c>
      <c r="H12" s="5">
        <v>2.2343607963882062</v>
      </c>
      <c r="I12" s="5">
        <v>6.9097957299999999</v>
      </c>
      <c r="J12" s="5">
        <v>0.5</v>
      </c>
      <c r="K12" s="5">
        <v>3.4687215927764119</v>
      </c>
      <c r="L12" s="5">
        <v>1.960000038E-2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-0.3920370353926943</v>
      </c>
      <c r="R12" s="2">
        <v>-0.10396481174430749</v>
      </c>
      <c r="S12" s="5">
        <v>0.78407720973558304</v>
      </c>
      <c r="T12" s="5">
        <v>0.10396501984946301</v>
      </c>
      <c r="U12" s="5">
        <v>-0.30813528560473508</v>
      </c>
      <c r="V12" s="2">
        <v>-7.1505971242934244E-2</v>
      </c>
      <c r="W12" s="2">
        <v>38.537622153554118</v>
      </c>
      <c r="X12" s="5">
        <v>8.9430527116520544</v>
      </c>
    </row>
    <row r="13" spans="1:24" x14ac:dyDescent="0.35">
      <c r="A13" s="1" t="s">
        <v>15</v>
      </c>
      <c r="B13" s="4">
        <v>0.99956560323075827</v>
      </c>
      <c r="C13" s="4">
        <v>3.5184015922319839E-5</v>
      </c>
      <c r="D13" s="5">
        <v>6.0595855345002368E-3</v>
      </c>
      <c r="E13" s="5">
        <v>3.9811476976322801E-3</v>
      </c>
      <c r="F13" s="14">
        <v>1.471424157300329</v>
      </c>
      <c r="G13" s="4">
        <v>-12.244294808305501</v>
      </c>
      <c r="H13" s="5">
        <v>2.2343607963882062</v>
      </c>
      <c r="I13" s="5">
        <v>6.9097957299999999</v>
      </c>
      <c r="J13" s="5">
        <v>0.5</v>
      </c>
      <c r="K13" s="5">
        <v>3.4687215927764119</v>
      </c>
      <c r="L13" s="5">
        <v>1.960000038E-2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-0.3920370353926943</v>
      </c>
      <c r="R13" s="2">
        <v>-0.10396481174430749</v>
      </c>
      <c r="S13" s="5">
        <v>0.78407720973558304</v>
      </c>
      <c r="T13" s="5">
        <v>0.10396501984946301</v>
      </c>
      <c r="U13" s="2">
        <v>-0.30508444119280698</v>
      </c>
      <c r="V13" s="5">
        <v>-7.2221030955363599E-2</v>
      </c>
      <c r="W13" s="5">
        <v>38.156061538172388</v>
      </c>
      <c r="X13" s="2">
        <v>9.0324832387685756</v>
      </c>
    </row>
    <row r="14" spans="1:24" x14ac:dyDescent="0.35">
      <c r="A14" s="1" t="s">
        <v>21</v>
      </c>
      <c r="B14" s="6">
        <v>1</v>
      </c>
      <c r="C14" s="6">
        <v>3.5199306387294028E-5</v>
      </c>
      <c r="D14" s="5">
        <v>6.0595855345002368E-3</v>
      </c>
      <c r="E14" s="5">
        <v>3.9811476976322801E-3</v>
      </c>
      <c r="F14" s="3">
        <v>1.4721392170127581</v>
      </c>
      <c r="G14" s="4">
        <v>-12.244294808305501</v>
      </c>
      <c r="H14" s="5">
        <v>2.2343607963882062</v>
      </c>
      <c r="I14" s="5">
        <v>6.9097957299999999</v>
      </c>
      <c r="J14" s="5">
        <v>0.5</v>
      </c>
      <c r="K14" s="5">
        <v>3.4687215927764119</v>
      </c>
      <c r="L14" s="5">
        <v>1.960000038E-2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-0.3920370353926943</v>
      </c>
      <c r="R14" s="2">
        <v>-0.10396481174430749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4"/>
  <sheetViews>
    <sheetView workbookViewId="0"/>
  </sheetViews>
  <sheetFormatPr defaultRowHeight="14.5" x14ac:dyDescent="0.35"/>
  <sheetData>
    <row r="1" spans="1:24" x14ac:dyDescent="0.35">
      <c r="B1" s="1" t="s">
        <v>22</v>
      </c>
      <c r="C1" s="1" t="s">
        <v>23</v>
      </c>
      <c r="D1" s="1" t="s">
        <v>4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28</v>
      </c>
      <c r="O1" s="1" t="s">
        <v>10</v>
      </c>
      <c r="P1" s="1" t="s">
        <v>11</v>
      </c>
      <c r="Q1" s="1" t="s">
        <v>29</v>
      </c>
      <c r="R1" s="1" t="s">
        <v>30</v>
      </c>
      <c r="S1" s="1" t="s">
        <v>12</v>
      </c>
      <c r="T1" s="1" t="s">
        <v>13</v>
      </c>
      <c r="U1" s="1" t="s">
        <v>31</v>
      </c>
      <c r="V1" s="1" t="s">
        <v>32</v>
      </c>
      <c r="W1" s="1" t="s">
        <v>14</v>
      </c>
      <c r="X1" s="1" t="s">
        <v>15</v>
      </c>
    </row>
    <row r="2" spans="1:24" x14ac:dyDescent="0.35">
      <c r="A2" s="1" t="s">
        <v>4</v>
      </c>
      <c r="B2" s="2">
        <v>1.0100000413396</v>
      </c>
      <c r="C2" s="2">
        <v>3.988215606793845E-7</v>
      </c>
      <c r="D2" s="2">
        <v>6.1201813898452391E-3</v>
      </c>
      <c r="E2" s="2">
        <v>4.0209591746086029E-3</v>
      </c>
      <c r="F2" s="3">
        <v>1.4721392190938101</v>
      </c>
      <c r="G2" s="4">
        <v>-12.24429479261075</v>
      </c>
      <c r="H2" s="5">
        <v>2.2343607963882062</v>
      </c>
      <c r="I2" s="5">
        <v>6.9097957299999999</v>
      </c>
      <c r="J2" s="5">
        <v>0.5</v>
      </c>
      <c r="K2" s="5">
        <v>3.4687215927764119</v>
      </c>
      <c r="L2" s="5">
        <v>1.960000038E-2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-0.39203701969794341</v>
      </c>
      <c r="R2" s="2">
        <v>-0.103964809663256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35">
      <c r="A3" s="1" t="s">
        <v>5</v>
      </c>
      <c r="B3" s="6">
        <v>1</v>
      </c>
      <c r="C3" s="6">
        <v>3.9487281619356438E-7</v>
      </c>
      <c r="D3" s="5">
        <v>6.0595855345002368E-3</v>
      </c>
      <c r="E3" s="5">
        <v>3.9811476976322801E-3</v>
      </c>
      <c r="F3" s="3">
        <v>1.4721392170127581</v>
      </c>
      <c r="G3" s="4">
        <v>-12.244294808305501</v>
      </c>
      <c r="H3" s="5">
        <v>2.2343607963882062</v>
      </c>
      <c r="I3" s="2">
        <v>6.9788936873000003</v>
      </c>
      <c r="J3" s="5">
        <v>0.5</v>
      </c>
      <c r="K3" s="5">
        <v>3.4687215927764119</v>
      </c>
      <c r="L3" s="5">
        <v>1.960000038E-2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-0.3920370353926943</v>
      </c>
      <c r="R3" s="2">
        <v>-0.10396481174430749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35">
      <c r="A4" s="1" t="s">
        <v>6</v>
      </c>
      <c r="B4" s="15">
        <v>1.0022377764629959</v>
      </c>
      <c r="C4" s="15">
        <v>3.957564532875195E-7</v>
      </c>
      <c r="D4" s="5">
        <v>6.0595855345002368E-3</v>
      </c>
      <c r="E4" s="5">
        <v>3.9811476976322801E-3</v>
      </c>
      <c r="F4" s="3">
        <v>1.4721392170127581</v>
      </c>
      <c r="G4" s="4">
        <v>-12.244294808305501</v>
      </c>
      <c r="H4" s="7">
        <v>2.2393607963882061</v>
      </c>
      <c r="I4" s="5">
        <v>6.9097957299999999</v>
      </c>
      <c r="J4" s="2">
        <v>0.505</v>
      </c>
      <c r="K4" s="5">
        <v>3.4687215927764119</v>
      </c>
      <c r="L4" s="5">
        <v>1.960000038E-2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-0.3920370353926943</v>
      </c>
      <c r="R4" s="2">
        <v>-0.10396481174430749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35">
      <c r="A5" s="1" t="s">
        <v>7</v>
      </c>
      <c r="B5" s="16">
        <v>1.007762223537003</v>
      </c>
      <c r="C5" s="16">
        <v>3.9793790726154478E-7</v>
      </c>
      <c r="D5" s="5">
        <v>6.0595855345002368E-3</v>
      </c>
      <c r="E5" s="5">
        <v>3.9811476976322801E-3</v>
      </c>
      <c r="F5" s="3">
        <v>1.4721392170127581</v>
      </c>
      <c r="G5" s="4">
        <v>-12.244294808305501</v>
      </c>
      <c r="H5" s="2">
        <v>2.251704404352088</v>
      </c>
      <c r="I5" s="5">
        <v>6.9097957299999999</v>
      </c>
      <c r="J5" s="5">
        <v>0.5</v>
      </c>
      <c r="K5" s="2">
        <v>3.5034088087041759</v>
      </c>
      <c r="L5" s="5">
        <v>1.960000038E-2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-0.3920370353926943</v>
      </c>
      <c r="R5" s="2">
        <v>-0.10396481174430749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35">
      <c r="A6" s="1" t="s">
        <v>8</v>
      </c>
      <c r="B6" s="2">
        <v>1.01</v>
      </c>
      <c r="C6" s="2">
        <v>3.988215443554999E-7</v>
      </c>
      <c r="D6" s="5">
        <v>6.0595855345002368E-3</v>
      </c>
      <c r="E6" s="5">
        <v>3.9811476976322801E-3</v>
      </c>
      <c r="F6" s="3">
        <v>1.4721392170127581</v>
      </c>
      <c r="G6" s="4">
        <v>-12.244294808305501</v>
      </c>
      <c r="H6" s="5">
        <v>2.2343607963882062</v>
      </c>
      <c r="I6" s="5">
        <v>6.9097957299999999</v>
      </c>
      <c r="J6" s="5">
        <v>0.5</v>
      </c>
      <c r="K6" s="5">
        <v>3.4687215927764119</v>
      </c>
      <c r="L6" s="2">
        <v>1.97960003838E-2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-0.3920370353926943</v>
      </c>
      <c r="R6" s="2">
        <v>-0.10396481174430749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35">
      <c r="A7" s="1" t="s">
        <v>9</v>
      </c>
      <c r="B7" s="5">
        <v>0.99010068916378013</v>
      </c>
      <c r="C7" s="5">
        <v>3.9096384744529081E-7</v>
      </c>
      <c r="D7" s="5">
        <v>6.0595855345002368E-3</v>
      </c>
      <c r="E7" s="5">
        <v>3.9811476976322801E-3</v>
      </c>
      <c r="F7" s="3">
        <v>1.4721392170127581</v>
      </c>
      <c r="G7" s="4">
        <v>-12.244294808305501</v>
      </c>
      <c r="H7" s="5">
        <v>2.2343607963882062</v>
      </c>
      <c r="I7" s="5">
        <v>6.9097957299999999</v>
      </c>
      <c r="J7" s="5">
        <v>0.5</v>
      </c>
      <c r="K7" s="5">
        <v>3.4687215927764119</v>
      </c>
      <c r="L7" s="5">
        <v>1.960000038E-2</v>
      </c>
      <c r="M7" s="2">
        <v>0.2525</v>
      </c>
      <c r="N7" s="5">
        <v>2.7000000000000001E-3</v>
      </c>
      <c r="O7" s="5">
        <v>-11.54717333172</v>
      </c>
      <c r="P7" s="5">
        <v>1.64761</v>
      </c>
      <c r="Q7" s="2">
        <v>-0.3920370353926943</v>
      </c>
      <c r="R7" s="2">
        <v>-0.10396481174430749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35">
      <c r="A8" s="1" t="s">
        <v>10</v>
      </c>
      <c r="B8" s="2">
        <v>1.0099999999999969</v>
      </c>
      <c r="C8" s="2">
        <v>3.9882154435549878E-7</v>
      </c>
      <c r="D8" s="5">
        <v>6.0595855345002368E-3</v>
      </c>
      <c r="E8" s="5">
        <v>3.9811476976322801E-3</v>
      </c>
      <c r="F8" s="3">
        <v>1.4721392170127581</v>
      </c>
      <c r="G8" s="2">
        <v>-12.239973434522859</v>
      </c>
      <c r="H8" s="5">
        <v>2.2343607963882062</v>
      </c>
      <c r="I8" s="5">
        <v>6.9097957299999999</v>
      </c>
      <c r="J8" s="5">
        <v>0.5</v>
      </c>
      <c r="K8" s="5">
        <v>3.4687215927764119</v>
      </c>
      <c r="L8" s="5">
        <v>1.960000038E-2</v>
      </c>
      <c r="M8" s="5">
        <v>0.25</v>
      </c>
      <c r="N8" s="5">
        <v>2.7000000000000001E-3</v>
      </c>
      <c r="O8" s="2">
        <v>-11.54285195793736</v>
      </c>
      <c r="P8" s="5">
        <v>1.64761</v>
      </c>
      <c r="Q8" s="2">
        <v>-0.3920370353926943</v>
      </c>
      <c r="R8" s="2">
        <v>-0.10396481174430749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35">
      <c r="A9" s="1" t="s">
        <v>11</v>
      </c>
      <c r="B9" s="2">
        <v>1.01</v>
      </c>
      <c r="C9" s="2">
        <v>3.9882154435550011E-7</v>
      </c>
      <c r="D9" s="5">
        <v>6.0595855345002368E-3</v>
      </c>
      <c r="E9" s="5">
        <v>3.9811476976322801E-3</v>
      </c>
      <c r="F9" s="2">
        <v>1.4764605907954009</v>
      </c>
      <c r="G9" s="4">
        <v>-12.244294808305501</v>
      </c>
      <c r="H9" s="5">
        <v>2.2343607963882062</v>
      </c>
      <c r="I9" s="5">
        <v>6.9097957299999999</v>
      </c>
      <c r="J9" s="5">
        <v>0.5</v>
      </c>
      <c r="K9" s="5">
        <v>3.4687215927764119</v>
      </c>
      <c r="L9" s="5">
        <v>1.960000038E-2</v>
      </c>
      <c r="M9" s="5">
        <v>0.25</v>
      </c>
      <c r="N9" s="5">
        <v>2.7000000000000001E-3</v>
      </c>
      <c r="O9" s="5">
        <v>-11.54717333172</v>
      </c>
      <c r="P9" s="2">
        <v>1.651931373782642</v>
      </c>
      <c r="Q9" s="2">
        <v>-0.3920370353926943</v>
      </c>
      <c r="R9" s="2">
        <v>-0.10396481174430749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35">
      <c r="A10" s="1" t="s">
        <v>12</v>
      </c>
      <c r="B10" s="17">
        <v>0.99101531539917165</v>
      </c>
      <c r="C10" s="17">
        <v>3.9132500848262439E-7</v>
      </c>
      <c r="D10" s="5">
        <v>6.0595855345002368E-3</v>
      </c>
      <c r="E10" s="5">
        <v>3.9811476976322801E-3</v>
      </c>
      <c r="F10" s="3">
        <v>1.4721392170127581</v>
      </c>
      <c r="G10" s="5">
        <v>-12.24821517865943</v>
      </c>
      <c r="H10" s="5">
        <v>2.2343607963882062</v>
      </c>
      <c r="I10" s="5">
        <v>6.9097957299999999</v>
      </c>
      <c r="J10" s="5">
        <v>0.5</v>
      </c>
      <c r="K10" s="5">
        <v>3.4687215927764119</v>
      </c>
      <c r="L10" s="5">
        <v>1.960000038E-2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-0.39595740574662119</v>
      </c>
      <c r="R10" s="2">
        <v>-0.10396481174430749</v>
      </c>
      <c r="S10" s="2">
        <v>0.79191798183293882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35">
      <c r="A11" s="1" t="s">
        <v>13</v>
      </c>
      <c r="B11" s="18">
        <v>0.99760926077188494</v>
      </c>
      <c r="C11" s="18">
        <v>3.939287782617742E-7</v>
      </c>
      <c r="D11" s="5">
        <v>6.0595855345002368E-3</v>
      </c>
      <c r="E11" s="5">
        <v>3.9811476976322801E-3</v>
      </c>
      <c r="F11" s="5">
        <v>1.471099568895315</v>
      </c>
      <c r="G11" s="4">
        <v>-12.244294808305501</v>
      </c>
      <c r="H11" s="5">
        <v>2.2343607963882062</v>
      </c>
      <c r="I11" s="5">
        <v>6.9097957299999999</v>
      </c>
      <c r="J11" s="5">
        <v>0.5</v>
      </c>
      <c r="K11" s="5">
        <v>3.4687215927764119</v>
      </c>
      <c r="L11" s="5">
        <v>1.960000038E-2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-0.3920370353926943</v>
      </c>
      <c r="R11" s="5">
        <v>-0.1050044598617506</v>
      </c>
      <c r="S11" s="5">
        <v>0.78407720973558304</v>
      </c>
      <c r="T11" s="2">
        <v>0.1050046700479576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35">
      <c r="A12" s="1" t="s">
        <v>14</v>
      </c>
      <c r="B12" s="19">
        <v>0.99300147175319819</v>
      </c>
      <c r="C12" s="19">
        <v>3.9210928763553961E-7</v>
      </c>
      <c r="D12" s="5">
        <v>6.0595855345002368E-3</v>
      </c>
      <c r="E12" s="5">
        <v>3.9811476976322801E-3</v>
      </c>
      <c r="F12" s="3">
        <v>1.4721392170127581</v>
      </c>
      <c r="G12" s="13">
        <v>-12.24734565271743</v>
      </c>
      <c r="H12" s="5">
        <v>2.2343607963882062</v>
      </c>
      <c r="I12" s="5">
        <v>6.9097957299999999</v>
      </c>
      <c r="J12" s="5">
        <v>0.5</v>
      </c>
      <c r="K12" s="5">
        <v>3.4687215927764119</v>
      </c>
      <c r="L12" s="5">
        <v>1.960000038E-2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-0.3920370353926943</v>
      </c>
      <c r="R12" s="2">
        <v>-0.10396481174430749</v>
      </c>
      <c r="S12" s="5">
        <v>0.78407720973558304</v>
      </c>
      <c r="T12" s="5">
        <v>0.10396501984946301</v>
      </c>
      <c r="U12" s="5">
        <v>-0.30813528560473508</v>
      </c>
      <c r="V12" s="2">
        <v>-7.1505971242934244E-2</v>
      </c>
      <c r="W12" s="2">
        <v>38.537622153554118</v>
      </c>
      <c r="X12" s="5">
        <v>8.9430527116520544</v>
      </c>
    </row>
    <row r="13" spans="1:24" x14ac:dyDescent="0.35">
      <c r="A13" s="1" t="s">
        <v>15</v>
      </c>
      <c r="B13" s="20">
        <v>0.99835486887975255</v>
      </c>
      <c r="C13" s="20">
        <v>3.9422319863510472E-7</v>
      </c>
      <c r="D13" s="5">
        <v>6.0595855345002368E-3</v>
      </c>
      <c r="E13" s="5">
        <v>3.9811476976322801E-3</v>
      </c>
      <c r="F13" s="14">
        <v>1.471424157300329</v>
      </c>
      <c r="G13" s="4">
        <v>-12.244294808305501</v>
      </c>
      <c r="H13" s="5">
        <v>2.2343607963882062</v>
      </c>
      <c r="I13" s="5">
        <v>6.9097957299999999</v>
      </c>
      <c r="J13" s="5">
        <v>0.5</v>
      </c>
      <c r="K13" s="5">
        <v>3.4687215927764119</v>
      </c>
      <c r="L13" s="5">
        <v>1.960000038E-2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-0.3920370353926943</v>
      </c>
      <c r="R13" s="2">
        <v>-0.10396481174430749</v>
      </c>
      <c r="S13" s="5">
        <v>0.78407720973558304</v>
      </c>
      <c r="T13" s="5">
        <v>0.10396501984946301</v>
      </c>
      <c r="U13" s="2">
        <v>-0.30508444119280698</v>
      </c>
      <c r="V13" s="5">
        <v>-7.2221030955363599E-2</v>
      </c>
      <c r="W13" s="5">
        <v>38.156061538172388</v>
      </c>
      <c r="X13" s="2">
        <v>9.0324832387685756</v>
      </c>
    </row>
    <row r="14" spans="1:24" x14ac:dyDescent="0.35">
      <c r="A14" s="1" t="s">
        <v>20</v>
      </c>
      <c r="B14" s="6">
        <v>1</v>
      </c>
      <c r="C14" s="6">
        <v>3.9487281619356438E-7</v>
      </c>
      <c r="D14" s="5">
        <v>6.0595855345002368E-3</v>
      </c>
      <c r="E14" s="5">
        <v>3.9811476976322801E-3</v>
      </c>
      <c r="F14" s="3">
        <v>1.4721392170127581</v>
      </c>
      <c r="G14" s="4">
        <v>-12.244294808305501</v>
      </c>
      <c r="H14" s="5">
        <v>2.2343607963882062</v>
      </c>
      <c r="I14" s="5">
        <v>6.9097957299999999</v>
      </c>
      <c r="J14" s="5">
        <v>0.5</v>
      </c>
      <c r="K14" s="5">
        <v>3.4687215927764119</v>
      </c>
      <c r="L14" s="5">
        <v>1.960000038E-2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-0.3920370353926943</v>
      </c>
      <c r="R14" s="2">
        <v>-0.10396481174430749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4"/>
  <sheetViews>
    <sheetView workbookViewId="0"/>
  </sheetViews>
  <sheetFormatPr defaultRowHeight="14.5" x14ac:dyDescent="0.35"/>
  <sheetData>
    <row r="1" spans="1:24" x14ac:dyDescent="0.35">
      <c r="B1" s="1" t="s">
        <v>22</v>
      </c>
      <c r="C1" s="1" t="s">
        <v>23</v>
      </c>
      <c r="D1" s="1" t="s">
        <v>4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28</v>
      </c>
      <c r="O1" s="1" t="s">
        <v>10</v>
      </c>
      <c r="P1" s="1" t="s">
        <v>11</v>
      </c>
      <c r="Q1" s="1" t="s">
        <v>29</v>
      </c>
      <c r="R1" s="1" t="s">
        <v>30</v>
      </c>
      <c r="S1" s="1" t="s">
        <v>12</v>
      </c>
      <c r="T1" s="1" t="s">
        <v>13</v>
      </c>
      <c r="U1" s="1" t="s">
        <v>31</v>
      </c>
      <c r="V1" s="1" t="s">
        <v>32</v>
      </c>
      <c r="W1" s="1" t="s">
        <v>14</v>
      </c>
      <c r="X1" s="1" t="s">
        <v>15</v>
      </c>
    </row>
    <row r="2" spans="1:24" x14ac:dyDescent="0.35">
      <c r="A2" s="1" t="s">
        <v>4</v>
      </c>
      <c r="B2" s="2">
        <v>215.23463342892109</v>
      </c>
      <c r="C2" s="2">
        <v>7.5761098072215103E-3</v>
      </c>
      <c r="D2" s="2">
        <v>1.3035597541991351</v>
      </c>
      <c r="E2" s="2">
        <v>0.85643875882412224</v>
      </c>
      <c r="F2" s="21">
        <v>1.472183777234376</v>
      </c>
      <c r="G2" s="22">
        <v>-12.2439587466736</v>
      </c>
      <c r="H2" s="5">
        <v>2.2343607963882062</v>
      </c>
      <c r="I2" s="5">
        <v>6.9097957299999999</v>
      </c>
      <c r="J2" s="5">
        <v>0.5</v>
      </c>
      <c r="K2" s="5">
        <v>3.4687215927764119</v>
      </c>
      <c r="L2" s="5">
        <v>1.960000038E-2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-0.3917009737607941</v>
      </c>
      <c r="R2" s="2">
        <v>-0.1039202515226899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35">
      <c r="A3" s="1" t="s">
        <v>5</v>
      </c>
      <c r="B3" s="5">
        <v>1</v>
      </c>
      <c r="C3" s="5">
        <v>3.5199306387294028E-5</v>
      </c>
      <c r="D3" s="5">
        <v>6.0595855345002368E-3</v>
      </c>
      <c r="E3" s="5">
        <v>3.9811476976322801E-3</v>
      </c>
      <c r="F3" s="21">
        <v>1.4721392170127581</v>
      </c>
      <c r="G3" s="22">
        <v>-12.244294808305501</v>
      </c>
      <c r="H3" s="5">
        <v>2.2343607963882062</v>
      </c>
      <c r="I3" s="2">
        <v>16.952841613272401</v>
      </c>
      <c r="J3" s="5">
        <v>0.5</v>
      </c>
      <c r="K3" s="5">
        <v>3.4687215927764119</v>
      </c>
      <c r="L3" s="5">
        <v>1.960000038E-2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3">
        <v>-0.3920370353926943</v>
      </c>
      <c r="R3" s="2">
        <v>-0.10396481174430749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35">
      <c r="A4" s="1" t="s">
        <v>6</v>
      </c>
      <c r="B4" s="5">
        <v>0.99999999999999978</v>
      </c>
      <c r="C4" s="5">
        <v>3.5199306387294021E-5</v>
      </c>
      <c r="D4" s="5">
        <v>6.0595855345002368E-3</v>
      </c>
      <c r="E4" s="5">
        <v>3.9811476976322801E-3</v>
      </c>
      <c r="F4" s="21">
        <v>1.4721392170127581</v>
      </c>
      <c r="G4" s="22">
        <v>-12.244294808305501</v>
      </c>
      <c r="H4" s="19">
        <v>2.5259083911304709</v>
      </c>
      <c r="I4" s="5">
        <v>6.9097957299999999</v>
      </c>
      <c r="J4" s="2">
        <v>0.79154759474226499</v>
      </c>
      <c r="K4" s="5">
        <v>3.4687215927764119</v>
      </c>
      <c r="L4" s="5">
        <v>1.960000038E-2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3">
        <v>-0.3920370353926943</v>
      </c>
      <c r="R4" s="2">
        <v>-0.10396481174430749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35">
      <c r="A5" s="1" t="s">
        <v>7</v>
      </c>
      <c r="B5" s="5">
        <v>1</v>
      </c>
      <c r="C5" s="5">
        <v>3.5199306387294028E-5</v>
      </c>
      <c r="D5" s="5">
        <v>6.0595855345002368E-3</v>
      </c>
      <c r="E5" s="5">
        <v>3.9811476976322801E-3</v>
      </c>
      <c r="F5" s="21">
        <v>1.4721392170127581</v>
      </c>
      <c r="G5" s="22">
        <v>-12.244294808305501</v>
      </c>
      <c r="H5" s="2">
        <v>4.22547686839577</v>
      </c>
      <c r="I5" s="5">
        <v>6.9097957299999999</v>
      </c>
      <c r="J5" s="5">
        <v>0.5</v>
      </c>
      <c r="K5" s="2">
        <v>7.4509537367915399</v>
      </c>
      <c r="L5" s="5">
        <v>1.960000038E-2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3">
        <v>-0.3920370353926943</v>
      </c>
      <c r="R5" s="2">
        <v>-0.10396481174430749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35">
      <c r="A6" s="1" t="s">
        <v>8</v>
      </c>
      <c r="B6" s="5">
        <v>0.86437700513946336</v>
      </c>
      <c r="C6" s="5">
        <v>3.04254710380356E-5</v>
      </c>
      <c r="D6" s="5">
        <v>6.0595855345002368E-3</v>
      </c>
      <c r="E6" s="5">
        <v>3.9811476976322801E-3</v>
      </c>
      <c r="F6" s="21">
        <v>1.4721392170127581</v>
      </c>
      <c r="G6" s="22">
        <v>-12.244294808305501</v>
      </c>
      <c r="H6" s="5">
        <v>2.2343607963882062</v>
      </c>
      <c r="I6" s="5">
        <v>6.9097957299999999</v>
      </c>
      <c r="J6" s="5">
        <v>0.5</v>
      </c>
      <c r="K6" s="5">
        <v>3.4687215927764119</v>
      </c>
      <c r="L6" s="2">
        <v>2.2675291294725761E-2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3">
        <v>-0.3920370353926943</v>
      </c>
      <c r="R6" s="2">
        <v>-0.10396481174430749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35">
      <c r="A7" s="1" t="s">
        <v>9</v>
      </c>
      <c r="B7" s="5">
        <v>1</v>
      </c>
      <c r="C7" s="5">
        <v>3.5199306387294028E-5</v>
      </c>
      <c r="D7" s="5">
        <v>6.0595855345002368E-3</v>
      </c>
      <c r="E7" s="5">
        <v>3.9811476976322801E-3</v>
      </c>
      <c r="F7" s="21">
        <v>1.4721392170127581</v>
      </c>
      <c r="G7" s="22">
        <v>-12.244294808305501</v>
      </c>
      <c r="H7" s="5">
        <v>2.2343607963882062</v>
      </c>
      <c r="I7" s="5">
        <v>6.9097957299999999</v>
      </c>
      <c r="J7" s="5">
        <v>0.5</v>
      </c>
      <c r="K7" s="5">
        <v>3.4687215927764119</v>
      </c>
      <c r="L7" s="5">
        <v>1.960000038E-2</v>
      </c>
      <c r="M7" s="2">
        <v>0.39841465467473969</v>
      </c>
      <c r="N7" s="5">
        <v>2.7000000000000001E-3</v>
      </c>
      <c r="O7" s="5">
        <v>-11.54717333172</v>
      </c>
      <c r="P7" s="5">
        <v>1.64761</v>
      </c>
      <c r="Q7" s="23">
        <v>-0.3920370353926943</v>
      </c>
      <c r="R7" s="2">
        <v>-0.10396481174430749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35">
      <c r="A8" s="1" t="s">
        <v>10</v>
      </c>
      <c r="B8" s="5">
        <v>1.329493742610911</v>
      </c>
      <c r="C8" s="5">
        <v>4.6797257586151681E-5</v>
      </c>
      <c r="D8" s="5">
        <v>6.0595855345002368E-3</v>
      </c>
      <c r="E8" s="5">
        <v>3.9811476976322801E-3</v>
      </c>
      <c r="F8" s="21">
        <v>1.4721392170127581</v>
      </c>
      <c r="G8" s="2">
        <v>-12.048571608305499</v>
      </c>
      <c r="H8" s="5">
        <v>2.2343607963882062</v>
      </c>
      <c r="I8" s="5">
        <v>6.9097957299999999</v>
      </c>
      <c r="J8" s="5">
        <v>0.5</v>
      </c>
      <c r="K8" s="5">
        <v>3.4687215927764119</v>
      </c>
      <c r="L8" s="5">
        <v>1.960000038E-2</v>
      </c>
      <c r="M8" s="5">
        <v>0.25</v>
      </c>
      <c r="N8" s="5">
        <v>2.7000000000000001E-3</v>
      </c>
      <c r="O8" s="2">
        <v>-11.35145013172</v>
      </c>
      <c r="P8" s="5">
        <v>1.64761</v>
      </c>
      <c r="Q8" s="23">
        <v>-0.3920370353926943</v>
      </c>
      <c r="R8" s="2">
        <v>-0.10396481174430749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35">
      <c r="A9" s="1" t="s">
        <v>11</v>
      </c>
      <c r="B9" s="5">
        <v>1.2101919095881419</v>
      </c>
      <c r="C9" s="5">
        <v>4.2597915813017448E-5</v>
      </c>
      <c r="D9" s="5">
        <v>6.0595855345002368E-3</v>
      </c>
      <c r="E9" s="5">
        <v>3.9811476976322801E-3</v>
      </c>
      <c r="F9" s="2">
        <v>1.786111877012758</v>
      </c>
      <c r="G9" s="22">
        <v>-12.244294808305501</v>
      </c>
      <c r="H9" s="5">
        <v>2.2343607963882062</v>
      </c>
      <c r="I9" s="5">
        <v>6.9097957299999999</v>
      </c>
      <c r="J9" s="5">
        <v>0.5</v>
      </c>
      <c r="K9" s="5">
        <v>3.4687215927764119</v>
      </c>
      <c r="L9" s="5">
        <v>1.960000038E-2</v>
      </c>
      <c r="M9" s="5">
        <v>0.25</v>
      </c>
      <c r="N9" s="5">
        <v>2.7000000000000001E-3</v>
      </c>
      <c r="O9" s="5">
        <v>-11.54717333172</v>
      </c>
      <c r="P9" s="2">
        <v>1.9615826599999999</v>
      </c>
      <c r="Q9" s="23">
        <v>-0.3920370353926943</v>
      </c>
      <c r="R9" s="2">
        <v>-0.10396481174430749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35">
      <c r="A10" s="1" t="s">
        <v>12</v>
      </c>
      <c r="B10" s="5">
        <v>0.94577590589697669</v>
      </c>
      <c r="C10" s="5">
        <v>3.3290655885388252E-5</v>
      </c>
      <c r="D10" s="5">
        <v>6.0595855345002368E-3</v>
      </c>
      <c r="E10" s="5">
        <v>3.9811476976322801E-3</v>
      </c>
      <c r="F10" s="21">
        <v>1.4721392170127581</v>
      </c>
      <c r="G10" s="3">
        <v>-12.28260787992353</v>
      </c>
      <c r="H10" s="5">
        <v>2.2343607963882062</v>
      </c>
      <c r="I10" s="5">
        <v>6.9097957299999999</v>
      </c>
      <c r="J10" s="5">
        <v>0.5</v>
      </c>
      <c r="K10" s="5">
        <v>3.4687215927764119</v>
      </c>
      <c r="L10" s="5">
        <v>1.960000038E-2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-0.43035010701072679</v>
      </c>
      <c r="R10" s="2">
        <v>-0.10396481174430749</v>
      </c>
      <c r="S10" s="2">
        <v>0.86070365973558305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35">
      <c r="A11" s="1" t="s">
        <v>13</v>
      </c>
      <c r="B11" s="5">
        <v>0.94043930212371674</v>
      </c>
      <c r="C11" s="5">
        <v>3.3102811134105679E-5</v>
      </c>
      <c r="D11" s="5">
        <v>6.0595855345002368E-3</v>
      </c>
      <c r="E11" s="5">
        <v>3.9811476976322801E-3</v>
      </c>
      <c r="F11" s="24">
        <v>1.371077299307224</v>
      </c>
      <c r="G11" s="22">
        <v>-12.244294808305501</v>
      </c>
      <c r="H11" s="5">
        <v>2.2343607963882062</v>
      </c>
      <c r="I11" s="5">
        <v>6.9097957299999999</v>
      </c>
      <c r="J11" s="5">
        <v>0.5</v>
      </c>
      <c r="K11" s="5">
        <v>3.4687215927764119</v>
      </c>
      <c r="L11" s="5">
        <v>1.960000038E-2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3">
        <v>-0.3920370353926943</v>
      </c>
      <c r="R11" s="5">
        <v>-0.20502672944984129</v>
      </c>
      <c r="S11" s="5">
        <v>0.78407720973558304</v>
      </c>
      <c r="T11" s="2">
        <v>0.205027139849463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35">
      <c r="A12" s="1" t="s">
        <v>14</v>
      </c>
      <c r="B12" s="5">
        <v>0.87176104231988838</v>
      </c>
      <c r="C12" s="5">
        <v>3.0685384025124548E-5</v>
      </c>
      <c r="D12" s="5">
        <v>6.0595855345002368E-3</v>
      </c>
      <c r="E12" s="5">
        <v>3.9811476976322801E-3</v>
      </c>
      <c r="F12" s="21">
        <v>1.4721392170127581</v>
      </c>
      <c r="G12" s="5">
        <v>-12.338610837148289</v>
      </c>
      <c r="H12" s="5">
        <v>2.2343607963882062</v>
      </c>
      <c r="I12" s="5">
        <v>6.9097957299999999</v>
      </c>
      <c r="J12" s="5">
        <v>0.5</v>
      </c>
      <c r="K12" s="5">
        <v>3.4687215927764119</v>
      </c>
      <c r="L12" s="5">
        <v>1.960000038E-2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3">
        <v>-0.3920370353926943</v>
      </c>
      <c r="R12" s="2">
        <v>-0.10396481174430749</v>
      </c>
      <c r="S12" s="5">
        <v>0.78407720973558304</v>
      </c>
      <c r="T12" s="5">
        <v>0.10396501984946301</v>
      </c>
      <c r="U12" s="5">
        <v>-0.39940047003559681</v>
      </c>
      <c r="V12" s="2">
        <v>-7.1505971242934244E-2</v>
      </c>
      <c r="W12" s="2">
        <v>49.951904638172387</v>
      </c>
      <c r="X12" s="5">
        <v>8.9430527116520544</v>
      </c>
    </row>
    <row r="13" spans="1:24" x14ac:dyDescent="0.35">
      <c r="A13" s="1" t="s">
        <v>15</v>
      </c>
      <c r="B13" s="5">
        <v>0.93777305815382694</v>
      </c>
      <c r="C13" s="5">
        <v>3.3008961195706253E-5</v>
      </c>
      <c r="D13" s="5">
        <v>6.0595855345002368E-3</v>
      </c>
      <c r="E13" s="5">
        <v>3.9811476976322801E-3</v>
      </c>
      <c r="F13" s="5">
        <v>1.366404825693265</v>
      </c>
      <c r="G13" s="22">
        <v>-12.244294808305501</v>
      </c>
      <c r="H13" s="5">
        <v>2.2343607963882062</v>
      </c>
      <c r="I13" s="5">
        <v>6.9097957299999999</v>
      </c>
      <c r="J13" s="5">
        <v>0.5</v>
      </c>
      <c r="K13" s="5">
        <v>3.4687215927764119</v>
      </c>
      <c r="L13" s="5">
        <v>1.960000038E-2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3">
        <v>-0.3920370353926943</v>
      </c>
      <c r="R13" s="2">
        <v>-0.10396481174430749</v>
      </c>
      <c r="S13" s="5">
        <v>0.78407720973558304</v>
      </c>
      <c r="T13" s="5">
        <v>0.10396501984946301</v>
      </c>
      <c r="U13" s="2">
        <v>-0.30508444119280698</v>
      </c>
      <c r="V13" s="5">
        <v>-0.17724036256242701</v>
      </c>
      <c r="W13" s="5">
        <v>38.156061538172388</v>
      </c>
      <c r="X13" s="2">
        <v>22.16695861165206</v>
      </c>
    </row>
    <row r="14" spans="1:24" x14ac:dyDescent="0.35">
      <c r="A14" s="1" t="s">
        <v>21</v>
      </c>
      <c r="B14" s="5">
        <v>1</v>
      </c>
      <c r="C14" s="5">
        <v>3.5199306387294028E-5</v>
      </c>
      <c r="D14" s="5">
        <v>6.0595855345002368E-3</v>
      </c>
      <c r="E14" s="5">
        <v>3.9811476976322801E-3</v>
      </c>
      <c r="F14" s="21">
        <v>1.4721392170127581</v>
      </c>
      <c r="G14" s="22">
        <v>-12.244294808305501</v>
      </c>
      <c r="H14" s="5">
        <v>2.2343607963882062</v>
      </c>
      <c r="I14" s="5">
        <v>6.9097957299999999</v>
      </c>
      <c r="J14" s="5">
        <v>0.5</v>
      </c>
      <c r="K14" s="5">
        <v>3.4687215927764119</v>
      </c>
      <c r="L14" s="5">
        <v>1.960000038E-2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3">
        <v>-0.3920370353926943</v>
      </c>
      <c r="R14" s="2">
        <v>-0.10396481174430749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4"/>
  <sheetViews>
    <sheetView workbookViewId="0"/>
  </sheetViews>
  <sheetFormatPr defaultRowHeight="14.5" x14ac:dyDescent="0.35"/>
  <sheetData>
    <row r="1" spans="1:24" x14ac:dyDescent="0.35">
      <c r="B1" s="1" t="s">
        <v>22</v>
      </c>
      <c r="C1" s="1" t="s">
        <v>23</v>
      </c>
      <c r="D1" s="1" t="s">
        <v>4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28</v>
      </c>
      <c r="O1" s="1" t="s">
        <v>10</v>
      </c>
      <c r="P1" s="1" t="s">
        <v>11</v>
      </c>
      <c r="Q1" s="1" t="s">
        <v>29</v>
      </c>
      <c r="R1" s="1" t="s">
        <v>30</v>
      </c>
      <c r="S1" s="1" t="s">
        <v>12</v>
      </c>
      <c r="T1" s="1" t="s">
        <v>13</v>
      </c>
      <c r="U1" s="1" t="s">
        <v>31</v>
      </c>
      <c r="V1" s="1" t="s">
        <v>32</v>
      </c>
      <c r="W1" s="1" t="s">
        <v>14</v>
      </c>
      <c r="X1" s="1" t="s">
        <v>15</v>
      </c>
    </row>
    <row r="2" spans="1:24" x14ac:dyDescent="0.35">
      <c r="A2" s="1" t="s">
        <v>4</v>
      </c>
      <c r="B2" s="2">
        <v>215.31220342337801</v>
      </c>
      <c r="C2" s="2">
        <v>8.5020936126630907E-5</v>
      </c>
      <c r="D2" s="2">
        <v>1.3035597541991351</v>
      </c>
      <c r="E2" s="2">
        <v>0.85643875882412224</v>
      </c>
      <c r="F2" s="21">
        <v>1.472183777234376</v>
      </c>
      <c r="G2" s="22">
        <v>-12.2439587466736</v>
      </c>
      <c r="H2" s="5">
        <v>2.2343607963882062</v>
      </c>
      <c r="I2" s="5">
        <v>6.9097957299999999</v>
      </c>
      <c r="J2" s="5">
        <v>0.5</v>
      </c>
      <c r="K2" s="5">
        <v>3.4687215927764119</v>
      </c>
      <c r="L2" s="5">
        <v>1.960000038E-2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-0.3917009737607941</v>
      </c>
      <c r="R2" s="2">
        <v>-0.1039202515226899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35">
      <c r="A3" s="1" t="s">
        <v>5</v>
      </c>
      <c r="B3" s="5">
        <v>1</v>
      </c>
      <c r="C3" s="5">
        <v>3.9487281619356438E-7</v>
      </c>
      <c r="D3" s="5">
        <v>6.0595855345002368E-3</v>
      </c>
      <c r="E3" s="5">
        <v>3.9811476976322801E-3</v>
      </c>
      <c r="F3" s="21">
        <v>1.4721392170127581</v>
      </c>
      <c r="G3" s="22">
        <v>-12.244294808305501</v>
      </c>
      <c r="H3" s="5">
        <v>2.2343607963882062</v>
      </c>
      <c r="I3" s="2">
        <v>16.952841613272401</v>
      </c>
      <c r="J3" s="5">
        <v>0.5</v>
      </c>
      <c r="K3" s="5">
        <v>3.4687215927764119</v>
      </c>
      <c r="L3" s="5">
        <v>1.960000038E-2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3">
        <v>-0.3920370353926943</v>
      </c>
      <c r="R3" s="2">
        <v>-0.10396481174430749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35">
      <c r="A4" s="1" t="s">
        <v>6</v>
      </c>
      <c r="B4" s="5">
        <v>1.1304694592358739</v>
      </c>
      <c r="C4" s="5">
        <v>4.463916589892853E-7</v>
      </c>
      <c r="D4" s="5">
        <v>6.0595855345002368E-3</v>
      </c>
      <c r="E4" s="5">
        <v>3.9811476976322801E-3</v>
      </c>
      <c r="F4" s="21">
        <v>1.4721392170127581</v>
      </c>
      <c r="G4" s="22">
        <v>-12.244294808305501</v>
      </c>
      <c r="H4" s="19">
        <v>2.5259083911304709</v>
      </c>
      <c r="I4" s="5">
        <v>6.9097957299999999</v>
      </c>
      <c r="J4" s="2">
        <v>0.79154759474226499</v>
      </c>
      <c r="K4" s="5">
        <v>3.4687215927764119</v>
      </c>
      <c r="L4" s="5">
        <v>1.960000038E-2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3">
        <v>-0.3920370353926943</v>
      </c>
      <c r="R4" s="2">
        <v>-0.10396481174430749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35">
      <c r="A5" s="1" t="s">
        <v>7</v>
      </c>
      <c r="B5" s="25">
        <v>1.890965485822439</v>
      </c>
      <c r="C5" s="25">
        <v>7.4669086671153816E-7</v>
      </c>
      <c r="D5" s="5">
        <v>6.0595855345002368E-3</v>
      </c>
      <c r="E5" s="5">
        <v>3.9811476976322801E-3</v>
      </c>
      <c r="F5" s="21">
        <v>1.4721392170127581</v>
      </c>
      <c r="G5" s="22">
        <v>-12.244294808305501</v>
      </c>
      <c r="H5" s="2">
        <v>4.22547686839577</v>
      </c>
      <c r="I5" s="5">
        <v>6.9097957299999999</v>
      </c>
      <c r="J5" s="5">
        <v>0.5</v>
      </c>
      <c r="K5" s="2">
        <v>7.4509537367915399</v>
      </c>
      <c r="L5" s="5">
        <v>1.960000038E-2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3">
        <v>-0.3920370353926943</v>
      </c>
      <c r="R5" s="2">
        <v>-0.10396481174430749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35">
      <c r="A6" s="1" t="s">
        <v>8</v>
      </c>
      <c r="B6" s="5">
        <v>1.156885398811496</v>
      </c>
      <c r="C6" s="5">
        <v>4.568225954419103E-7</v>
      </c>
      <c r="D6" s="5">
        <v>6.0595855345002368E-3</v>
      </c>
      <c r="E6" s="5">
        <v>3.9811476976322801E-3</v>
      </c>
      <c r="F6" s="21">
        <v>1.4721392170127581</v>
      </c>
      <c r="G6" s="22">
        <v>-12.244294808305501</v>
      </c>
      <c r="H6" s="5">
        <v>2.2343607963882062</v>
      </c>
      <c r="I6" s="5">
        <v>6.9097957299999999</v>
      </c>
      <c r="J6" s="5">
        <v>0.5</v>
      </c>
      <c r="K6" s="5">
        <v>3.4687215927764119</v>
      </c>
      <c r="L6" s="2">
        <v>2.2675291294725761E-2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3">
        <v>-0.3920370353926943</v>
      </c>
      <c r="R6" s="2">
        <v>-0.10396481174430749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35">
      <c r="A7" s="1" t="s">
        <v>9</v>
      </c>
      <c r="B7" s="5">
        <v>0.62751084553982917</v>
      </c>
      <c r="C7" s="5">
        <v>2.4778697477031718E-7</v>
      </c>
      <c r="D7" s="5">
        <v>6.0595855345002368E-3</v>
      </c>
      <c r="E7" s="5">
        <v>3.9811476976322801E-3</v>
      </c>
      <c r="F7" s="21">
        <v>1.4721392170127581</v>
      </c>
      <c r="G7" s="22">
        <v>-12.244294808305501</v>
      </c>
      <c r="H7" s="5">
        <v>2.2343607963882062</v>
      </c>
      <c r="I7" s="5">
        <v>6.9097957299999999</v>
      </c>
      <c r="J7" s="5">
        <v>0.5</v>
      </c>
      <c r="K7" s="5">
        <v>3.4687215927764119</v>
      </c>
      <c r="L7" s="5">
        <v>1.960000038E-2</v>
      </c>
      <c r="M7" s="2">
        <v>0.39841465467473969</v>
      </c>
      <c r="N7" s="5">
        <v>2.7000000000000001E-3</v>
      </c>
      <c r="O7" s="5">
        <v>-11.54717333172</v>
      </c>
      <c r="P7" s="5">
        <v>1.64761</v>
      </c>
      <c r="Q7" s="23">
        <v>-0.3920370353926943</v>
      </c>
      <c r="R7" s="2">
        <v>-0.10396481174430749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35">
      <c r="A8" s="1" t="s">
        <v>10</v>
      </c>
      <c r="B8" s="25">
        <v>1.5692766784704919</v>
      </c>
      <c r="C8" s="25">
        <v>6.1966470141452579E-7</v>
      </c>
      <c r="D8" s="5">
        <v>6.0595855345002368E-3</v>
      </c>
      <c r="E8" s="5">
        <v>3.9811476976322801E-3</v>
      </c>
      <c r="F8" s="21">
        <v>1.4721392170127581</v>
      </c>
      <c r="G8" s="2">
        <v>-12.048571608305499</v>
      </c>
      <c r="H8" s="5">
        <v>2.2343607963882062</v>
      </c>
      <c r="I8" s="5">
        <v>6.9097957299999999</v>
      </c>
      <c r="J8" s="5">
        <v>0.5</v>
      </c>
      <c r="K8" s="5">
        <v>3.4687215927764119</v>
      </c>
      <c r="L8" s="5">
        <v>1.960000038E-2</v>
      </c>
      <c r="M8" s="5">
        <v>0.25</v>
      </c>
      <c r="N8" s="5">
        <v>2.7000000000000001E-3</v>
      </c>
      <c r="O8" s="2">
        <v>-11.35145013172</v>
      </c>
      <c r="P8" s="5">
        <v>1.64761</v>
      </c>
      <c r="Q8" s="23">
        <v>-0.3920370353926943</v>
      </c>
      <c r="R8" s="2">
        <v>-0.10396481174430749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35">
      <c r="A9" s="1" t="s">
        <v>11</v>
      </c>
      <c r="B9" s="25">
        <v>2.060289114984458</v>
      </c>
      <c r="C9" s="25">
        <v>8.1355216500685964E-7</v>
      </c>
      <c r="D9" s="5">
        <v>6.0595855345002368E-3</v>
      </c>
      <c r="E9" s="5">
        <v>3.9811476976322801E-3</v>
      </c>
      <c r="F9" s="2">
        <v>1.786111877012758</v>
      </c>
      <c r="G9" s="22">
        <v>-12.244294808305501</v>
      </c>
      <c r="H9" s="5">
        <v>2.2343607963882062</v>
      </c>
      <c r="I9" s="5">
        <v>6.9097957299999999</v>
      </c>
      <c r="J9" s="5">
        <v>0.5</v>
      </c>
      <c r="K9" s="5">
        <v>3.4687215927764119</v>
      </c>
      <c r="L9" s="5">
        <v>1.960000038E-2</v>
      </c>
      <c r="M9" s="5">
        <v>0.25</v>
      </c>
      <c r="N9" s="5">
        <v>2.7000000000000001E-3</v>
      </c>
      <c r="O9" s="5">
        <v>-11.54717333172</v>
      </c>
      <c r="P9" s="2">
        <v>1.9615826599999999</v>
      </c>
      <c r="Q9" s="23">
        <v>-0.3920370353926943</v>
      </c>
      <c r="R9" s="2">
        <v>-0.10396481174430749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35">
      <c r="A10" s="1" t="s">
        <v>12</v>
      </c>
      <c r="B10" s="5">
        <v>0.91556890299269356</v>
      </c>
      <c r="C10" s="5">
        <v>3.6153327114397733E-7</v>
      </c>
      <c r="D10" s="5">
        <v>6.0595855345002368E-3</v>
      </c>
      <c r="E10" s="5">
        <v>3.9811476976322801E-3</v>
      </c>
      <c r="F10" s="21">
        <v>1.4721392170127581</v>
      </c>
      <c r="G10" s="3">
        <v>-12.28260787992353</v>
      </c>
      <c r="H10" s="5">
        <v>2.2343607963882062</v>
      </c>
      <c r="I10" s="5">
        <v>6.9097957299999999</v>
      </c>
      <c r="J10" s="5">
        <v>0.5</v>
      </c>
      <c r="K10" s="5">
        <v>3.4687215927764119</v>
      </c>
      <c r="L10" s="5">
        <v>1.960000038E-2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-0.43035010701072679</v>
      </c>
      <c r="R10" s="2">
        <v>-0.10396481174430749</v>
      </c>
      <c r="S10" s="2">
        <v>0.86070365973558305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35">
      <c r="A11" s="1" t="s">
        <v>13</v>
      </c>
      <c r="B11" s="5">
        <v>0.79240529333615184</v>
      </c>
      <c r="C11" s="5">
        <v>3.1289930974633379E-7</v>
      </c>
      <c r="D11" s="5">
        <v>6.0595855345002368E-3</v>
      </c>
      <c r="E11" s="5">
        <v>3.9811476976322801E-3</v>
      </c>
      <c r="F11" s="24">
        <v>1.371077299307224</v>
      </c>
      <c r="G11" s="22">
        <v>-12.244294808305501</v>
      </c>
      <c r="H11" s="5">
        <v>2.2343607963882062</v>
      </c>
      <c r="I11" s="5">
        <v>6.9097957299999999</v>
      </c>
      <c r="J11" s="5">
        <v>0.5</v>
      </c>
      <c r="K11" s="5">
        <v>3.4687215927764119</v>
      </c>
      <c r="L11" s="5">
        <v>1.960000038E-2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3">
        <v>-0.3920370353926943</v>
      </c>
      <c r="R11" s="5">
        <v>-0.20502672944984129</v>
      </c>
      <c r="S11" s="5">
        <v>0.78407720973558304</v>
      </c>
      <c r="T11" s="2">
        <v>0.205027139849463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35">
      <c r="A12" s="1" t="s">
        <v>14</v>
      </c>
      <c r="B12" s="5">
        <v>0.80480876301570203</v>
      </c>
      <c r="C12" s="5">
        <v>3.1779710274926927E-7</v>
      </c>
      <c r="D12" s="5">
        <v>6.0595855345002368E-3</v>
      </c>
      <c r="E12" s="5">
        <v>3.9811476976322801E-3</v>
      </c>
      <c r="F12" s="21">
        <v>1.4721392170127581</v>
      </c>
      <c r="G12" s="5">
        <v>-12.338610837148289</v>
      </c>
      <c r="H12" s="5">
        <v>2.2343607963882062</v>
      </c>
      <c r="I12" s="5">
        <v>6.9097957299999999</v>
      </c>
      <c r="J12" s="5">
        <v>0.5</v>
      </c>
      <c r="K12" s="5">
        <v>3.4687215927764119</v>
      </c>
      <c r="L12" s="5">
        <v>1.960000038E-2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3">
        <v>-0.3920370353926943</v>
      </c>
      <c r="R12" s="2">
        <v>-0.10396481174430749</v>
      </c>
      <c r="S12" s="5">
        <v>0.78407720973558304</v>
      </c>
      <c r="T12" s="5">
        <v>0.10396501984946301</v>
      </c>
      <c r="U12" s="5">
        <v>-0.39940047003559681</v>
      </c>
      <c r="V12" s="2">
        <v>-7.1505971242934244E-2</v>
      </c>
      <c r="W12" s="2">
        <v>49.951904638172387</v>
      </c>
      <c r="X12" s="5">
        <v>8.9430527116520544</v>
      </c>
    </row>
    <row r="13" spans="1:24" x14ac:dyDescent="0.35">
      <c r="A13" s="1" t="s">
        <v>15</v>
      </c>
      <c r="B13" s="5">
        <v>0.78392669694433537</v>
      </c>
      <c r="C13" s="5">
        <v>3.0955134251172862E-7</v>
      </c>
      <c r="D13" s="5">
        <v>6.0595855345002368E-3</v>
      </c>
      <c r="E13" s="5">
        <v>3.9811476976322801E-3</v>
      </c>
      <c r="F13" s="5">
        <v>1.366404825693265</v>
      </c>
      <c r="G13" s="22">
        <v>-12.244294808305501</v>
      </c>
      <c r="H13" s="5">
        <v>2.2343607963882062</v>
      </c>
      <c r="I13" s="5">
        <v>6.9097957299999999</v>
      </c>
      <c r="J13" s="5">
        <v>0.5</v>
      </c>
      <c r="K13" s="5">
        <v>3.4687215927764119</v>
      </c>
      <c r="L13" s="5">
        <v>1.960000038E-2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3">
        <v>-0.3920370353926943</v>
      </c>
      <c r="R13" s="2">
        <v>-0.10396481174430749</v>
      </c>
      <c r="S13" s="5">
        <v>0.78407720973558304</v>
      </c>
      <c r="T13" s="5">
        <v>0.10396501984946301</v>
      </c>
      <c r="U13" s="2">
        <v>-0.30508444119280698</v>
      </c>
      <c r="V13" s="5">
        <v>-0.17724036256242701</v>
      </c>
      <c r="W13" s="5">
        <v>38.156061538172388</v>
      </c>
      <c r="X13" s="2">
        <v>22.16695861165206</v>
      </c>
    </row>
    <row r="14" spans="1:24" x14ac:dyDescent="0.35">
      <c r="A14" s="1" t="s">
        <v>20</v>
      </c>
      <c r="B14" s="5">
        <v>1</v>
      </c>
      <c r="C14" s="5">
        <v>3.9487281619356438E-7</v>
      </c>
      <c r="D14" s="5">
        <v>6.0595855345002368E-3</v>
      </c>
      <c r="E14" s="5">
        <v>3.9811476976322801E-3</v>
      </c>
      <c r="F14" s="21">
        <v>1.4721392170127581</v>
      </c>
      <c r="G14" s="22">
        <v>-12.244294808305501</v>
      </c>
      <c r="H14" s="5">
        <v>2.2343607963882062</v>
      </c>
      <c r="I14" s="5">
        <v>6.9097957299999999</v>
      </c>
      <c r="J14" s="5">
        <v>0.5</v>
      </c>
      <c r="K14" s="5">
        <v>3.4687215927764119</v>
      </c>
      <c r="L14" s="5">
        <v>1.960000038E-2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3">
        <v>-0.3920370353926943</v>
      </c>
      <c r="R14" s="2">
        <v>-0.10396481174430749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ah_analysis</vt:lpstr>
      <vt:lpstr>Input_values</vt:lpstr>
      <vt:lpstr>Mean_summary</vt:lpstr>
      <vt:lpstr>Peak_summary</vt:lpstr>
      <vt:lpstr>peak_1%</vt:lpstr>
      <vt:lpstr>mean_1%</vt:lpstr>
      <vt:lpstr>peak_std</vt:lpstr>
      <vt:lpstr>mean_std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Hockin, Alex</cp:lastModifiedBy>
  <dcterms:created xsi:type="dcterms:W3CDTF">2023-05-07T11:22:12Z</dcterms:created>
  <dcterms:modified xsi:type="dcterms:W3CDTF">2023-05-07T11:23:23Z</dcterms:modified>
</cp:coreProperties>
</file>