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ra2_tool\sutra2\testing\test_mpw_mbo_defecation_human_noleak_diffuse_sensitivity_cellWB\results\"/>
    </mc:Choice>
  </mc:AlternateContent>
  <xr:revisionPtr revIDLastSave="0" documentId="13_ncr:1_{8988638D-BD9C-468B-8368-A723B612AD4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emiconfined_df_flow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2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R3" i="1"/>
  <c r="U3" i="1" s="1"/>
  <c r="R4" i="1"/>
  <c r="U4" i="1" s="1"/>
  <c r="R5" i="1"/>
  <c r="U5" i="1" s="1"/>
  <c r="R6" i="1"/>
  <c r="U6" i="1" s="1"/>
  <c r="R7" i="1"/>
  <c r="U7" i="1" s="1"/>
  <c r="R8" i="1"/>
  <c r="U8" i="1" s="1"/>
  <c r="R9" i="1"/>
  <c r="U9" i="1" s="1"/>
  <c r="R10" i="1"/>
  <c r="U10" i="1" s="1"/>
  <c r="R11" i="1"/>
  <c r="U11" i="1" s="1"/>
  <c r="R12" i="1"/>
  <c r="U12" i="1" s="1"/>
  <c r="R13" i="1"/>
  <c r="U13" i="1" s="1"/>
  <c r="R14" i="1"/>
  <c r="U14" i="1" s="1"/>
  <c r="R15" i="1"/>
  <c r="U15" i="1" s="1"/>
  <c r="R16" i="1"/>
  <c r="U16" i="1" s="1"/>
  <c r="R17" i="1"/>
  <c r="U17" i="1" s="1"/>
  <c r="R18" i="1"/>
  <c r="U18" i="1" s="1"/>
  <c r="R19" i="1"/>
  <c r="U19" i="1" s="1"/>
  <c r="R20" i="1"/>
  <c r="U20" i="1" s="1"/>
  <c r="R21" i="1"/>
  <c r="U21" i="1" s="1"/>
  <c r="R22" i="1"/>
  <c r="U22" i="1" s="1"/>
  <c r="R23" i="1"/>
  <c r="U23" i="1" s="1"/>
  <c r="R24" i="1"/>
  <c r="U24" i="1" s="1"/>
  <c r="R25" i="1"/>
  <c r="U25" i="1" s="1"/>
  <c r="R26" i="1"/>
  <c r="U26" i="1" s="1"/>
  <c r="R27" i="1"/>
  <c r="U27" i="1" s="1"/>
  <c r="R28" i="1"/>
  <c r="U28" i="1" s="1"/>
  <c r="R29" i="1"/>
  <c r="U29" i="1" s="1"/>
  <c r="R30" i="1"/>
  <c r="U30" i="1" s="1"/>
  <c r="R31" i="1"/>
  <c r="U31" i="1" s="1"/>
  <c r="R32" i="1"/>
  <c r="U32" i="1" s="1"/>
  <c r="R33" i="1"/>
  <c r="U33" i="1" s="1"/>
  <c r="R34" i="1"/>
  <c r="U34" i="1" s="1"/>
  <c r="R35" i="1"/>
  <c r="U35" i="1" s="1"/>
  <c r="R36" i="1"/>
  <c r="U36" i="1" s="1"/>
  <c r="R37" i="1"/>
  <c r="U37" i="1" s="1"/>
  <c r="R38" i="1"/>
  <c r="U38" i="1" s="1"/>
  <c r="R39" i="1"/>
  <c r="U39" i="1" s="1"/>
  <c r="R40" i="1"/>
  <c r="U40" i="1" s="1"/>
  <c r="R41" i="1"/>
  <c r="U41" i="1" s="1"/>
  <c r="R42" i="1"/>
  <c r="U42" i="1" s="1"/>
  <c r="R43" i="1"/>
  <c r="U43" i="1" s="1"/>
  <c r="R44" i="1"/>
  <c r="U44" i="1" s="1"/>
  <c r="R45" i="1"/>
  <c r="U45" i="1" s="1"/>
  <c r="R46" i="1"/>
  <c r="U46" i="1" s="1"/>
  <c r="R47" i="1"/>
  <c r="U47" i="1" s="1"/>
  <c r="R48" i="1"/>
  <c r="U48" i="1" s="1"/>
  <c r="R49" i="1"/>
  <c r="U49" i="1" s="1"/>
  <c r="R50" i="1"/>
  <c r="U50" i="1" s="1"/>
  <c r="R51" i="1"/>
  <c r="U51" i="1" s="1"/>
  <c r="R52" i="1"/>
  <c r="U52" i="1" s="1"/>
  <c r="R53" i="1"/>
  <c r="U53" i="1" s="1"/>
  <c r="R54" i="1"/>
  <c r="U54" i="1" s="1"/>
  <c r="R55" i="1"/>
  <c r="U55" i="1" s="1"/>
  <c r="R56" i="1"/>
  <c r="U56" i="1" s="1"/>
  <c r="R57" i="1"/>
  <c r="U57" i="1" s="1"/>
  <c r="R58" i="1"/>
  <c r="U58" i="1" s="1"/>
  <c r="R59" i="1"/>
  <c r="U59" i="1" s="1"/>
  <c r="R60" i="1"/>
  <c r="U60" i="1" s="1"/>
  <c r="R61" i="1"/>
  <c r="U61" i="1" s="1"/>
  <c r="R62" i="1"/>
  <c r="U62" i="1" s="1"/>
  <c r="R63" i="1"/>
  <c r="U63" i="1" s="1"/>
  <c r="R64" i="1"/>
  <c r="U64" i="1" s="1"/>
  <c r="R65" i="1"/>
  <c r="U65" i="1" s="1"/>
  <c r="R66" i="1"/>
  <c r="U66" i="1" s="1"/>
  <c r="R67" i="1"/>
  <c r="U67" i="1" s="1"/>
  <c r="R68" i="1"/>
  <c r="U68" i="1" s="1"/>
  <c r="R69" i="1"/>
  <c r="U69" i="1" s="1"/>
  <c r="R70" i="1"/>
  <c r="U70" i="1" s="1"/>
  <c r="R71" i="1"/>
  <c r="U71" i="1" s="1"/>
  <c r="R72" i="1"/>
  <c r="U72" i="1" s="1"/>
  <c r="R73" i="1"/>
  <c r="U73" i="1" s="1"/>
  <c r="R74" i="1"/>
  <c r="U74" i="1" s="1"/>
  <c r="R75" i="1"/>
  <c r="U75" i="1" s="1"/>
  <c r="R76" i="1"/>
  <c r="U76" i="1" s="1"/>
  <c r="R77" i="1"/>
  <c r="U77" i="1" s="1"/>
  <c r="R78" i="1"/>
  <c r="U78" i="1" s="1"/>
  <c r="R79" i="1"/>
  <c r="U79" i="1" s="1"/>
  <c r="R80" i="1"/>
  <c r="U80" i="1" s="1"/>
  <c r="R81" i="1"/>
  <c r="U81" i="1" s="1"/>
  <c r="R2" i="1"/>
  <c r="U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T2" i="1"/>
  <c r="S2" i="1"/>
  <c r="M3" i="1"/>
  <c r="L4" i="1" s="1"/>
  <c r="M4" i="1"/>
  <c r="M5" i="1"/>
  <c r="M6" i="1"/>
  <c r="M7" i="1"/>
  <c r="M8" i="1"/>
  <c r="M9" i="1"/>
  <c r="M10" i="1"/>
  <c r="M11" i="1"/>
  <c r="L12" i="1" s="1"/>
  <c r="M12" i="1"/>
  <c r="M13" i="1"/>
  <c r="M14" i="1"/>
  <c r="M15" i="1"/>
  <c r="M16" i="1"/>
  <c r="M17" i="1"/>
  <c r="M18" i="1"/>
  <c r="M19" i="1"/>
  <c r="L20" i="1" s="1"/>
  <c r="M20" i="1"/>
  <c r="M21" i="1"/>
  <c r="M22" i="1"/>
  <c r="M23" i="1"/>
  <c r="M24" i="1"/>
  <c r="M25" i="1"/>
  <c r="M26" i="1"/>
  <c r="M27" i="1"/>
  <c r="L28" i="1" s="1"/>
  <c r="M28" i="1"/>
  <c r="M29" i="1"/>
  <c r="M30" i="1"/>
  <c r="M31" i="1"/>
  <c r="M32" i="1"/>
  <c r="M33" i="1"/>
  <c r="M34" i="1"/>
  <c r="M35" i="1"/>
  <c r="L36" i="1" s="1"/>
  <c r="M36" i="1"/>
  <c r="M37" i="1"/>
  <c r="M38" i="1"/>
  <c r="M39" i="1"/>
  <c r="M40" i="1"/>
  <c r="M41" i="1"/>
  <c r="M42" i="1"/>
  <c r="M43" i="1"/>
  <c r="L44" i="1" s="1"/>
  <c r="M44" i="1"/>
  <c r="M45" i="1"/>
  <c r="M46" i="1"/>
  <c r="M47" i="1"/>
  <c r="M48" i="1"/>
  <c r="M49" i="1"/>
  <c r="M50" i="1"/>
  <c r="M51" i="1"/>
  <c r="L52" i="1" s="1"/>
  <c r="M52" i="1"/>
  <c r="M53" i="1"/>
  <c r="M54" i="1"/>
  <c r="M55" i="1"/>
  <c r="M56" i="1"/>
  <c r="M57" i="1"/>
  <c r="M58" i="1"/>
  <c r="M59" i="1"/>
  <c r="L60" i="1" s="1"/>
  <c r="M60" i="1"/>
  <c r="M61" i="1"/>
  <c r="M62" i="1"/>
  <c r="M63" i="1"/>
  <c r="M64" i="1"/>
  <c r="M65" i="1"/>
  <c r="M66" i="1"/>
  <c r="M67" i="1"/>
  <c r="L68" i="1" s="1"/>
  <c r="M68" i="1"/>
  <c r="M69" i="1"/>
  <c r="M70" i="1"/>
  <c r="M71" i="1"/>
  <c r="M72" i="1"/>
  <c r="M73" i="1"/>
  <c r="M74" i="1"/>
  <c r="M75" i="1"/>
  <c r="L76" i="1" s="1"/>
  <c r="M76" i="1"/>
  <c r="M77" i="1"/>
  <c r="M78" i="1"/>
  <c r="M79" i="1"/>
  <c r="M80" i="1"/>
  <c r="M2" i="1"/>
  <c r="N2" i="1" s="1"/>
  <c r="J2" i="1"/>
  <c r="AA2" i="1" l="1"/>
  <c r="N68" i="1"/>
  <c r="N52" i="1"/>
  <c r="N28" i="1"/>
  <c r="L3" i="1"/>
  <c r="N76" i="1"/>
  <c r="N60" i="1"/>
  <c r="N44" i="1"/>
  <c r="N36" i="1"/>
  <c r="N12" i="1"/>
  <c r="N20" i="1"/>
  <c r="N4" i="1"/>
  <c r="N3" i="1"/>
  <c r="L75" i="1"/>
  <c r="N75" i="1" s="1"/>
  <c r="L67" i="1"/>
  <c r="N67" i="1" s="1"/>
  <c r="L59" i="1"/>
  <c r="N59" i="1" s="1"/>
  <c r="L51" i="1"/>
  <c r="N51" i="1" s="1"/>
  <c r="L43" i="1"/>
  <c r="N43" i="1" s="1"/>
  <c r="L35" i="1"/>
  <c r="N35" i="1" s="1"/>
  <c r="L27" i="1"/>
  <c r="N27" i="1" s="1"/>
  <c r="L19" i="1"/>
  <c r="N19" i="1" s="1"/>
  <c r="L11" i="1"/>
  <c r="N11" i="1" s="1"/>
  <c r="L74" i="1"/>
  <c r="N74" i="1" s="1"/>
  <c r="L66" i="1"/>
  <c r="N66" i="1" s="1"/>
  <c r="L58" i="1"/>
  <c r="N58" i="1" s="1"/>
  <c r="L50" i="1"/>
  <c r="N50" i="1" s="1"/>
  <c r="L42" i="1"/>
  <c r="N42" i="1" s="1"/>
  <c r="L34" i="1"/>
  <c r="N34" i="1" s="1"/>
  <c r="L26" i="1"/>
  <c r="N26" i="1" s="1"/>
  <c r="L18" i="1"/>
  <c r="N18" i="1" s="1"/>
  <c r="L10" i="1"/>
  <c r="N10" i="1" s="1"/>
  <c r="L81" i="1"/>
  <c r="N81" i="1" s="1"/>
  <c r="L73" i="1"/>
  <c r="N73" i="1" s="1"/>
  <c r="L65" i="1"/>
  <c r="N65" i="1" s="1"/>
  <c r="L57" i="1"/>
  <c r="N57" i="1" s="1"/>
  <c r="L49" i="1"/>
  <c r="N49" i="1" s="1"/>
  <c r="L41" i="1"/>
  <c r="N41" i="1" s="1"/>
  <c r="L33" i="1"/>
  <c r="N33" i="1" s="1"/>
  <c r="L25" i="1"/>
  <c r="N25" i="1" s="1"/>
  <c r="L17" i="1"/>
  <c r="N17" i="1" s="1"/>
  <c r="L9" i="1"/>
  <c r="N9" i="1" s="1"/>
  <c r="L80" i="1"/>
  <c r="N80" i="1" s="1"/>
  <c r="L72" i="1"/>
  <c r="N72" i="1" s="1"/>
  <c r="L64" i="1"/>
  <c r="N64" i="1" s="1"/>
  <c r="L56" i="1"/>
  <c r="N56" i="1" s="1"/>
  <c r="L48" i="1"/>
  <c r="N48" i="1" s="1"/>
  <c r="L40" i="1"/>
  <c r="N40" i="1" s="1"/>
  <c r="L32" i="1"/>
  <c r="N32" i="1" s="1"/>
  <c r="L24" i="1"/>
  <c r="N24" i="1" s="1"/>
  <c r="L16" i="1"/>
  <c r="N16" i="1" s="1"/>
  <c r="L8" i="1"/>
  <c r="N8" i="1" s="1"/>
  <c r="L79" i="1"/>
  <c r="N79" i="1" s="1"/>
  <c r="L71" i="1"/>
  <c r="N71" i="1" s="1"/>
  <c r="L63" i="1"/>
  <c r="N63" i="1" s="1"/>
  <c r="L55" i="1"/>
  <c r="N55" i="1" s="1"/>
  <c r="L47" i="1"/>
  <c r="N47" i="1" s="1"/>
  <c r="L39" i="1"/>
  <c r="N39" i="1" s="1"/>
  <c r="L31" i="1"/>
  <c r="N31" i="1" s="1"/>
  <c r="L23" i="1"/>
  <c r="N23" i="1" s="1"/>
  <c r="L15" i="1"/>
  <c r="N15" i="1" s="1"/>
  <c r="L7" i="1"/>
  <c r="N7" i="1" s="1"/>
  <c r="L78" i="1"/>
  <c r="N78" i="1" s="1"/>
  <c r="L70" i="1"/>
  <c r="N70" i="1" s="1"/>
  <c r="L62" i="1"/>
  <c r="N62" i="1" s="1"/>
  <c r="L54" i="1"/>
  <c r="N54" i="1" s="1"/>
  <c r="L46" i="1"/>
  <c r="N46" i="1" s="1"/>
  <c r="L38" i="1"/>
  <c r="N38" i="1" s="1"/>
  <c r="L30" i="1"/>
  <c r="N30" i="1" s="1"/>
  <c r="L22" i="1"/>
  <c r="N22" i="1" s="1"/>
  <c r="L14" i="1"/>
  <c r="N14" i="1" s="1"/>
  <c r="L6" i="1"/>
  <c r="N6" i="1" s="1"/>
  <c r="L77" i="1"/>
  <c r="N77" i="1" s="1"/>
  <c r="L69" i="1"/>
  <c r="N69" i="1" s="1"/>
  <c r="L61" i="1"/>
  <c r="N61" i="1" s="1"/>
  <c r="L53" i="1"/>
  <c r="N53" i="1" s="1"/>
  <c r="L45" i="1"/>
  <c r="N45" i="1" s="1"/>
  <c r="L37" i="1"/>
  <c r="N37" i="1" s="1"/>
  <c r="L29" i="1"/>
  <c r="N29" i="1" s="1"/>
  <c r="L21" i="1"/>
  <c r="N21" i="1" s="1"/>
  <c r="L13" i="1"/>
  <c r="N13" i="1" s="1"/>
  <c r="L5" i="1"/>
  <c r="N5" i="1" s="1"/>
  <c r="AA35" i="1" l="1"/>
  <c r="AA3" i="1"/>
  <c r="AA6" i="1"/>
  <c r="AA30" i="1"/>
  <c r="AA57" i="1"/>
  <c r="AA72" i="1"/>
  <c r="AA14" i="1"/>
  <c r="AA77" i="1"/>
  <c r="AA41" i="1"/>
  <c r="AA32" i="1"/>
  <c r="AA59" i="1"/>
  <c r="AA33" i="1"/>
  <c r="AA75" i="1"/>
  <c r="AA29" i="1"/>
  <c r="AA8" i="1"/>
  <c r="AA13" i="1"/>
  <c r="AA42" i="1"/>
  <c r="AA55" i="1"/>
  <c r="AA16" i="1"/>
  <c r="AA58" i="1"/>
  <c r="AA63" i="1"/>
  <c r="AA5" i="1"/>
  <c r="AA34" i="1"/>
  <c r="AA52" i="1"/>
  <c r="AA28" i="1"/>
  <c r="AA69" i="1"/>
  <c r="AA78" i="1"/>
  <c r="AA12" i="1"/>
  <c r="AA43" i="1"/>
  <c r="AA74" i="1"/>
  <c r="AA26" i="1"/>
  <c r="AA36" i="1"/>
  <c r="AA23" i="1"/>
  <c r="AA40" i="1"/>
  <c r="AA66" i="1"/>
  <c r="AA65" i="1"/>
  <c r="AA37" i="1"/>
  <c r="AA38" i="1"/>
  <c r="AA60" i="1"/>
  <c r="AA76" i="1"/>
  <c r="AA67" i="1"/>
  <c r="AA44" i="1"/>
  <c r="AA31" i="1"/>
  <c r="AA48" i="1"/>
  <c r="AA9" i="1"/>
  <c r="AA73" i="1"/>
  <c r="AA45" i="1"/>
  <c r="AA46" i="1"/>
  <c r="AA51" i="1"/>
  <c r="AA19" i="1"/>
  <c r="AA39" i="1"/>
  <c r="AA56" i="1"/>
  <c r="AA17" i="1"/>
  <c r="AA81" i="1"/>
  <c r="AA53" i="1"/>
  <c r="AA54" i="1"/>
  <c r="AA4" i="1"/>
  <c r="AA20" i="1"/>
  <c r="AA68" i="1"/>
  <c r="AA47" i="1"/>
  <c r="AA64" i="1"/>
  <c r="AA18" i="1"/>
  <c r="AA25" i="1"/>
  <c r="AA10" i="1"/>
  <c r="AA61" i="1"/>
  <c r="AA62" i="1"/>
  <c r="AA11" i="1"/>
  <c r="AA27" i="1"/>
  <c r="AA7" i="1"/>
  <c r="AA71" i="1"/>
  <c r="AA24" i="1"/>
  <c r="AA50" i="1"/>
  <c r="AA49" i="1"/>
  <c r="AA21" i="1"/>
  <c r="AA22" i="1"/>
  <c r="AA15" i="1"/>
  <c r="AA79" i="1"/>
  <c r="AA70" i="1"/>
  <c r="AA80" i="1"/>
</calcChain>
</file>

<file path=xl/sharedStrings.xml><?xml version="1.0" encoding="utf-8"?>
<sst xmlns="http://schemas.openxmlformats.org/spreadsheetml/2006/main" count="266" uniqueCount="29">
  <si>
    <t>flowline_id</t>
  </si>
  <si>
    <t>flowline_type</t>
  </si>
  <si>
    <t>flowline_discharge</t>
  </si>
  <si>
    <t>particle_release_day</t>
  </si>
  <si>
    <t>endpoint_id</t>
  </si>
  <si>
    <t>well_discharge</t>
  </si>
  <si>
    <t>substance</t>
  </si>
  <si>
    <t>removal_function</t>
  </si>
  <si>
    <t>input_concentration</t>
  </si>
  <si>
    <t>diffuse_source</t>
  </si>
  <si>
    <t>well1</t>
  </si>
  <si>
    <t>mbo</t>
  </si>
  <si>
    <t>x_release</t>
  </si>
  <si>
    <t>x_left</t>
  </si>
  <si>
    <t>x_right</t>
  </si>
  <si>
    <t>q_recharge</t>
  </si>
  <si>
    <t>flow_lay2_east</t>
  </si>
  <si>
    <t>flow_lay2_bottom</t>
  </si>
  <si>
    <t>flow_lay2_west</t>
  </si>
  <si>
    <t>flux_tot (bot - east)</t>
  </si>
  <si>
    <t>flux_tot (bot - west)</t>
  </si>
  <si>
    <t>flux_tot (bot - horizontal)</t>
  </si>
  <si>
    <t>flux_tot (pythagoras)</t>
  </si>
  <si>
    <t>flow_lay2_hor</t>
  </si>
  <si>
    <t>flux_tot (pythagoras_in_model)</t>
  </si>
  <si>
    <t>flux_cumulatief_recharge</t>
  </si>
  <si>
    <t>flux_vertical</t>
  </si>
  <si>
    <t>flux_cum_bottom</t>
  </si>
  <si>
    <t>flux_cumulative_lay1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</si>
</sst>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semiconfined_df_flowline!$C$1</c:f>
              <c:strCache>
                <c:ptCount val="1"/>
                <c:pt idx="0">
                  <c:v>flowline_discharge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semiconfined_df_flowline!$K$2:$K$81</c:f>
              <c:numCache>
                <c:formatCode>General</c:formatCode>
                <c:ptCount val="80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semiconfined_df_flowline!$C$2:$C$81</c:f>
              <c:numCache>
                <c:formatCode>General</c:formatCode>
                <c:ptCount val="80"/>
                <c:pt idx="0">
                  <c:v>1.9E-3</c:v>
                </c:pt>
                <c:pt idx="1">
                  <c:v>3.3999999999999998E-3</c:v>
                </c:pt>
                <c:pt idx="2">
                  <c:v>4.8999999999999998E-3</c:v>
                </c:pt>
                <c:pt idx="3">
                  <c:v>6.4999999999999997E-3</c:v>
                </c:pt>
                <c:pt idx="4">
                  <c:v>7.9000000000000008E-3</c:v>
                </c:pt>
                <c:pt idx="5">
                  <c:v>9.4999999999999998E-3</c:v>
                </c:pt>
                <c:pt idx="6">
                  <c:v>1.0999999999999999E-2</c:v>
                </c:pt>
                <c:pt idx="7">
                  <c:v>1.2500000000000001E-2</c:v>
                </c:pt>
                <c:pt idx="8">
                  <c:v>1.4E-2</c:v>
                </c:pt>
                <c:pt idx="9">
                  <c:v>1.55E-2</c:v>
                </c:pt>
                <c:pt idx="10">
                  <c:v>1.7000000000000001E-2</c:v>
                </c:pt>
                <c:pt idx="11">
                  <c:v>1.8499999999999999E-2</c:v>
                </c:pt>
                <c:pt idx="12">
                  <c:v>2.01E-2</c:v>
                </c:pt>
                <c:pt idx="13">
                  <c:v>2.1600000000000001E-2</c:v>
                </c:pt>
                <c:pt idx="14">
                  <c:v>2.3099999999999999E-2</c:v>
                </c:pt>
                <c:pt idx="15">
                  <c:v>2.46E-2</c:v>
                </c:pt>
                <c:pt idx="16">
                  <c:v>2.6100000000000002E-2</c:v>
                </c:pt>
                <c:pt idx="17">
                  <c:v>2.76E-2</c:v>
                </c:pt>
                <c:pt idx="18">
                  <c:v>2.92E-2</c:v>
                </c:pt>
                <c:pt idx="19">
                  <c:v>3.0700000000000002E-2</c:v>
                </c:pt>
                <c:pt idx="20">
                  <c:v>3.2099999999999997E-2</c:v>
                </c:pt>
                <c:pt idx="21">
                  <c:v>3.3700000000000001E-2</c:v>
                </c:pt>
                <c:pt idx="22">
                  <c:v>3.5099999999999999E-2</c:v>
                </c:pt>
                <c:pt idx="23">
                  <c:v>3.6700000000000003E-2</c:v>
                </c:pt>
                <c:pt idx="24">
                  <c:v>3.8199999999999998E-2</c:v>
                </c:pt>
                <c:pt idx="25">
                  <c:v>3.9699999999999999E-2</c:v>
                </c:pt>
                <c:pt idx="26">
                  <c:v>4.1300000000000003E-2</c:v>
                </c:pt>
                <c:pt idx="27">
                  <c:v>4.2700000000000002E-2</c:v>
                </c:pt>
                <c:pt idx="28">
                  <c:v>4.4299999999999999E-2</c:v>
                </c:pt>
                <c:pt idx="29">
                  <c:v>4.58E-2</c:v>
                </c:pt>
                <c:pt idx="30">
                  <c:v>4.7199999999999999E-2</c:v>
                </c:pt>
                <c:pt idx="31">
                  <c:v>4.8800000000000003E-2</c:v>
                </c:pt>
                <c:pt idx="32">
                  <c:v>5.04E-2</c:v>
                </c:pt>
                <c:pt idx="33">
                  <c:v>5.1799999999999999E-2</c:v>
                </c:pt>
                <c:pt idx="34">
                  <c:v>5.3400000000000003E-2</c:v>
                </c:pt>
                <c:pt idx="35">
                  <c:v>5.4800000000000001E-2</c:v>
                </c:pt>
                <c:pt idx="36">
                  <c:v>5.6399999999999999E-2</c:v>
                </c:pt>
                <c:pt idx="37">
                  <c:v>5.8000000000000003E-2</c:v>
                </c:pt>
                <c:pt idx="38">
                  <c:v>5.9400000000000001E-2</c:v>
                </c:pt>
                <c:pt idx="39">
                  <c:v>6.0900000000000003E-2</c:v>
                </c:pt>
                <c:pt idx="40">
                  <c:v>2.2902</c:v>
                </c:pt>
                <c:pt idx="41">
                  <c:v>3.4523000000000001</c:v>
                </c:pt>
                <c:pt idx="42">
                  <c:v>4.6144999999999996</c:v>
                </c:pt>
                <c:pt idx="43">
                  <c:v>5.7766000000000002</c:v>
                </c:pt>
                <c:pt idx="44">
                  <c:v>6.9387999999999996</c:v>
                </c:pt>
                <c:pt idx="45">
                  <c:v>8.1008999999999993</c:v>
                </c:pt>
                <c:pt idx="46">
                  <c:v>9.2629999999999999</c:v>
                </c:pt>
                <c:pt idx="47">
                  <c:v>10.4252</c:v>
                </c:pt>
                <c:pt idx="48">
                  <c:v>11.587300000000001</c:v>
                </c:pt>
                <c:pt idx="49">
                  <c:v>12.7494</c:v>
                </c:pt>
                <c:pt idx="50">
                  <c:v>13.9116</c:v>
                </c:pt>
                <c:pt idx="51">
                  <c:v>15.073700000000001</c:v>
                </c:pt>
                <c:pt idx="52">
                  <c:v>16.235800000000001</c:v>
                </c:pt>
                <c:pt idx="53">
                  <c:v>17.398</c:v>
                </c:pt>
                <c:pt idx="54">
                  <c:v>18.560099999999998</c:v>
                </c:pt>
                <c:pt idx="55">
                  <c:v>19.722200000000001</c:v>
                </c:pt>
                <c:pt idx="56">
                  <c:v>20.884399999999999</c:v>
                </c:pt>
                <c:pt idx="57">
                  <c:v>22.046500000000002</c:v>
                </c:pt>
                <c:pt idx="58">
                  <c:v>23.2087</c:v>
                </c:pt>
                <c:pt idx="59">
                  <c:v>24.370799999999999</c:v>
                </c:pt>
                <c:pt idx="60">
                  <c:v>25.532900000000001</c:v>
                </c:pt>
                <c:pt idx="61">
                  <c:v>26.6951</c:v>
                </c:pt>
                <c:pt idx="62">
                  <c:v>27.857199999999999</c:v>
                </c:pt>
                <c:pt idx="63">
                  <c:v>29.019300000000001</c:v>
                </c:pt>
                <c:pt idx="64">
                  <c:v>30.1815</c:v>
                </c:pt>
                <c:pt idx="65">
                  <c:v>31.343599999999999</c:v>
                </c:pt>
                <c:pt idx="66">
                  <c:v>32.505699999999997</c:v>
                </c:pt>
                <c:pt idx="67">
                  <c:v>33.6678</c:v>
                </c:pt>
                <c:pt idx="68">
                  <c:v>34.83</c:v>
                </c:pt>
                <c:pt idx="69">
                  <c:v>35.992100000000001</c:v>
                </c:pt>
                <c:pt idx="70">
                  <c:v>37.154200000000003</c:v>
                </c:pt>
                <c:pt idx="71">
                  <c:v>38.316400000000002</c:v>
                </c:pt>
                <c:pt idx="72">
                  <c:v>39.478499999999997</c:v>
                </c:pt>
                <c:pt idx="73">
                  <c:v>40.640599999999999</c:v>
                </c:pt>
                <c:pt idx="74">
                  <c:v>41.802700000000002</c:v>
                </c:pt>
                <c:pt idx="75">
                  <c:v>42.9649</c:v>
                </c:pt>
                <c:pt idx="76">
                  <c:v>44.127000000000002</c:v>
                </c:pt>
                <c:pt idx="77">
                  <c:v>45.289200000000001</c:v>
                </c:pt>
                <c:pt idx="78">
                  <c:v>46.451300000000003</c:v>
                </c:pt>
                <c:pt idx="79">
                  <c:v>47.613399999999999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2-4D75-81D2-34970995414C}"/>
            </c:ext>
          </c:extLst>
        </c:ser>
        <c:ser>
          <c:idx val="1"/>
          <c:order val="1"/>
          <c:tx>
            <c:strRef>
              <c:f>semiconfined_df_flowline!$N$1</c:f>
              <c:strCache>
                <c:ptCount val="1"/>
                <c:pt idx="0">
                  <c:v>q_recharge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semiconfined_df_flowline!$K$2:$K$81</c:f>
              <c:numCache>
                <c:formatCode>General</c:formatCode>
                <c:ptCount val="80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semiconfined_df_flowline!$N$2:$N$81</c:f>
              <c:numCache>
                <c:formatCode>General</c:formatCode>
                <c:ptCount val="80"/>
                <c:pt idx="0">
                  <c:v>1.6458743043799265E-3</c:v>
                </c:pt>
                <c:pt idx="1">
                  <c:v>3.4239935588136331E-3</c:v>
                </c:pt>
                <c:pt idx="2">
                  <c:v>4.9385677471303459E-3</c:v>
                </c:pt>
                <c:pt idx="3">
                  <c:v>6.4517822148766725E-3</c:v>
                </c:pt>
                <c:pt idx="4">
                  <c:v>7.9605538815622177E-3</c:v>
                </c:pt>
                <c:pt idx="5">
                  <c:v>9.4722270054128713E-3</c:v>
                </c:pt>
                <c:pt idx="6">
                  <c:v>1.0983900129263533E-2</c:v>
                </c:pt>
                <c:pt idx="7">
                  <c:v>1.2502327480969874E-2</c:v>
                </c:pt>
                <c:pt idx="8">
                  <c:v>1.4015541948716194E-2</c:v>
                </c:pt>
                <c:pt idx="9">
                  <c:v>1.5520460452012132E-2</c:v>
                </c:pt>
                <c:pt idx="10">
                  <c:v>1.7032133575862807E-2</c:v>
                </c:pt>
                <c:pt idx="11">
                  <c:v>1.8543806699713408E-2</c:v>
                </c:pt>
                <c:pt idx="12">
                  <c:v>2.0066087214809406E-2</c:v>
                </c:pt>
                <c:pt idx="13">
                  <c:v>2.1579301682555757E-2</c:v>
                </c:pt>
                <c:pt idx="14">
                  <c:v>2.308036702246196E-2</c:v>
                </c:pt>
                <c:pt idx="15">
                  <c:v>2.4604959749751035E-2</c:v>
                </c:pt>
                <c:pt idx="16">
                  <c:v>2.6118174217497361E-2</c:v>
                </c:pt>
                <c:pt idx="17">
                  <c:v>2.7616927345210672E-2</c:v>
                </c:pt>
                <c:pt idx="18">
                  <c:v>2.9143832284692528E-2</c:v>
                </c:pt>
                <c:pt idx="19">
                  <c:v>3.0657046752439101E-2</c:v>
                </c:pt>
                <c:pt idx="20">
                  <c:v>3.2153487667959134E-2</c:v>
                </c:pt>
                <c:pt idx="21">
                  <c:v>3.3665160791809735E-2</c:v>
                </c:pt>
                <c:pt idx="22">
                  <c:v>3.5176833915660601E-2</c:v>
                </c:pt>
                <c:pt idx="23">
                  <c:v>3.6707592018532138E-2</c:v>
                </c:pt>
                <c:pt idx="24">
                  <c:v>3.8220806486278527E-2</c:v>
                </c:pt>
                <c:pt idx="25">
                  <c:v>3.9713394238408972E-2</c:v>
                </c:pt>
                <c:pt idx="26">
                  <c:v>4.1225067362259803E-2</c:v>
                </c:pt>
                <c:pt idx="27">
                  <c:v>4.2736740486110349E-2</c:v>
                </c:pt>
                <c:pt idx="28">
                  <c:v>4.42713517523717E-2</c:v>
                </c:pt>
                <c:pt idx="29">
                  <c:v>4.5784566220118096E-2</c:v>
                </c:pt>
                <c:pt idx="30">
                  <c:v>4.7273300808859081E-2</c:v>
                </c:pt>
                <c:pt idx="31">
                  <c:v>4.8810224287313173E-2</c:v>
                </c:pt>
                <c:pt idx="32">
                  <c:v>5.0323438755059832E-2</c:v>
                </c:pt>
                <c:pt idx="33">
                  <c:v>5.1809861131607279E-2</c:v>
                </c:pt>
                <c:pt idx="34">
                  <c:v>5.3321534255458637E-2</c:v>
                </c:pt>
                <c:pt idx="35">
                  <c:v>5.4833207379308573E-2</c:v>
                </c:pt>
                <c:pt idx="36">
                  <c:v>5.6373984021152727E-2</c:v>
                </c:pt>
                <c:pt idx="37">
                  <c:v>5.788719848889904E-2</c:v>
                </c:pt>
                <c:pt idx="38">
                  <c:v>5.9369767702058013E-2</c:v>
                </c:pt>
                <c:pt idx="39">
                  <c:v>0.50648609734638461</c:v>
                </c:pt>
                <c:pt idx="40">
                  <c:v>1.8445221399705254</c:v>
                </c:pt>
                <c:pt idx="41">
                  <c:v>3.4522333351767522</c:v>
                </c:pt>
                <c:pt idx="42">
                  <c:v>4.6143712895926878</c:v>
                </c:pt>
                <c:pt idx="43">
                  <c:v>5.7765092440086265</c:v>
                </c:pt>
                <c:pt idx="44">
                  <c:v>6.938647198424559</c:v>
                </c:pt>
                <c:pt idx="45">
                  <c:v>8.1007851528404959</c:v>
                </c:pt>
                <c:pt idx="46">
                  <c:v>9.2629231072564391</c:v>
                </c:pt>
                <c:pt idx="47">
                  <c:v>10.425061061672373</c:v>
                </c:pt>
                <c:pt idx="48">
                  <c:v>11.587199016088281</c:v>
                </c:pt>
                <c:pt idx="49">
                  <c:v>12.74933697050426</c:v>
                </c:pt>
                <c:pt idx="50">
                  <c:v>13.911474924920201</c:v>
                </c:pt>
                <c:pt idx="51">
                  <c:v>15.073612879336086</c:v>
                </c:pt>
                <c:pt idx="52">
                  <c:v>16.235750833752075</c:v>
                </c:pt>
                <c:pt idx="53">
                  <c:v>17.397888788167936</c:v>
                </c:pt>
                <c:pt idx="54">
                  <c:v>18.560026742583961</c:v>
                </c:pt>
                <c:pt idx="55">
                  <c:v>19.722164696999887</c:v>
                </c:pt>
                <c:pt idx="56">
                  <c:v>20.884302651415751</c:v>
                </c:pt>
                <c:pt idx="57">
                  <c:v>22.046440605831773</c:v>
                </c:pt>
                <c:pt idx="58">
                  <c:v>23.208578560247588</c:v>
                </c:pt>
                <c:pt idx="59">
                  <c:v>24.370716514663659</c:v>
                </c:pt>
                <c:pt idx="60">
                  <c:v>25.532854469079592</c:v>
                </c:pt>
                <c:pt idx="61">
                  <c:v>26.694992423495428</c:v>
                </c:pt>
                <c:pt idx="62">
                  <c:v>27.857130377911449</c:v>
                </c:pt>
                <c:pt idx="63">
                  <c:v>29.019268332327243</c:v>
                </c:pt>
                <c:pt idx="64">
                  <c:v>30.181406286743357</c:v>
                </c:pt>
                <c:pt idx="65">
                  <c:v>31.343544241159289</c:v>
                </c:pt>
                <c:pt idx="66">
                  <c:v>32.505682195575083</c:v>
                </c:pt>
                <c:pt idx="67">
                  <c:v>33.667820149991151</c:v>
                </c:pt>
                <c:pt idx="68">
                  <c:v>34.829958104406941</c:v>
                </c:pt>
                <c:pt idx="69">
                  <c:v>35.992096058823009</c:v>
                </c:pt>
                <c:pt idx="70">
                  <c:v>37.154234013238991</c:v>
                </c:pt>
                <c:pt idx="71">
                  <c:v>38.316371967654689</c:v>
                </c:pt>
                <c:pt idx="72">
                  <c:v>39.478509922070849</c:v>
                </c:pt>
                <c:pt idx="73">
                  <c:v>40.640647876486639</c:v>
                </c:pt>
                <c:pt idx="74">
                  <c:v>41.802785830902714</c:v>
                </c:pt>
                <c:pt idx="75">
                  <c:v>42.964923785318689</c:v>
                </c:pt>
                <c:pt idx="76">
                  <c:v>44.127061739734572</c:v>
                </c:pt>
                <c:pt idx="77">
                  <c:v>45.289199694150092</c:v>
                </c:pt>
                <c:pt idx="78">
                  <c:v>46.451337648566891</c:v>
                </c:pt>
                <c:pt idx="79">
                  <c:v>47.613475602982042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82-4D75-81D2-34970995414C}"/>
            </c:ext>
          </c:extLst>
        </c:ser>
        <c:ser>
          <c:idx val="2"/>
          <c:order val="2"/>
          <c:tx>
            <c:strRef>
              <c:f>semiconfined_df_flowline!$U$1</c:f>
              <c:strCache>
                <c:ptCount val="1"/>
                <c:pt idx="0">
                  <c:v>flux_tot (bot - horizontal)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semiconfined_df_flowline!$K$2:$K$81</c:f>
              <c:numCache>
                <c:formatCode>General</c:formatCode>
                <c:ptCount val="80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semiconfined_df_flowline!$U$2:$U$81</c:f>
              <c:numCache>
                <c:formatCode>General</c:formatCode>
                <c:ptCount val="80"/>
                <c:pt idx="0">
                  <c:v>4.1449999999999994E-2</c:v>
                </c:pt>
                <c:pt idx="1">
                  <c:v>4.7200000000000006E-2</c:v>
                </c:pt>
                <c:pt idx="2">
                  <c:v>4.7600000000000017E-2</c:v>
                </c:pt>
                <c:pt idx="3">
                  <c:v>4.6299999999999994E-2</c:v>
                </c:pt>
                <c:pt idx="4">
                  <c:v>4.4750000000000012E-2</c:v>
                </c:pt>
                <c:pt idx="5">
                  <c:v>4.3749999999999997E-2</c:v>
                </c:pt>
                <c:pt idx="6">
                  <c:v>4.314999999999998E-2</c:v>
                </c:pt>
                <c:pt idx="7">
                  <c:v>4.3150000000000022E-2</c:v>
                </c:pt>
                <c:pt idx="8">
                  <c:v>4.3749999999999997E-2</c:v>
                </c:pt>
                <c:pt idx="9">
                  <c:v>4.4600000000000056E-2</c:v>
                </c:pt>
                <c:pt idx="10">
                  <c:v>4.599999999999993E-2</c:v>
                </c:pt>
                <c:pt idx="11">
                  <c:v>4.7500000000000056E-2</c:v>
                </c:pt>
                <c:pt idx="12">
                  <c:v>4.9499999999999975E-2</c:v>
                </c:pt>
                <c:pt idx="13">
                  <c:v>5.1500000000000018E-2</c:v>
                </c:pt>
                <c:pt idx="14">
                  <c:v>5.3500000000000075E-2</c:v>
                </c:pt>
                <c:pt idx="15">
                  <c:v>5.5849999999999927E-2</c:v>
                </c:pt>
                <c:pt idx="16">
                  <c:v>5.8200000000000002E-2</c:v>
                </c:pt>
                <c:pt idx="17">
                  <c:v>6.049999999999997E-2</c:v>
                </c:pt>
                <c:pt idx="18">
                  <c:v>6.305000000000005E-2</c:v>
                </c:pt>
                <c:pt idx="19">
                  <c:v>6.5449999999999911E-2</c:v>
                </c:pt>
                <c:pt idx="20">
                  <c:v>6.7749999999999991E-2</c:v>
                </c:pt>
                <c:pt idx="21">
                  <c:v>7.0399999999999976E-2</c:v>
                </c:pt>
                <c:pt idx="22">
                  <c:v>7.2700000000000056E-2</c:v>
                </c:pt>
                <c:pt idx="23">
                  <c:v>7.5299999999999923E-2</c:v>
                </c:pt>
                <c:pt idx="24">
                  <c:v>7.7800000000000008E-2</c:v>
                </c:pt>
                <c:pt idx="25">
                  <c:v>8.0049999999999982E-2</c:v>
                </c:pt>
                <c:pt idx="26">
                  <c:v>8.2650000000000071E-2</c:v>
                </c:pt>
                <c:pt idx="27">
                  <c:v>8.4900000000000031E-2</c:v>
                </c:pt>
                <c:pt idx="28">
                  <c:v>8.7500000000000119E-2</c:v>
                </c:pt>
                <c:pt idx="29">
                  <c:v>8.9799999999999963E-2</c:v>
                </c:pt>
                <c:pt idx="30">
                  <c:v>9.1949999999999921E-2</c:v>
                </c:pt>
                <c:pt idx="31">
                  <c:v>9.4500000000000112E-2</c:v>
                </c:pt>
                <c:pt idx="32">
                  <c:v>9.6899999999999958E-2</c:v>
                </c:pt>
                <c:pt idx="33">
                  <c:v>9.8899999999999821E-2</c:v>
                </c:pt>
                <c:pt idx="34">
                  <c:v>0.10144999999999998</c:v>
                </c:pt>
                <c:pt idx="35">
                  <c:v>0.10339999999999994</c:v>
                </c:pt>
                <c:pt idx="36">
                  <c:v>0.10590000000000002</c:v>
                </c:pt>
                <c:pt idx="37">
                  <c:v>0.10800000000000007</c:v>
                </c:pt>
                <c:pt idx="38">
                  <c:v>0.10999999999999968</c:v>
                </c:pt>
                <c:pt idx="39">
                  <c:v>0.11219999999999997</c:v>
                </c:pt>
                <c:pt idx="40">
                  <c:v>3.9131500000000004</c:v>
                </c:pt>
                <c:pt idx="41">
                  <c:v>5.0858500000000006</c:v>
                </c:pt>
                <c:pt idx="42">
                  <c:v>6.0277999999999992</c:v>
                </c:pt>
                <c:pt idx="43">
                  <c:v>6.9</c:v>
                </c:pt>
                <c:pt idx="44">
                  <c:v>7.7827500000000001</c:v>
                </c:pt>
                <c:pt idx="45">
                  <c:v>8.7058499999999999</c:v>
                </c:pt>
                <c:pt idx="46">
                  <c:v>9.6754499999999997</c:v>
                </c:pt>
                <c:pt idx="47">
                  <c:v>10.687150000000001</c:v>
                </c:pt>
                <c:pt idx="48">
                  <c:v>11.7332</c:v>
                </c:pt>
                <c:pt idx="49">
                  <c:v>12.8064</c:v>
                </c:pt>
                <c:pt idx="50">
                  <c:v>13.90015</c:v>
                </c:pt>
                <c:pt idx="51">
                  <c:v>15.00905</c:v>
                </c:pt>
                <c:pt idx="52">
                  <c:v>16.129399999999997</c:v>
                </c:pt>
                <c:pt idx="53">
                  <c:v>17.257950000000001</c:v>
                </c:pt>
                <c:pt idx="54">
                  <c:v>18.392449999999997</c:v>
                </c:pt>
                <c:pt idx="55">
                  <c:v>19.531300000000002</c:v>
                </c:pt>
                <c:pt idx="56">
                  <c:v>20.673100000000002</c:v>
                </c:pt>
                <c:pt idx="57">
                  <c:v>21.817250000000001</c:v>
                </c:pt>
                <c:pt idx="58">
                  <c:v>22.96285</c:v>
                </c:pt>
                <c:pt idx="59">
                  <c:v>24.109549999999999</c:v>
                </c:pt>
                <c:pt idx="60">
                  <c:v>25.25705</c:v>
                </c:pt>
                <c:pt idx="61">
                  <c:v>26.405149999999999</c:v>
                </c:pt>
                <c:pt idx="62">
                  <c:v>27.553550000000001</c:v>
                </c:pt>
                <c:pt idx="63">
                  <c:v>28.702300000000001</c:v>
                </c:pt>
                <c:pt idx="64">
                  <c:v>29.851100000000002</c:v>
                </c:pt>
                <c:pt idx="65">
                  <c:v>31.000099999999996</c:v>
                </c:pt>
                <c:pt idx="66">
                  <c:v>32.149249999999995</c:v>
                </c:pt>
                <c:pt idx="67">
                  <c:v>33.298300000000005</c:v>
                </c:pt>
                <c:pt idx="68">
                  <c:v>34.447600000000001</c:v>
                </c:pt>
                <c:pt idx="69">
                  <c:v>35.59675</c:v>
                </c:pt>
                <c:pt idx="70">
                  <c:v>36.746099999999998</c:v>
                </c:pt>
                <c:pt idx="71">
                  <c:v>37.895400000000002</c:v>
                </c:pt>
                <c:pt idx="72">
                  <c:v>39.044600000000003</c:v>
                </c:pt>
                <c:pt idx="73">
                  <c:v>40.193899999999999</c:v>
                </c:pt>
                <c:pt idx="74">
                  <c:v>41.343199999999996</c:v>
                </c:pt>
                <c:pt idx="75">
                  <c:v>42.492650000000005</c:v>
                </c:pt>
                <c:pt idx="76">
                  <c:v>43.642000000000003</c:v>
                </c:pt>
                <c:pt idx="77">
                  <c:v>44.7913</c:v>
                </c:pt>
                <c:pt idx="78">
                  <c:v>45.940550000000002</c:v>
                </c:pt>
                <c:pt idx="79">
                  <c:v>47.089849999999998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82-4D75-81D2-34970995414C}"/>
            </c:ext>
          </c:extLst>
        </c:ser>
        <c:ser>
          <c:idx val="3"/>
          <c:order val="3"/>
          <c:tx>
            <c:strRef>
              <c:f>semiconfined_df_flowline!$O$1</c:f>
              <c:strCache>
                <c:ptCount val="1"/>
                <c:pt idx="0">
                  <c:v>flow_lay2_bottom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semiconfined_df_flowline!$K$2:$K$81</c:f>
              <c:numCache>
                <c:formatCode>General</c:formatCode>
                <c:ptCount val="80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semiconfined_df_flowline!$O$2:$O$81</c:f>
              <c:numCache>
                <c:formatCode>General</c:formatCode>
                <c:ptCount val="80"/>
                <c:pt idx="0">
                  <c:v>7.5399999999999995E-2</c:v>
                </c:pt>
                <c:pt idx="1">
                  <c:v>8.3400000000000002E-2</c:v>
                </c:pt>
                <c:pt idx="2">
                  <c:v>8.2500000000000004E-2</c:v>
                </c:pt>
                <c:pt idx="3">
                  <c:v>7.8700000000000006E-2</c:v>
                </c:pt>
                <c:pt idx="4">
                  <c:v>7.46E-2</c:v>
                </c:pt>
                <c:pt idx="5">
                  <c:v>7.1499999999999994E-2</c:v>
                </c:pt>
                <c:pt idx="6">
                  <c:v>6.9199999999999998E-2</c:v>
                </c:pt>
                <c:pt idx="7">
                  <c:v>6.8099999999999994E-2</c:v>
                </c:pt>
                <c:pt idx="8">
                  <c:v>6.7900000000000002E-2</c:v>
                </c:pt>
                <c:pt idx="9">
                  <c:v>6.83E-2</c:v>
                </c:pt>
                <c:pt idx="10">
                  <c:v>6.9599999999999995E-2</c:v>
                </c:pt>
                <c:pt idx="11">
                  <c:v>7.1199999999999999E-2</c:v>
                </c:pt>
                <c:pt idx="12">
                  <c:v>7.3499999999999996E-2</c:v>
                </c:pt>
                <c:pt idx="13">
                  <c:v>7.5899999999999995E-2</c:v>
                </c:pt>
                <c:pt idx="14">
                  <c:v>7.8399999999999997E-2</c:v>
                </c:pt>
                <c:pt idx="15">
                  <c:v>8.14E-2</c:v>
                </c:pt>
                <c:pt idx="16">
                  <c:v>8.4400000000000003E-2</c:v>
                </c:pt>
                <c:pt idx="17">
                  <c:v>8.7400000000000005E-2</c:v>
                </c:pt>
                <c:pt idx="18">
                  <c:v>9.0700000000000003E-2</c:v>
                </c:pt>
                <c:pt idx="19">
                  <c:v>9.3899999999999997E-2</c:v>
                </c:pt>
                <c:pt idx="20">
                  <c:v>9.69E-2</c:v>
                </c:pt>
                <c:pt idx="21">
                  <c:v>0.1004</c:v>
                </c:pt>
                <c:pt idx="22">
                  <c:v>0.10340000000000001</c:v>
                </c:pt>
                <c:pt idx="23">
                  <c:v>0.1069</c:v>
                </c:pt>
                <c:pt idx="24">
                  <c:v>0.1101</c:v>
                </c:pt>
                <c:pt idx="25">
                  <c:v>0.11310000000000001</c:v>
                </c:pt>
                <c:pt idx="26">
                  <c:v>0.11650000000000001</c:v>
                </c:pt>
                <c:pt idx="27">
                  <c:v>0.11940000000000001</c:v>
                </c:pt>
                <c:pt idx="28">
                  <c:v>0.12280000000000001</c:v>
                </c:pt>
                <c:pt idx="29">
                  <c:v>0.1258</c:v>
                </c:pt>
                <c:pt idx="30">
                  <c:v>0.12859999999999999</c:v>
                </c:pt>
                <c:pt idx="31">
                  <c:v>0.13189999999999999</c:v>
                </c:pt>
                <c:pt idx="32">
                  <c:v>0.13489999999999999</c:v>
                </c:pt>
                <c:pt idx="33">
                  <c:v>0.13750000000000001</c:v>
                </c:pt>
                <c:pt idx="34">
                  <c:v>0.14069999999999999</c:v>
                </c:pt>
                <c:pt idx="35">
                  <c:v>0.14319999999999999</c:v>
                </c:pt>
                <c:pt idx="36">
                  <c:v>0.14630000000000001</c:v>
                </c:pt>
                <c:pt idx="37">
                  <c:v>0.14899999999999999</c:v>
                </c:pt>
                <c:pt idx="38">
                  <c:v>0.15140000000000001</c:v>
                </c:pt>
                <c:pt idx="39">
                  <c:v>0.15429999999999999</c:v>
                </c:pt>
                <c:pt idx="40">
                  <c:v>5.2411000000000003</c:v>
                </c:pt>
                <c:pt idx="41">
                  <c:v>6.4218999999999999</c:v>
                </c:pt>
                <c:pt idx="42">
                  <c:v>7.1837</c:v>
                </c:pt>
                <c:pt idx="43">
                  <c:v>7.8186999999999998</c:v>
                </c:pt>
                <c:pt idx="44">
                  <c:v>8.4726999999999997</c:v>
                </c:pt>
                <c:pt idx="45">
                  <c:v>9.2004000000000001</c:v>
                </c:pt>
                <c:pt idx="46">
                  <c:v>10.012499999999999</c:v>
                </c:pt>
                <c:pt idx="47">
                  <c:v>10.9009</c:v>
                </c:pt>
                <c:pt idx="48">
                  <c:v>11.8521</c:v>
                </c:pt>
                <c:pt idx="49">
                  <c:v>12.852399999999999</c:v>
                </c:pt>
                <c:pt idx="50">
                  <c:v>13.8902</c:v>
                </c:pt>
                <c:pt idx="51">
                  <c:v>14.9557</c:v>
                </c:pt>
                <c:pt idx="52">
                  <c:v>16.041799999999999</c:v>
                </c:pt>
                <c:pt idx="53">
                  <c:v>17.142900000000001</c:v>
                </c:pt>
                <c:pt idx="54">
                  <c:v>18.254799999999999</c:v>
                </c:pt>
                <c:pt idx="55">
                  <c:v>19.374500000000001</c:v>
                </c:pt>
                <c:pt idx="56">
                  <c:v>20.4998</c:v>
                </c:pt>
                <c:pt idx="57">
                  <c:v>21.629100000000001</c:v>
                </c:pt>
                <c:pt idx="58">
                  <c:v>22.761199999999999</c:v>
                </c:pt>
                <c:pt idx="59">
                  <c:v>23.895299999999999</c:v>
                </c:pt>
                <c:pt idx="60">
                  <c:v>25.030799999999999</c:v>
                </c:pt>
                <c:pt idx="61">
                  <c:v>26.167400000000001</c:v>
                </c:pt>
                <c:pt idx="62">
                  <c:v>27.304600000000001</c:v>
                </c:pt>
                <c:pt idx="63">
                  <c:v>28.442299999999999</c:v>
                </c:pt>
                <c:pt idx="64">
                  <c:v>29.580300000000001</c:v>
                </c:pt>
                <c:pt idx="65">
                  <c:v>30.718599999999999</c:v>
                </c:pt>
                <c:pt idx="66">
                  <c:v>31.857099999999999</c:v>
                </c:pt>
                <c:pt idx="67">
                  <c:v>32.995600000000003</c:v>
                </c:pt>
                <c:pt idx="68">
                  <c:v>34.134300000000003</c:v>
                </c:pt>
                <c:pt idx="69">
                  <c:v>35.273000000000003</c:v>
                </c:pt>
                <c:pt idx="70">
                  <c:v>36.411799999999999</c:v>
                </c:pt>
                <c:pt idx="71">
                  <c:v>37.550600000000003</c:v>
                </c:pt>
                <c:pt idx="72">
                  <c:v>38.689300000000003</c:v>
                </c:pt>
                <c:pt idx="73">
                  <c:v>39.828200000000002</c:v>
                </c:pt>
                <c:pt idx="74">
                  <c:v>40.966999999999999</c:v>
                </c:pt>
                <c:pt idx="75">
                  <c:v>42.106000000000002</c:v>
                </c:pt>
                <c:pt idx="76">
                  <c:v>43.244900000000001</c:v>
                </c:pt>
                <c:pt idx="77">
                  <c:v>44.383699999999997</c:v>
                </c:pt>
                <c:pt idx="78">
                  <c:v>45.522500000000001</c:v>
                </c:pt>
                <c:pt idx="79">
                  <c:v>46.661299999999997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82-4D75-81D2-34970995414C}"/>
            </c:ext>
          </c:extLst>
        </c:ser>
        <c:ser>
          <c:idx val="4"/>
          <c:order val="4"/>
          <c:tx>
            <c:strRef>
              <c:f>semiconfined_df_flowline!$V$1</c:f>
              <c:strCache>
                <c:ptCount val="1"/>
                <c:pt idx="0">
                  <c:v>flux_tot (pythagoras)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semiconfined_df_flowline!$K$2:$K$81</c:f>
              <c:numCache>
                <c:formatCode>General</c:formatCode>
                <c:ptCount val="80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semiconfined_df_flowline!$V$2:$V$81</c:f>
              <c:numCache>
                <c:formatCode>General</c:formatCode>
                <c:ptCount val="80"/>
                <c:pt idx="0">
                  <c:v>0.10153403370299044</c:v>
                </c:pt>
                <c:pt idx="1">
                  <c:v>0.16330254131519203</c:v>
                </c:pt>
                <c:pt idx="2">
                  <c:v>0.22581029648800341</c:v>
                </c:pt>
                <c:pt idx="3">
                  <c:v>0.28603966508161072</c:v>
                </c:pt>
                <c:pt idx="4">
                  <c:v>0.34291288981314189</c:v>
                </c:pt>
                <c:pt idx="5">
                  <c:v>0.39669672295092123</c:v>
                </c:pt>
                <c:pt idx="6">
                  <c:v>0.44768061159715195</c:v>
                </c:pt>
                <c:pt idx="7">
                  <c:v>0.49688877024943923</c:v>
                </c:pt>
                <c:pt idx="8">
                  <c:v>0.54474825378334168</c:v>
                </c:pt>
                <c:pt idx="9">
                  <c:v>0.59185412053985054</c:v>
                </c:pt>
                <c:pt idx="10">
                  <c:v>0.63890231647725304</c:v>
                </c:pt>
                <c:pt idx="11">
                  <c:v>0.68620382540466796</c:v>
                </c:pt>
                <c:pt idx="12">
                  <c:v>0.73418832733842898</c:v>
                </c:pt>
                <c:pt idx="13">
                  <c:v>0.78298742007774291</c:v>
                </c:pt>
                <c:pt idx="14">
                  <c:v>0.83279851704959218</c:v>
                </c:pt>
                <c:pt idx="15">
                  <c:v>0.88395588125200009</c:v>
                </c:pt>
                <c:pt idx="16">
                  <c:v>0.93641129852218252</c:v>
                </c:pt>
                <c:pt idx="17">
                  <c:v>0.9902644697251336</c:v>
                </c:pt>
                <c:pt idx="18">
                  <c:v>1.0456411334678835</c:v>
                </c:pt>
                <c:pt idx="19">
                  <c:v>1.1026056275931118</c:v>
                </c:pt>
                <c:pt idx="20">
                  <c:v>1.1609509981045711</c:v>
                </c:pt>
                <c:pt idx="21">
                  <c:v>1.2210347128562726</c:v>
                </c:pt>
                <c:pt idx="22">
                  <c:v>1.2824751264644472</c:v>
                </c:pt>
                <c:pt idx="23">
                  <c:v>1.3457525255410074</c:v>
                </c:pt>
                <c:pt idx="24">
                  <c:v>1.410403920868061</c:v>
                </c:pt>
                <c:pt idx="25">
                  <c:v>1.4765379947701989</c:v>
                </c:pt>
                <c:pt idx="26">
                  <c:v>1.5443005730750736</c:v>
                </c:pt>
                <c:pt idx="27">
                  <c:v>1.6133243846170553</c:v>
                </c:pt>
                <c:pt idx="28">
                  <c:v>1.683983399561884</c:v>
                </c:pt>
                <c:pt idx="29">
                  <c:v>1.7560119276360284</c:v>
                </c:pt>
                <c:pt idx="30">
                  <c:v>1.8293258321031822</c:v>
                </c:pt>
                <c:pt idx="31">
                  <c:v>1.9041737762084636</c:v>
                </c:pt>
                <c:pt idx="32">
                  <c:v>1.9802003358246358</c:v>
                </c:pt>
                <c:pt idx="33">
                  <c:v>2.0573998371731244</c:v>
                </c:pt>
                <c:pt idx="34">
                  <c:v>2.1359391798457183</c:v>
                </c:pt>
                <c:pt idx="35">
                  <c:v>2.2155326786125271</c:v>
                </c:pt>
                <c:pt idx="36">
                  <c:v>2.2963650798599078</c:v>
                </c:pt>
                <c:pt idx="37">
                  <c:v>2.3783718569643395</c:v>
                </c:pt>
                <c:pt idx="38">
                  <c:v>2.4611611507579103</c:v>
                </c:pt>
                <c:pt idx="39">
                  <c:v>2.5453811070250367</c:v>
                </c:pt>
                <c:pt idx="40">
                  <c:v>7.3806355261589776</c:v>
                </c:pt>
                <c:pt idx="41">
                  <c:v>10.15663523515539</c:v>
                </c:pt>
                <c:pt idx="42">
                  <c:v>12.459860590712884</c:v>
                </c:pt>
                <c:pt idx="43">
                  <c:v>14.337433176827711</c:v>
                </c:pt>
                <c:pt idx="44">
                  <c:v>15.852056337585985</c:v>
                </c:pt>
                <c:pt idx="45">
                  <c:v>17.077185124311324</c:v>
                </c:pt>
                <c:pt idx="46">
                  <c:v>18.085460382583573</c:v>
                </c:pt>
                <c:pt idx="47">
                  <c:v>18.93999084107487</c:v>
                </c:pt>
                <c:pt idx="48">
                  <c:v>19.692353493170899</c:v>
                </c:pt>
                <c:pt idx="49">
                  <c:v>20.381432742817665</c:v>
                </c:pt>
                <c:pt idx="50">
                  <c:v>21.036328068367826</c:v>
                </c:pt>
                <c:pt idx="51">
                  <c:v>21.677232558147271</c:v>
                </c:pt>
                <c:pt idx="52">
                  <c:v>22.318179125770989</c:v>
                </c:pt>
                <c:pt idx="53">
                  <c:v>22.968522925299311</c:v>
                </c:pt>
                <c:pt idx="54">
                  <c:v>23.634103457715508</c:v>
                </c:pt>
                <c:pt idx="55">
                  <c:v>24.318465340148421</c:v>
                </c:pt>
                <c:pt idx="56">
                  <c:v>25.023791296484234</c:v>
                </c:pt>
                <c:pt idx="57">
                  <c:v>25.750872062320532</c:v>
                </c:pt>
                <c:pt idx="58">
                  <c:v>26.500045455244035</c:v>
                </c:pt>
                <c:pt idx="59">
                  <c:v>27.271203749193031</c:v>
                </c:pt>
                <c:pt idx="60">
                  <c:v>28.063938831354374</c:v>
                </c:pt>
                <c:pt idx="61">
                  <c:v>28.877918238681957</c:v>
                </c:pt>
                <c:pt idx="62">
                  <c:v>29.712403584530151</c:v>
                </c:pt>
                <c:pt idx="63">
                  <c:v>30.566893837941727</c:v>
                </c:pt>
                <c:pt idx="64">
                  <c:v>31.440890034793863</c:v>
                </c:pt>
                <c:pt idx="65">
                  <c:v>32.333989937061588</c:v>
                </c:pt>
                <c:pt idx="66">
                  <c:v>33.245704751290802</c:v>
                </c:pt>
                <c:pt idx="67">
                  <c:v>34.175516179276656</c:v>
                </c:pt>
                <c:pt idx="68">
                  <c:v>35.1232488885923</c:v>
                </c:pt>
                <c:pt idx="69">
                  <c:v>36.088482113411203</c:v>
                </c:pt>
                <c:pt idx="70">
                  <c:v>37.071004670092236</c:v>
                </c:pt>
                <c:pt idx="71">
                  <c:v>38.070516445800948</c:v>
                </c:pt>
                <c:pt idx="72">
                  <c:v>39.08672662912565</c:v>
                </c:pt>
                <c:pt idx="73">
                  <c:v>40.119795564409351</c:v>
                </c:pt>
                <c:pt idx="74">
                  <c:v>41.169260982072537</c:v>
                </c:pt>
                <c:pt idx="75">
                  <c:v>42.235321743299174</c:v>
                </c:pt>
                <c:pt idx="76">
                  <c:v>43.317588189671874</c:v>
                </c:pt>
                <c:pt idx="77">
                  <c:v>44.415985319814759</c:v>
                </c:pt>
                <c:pt idx="78">
                  <c:v>45.53056804675294</c:v>
                </c:pt>
                <c:pt idx="79">
                  <c:v>46.661299999999997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82-4D75-81D2-34970995414C}"/>
            </c:ext>
          </c:extLst>
        </c:ser>
        <c:ser>
          <c:idx val="5"/>
          <c:order val="5"/>
          <c:tx>
            <c:strRef>
              <c:f>semiconfined_df_flowline!$W$1</c:f>
              <c:strCache>
                <c:ptCount val="1"/>
                <c:pt idx="0">
                  <c:v>flux_tot (pythagoras_in_model)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semiconfined_df_flowline!$K$2:$K$81</c:f>
              <c:numCache>
                <c:formatCode>General</c:formatCode>
                <c:ptCount val="80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semiconfined_df_flowline!$W$2:$W$81</c:f>
              <c:numCache>
                <c:formatCode>General</c:formatCode>
                <c:ptCount val="80"/>
                <c:pt idx="0">
                  <c:v>5.3600000000000002E-2</c:v>
                </c:pt>
                <c:pt idx="1">
                  <c:v>0.1144</c:v>
                </c:pt>
                <c:pt idx="2">
                  <c:v>0.1817</c:v>
                </c:pt>
                <c:pt idx="3">
                  <c:v>0.247</c:v>
                </c:pt>
                <c:pt idx="4">
                  <c:v>0.30809999999999998</c:v>
                </c:pt>
                <c:pt idx="5">
                  <c:v>0.36509999999999998</c:v>
                </c:pt>
                <c:pt idx="6">
                  <c:v>0.41849999999999998</c:v>
                </c:pt>
                <c:pt idx="7">
                  <c:v>0.46929999999999999</c:v>
                </c:pt>
                <c:pt idx="8">
                  <c:v>0.51819999999999999</c:v>
                </c:pt>
                <c:pt idx="9">
                  <c:v>0.56599999999999995</c:v>
                </c:pt>
                <c:pt idx="10">
                  <c:v>0.61329999999999996</c:v>
                </c:pt>
                <c:pt idx="11">
                  <c:v>0.66049999999999998</c:v>
                </c:pt>
                <c:pt idx="12">
                  <c:v>0.70820000000000005</c:v>
                </c:pt>
                <c:pt idx="13">
                  <c:v>0.75660000000000005</c:v>
                </c:pt>
                <c:pt idx="14">
                  <c:v>0.80600000000000005</c:v>
                </c:pt>
                <c:pt idx="15">
                  <c:v>0.85650000000000004</c:v>
                </c:pt>
                <c:pt idx="16">
                  <c:v>0.9083</c:v>
                </c:pt>
                <c:pt idx="17">
                  <c:v>0.96140000000000003</c:v>
                </c:pt>
                <c:pt idx="18">
                  <c:v>1.016</c:v>
                </c:pt>
                <c:pt idx="19">
                  <c:v>1.0722</c:v>
                </c:pt>
                <c:pt idx="20">
                  <c:v>1.1297999999999999</c:v>
                </c:pt>
                <c:pt idx="21">
                  <c:v>1.1890000000000001</c:v>
                </c:pt>
                <c:pt idx="22">
                  <c:v>1.2497</c:v>
                </c:pt>
                <c:pt idx="23">
                  <c:v>1.3121</c:v>
                </c:pt>
                <c:pt idx="24">
                  <c:v>1.3759999999999999</c:v>
                </c:pt>
                <c:pt idx="25">
                  <c:v>1.4414</c:v>
                </c:pt>
                <c:pt idx="26">
                  <c:v>1.5083</c:v>
                </c:pt>
                <c:pt idx="27">
                  <c:v>1.5767</c:v>
                </c:pt>
                <c:pt idx="28">
                  <c:v>1.6465000000000001</c:v>
                </c:pt>
                <c:pt idx="29">
                  <c:v>1.7179</c:v>
                </c:pt>
                <c:pt idx="30">
                  <c:v>1.7905</c:v>
                </c:pt>
                <c:pt idx="31">
                  <c:v>1.8646</c:v>
                </c:pt>
                <c:pt idx="32">
                  <c:v>1.94</c:v>
                </c:pt>
                <c:pt idx="33">
                  <c:v>2.0165999999999999</c:v>
                </c:pt>
                <c:pt idx="34">
                  <c:v>2.0945</c:v>
                </c:pt>
                <c:pt idx="35">
                  <c:v>2.1736</c:v>
                </c:pt>
                <c:pt idx="36">
                  <c:v>2.2538</c:v>
                </c:pt>
                <c:pt idx="37">
                  <c:v>2.3351999999999999</c:v>
                </c:pt>
                <c:pt idx="38">
                  <c:v>2.4176000000000002</c:v>
                </c:pt>
                <c:pt idx="39">
                  <c:v>2.5011000000000001</c:v>
                </c:pt>
                <c:pt idx="40">
                  <c:v>5.5026999999999999</c:v>
                </c:pt>
                <c:pt idx="41">
                  <c:v>8.2788000000000004</c:v>
                </c:pt>
                <c:pt idx="42">
                  <c:v>10.852399999999999</c:v>
                </c:pt>
                <c:pt idx="43">
                  <c:v>13.069000000000001</c:v>
                </c:pt>
                <c:pt idx="44">
                  <c:v>14.9016</c:v>
                </c:pt>
                <c:pt idx="45">
                  <c:v>16.3947</c:v>
                </c:pt>
                <c:pt idx="46">
                  <c:v>17.618300000000001</c:v>
                </c:pt>
                <c:pt idx="47">
                  <c:v>18.641999999999999</c:v>
                </c:pt>
                <c:pt idx="48">
                  <c:v>19.525700000000001</c:v>
                </c:pt>
                <c:pt idx="49">
                  <c:v>20.316500000000001</c:v>
                </c:pt>
                <c:pt idx="50">
                  <c:v>21.0502</c:v>
                </c:pt>
                <c:pt idx="51">
                  <c:v>21.752500000000001</c:v>
                </c:pt>
                <c:pt idx="52">
                  <c:v>22.441800000000001</c:v>
                </c:pt>
                <c:pt idx="53">
                  <c:v>23.130700000000001</c:v>
                </c:pt>
                <c:pt idx="54">
                  <c:v>23.8276</c:v>
                </c:pt>
                <c:pt idx="55">
                  <c:v>24.5379</c:v>
                </c:pt>
                <c:pt idx="56">
                  <c:v>25.265000000000001</c:v>
                </c:pt>
                <c:pt idx="57">
                  <c:v>26.0108</c:v>
                </c:pt>
                <c:pt idx="58">
                  <c:v>26.776299999999999</c:v>
                </c:pt>
                <c:pt idx="59">
                  <c:v>27.562100000000001</c:v>
                </c:pt>
                <c:pt idx="60">
                  <c:v>28.367999999999999</c:v>
                </c:pt>
                <c:pt idx="61">
                  <c:v>29.1938</c:v>
                </c:pt>
                <c:pt idx="62">
                  <c:v>30.039300000000001</c:v>
                </c:pt>
                <c:pt idx="63">
                  <c:v>30.9041</c:v>
                </c:pt>
                <c:pt idx="64">
                  <c:v>31.787600000000001</c:v>
                </c:pt>
                <c:pt idx="65">
                  <c:v>32.689500000000002</c:v>
                </c:pt>
                <c:pt idx="66">
                  <c:v>33.609499999999997</c:v>
                </c:pt>
                <c:pt idx="67">
                  <c:v>34.5471</c:v>
                </c:pt>
                <c:pt idx="68">
                  <c:v>35.502000000000002</c:v>
                </c:pt>
                <c:pt idx="69">
                  <c:v>36.473999999999997</c:v>
                </c:pt>
                <c:pt idx="70">
                  <c:v>37.462800000000001</c:v>
                </c:pt>
                <c:pt idx="71">
                  <c:v>38.468200000000003</c:v>
                </c:pt>
                <c:pt idx="72">
                  <c:v>39.489899999999999</c:v>
                </c:pt>
                <c:pt idx="73">
                  <c:v>40.527999999999999</c:v>
                </c:pt>
                <c:pt idx="74">
                  <c:v>41.582099999999997</c:v>
                </c:pt>
                <c:pt idx="75">
                  <c:v>42.652299999999997</c:v>
                </c:pt>
                <c:pt idx="76">
                  <c:v>43.738399999999999</c:v>
                </c:pt>
                <c:pt idx="77">
                  <c:v>44.840400000000002</c:v>
                </c:pt>
                <c:pt idx="78">
                  <c:v>45.958199999999998</c:v>
                </c:pt>
                <c:pt idx="79">
                  <c:v>47.091700000000003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8-47C1-9DB7-51790F15E0AB}"/>
            </c:ext>
          </c:extLst>
        </c:ser>
        <c:ser>
          <c:idx val="7"/>
          <c:order val="7"/>
          <c:tx>
            <c:strRef>
              <c:f>semiconfined_df_flowline!$X$1</c:f>
              <c:strCache>
                <c:ptCount val="1"/>
                <c:pt idx="0">
                  <c:v>flux_vertical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semiconfined_df_flowline!$K$2:$K$81</c:f>
              <c:numCache>
                <c:formatCode>General</c:formatCode>
                <c:ptCount val="80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semiconfined_df_flowline!$X$2:$X$81</c:f>
              <c:numCache>
                <c:formatCode>General</c:formatCode>
                <c:ptCount val="80"/>
                <c:pt idx="0">
                  <c:v>0.14319999999999999</c:v>
                </c:pt>
                <c:pt idx="1">
                  <c:v>0.15590000000000001</c:v>
                </c:pt>
                <c:pt idx="2">
                  <c:v>0.1522</c:v>
                </c:pt>
                <c:pt idx="3">
                  <c:v>0.14349999999999999</c:v>
                </c:pt>
                <c:pt idx="4">
                  <c:v>0.1343</c:v>
                </c:pt>
                <c:pt idx="5">
                  <c:v>0.12709999999999999</c:v>
                </c:pt>
                <c:pt idx="6">
                  <c:v>0.12130000000000001</c:v>
                </c:pt>
                <c:pt idx="7">
                  <c:v>0.11799999999999999</c:v>
                </c:pt>
                <c:pt idx="8">
                  <c:v>0.1162</c:v>
                </c:pt>
                <c:pt idx="9">
                  <c:v>0.1157</c:v>
                </c:pt>
                <c:pt idx="10">
                  <c:v>0.1169</c:v>
                </c:pt>
                <c:pt idx="11">
                  <c:v>0.11849999999999999</c:v>
                </c:pt>
                <c:pt idx="12">
                  <c:v>0.1215</c:v>
                </c:pt>
                <c:pt idx="13">
                  <c:v>0.12470000000000001</c:v>
                </c:pt>
                <c:pt idx="14">
                  <c:v>0.12820000000000001</c:v>
                </c:pt>
                <c:pt idx="15">
                  <c:v>0.13250000000000001</c:v>
                </c:pt>
                <c:pt idx="16">
                  <c:v>0.13689999999999999</c:v>
                </c:pt>
                <c:pt idx="17">
                  <c:v>0.1411</c:v>
                </c:pt>
                <c:pt idx="18">
                  <c:v>0.14599999999999999</c:v>
                </c:pt>
                <c:pt idx="19">
                  <c:v>0.15079999999999999</c:v>
                </c:pt>
                <c:pt idx="20">
                  <c:v>0.15529999999999999</c:v>
                </c:pt>
                <c:pt idx="21">
                  <c:v>0.16039999999999999</c:v>
                </c:pt>
                <c:pt idx="22">
                  <c:v>0.16489999999999999</c:v>
                </c:pt>
                <c:pt idx="23">
                  <c:v>0.17</c:v>
                </c:pt>
                <c:pt idx="24">
                  <c:v>0.17480000000000001</c:v>
                </c:pt>
                <c:pt idx="25">
                  <c:v>0.17910000000000001</c:v>
                </c:pt>
                <c:pt idx="26">
                  <c:v>0.1842</c:v>
                </c:pt>
                <c:pt idx="27">
                  <c:v>0.18840000000000001</c:v>
                </c:pt>
                <c:pt idx="28">
                  <c:v>0.19339999999999999</c:v>
                </c:pt>
                <c:pt idx="29">
                  <c:v>0.19789999999999999</c:v>
                </c:pt>
                <c:pt idx="30">
                  <c:v>0.2019</c:v>
                </c:pt>
                <c:pt idx="31">
                  <c:v>0.20660000000000001</c:v>
                </c:pt>
                <c:pt idx="32">
                  <c:v>0.2109</c:v>
                </c:pt>
                <c:pt idx="33">
                  <c:v>0.2147</c:v>
                </c:pt>
                <c:pt idx="34">
                  <c:v>0.21920000000000001</c:v>
                </c:pt>
                <c:pt idx="35">
                  <c:v>0.2228</c:v>
                </c:pt>
                <c:pt idx="36">
                  <c:v>0.2271</c:v>
                </c:pt>
                <c:pt idx="37">
                  <c:v>0.23089999999999999</c:v>
                </c:pt>
                <c:pt idx="38">
                  <c:v>0.23419999999999999</c:v>
                </c:pt>
                <c:pt idx="39">
                  <c:v>0.23860000000000001</c:v>
                </c:pt>
                <c:pt idx="40">
                  <c:v>7.8970000000000002</c:v>
                </c:pt>
                <c:pt idx="41">
                  <c:v>9.0939999999999994</c:v>
                </c:pt>
                <c:pt idx="42">
                  <c:v>9.4954999999999998</c:v>
                </c:pt>
                <c:pt idx="43">
                  <c:v>9.6562000000000001</c:v>
                </c:pt>
                <c:pt idx="44">
                  <c:v>9.8526000000000007</c:v>
                </c:pt>
                <c:pt idx="45">
                  <c:v>10.189500000000001</c:v>
                </c:pt>
                <c:pt idx="46">
                  <c:v>10.6866</c:v>
                </c:pt>
                <c:pt idx="47">
                  <c:v>11.3285</c:v>
                </c:pt>
                <c:pt idx="48">
                  <c:v>12.0899</c:v>
                </c:pt>
                <c:pt idx="49">
                  <c:v>12.9445</c:v>
                </c:pt>
                <c:pt idx="50">
                  <c:v>13.8703</c:v>
                </c:pt>
                <c:pt idx="51">
                  <c:v>14.8489</c:v>
                </c:pt>
                <c:pt idx="52">
                  <c:v>15.8666</c:v>
                </c:pt>
                <c:pt idx="53">
                  <c:v>16.912800000000001</c:v>
                </c:pt>
                <c:pt idx="54">
                  <c:v>17.979399999999998</c:v>
                </c:pt>
                <c:pt idx="55">
                  <c:v>19.061</c:v>
                </c:pt>
                <c:pt idx="56">
                  <c:v>20.153099999999998</c:v>
                </c:pt>
                <c:pt idx="57">
                  <c:v>21.2529</c:v>
                </c:pt>
                <c:pt idx="58">
                  <c:v>22.357900000000001</c:v>
                </c:pt>
                <c:pt idx="59">
                  <c:v>23.466799999999999</c:v>
                </c:pt>
                <c:pt idx="60">
                  <c:v>24.578399999999998</c:v>
                </c:pt>
                <c:pt idx="61">
                  <c:v>25.6919</c:v>
                </c:pt>
                <c:pt idx="62">
                  <c:v>26.806699999999999</c:v>
                </c:pt>
                <c:pt idx="63">
                  <c:v>27.9223</c:v>
                </c:pt>
                <c:pt idx="64">
                  <c:v>29.038699999999999</c:v>
                </c:pt>
                <c:pt idx="65">
                  <c:v>30.1556</c:v>
                </c:pt>
                <c:pt idx="66">
                  <c:v>31.2728</c:v>
                </c:pt>
                <c:pt idx="67">
                  <c:v>32.3902</c:v>
                </c:pt>
                <c:pt idx="68">
                  <c:v>33.507800000000003</c:v>
                </c:pt>
                <c:pt idx="69">
                  <c:v>34.625399999999999</c:v>
                </c:pt>
                <c:pt idx="70">
                  <c:v>35.743200000000002</c:v>
                </c:pt>
                <c:pt idx="71">
                  <c:v>36.860999999999997</c:v>
                </c:pt>
                <c:pt idx="72">
                  <c:v>37.9788</c:v>
                </c:pt>
                <c:pt idx="73">
                  <c:v>39.096699999999998</c:v>
                </c:pt>
                <c:pt idx="74">
                  <c:v>40.214700000000001</c:v>
                </c:pt>
                <c:pt idx="75">
                  <c:v>41.332700000000003</c:v>
                </c:pt>
                <c:pt idx="76">
                  <c:v>42.450600000000001</c:v>
                </c:pt>
                <c:pt idx="77">
                  <c:v>43.5685</c:v>
                </c:pt>
                <c:pt idx="78">
                  <c:v>44.686399999999999</c:v>
                </c:pt>
                <c:pt idx="79">
                  <c:v>45.804299999999998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98-47C1-9DB7-51790F15E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609008"/>
        <c:axId val="106261233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semiconfined_df_flowline!$AC$1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semiconfined_df_flowline!#REF!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semiconfined_df_flowline!#REF!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798-47C1-9DB7-51790F15E0AB}"/>
                  </c:ext>
                </c:extLst>
              </c15:ser>
            </c15:filteredScatterSeries>
          </c:ext>
        </c:extLst>
      </c:scatterChart>
      <c:valAx>
        <c:axId val="106260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62612336"/>
        <c:crosses val="autoZero"/>
        <c:crossBetween val="midCat"/>
      </c:valAx>
      <c:valAx>
        <c:axId val="10626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6260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semiconfined_df_flowline!$Z$1</c:f>
              <c:strCache>
                <c:ptCount val="1"/>
                <c:pt idx="0">
                  <c:v>flux_cumulative_lay1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semiconfined_df_flowline!$K$2:$K$565</c:f>
              <c:numCache>
                <c:formatCode>General</c:formatCode>
                <c:ptCount val="564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semiconfined_df_flowline!$Z$2:$Z$565</c:f>
              <c:numCache>
                <c:formatCode>General</c:formatCode>
                <c:ptCount val="564"/>
                <c:pt idx="0">
                  <c:v>1.9E-3</c:v>
                </c:pt>
                <c:pt idx="1">
                  <c:v>5.3E-3</c:v>
                </c:pt>
                <c:pt idx="2">
                  <c:v>1.0200000000000001E-2</c:v>
                </c:pt>
                <c:pt idx="3">
                  <c:v>1.67E-2</c:v>
                </c:pt>
                <c:pt idx="4">
                  <c:v>2.46E-2</c:v>
                </c:pt>
                <c:pt idx="5">
                  <c:v>3.4099999999999998E-2</c:v>
                </c:pt>
                <c:pt idx="6">
                  <c:v>4.5100000000000001E-2</c:v>
                </c:pt>
                <c:pt idx="7">
                  <c:v>5.7599999999999998E-2</c:v>
                </c:pt>
                <c:pt idx="8">
                  <c:v>7.1599999999999997E-2</c:v>
                </c:pt>
                <c:pt idx="9">
                  <c:v>8.7099999999999997E-2</c:v>
                </c:pt>
                <c:pt idx="10">
                  <c:v>0.1041</c:v>
                </c:pt>
                <c:pt idx="11">
                  <c:v>0.1226</c:v>
                </c:pt>
                <c:pt idx="12">
                  <c:v>0.14269999999999999</c:v>
                </c:pt>
                <c:pt idx="13">
                  <c:v>0.1643</c:v>
                </c:pt>
                <c:pt idx="14">
                  <c:v>0.18740000000000001</c:v>
                </c:pt>
                <c:pt idx="15">
                  <c:v>0.21200000000000002</c:v>
                </c:pt>
                <c:pt idx="16">
                  <c:v>0.23810000000000003</c:v>
                </c:pt>
                <c:pt idx="17">
                  <c:v>0.26570000000000005</c:v>
                </c:pt>
                <c:pt idx="18">
                  <c:v>0.29490000000000005</c:v>
                </c:pt>
                <c:pt idx="19">
                  <c:v>0.32560000000000006</c:v>
                </c:pt>
                <c:pt idx="20">
                  <c:v>0.35770000000000007</c:v>
                </c:pt>
                <c:pt idx="21">
                  <c:v>0.39140000000000008</c:v>
                </c:pt>
                <c:pt idx="22">
                  <c:v>0.4265000000000001</c:v>
                </c:pt>
                <c:pt idx="23">
                  <c:v>0.46320000000000011</c:v>
                </c:pt>
                <c:pt idx="24">
                  <c:v>0.50140000000000007</c:v>
                </c:pt>
                <c:pt idx="25">
                  <c:v>0.54110000000000003</c:v>
                </c:pt>
                <c:pt idx="26">
                  <c:v>0.58240000000000003</c:v>
                </c:pt>
                <c:pt idx="27">
                  <c:v>0.62509999999999999</c:v>
                </c:pt>
                <c:pt idx="28">
                  <c:v>0.6694</c:v>
                </c:pt>
                <c:pt idx="29">
                  <c:v>0.71519999999999995</c:v>
                </c:pt>
                <c:pt idx="30">
                  <c:v>0.76239999999999997</c:v>
                </c:pt>
                <c:pt idx="31">
                  <c:v>0.81119999999999992</c:v>
                </c:pt>
                <c:pt idx="32">
                  <c:v>0.86159999999999992</c:v>
                </c:pt>
                <c:pt idx="33">
                  <c:v>0.91339999999999988</c:v>
                </c:pt>
                <c:pt idx="34">
                  <c:v>0.96679999999999988</c:v>
                </c:pt>
                <c:pt idx="35">
                  <c:v>1.0215999999999998</c:v>
                </c:pt>
                <c:pt idx="36">
                  <c:v>1.0779999999999998</c:v>
                </c:pt>
                <c:pt idx="37">
                  <c:v>1.1359999999999999</c:v>
                </c:pt>
                <c:pt idx="38">
                  <c:v>1.1953999999999998</c:v>
                </c:pt>
                <c:pt idx="39">
                  <c:v>1.2562999999999998</c:v>
                </c:pt>
                <c:pt idx="40">
                  <c:v>3.5465</c:v>
                </c:pt>
                <c:pt idx="41">
                  <c:v>6.9988000000000001</c:v>
                </c:pt>
                <c:pt idx="42">
                  <c:v>11.613299999999999</c:v>
                </c:pt>
                <c:pt idx="43">
                  <c:v>17.389899999999997</c:v>
                </c:pt>
                <c:pt idx="44">
                  <c:v>24.328699999999998</c:v>
                </c:pt>
                <c:pt idx="45">
                  <c:v>32.429599999999994</c:v>
                </c:pt>
                <c:pt idx="46">
                  <c:v>41.692599999999992</c:v>
                </c:pt>
                <c:pt idx="47">
                  <c:v>52.117799999999988</c:v>
                </c:pt>
                <c:pt idx="48">
                  <c:v>63.705099999999987</c:v>
                </c:pt>
                <c:pt idx="49">
                  <c:v>76.454499999999982</c:v>
                </c:pt>
                <c:pt idx="50">
                  <c:v>90.366099999999989</c:v>
                </c:pt>
                <c:pt idx="51">
                  <c:v>105.43979999999999</c:v>
                </c:pt>
                <c:pt idx="52">
                  <c:v>121.67559999999999</c:v>
                </c:pt>
                <c:pt idx="53">
                  <c:v>139.0736</c:v>
                </c:pt>
                <c:pt idx="54">
                  <c:v>157.6337</c:v>
                </c:pt>
                <c:pt idx="55">
                  <c:v>177.35590000000002</c:v>
                </c:pt>
                <c:pt idx="56">
                  <c:v>198.24030000000002</c:v>
                </c:pt>
                <c:pt idx="57">
                  <c:v>220.28680000000003</c:v>
                </c:pt>
                <c:pt idx="58">
                  <c:v>243.49550000000002</c:v>
                </c:pt>
                <c:pt idx="59">
                  <c:v>267.86630000000002</c:v>
                </c:pt>
                <c:pt idx="60">
                  <c:v>293.39920000000001</c:v>
                </c:pt>
                <c:pt idx="61">
                  <c:v>320.09430000000003</c:v>
                </c:pt>
                <c:pt idx="62">
                  <c:v>347.95150000000001</c:v>
                </c:pt>
                <c:pt idx="63">
                  <c:v>376.9708</c:v>
                </c:pt>
                <c:pt idx="64">
                  <c:v>407.15229999999997</c:v>
                </c:pt>
                <c:pt idx="65">
                  <c:v>438.49589999999995</c:v>
                </c:pt>
                <c:pt idx="66">
                  <c:v>471.00159999999994</c:v>
                </c:pt>
                <c:pt idx="67">
                  <c:v>504.66939999999994</c:v>
                </c:pt>
                <c:pt idx="68">
                  <c:v>539.49939999999992</c:v>
                </c:pt>
                <c:pt idx="69">
                  <c:v>575.49149999999997</c:v>
                </c:pt>
                <c:pt idx="70">
                  <c:v>612.64570000000003</c:v>
                </c:pt>
                <c:pt idx="71">
                  <c:v>650.96210000000008</c:v>
                </c:pt>
                <c:pt idx="72">
                  <c:v>690.44060000000013</c:v>
                </c:pt>
                <c:pt idx="73">
                  <c:v>731.08120000000008</c:v>
                </c:pt>
                <c:pt idx="74">
                  <c:v>772.88390000000004</c:v>
                </c:pt>
                <c:pt idx="75">
                  <c:v>815.84879999999998</c:v>
                </c:pt>
                <c:pt idx="76">
                  <c:v>859.97579999999994</c:v>
                </c:pt>
                <c:pt idx="77">
                  <c:v>905.26499999999999</c:v>
                </c:pt>
                <c:pt idx="78">
                  <c:v>951.71630000000005</c:v>
                </c:pt>
                <c:pt idx="79">
                  <c:v>999.3297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BD-4DA1-ADF1-231AD90DC820}"/>
            </c:ext>
          </c:extLst>
        </c:ser>
        <c:ser>
          <c:idx val="1"/>
          <c:order val="1"/>
          <c:tx>
            <c:strRef>
              <c:f>semiconfined_df_flowline!$AA$1</c:f>
              <c:strCache>
                <c:ptCount val="1"/>
                <c:pt idx="0">
                  <c:v>flux_cumulatief_recharge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semiconfined_df_flowline!$K$2:$K$565</c:f>
              <c:numCache>
                <c:formatCode>General</c:formatCode>
                <c:ptCount val="564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semiconfined_df_flowline!$AA$2:$AA$565</c:f>
              <c:numCache>
                <c:formatCode>General</c:formatCode>
                <c:ptCount val="564"/>
                <c:pt idx="0">
                  <c:v>1.6458743043799265E-3</c:v>
                </c:pt>
                <c:pt idx="1">
                  <c:v>5.0698678631935596E-3</c:v>
                </c:pt>
                <c:pt idx="2">
                  <c:v>1.0008435610323906E-2</c:v>
                </c:pt>
                <c:pt idx="3">
                  <c:v>1.6460217825200577E-2</c:v>
                </c:pt>
                <c:pt idx="4">
                  <c:v>2.4420771706762795E-2</c:v>
                </c:pt>
                <c:pt idx="5">
                  <c:v>3.3892998712175666E-2</c:v>
                </c:pt>
                <c:pt idx="6">
                  <c:v>4.4876898841439201E-2</c:v>
                </c:pt>
                <c:pt idx="7">
                  <c:v>5.7379226322409077E-2</c:v>
                </c:pt>
                <c:pt idx="8">
                  <c:v>7.1394768271125272E-2</c:v>
                </c:pt>
                <c:pt idx="9">
                  <c:v>8.6915228723137408E-2</c:v>
                </c:pt>
                <c:pt idx="10">
                  <c:v>0.10394736229900021</c:v>
                </c:pt>
                <c:pt idx="11">
                  <c:v>0.12249116899871362</c:v>
                </c:pt>
                <c:pt idx="12">
                  <c:v>0.14255725621352303</c:v>
                </c:pt>
                <c:pt idx="13">
                  <c:v>0.16413655789607878</c:v>
                </c:pt>
                <c:pt idx="14">
                  <c:v>0.18721692491854075</c:v>
                </c:pt>
                <c:pt idx="15">
                  <c:v>0.21182188466829177</c:v>
                </c:pt>
                <c:pt idx="16">
                  <c:v>0.23794005888578912</c:v>
                </c:pt>
                <c:pt idx="17">
                  <c:v>0.26555698623099977</c:v>
                </c:pt>
                <c:pt idx="18">
                  <c:v>0.2947008185156923</c:v>
                </c:pt>
                <c:pt idx="19">
                  <c:v>0.32535786526813137</c:v>
                </c:pt>
                <c:pt idx="20">
                  <c:v>0.35751135293609049</c:v>
                </c:pt>
                <c:pt idx="21">
                  <c:v>0.39117651372790024</c:v>
                </c:pt>
                <c:pt idx="22">
                  <c:v>0.42635334764356086</c:v>
                </c:pt>
                <c:pt idx="23">
                  <c:v>0.463060939662093</c:v>
                </c:pt>
                <c:pt idx="24">
                  <c:v>0.50128174614837151</c:v>
                </c:pt>
                <c:pt idx="25">
                  <c:v>0.54099514038678054</c:v>
                </c:pt>
                <c:pt idx="26">
                  <c:v>0.58222020774904037</c:v>
                </c:pt>
                <c:pt idx="27">
                  <c:v>0.62495694823515069</c:v>
                </c:pt>
                <c:pt idx="28">
                  <c:v>0.66922829998752242</c:v>
                </c:pt>
                <c:pt idx="29">
                  <c:v>0.71501286620764049</c:v>
                </c:pt>
                <c:pt idx="30">
                  <c:v>0.76228616701649954</c:v>
                </c:pt>
                <c:pt idx="31">
                  <c:v>0.81109639130381272</c:v>
                </c:pt>
                <c:pt idx="32">
                  <c:v>0.86141983005887257</c:v>
                </c:pt>
                <c:pt idx="33">
                  <c:v>0.91322969119047981</c:v>
                </c:pt>
                <c:pt idx="34">
                  <c:v>0.96655122544593841</c:v>
                </c:pt>
                <c:pt idx="35">
                  <c:v>1.021384432825247</c:v>
                </c:pt>
                <c:pt idx="36">
                  <c:v>1.0777584168463998</c:v>
                </c:pt>
                <c:pt idx="37">
                  <c:v>1.135645615335299</c:v>
                </c:pt>
                <c:pt idx="38">
                  <c:v>1.1950153830373569</c:v>
                </c:pt>
                <c:pt idx="39">
                  <c:v>1.7015014803837416</c:v>
                </c:pt>
                <c:pt idx="40">
                  <c:v>3.546023620354267</c:v>
                </c:pt>
                <c:pt idx="41">
                  <c:v>6.9982569555310192</c:v>
                </c:pt>
                <c:pt idx="42">
                  <c:v>11.612628245123707</c:v>
                </c:pt>
                <c:pt idx="43">
                  <c:v>17.389137489132334</c:v>
                </c:pt>
                <c:pt idx="44">
                  <c:v>24.327784687556893</c:v>
                </c:pt>
                <c:pt idx="45">
                  <c:v>32.428569840397387</c:v>
                </c:pt>
                <c:pt idx="46">
                  <c:v>41.691492947653828</c:v>
                </c:pt>
                <c:pt idx="47">
                  <c:v>52.116554009326201</c:v>
                </c:pt>
                <c:pt idx="48">
                  <c:v>63.703753025414485</c:v>
                </c:pt>
                <c:pt idx="49">
                  <c:v>76.453089995918745</c:v>
                </c:pt>
                <c:pt idx="50">
                  <c:v>90.364564920838944</c:v>
                </c:pt>
                <c:pt idx="51">
                  <c:v>105.43817780017503</c:v>
                </c:pt>
                <c:pt idx="52">
                  <c:v>121.6739286339271</c:v>
                </c:pt>
                <c:pt idx="53">
                  <c:v>139.07181742209505</c:v>
                </c:pt>
                <c:pt idx="54">
                  <c:v>157.63184416467902</c:v>
                </c:pt>
                <c:pt idx="55">
                  <c:v>177.35400886167892</c:v>
                </c:pt>
                <c:pt idx="56">
                  <c:v>198.23831151309469</c:v>
                </c:pt>
                <c:pt idx="57">
                  <c:v>220.28475211892646</c:v>
                </c:pt>
                <c:pt idx="58">
                  <c:v>243.49333067917405</c:v>
                </c:pt>
                <c:pt idx="59">
                  <c:v>267.86404719383773</c:v>
                </c:pt>
                <c:pt idx="60">
                  <c:v>293.39690166291734</c:v>
                </c:pt>
                <c:pt idx="61">
                  <c:v>320.09189408641276</c:v>
                </c:pt>
                <c:pt idx="62">
                  <c:v>347.94902446432422</c:v>
                </c:pt>
                <c:pt idx="63">
                  <c:v>376.96829279665144</c:v>
                </c:pt>
                <c:pt idx="64">
                  <c:v>407.14969908339481</c:v>
                </c:pt>
                <c:pt idx="65">
                  <c:v>438.4932433245541</c:v>
                </c:pt>
                <c:pt idx="66">
                  <c:v>470.99892552012921</c:v>
                </c:pt>
                <c:pt idx="67">
                  <c:v>504.66674567012035</c:v>
                </c:pt>
                <c:pt idx="68">
                  <c:v>539.4967037745273</c:v>
                </c:pt>
                <c:pt idx="69">
                  <c:v>575.4887998333503</c:v>
                </c:pt>
                <c:pt idx="70">
                  <c:v>612.64303384658933</c:v>
                </c:pt>
                <c:pt idx="71">
                  <c:v>650.95940581424406</c:v>
                </c:pt>
                <c:pt idx="72">
                  <c:v>690.43791573631495</c:v>
                </c:pt>
                <c:pt idx="73">
                  <c:v>731.07856361280164</c:v>
                </c:pt>
                <c:pt idx="74">
                  <c:v>772.88134944370438</c:v>
                </c:pt>
                <c:pt idx="75">
                  <c:v>815.84627322902304</c:v>
                </c:pt>
                <c:pt idx="76">
                  <c:v>859.97333496875763</c:v>
                </c:pt>
                <c:pt idx="77">
                  <c:v>905.26253466290768</c:v>
                </c:pt>
                <c:pt idx="78">
                  <c:v>951.71387231147457</c:v>
                </c:pt>
                <c:pt idx="79">
                  <c:v>999.3273479144566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D-4DA1-ADF1-231AD90DC820}"/>
            </c:ext>
          </c:extLst>
        </c:ser>
        <c:ser>
          <c:idx val="2"/>
          <c:order val="2"/>
          <c:tx>
            <c:strRef>
              <c:f>semiconfined_df_flowline!$AB$1</c:f>
              <c:strCache>
                <c:ptCount val="1"/>
                <c:pt idx="0">
                  <c:v>flux_cum_bottom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semiconfined_df_flowline!$K$2:$K$565</c:f>
              <c:numCache>
                <c:formatCode>General</c:formatCode>
                <c:ptCount val="564"/>
                <c:pt idx="0">
                  <c:v>0.62050000000000005</c:v>
                </c:pt>
                <c:pt idx="1">
                  <c:v>1.111</c:v>
                </c:pt>
                <c:pt idx="2">
                  <c:v>1.6014999999999999</c:v>
                </c:pt>
                <c:pt idx="3">
                  <c:v>2.0924999999999998</c:v>
                </c:pt>
                <c:pt idx="4">
                  <c:v>2.5830000000000002</c:v>
                </c:pt>
                <c:pt idx="5">
                  <c:v>3.0735000000000001</c:v>
                </c:pt>
                <c:pt idx="6">
                  <c:v>3.5640000000000001</c:v>
                </c:pt>
                <c:pt idx="7">
                  <c:v>4.0545</c:v>
                </c:pt>
                <c:pt idx="8">
                  <c:v>4.5454999999999997</c:v>
                </c:pt>
                <c:pt idx="9">
                  <c:v>5.0359999999999996</c:v>
                </c:pt>
                <c:pt idx="10">
                  <c:v>5.5265000000000004</c:v>
                </c:pt>
                <c:pt idx="11">
                  <c:v>6.0170000000000003</c:v>
                </c:pt>
                <c:pt idx="12">
                  <c:v>6.5075000000000003</c:v>
                </c:pt>
                <c:pt idx="13">
                  <c:v>6.9984999999999999</c:v>
                </c:pt>
                <c:pt idx="14">
                  <c:v>7.4889999999999999</c:v>
                </c:pt>
                <c:pt idx="15">
                  <c:v>7.9794999999999998</c:v>
                </c:pt>
                <c:pt idx="16">
                  <c:v>8.4704999999999995</c:v>
                </c:pt>
                <c:pt idx="17">
                  <c:v>8.9610000000000003</c:v>
                </c:pt>
                <c:pt idx="18">
                  <c:v>9.4514999999999993</c:v>
                </c:pt>
                <c:pt idx="19">
                  <c:v>9.9425000000000008</c:v>
                </c:pt>
                <c:pt idx="20">
                  <c:v>10.433</c:v>
                </c:pt>
                <c:pt idx="21">
                  <c:v>10.923500000000001</c:v>
                </c:pt>
                <c:pt idx="22">
                  <c:v>11.414</c:v>
                </c:pt>
                <c:pt idx="23">
                  <c:v>11.904500000000001</c:v>
                </c:pt>
                <c:pt idx="24">
                  <c:v>12.3955</c:v>
                </c:pt>
                <c:pt idx="25">
                  <c:v>12.885999999999999</c:v>
                </c:pt>
                <c:pt idx="26">
                  <c:v>13.3765</c:v>
                </c:pt>
                <c:pt idx="27">
                  <c:v>13.867000000000001</c:v>
                </c:pt>
                <c:pt idx="28">
                  <c:v>14.3575</c:v>
                </c:pt>
                <c:pt idx="29">
                  <c:v>14.8485</c:v>
                </c:pt>
                <c:pt idx="30">
                  <c:v>15.339</c:v>
                </c:pt>
                <c:pt idx="31">
                  <c:v>15.829499999999999</c:v>
                </c:pt>
                <c:pt idx="32">
                  <c:v>16.320499999999999</c:v>
                </c:pt>
                <c:pt idx="33">
                  <c:v>16.811</c:v>
                </c:pt>
                <c:pt idx="34">
                  <c:v>17.301500000000001</c:v>
                </c:pt>
                <c:pt idx="35">
                  <c:v>17.792000000000002</c:v>
                </c:pt>
                <c:pt idx="36">
                  <c:v>18.282499999999999</c:v>
                </c:pt>
                <c:pt idx="37">
                  <c:v>18.773499999999999</c:v>
                </c:pt>
                <c:pt idx="38">
                  <c:v>19.263999999999999</c:v>
                </c:pt>
                <c:pt idx="39">
                  <c:v>19.7545</c:v>
                </c:pt>
                <c:pt idx="40">
                  <c:v>26.8</c:v>
                </c:pt>
                <c:pt idx="41">
                  <c:v>40.4</c:v>
                </c:pt>
                <c:pt idx="42">
                  <c:v>54</c:v>
                </c:pt>
                <c:pt idx="43">
                  <c:v>67.599999999999994</c:v>
                </c:pt>
                <c:pt idx="44">
                  <c:v>81.2</c:v>
                </c:pt>
                <c:pt idx="45">
                  <c:v>94.8</c:v>
                </c:pt>
                <c:pt idx="46">
                  <c:v>108.4</c:v>
                </c:pt>
                <c:pt idx="47">
                  <c:v>122</c:v>
                </c:pt>
                <c:pt idx="48">
                  <c:v>135.6</c:v>
                </c:pt>
                <c:pt idx="49">
                  <c:v>149.19999999999999</c:v>
                </c:pt>
                <c:pt idx="50">
                  <c:v>162.80000000000001</c:v>
                </c:pt>
                <c:pt idx="51">
                  <c:v>176.4</c:v>
                </c:pt>
                <c:pt idx="52">
                  <c:v>190</c:v>
                </c:pt>
                <c:pt idx="53">
                  <c:v>203.6</c:v>
                </c:pt>
                <c:pt idx="54">
                  <c:v>217.2</c:v>
                </c:pt>
                <c:pt idx="55">
                  <c:v>230.8</c:v>
                </c:pt>
                <c:pt idx="56">
                  <c:v>244.4</c:v>
                </c:pt>
                <c:pt idx="57">
                  <c:v>258</c:v>
                </c:pt>
                <c:pt idx="58">
                  <c:v>271.60000000000002</c:v>
                </c:pt>
                <c:pt idx="59">
                  <c:v>285.2</c:v>
                </c:pt>
                <c:pt idx="60">
                  <c:v>298.8</c:v>
                </c:pt>
                <c:pt idx="61">
                  <c:v>312.39999999999998</c:v>
                </c:pt>
                <c:pt idx="62">
                  <c:v>326</c:v>
                </c:pt>
                <c:pt idx="63">
                  <c:v>339.6</c:v>
                </c:pt>
                <c:pt idx="64">
                  <c:v>353.2</c:v>
                </c:pt>
                <c:pt idx="65">
                  <c:v>366.8</c:v>
                </c:pt>
                <c:pt idx="66">
                  <c:v>380.4</c:v>
                </c:pt>
                <c:pt idx="67">
                  <c:v>394</c:v>
                </c:pt>
                <c:pt idx="68">
                  <c:v>407.6</c:v>
                </c:pt>
                <c:pt idx="69">
                  <c:v>421.2</c:v>
                </c:pt>
                <c:pt idx="70">
                  <c:v>434.8</c:v>
                </c:pt>
                <c:pt idx="71">
                  <c:v>448.4</c:v>
                </c:pt>
                <c:pt idx="72">
                  <c:v>462</c:v>
                </c:pt>
                <c:pt idx="73">
                  <c:v>475.6</c:v>
                </c:pt>
                <c:pt idx="74">
                  <c:v>489.2</c:v>
                </c:pt>
                <c:pt idx="75">
                  <c:v>502.8</c:v>
                </c:pt>
                <c:pt idx="76">
                  <c:v>516.4</c:v>
                </c:pt>
                <c:pt idx="77">
                  <c:v>530</c:v>
                </c:pt>
                <c:pt idx="78">
                  <c:v>543.6</c:v>
                </c:pt>
                <c:pt idx="79">
                  <c:v>557.20000000000005</c:v>
                </c:pt>
              </c:numCache>
            </c:numRef>
          </c:xVal>
          <c:yVal>
            <c:numRef>
              <c:f>semiconfined_df_flowline!$AB$2:$AB$565</c:f>
              <c:numCache>
                <c:formatCode>General</c:formatCode>
                <c:ptCount val="564"/>
                <c:pt idx="0">
                  <c:v>0.14319999999999999</c:v>
                </c:pt>
                <c:pt idx="1">
                  <c:v>0.29910000000000003</c:v>
                </c:pt>
                <c:pt idx="2">
                  <c:v>0.45130000000000003</c:v>
                </c:pt>
                <c:pt idx="3">
                  <c:v>0.5948</c:v>
                </c:pt>
                <c:pt idx="4">
                  <c:v>0.72909999999999997</c:v>
                </c:pt>
                <c:pt idx="5">
                  <c:v>0.85619999999999996</c:v>
                </c:pt>
                <c:pt idx="6">
                  <c:v>0.97749999999999992</c:v>
                </c:pt>
                <c:pt idx="7">
                  <c:v>1.0954999999999999</c:v>
                </c:pt>
                <c:pt idx="8">
                  <c:v>1.2117</c:v>
                </c:pt>
                <c:pt idx="9">
                  <c:v>1.3273999999999999</c:v>
                </c:pt>
                <c:pt idx="10">
                  <c:v>1.4442999999999999</c:v>
                </c:pt>
                <c:pt idx="11">
                  <c:v>1.5628</c:v>
                </c:pt>
                <c:pt idx="12">
                  <c:v>1.6842999999999999</c:v>
                </c:pt>
                <c:pt idx="13">
                  <c:v>1.8089999999999999</c:v>
                </c:pt>
                <c:pt idx="14">
                  <c:v>1.9372</c:v>
                </c:pt>
                <c:pt idx="15">
                  <c:v>2.0697000000000001</c:v>
                </c:pt>
                <c:pt idx="16">
                  <c:v>2.2065999999999999</c:v>
                </c:pt>
                <c:pt idx="17">
                  <c:v>2.3476999999999997</c:v>
                </c:pt>
                <c:pt idx="18">
                  <c:v>2.4936999999999996</c:v>
                </c:pt>
                <c:pt idx="19">
                  <c:v>2.6444999999999994</c:v>
                </c:pt>
                <c:pt idx="20">
                  <c:v>2.7997999999999994</c:v>
                </c:pt>
                <c:pt idx="21">
                  <c:v>2.9601999999999995</c:v>
                </c:pt>
                <c:pt idx="22">
                  <c:v>3.1250999999999993</c:v>
                </c:pt>
                <c:pt idx="23">
                  <c:v>3.2950999999999993</c:v>
                </c:pt>
                <c:pt idx="24">
                  <c:v>3.4698999999999991</c:v>
                </c:pt>
                <c:pt idx="25">
                  <c:v>3.6489999999999991</c:v>
                </c:pt>
                <c:pt idx="26">
                  <c:v>3.8331999999999993</c:v>
                </c:pt>
                <c:pt idx="27">
                  <c:v>4.0215999999999994</c:v>
                </c:pt>
                <c:pt idx="28">
                  <c:v>4.214999999999999</c:v>
                </c:pt>
                <c:pt idx="29">
                  <c:v>4.4128999999999987</c:v>
                </c:pt>
                <c:pt idx="30">
                  <c:v>4.6147999999999989</c:v>
                </c:pt>
                <c:pt idx="31">
                  <c:v>4.8213999999999988</c:v>
                </c:pt>
                <c:pt idx="32">
                  <c:v>5.0322999999999984</c:v>
                </c:pt>
                <c:pt idx="33">
                  <c:v>5.2469999999999981</c:v>
                </c:pt>
                <c:pt idx="34">
                  <c:v>5.4661999999999979</c:v>
                </c:pt>
                <c:pt idx="35">
                  <c:v>5.6889999999999983</c:v>
                </c:pt>
                <c:pt idx="36">
                  <c:v>5.9160999999999984</c:v>
                </c:pt>
                <c:pt idx="37">
                  <c:v>6.1469999999999985</c:v>
                </c:pt>
                <c:pt idx="38">
                  <c:v>6.3811999999999989</c:v>
                </c:pt>
                <c:pt idx="39">
                  <c:v>6.6197999999999988</c:v>
                </c:pt>
                <c:pt idx="40">
                  <c:v>14.5168</c:v>
                </c:pt>
                <c:pt idx="41">
                  <c:v>23.610799999999998</c:v>
                </c:pt>
                <c:pt idx="42">
                  <c:v>33.106299999999997</c:v>
                </c:pt>
                <c:pt idx="43">
                  <c:v>42.762499999999996</c:v>
                </c:pt>
                <c:pt idx="44">
                  <c:v>52.615099999999998</c:v>
                </c:pt>
                <c:pt idx="45">
                  <c:v>62.804600000000001</c:v>
                </c:pt>
                <c:pt idx="46">
                  <c:v>73.491200000000006</c:v>
                </c:pt>
                <c:pt idx="47">
                  <c:v>84.819700000000012</c:v>
                </c:pt>
                <c:pt idx="48">
                  <c:v>96.909600000000012</c:v>
                </c:pt>
                <c:pt idx="49">
                  <c:v>109.85410000000002</c:v>
                </c:pt>
                <c:pt idx="50">
                  <c:v>123.72440000000002</c:v>
                </c:pt>
                <c:pt idx="51">
                  <c:v>138.57330000000002</c:v>
                </c:pt>
                <c:pt idx="52">
                  <c:v>154.43990000000002</c:v>
                </c:pt>
                <c:pt idx="53">
                  <c:v>171.35270000000003</c:v>
                </c:pt>
                <c:pt idx="54">
                  <c:v>189.33210000000003</c:v>
                </c:pt>
                <c:pt idx="55">
                  <c:v>208.39310000000003</c:v>
                </c:pt>
                <c:pt idx="56">
                  <c:v>228.54620000000003</c:v>
                </c:pt>
                <c:pt idx="57">
                  <c:v>249.79910000000004</c:v>
                </c:pt>
                <c:pt idx="58">
                  <c:v>272.15700000000004</c:v>
                </c:pt>
                <c:pt idx="59">
                  <c:v>295.62380000000002</c:v>
                </c:pt>
                <c:pt idx="60">
                  <c:v>320.2022</c:v>
                </c:pt>
                <c:pt idx="61">
                  <c:v>345.89409999999998</c:v>
                </c:pt>
                <c:pt idx="62">
                  <c:v>372.70079999999996</c:v>
                </c:pt>
                <c:pt idx="63">
                  <c:v>400.62309999999997</c:v>
                </c:pt>
                <c:pt idx="64">
                  <c:v>429.66179999999997</c:v>
                </c:pt>
                <c:pt idx="65">
                  <c:v>459.81739999999996</c:v>
                </c:pt>
                <c:pt idx="66">
                  <c:v>491.09019999999998</c:v>
                </c:pt>
                <c:pt idx="67">
                  <c:v>523.48040000000003</c:v>
                </c:pt>
                <c:pt idx="68">
                  <c:v>556.98820000000001</c:v>
                </c:pt>
                <c:pt idx="69">
                  <c:v>591.61360000000002</c:v>
                </c:pt>
                <c:pt idx="70">
                  <c:v>627.35680000000002</c:v>
                </c:pt>
                <c:pt idx="71">
                  <c:v>664.21780000000001</c:v>
                </c:pt>
                <c:pt idx="72">
                  <c:v>702.19659999999999</c:v>
                </c:pt>
                <c:pt idx="73">
                  <c:v>741.29330000000004</c:v>
                </c:pt>
                <c:pt idx="74">
                  <c:v>781.50800000000004</c:v>
                </c:pt>
                <c:pt idx="75">
                  <c:v>822.84070000000008</c:v>
                </c:pt>
                <c:pt idx="76">
                  <c:v>865.29130000000009</c:v>
                </c:pt>
                <c:pt idx="77">
                  <c:v>908.85980000000006</c:v>
                </c:pt>
                <c:pt idx="78">
                  <c:v>953.54620000000011</c:v>
                </c:pt>
                <c:pt idx="79">
                  <c:v>999.35050000000012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BD-4DA1-ADF1-231AD90DC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398671"/>
        <c:axId val="757389935"/>
      </c:scatterChart>
      <c:valAx>
        <c:axId val="75739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57389935"/>
        <c:crosses val="autoZero"/>
        <c:crossBetween val="midCat"/>
      </c:valAx>
      <c:valAx>
        <c:axId val="75738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57398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257174</xdr:colOff>
      <xdr:row>9</xdr:row>
      <xdr:rowOff>164781</xdr:rowOff>
    </xdr:from>
    <xdr:to>
      <xdr:col>22</xdr:col>
      <xdr:colOff>603884</xdr:colOff>
      <xdr:row>27</xdr:row>
      <xdr:rowOff>154304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D2DD5-854A-F302-9B3C-51B858766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335280</xdr:colOff>
      <xdr:row>5</xdr:row>
      <xdr:rowOff>76200</xdr:rowOff>
    </xdr:from>
    <xdr:to>
      <xdr:col>30</xdr:col>
      <xdr:colOff>441960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091089-4BB6-B2D5-1727-DA2A11ADB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D2" sqref="AD2"/>
    </sheetView>
  </sheetViews>
  <sheetFormatPr defaultRowHeight="14.4" x14ac:dyDescent="0.3"/>
  <cols>
    <col min="2" max="2" width="13.88671875" bestFit="1" customWidth="1"/>
    <col min="3" max="3" width="17.6640625" bestFit="1" customWidth="1"/>
    <col min="4" max="4" width="19.109375" bestFit="1" customWidth="1"/>
    <col min="15" max="15" width="19.109375" customWidth="1"/>
    <col min="16" max="17" width="14" bestFit="1" customWidth="1"/>
    <col min="18" max="18" width="14" customWidth="1"/>
    <col min="19" max="19" width="16.88671875" bestFit="1" customWidth="1"/>
    <col min="20" max="20" width="17.44140625" bestFit="1" customWidth="1"/>
    <col min="21" max="21" width="21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16</v>
      </c>
      <c r="Q1" t="s">
        <v>18</v>
      </c>
      <c r="R1" t="s">
        <v>23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26</v>
      </c>
      <c r="Z1" t="s">
        <v>28</v>
      </c>
      <c r="AA1" t="s">
        <v>25</v>
      </c>
      <c r="AB1" t="s">
        <v>27</v>
      </c>
    </row>
    <row r="2" spans="1:28" x14ac:dyDescent="0.3">
      <c r="A2">
        <v>0</v>
      </c>
      <c r="B2" t="s">
        <v>9</v>
      </c>
      <c r="C2">
        <v>1.9E-3</v>
      </c>
      <c r="E2" t="s">
        <v>10</v>
      </c>
      <c r="F2">
        <v>999.32579999999996</v>
      </c>
      <c r="H2" t="s">
        <v>11</v>
      </c>
      <c r="I2">
        <v>215000</v>
      </c>
      <c r="J2">
        <f>SUM(C2:C81)</f>
        <v>999.3297</v>
      </c>
      <c r="K2">
        <v>0.62050000000000005</v>
      </c>
      <c r="L2">
        <v>0.47499999999999998</v>
      </c>
      <c r="M2">
        <f>(K2+K3)/2</f>
        <v>0.86575000000000002</v>
      </c>
      <c r="N2">
        <f>PI()*(M2^2-L2^2)*0.001</f>
        <v>1.6458743043799265E-3</v>
      </c>
      <c r="O2">
        <v>7.5399999999999995E-2</v>
      </c>
      <c r="P2">
        <v>6.8000000000000005E-2</v>
      </c>
      <c r="Q2">
        <v>1E-4</v>
      </c>
      <c r="R2">
        <f>(P2+Q2)/2</f>
        <v>3.4050000000000004E-2</v>
      </c>
      <c r="S2">
        <f>O2-P2</f>
        <v>7.3999999999999899E-3</v>
      </c>
      <c r="T2">
        <f>O2-Q2</f>
        <v>7.5299999999999992E-2</v>
      </c>
      <c r="U2">
        <f>O2-(P2-R2)</f>
        <v>4.1449999999999994E-2</v>
      </c>
      <c r="V2">
        <f>SQRT(O2^2+P2^2)</f>
        <v>0.10153403370299044</v>
      </c>
      <c r="W2">
        <v>5.3600000000000002E-2</v>
      </c>
      <c r="X2">
        <v>0.14319999999999999</v>
      </c>
      <c r="Z2">
        <f>SUM(C$2:C2)</f>
        <v>1.9E-3</v>
      </c>
      <c r="AA2">
        <f>SUM(N$2:N2)</f>
        <v>1.6458743043799265E-3</v>
      </c>
      <c r="AB2">
        <f>SUM(X$2:X2)</f>
        <v>0.14319999999999999</v>
      </c>
    </row>
    <row r="3" spans="1:28" x14ac:dyDescent="0.3">
      <c r="A3">
        <v>1</v>
      </c>
      <c r="B3" t="s">
        <v>9</v>
      </c>
      <c r="C3">
        <v>3.3999999999999998E-3</v>
      </c>
      <c r="E3" t="s">
        <v>10</v>
      </c>
      <c r="F3">
        <v>999.32579999999996</v>
      </c>
      <c r="H3" t="s">
        <v>11</v>
      </c>
      <c r="I3">
        <v>215000</v>
      </c>
      <c r="K3">
        <v>1.111</v>
      </c>
      <c r="L3">
        <f>M2</f>
        <v>0.86575000000000002</v>
      </c>
      <c r="M3">
        <f t="shared" ref="M3:M66" si="0">(K3+K4)/2</f>
        <v>1.35625</v>
      </c>
      <c r="N3">
        <f t="shared" ref="N3:N66" si="1">PI()*(M3^2-L3^2)*0.001</f>
        <v>3.4239935588136331E-3</v>
      </c>
      <c r="O3">
        <v>8.3400000000000002E-2</v>
      </c>
      <c r="P3">
        <v>0.1404</v>
      </c>
      <c r="Q3">
        <v>6.8000000000000005E-2</v>
      </c>
      <c r="R3">
        <f t="shared" ref="R3:R66" si="2">(P3+Q3)/2</f>
        <v>0.1042</v>
      </c>
      <c r="S3">
        <f t="shared" ref="S3:S66" si="3">O3-P3</f>
        <v>-5.6999999999999995E-2</v>
      </c>
      <c r="T3">
        <f t="shared" ref="T3:T66" si="4">O3-Q3</f>
        <v>1.5399999999999997E-2</v>
      </c>
      <c r="U3">
        <f t="shared" ref="U3:U66" si="5">O3-(P3-R3)</f>
        <v>4.7200000000000006E-2</v>
      </c>
      <c r="V3">
        <f t="shared" ref="V3:V66" si="6">SQRT(O3^2+P3^2)</f>
        <v>0.16330254131519203</v>
      </c>
      <c r="W3">
        <v>0.1144</v>
      </c>
      <c r="X3">
        <v>0.15590000000000001</v>
      </c>
      <c r="Z3">
        <f>SUM(C$2:C3)</f>
        <v>5.3E-3</v>
      </c>
      <c r="AA3">
        <f>SUM(N$2:N3)</f>
        <v>5.0698678631935596E-3</v>
      </c>
      <c r="AB3">
        <f>SUM(X$2:X3)</f>
        <v>0.29910000000000003</v>
      </c>
    </row>
    <row r="4" spans="1:28" x14ac:dyDescent="0.3">
      <c r="A4">
        <v>2</v>
      </c>
      <c r="B4" t="s">
        <v>9</v>
      </c>
      <c r="C4">
        <v>4.8999999999999998E-3</v>
      </c>
      <c r="E4" t="s">
        <v>10</v>
      </c>
      <c r="F4">
        <v>999.32579999999996</v>
      </c>
      <c r="H4" t="s">
        <v>11</v>
      </c>
      <c r="I4">
        <v>215000</v>
      </c>
      <c r="K4">
        <v>1.6014999999999999</v>
      </c>
      <c r="L4">
        <f t="shared" ref="L4:L67" si="7">M3</f>
        <v>1.35625</v>
      </c>
      <c r="M4">
        <f t="shared" si="0"/>
        <v>1.847</v>
      </c>
      <c r="N4">
        <f t="shared" si="1"/>
        <v>4.9385677471303459E-3</v>
      </c>
      <c r="O4">
        <v>8.2500000000000004E-2</v>
      </c>
      <c r="P4">
        <v>0.2102</v>
      </c>
      <c r="Q4">
        <v>0.1404</v>
      </c>
      <c r="R4">
        <f t="shared" si="2"/>
        <v>0.17530000000000001</v>
      </c>
      <c r="S4">
        <f t="shared" si="3"/>
        <v>-0.12769999999999998</v>
      </c>
      <c r="T4">
        <f t="shared" si="4"/>
        <v>-5.7899999999999993E-2</v>
      </c>
      <c r="U4">
        <f t="shared" si="5"/>
        <v>4.7600000000000017E-2</v>
      </c>
      <c r="V4">
        <f t="shared" si="6"/>
        <v>0.22581029648800341</v>
      </c>
      <c r="W4">
        <v>0.1817</v>
      </c>
      <c r="X4">
        <v>0.1522</v>
      </c>
      <c r="Z4">
        <f>SUM(C$2:C4)</f>
        <v>1.0200000000000001E-2</v>
      </c>
      <c r="AA4">
        <f>SUM(N$2:N4)</f>
        <v>1.0008435610323906E-2</v>
      </c>
      <c r="AB4">
        <f>SUM(X$2:X4)</f>
        <v>0.45130000000000003</v>
      </c>
    </row>
    <row r="5" spans="1:28" x14ac:dyDescent="0.3">
      <c r="A5">
        <v>3</v>
      </c>
      <c r="B5" t="s">
        <v>9</v>
      </c>
      <c r="C5">
        <v>6.4999999999999997E-3</v>
      </c>
      <c r="E5" t="s">
        <v>10</v>
      </c>
      <c r="F5">
        <v>999.32579999999996</v>
      </c>
      <c r="H5" t="s">
        <v>11</v>
      </c>
      <c r="I5">
        <v>215000</v>
      </c>
      <c r="K5">
        <v>2.0924999999999998</v>
      </c>
      <c r="L5">
        <f t="shared" si="7"/>
        <v>1.847</v>
      </c>
      <c r="M5">
        <f t="shared" si="0"/>
        <v>2.3377499999999998</v>
      </c>
      <c r="N5">
        <f t="shared" si="1"/>
        <v>6.4517822148766725E-3</v>
      </c>
      <c r="O5">
        <v>7.8700000000000006E-2</v>
      </c>
      <c r="P5">
        <v>0.27500000000000002</v>
      </c>
      <c r="Q5">
        <v>0.2102</v>
      </c>
      <c r="R5">
        <f t="shared" si="2"/>
        <v>0.24260000000000001</v>
      </c>
      <c r="S5">
        <f t="shared" si="3"/>
        <v>-0.19630000000000003</v>
      </c>
      <c r="T5">
        <f t="shared" si="4"/>
        <v>-0.13150000000000001</v>
      </c>
      <c r="U5">
        <f t="shared" si="5"/>
        <v>4.6299999999999994E-2</v>
      </c>
      <c r="V5">
        <f t="shared" si="6"/>
        <v>0.28603966508161072</v>
      </c>
      <c r="W5">
        <v>0.247</v>
      </c>
      <c r="X5">
        <v>0.14349999999999999</v>
      </c>
      <c r="Z5">
        <f>SUM(C$2:C5)</f>
        <v>1.67E-2</v>
      </c>
      <c r="AA5">
        <f>SUM(N$2:N5)</f>
        <v>1.6460217825200577E-2</v>
      </c>
      <c r="AB5">
        <f>SUM(X$2:X5)</f>
        <v>0.5948</v>
      </c>
    </row>
    <row r="6" spans="1:28" x14ac:dyDescent="0.3">
      <c r="A6">
        <v>4</v>
      </c>
      <c r="B6" t="s">
        <v>9</v>
      </c>
      <c r="C6">
        <v>7.9000000000000008E-3</v>
      </c>
      <c r="E6" t="s">
        <v>10</v>
      </c>
      <c r="F6">
        <v>999.32579999999996</v>
      </c>
      <c r="H6" t="s">
        <v>11</v>
      </c>
      <c r="I6">
        <v>215000</v>
      </c>
      <c r="K6">
        <v>2.5830000000000002</v>
      </c>
      <c r="L6">
        <f t="shared" si="7"/>
        <v>2.3377499999999998</v>
      </c>
      <c r="M6">
        <f t="shared" si="0"/>
        <v>2.8282500000000002</v>
      </c>
      <c r="N6">
        <f t="shared" si="1"/>
        <v>7.9605538815622177E-3</v>
      </c>
      <c r="O6">
        <v>7.46E-2</v>
      </c>
      <c r="P6">
        <v>0.3347</v>
      </c>
      <c r="Q6">
        <v>0.27500000000000002</v>
      </c>
      <c r="R6">
        <f t="shared" si="2"/>
        <v>0.30485000000000001</v>
      </c>
      <c r="S6">
        <f t="shared" si="3"/>
        <v>-0.2601</v>
      </c>
      <c r="T6">
        <f t="shared" si="4"/>
        <v>-0.20040000000000002</v>
      </c>
      <c r="U6">
        <f t="shared" si="5"/>
        <v>4.4750000000000012E-2</v>
      </c>
      <c r="V6">
        <f t="shared" si="6"/>
        <v>0.34291288981314189</v>
      </c>
      <c r="W6">
        <v>0.30809999999999998</v>
      </c>
      <c r="X6">
        <v>0.1343</v>
      </c>
      <c r="Z6">
        <f>SUM(C$2:C6)</f>
        <v>2.46E-2</v>
      </c>
      <c r="AA6">
        <f>SUM(N$2:N6)</f>
        <v>2.4420771706762795E-2</v>
      </c>
      <c r="AB6">
        <f>SUM(X$2:X6)</f>
        <v>0.72909999999999997</v>
      </c>
    </row>
    <row r="7" spans="1:28" x14ac:dyDescent="0.3">
      <c r="A7">
        <v>5</v>
      </c>
      <c r="B7" t="s">
        <v>9</v>
      </c>
      <c r="C7">
        <v>9.4999999999999998E-3</v>
      </c>
      <c r="E7" t="s">
        <v>10</v>
      </c>
      <c r="F7">
        <v>999.32579999999996</v>
      </c>
      <c r="H7" t="s">
        <v>11</v>
      </c>
      <c r="I7">
        <v>215000</v>
      </c>
      <c r="K7">
        <v>3.0735000000000001</v>
      </c>
      <c r="L7">
        <f t="shared" si="7"/>
        <v>2.8282500000000002</v>
      </c>
      <c r="M7">
        <f t="shared" si="0"/>
        <v>3.3187500000000001</v>
      </c>
      <c r="N7">
        <f t="shared" si="1"/>
        <v>9.4722270054128713E-3</v>
      </c>
      <c r="O7">
        <v>7.1499999999999994E-2</v>
      </c>
      <c r="P7">
        <v>0.39019999999999999</v>
      </c>
      <c r="Q7">
        <v>0.3347</v>
      </c>
      <c r="R7">
        <f t="shared" si="2"/>
        <v>0.36244999999999999</v>
      </c>
      <c r="S7">
        <f t="shared" si="3"/>
        <v>-0.31869999999999998</v>
      </c>
      <c r="T7">
        <f t="shared" si="4"/>
        <v>-0.26319999999999999</v>
      </c>
      <c r="U7">
        <f t="shared" si="5"/>
        <v>4.3749999999999997E-2</v>
      </c>
      <c r="V7">
        <f t="shared" si="6"/>
        <v>0.39669672295092123</v>
      </c>
      <c r="W7">
        <v>0.36509999999999998</v>
      </c>
      <c r="X7">
        <v>0.12709999999999999</v>
      </c>
      <c r="Z7">
        <f>SUM(C$2:C7)</f>
        <v>3.4099999999999998E-2</v>
      </c>
      <c r="AA7">
        <f>SUM(N$2:N7)</f>
        <v>3.3892998712175666E-2</v>
      </c>
      <c r="AB7">
        <f>SUM(X$2:X7)</f>
        <v>0.85619999999999996</v>
      </c>
    </row>
    <row r="8" spans="1:28" x14ac:dyDescent="0.3">
      <c r="A8">
        <v>6</v>
      </c>
      <c r="B8" t="s">
        <v>9</v>
      </c>
      <c r="C8">
        <v>1.0999999999999999E-2</v>
      </c>
      <c r="E8" t="s">
        <v>10</v>
      </c>
      <c r="F8">
        <v>999.32579999999996</v>
      </c>
      <c r="H8" t="s">
        <v>11</v>
      </c>
      <c r="I8">
        <v>215000</v>
      </c>
      <c r="K8">
        <v>3.5640000000000001</v>
      </c>
      <c r="L8">
        <f t="shared" si="7"/>
        <v>3.3187500000000001</v>
      </c>
      <c r="M8">
        <f t="shared" si="0"/>
        <v>3.80925</v>
      </c>
      <c r="N8">
        <f t="shared" si="1"/>
        <v>1.0983900129263533E-2</v>
      </c>
      <c r="O8">
        <v>6.9199999999999998E-2</v>
      </c>
      <c r="P8">
        <v>0.44230000000000003</v>
      </c>
      <c r="Q8">
        <v>0.39019999999999999</v>
      </c>
      <c r="R8">
        <f t="shared" si="2"/>
        <v>0.41625000000000001</v>
      </c>
      <c r="S8">
        <f t="shared" si="3"/>
        <v>-0.37310000000000004</v>
      </c>
      <c r="T8">
        <f t="shared" si="4"/>
        <v>-0.32100000000000001</v>
      </c>
      <c r="U8">
        <f t="shared" si="5"/>
        <v>4.314999999999998E-2</v>
      </c>
      <c r="V8">
        <f t="shared" si="6"/>
        <v>0.44768061159715195</v>
      </c>
      <c r="W8">
        <v>0.41849999999999998</v>
      </c>
      <c r="X8">
        <v>0.12130000000000001</v>
      </c>
      <c r="Z8">
        <f>SUM(C$2:C8)</f>
        <v>4.5100000000000001E-2</v>
      </c>
      <c r="AA8">
        <f>SUM(N$2:N8)</f>
        <v>4.4876898841439201E-2</v>
      </c>
      <c r="AB8">
        <f>SUM(X$2:X8)</f>
        <v>0.97749999999999992</v>
      </c>
    </row>
    <row r="9" spans="1:28" x14ac:dyDescent="0.3">
      <c r="A9">
        <v>7</v>
      </c>
      <c r="B9" t="s">
        <v>9</v>
      </c>
      <c r="C9">
        <v>1.2500000000000001E-2</v>
      </c>
      <c r="E9" t="s">
        <v>10</v>
      </c>
      <c r="F9">
        <v>999.32579999999996</v>
      </c>
      <c r="H9" t="s">
        <v>11</v>
      </c>
      <c r="I9">
        <v>215000</v>
      </c>
      <c r="K9">
        <v>4.0545</v>
      </c>
      <c r="L9">
        <f t="shared" si="7"/>
        <v>3.80925</v>
      </c>
      <c r="M9">
        <f t="shared" si="0"/>
        <v>4.3</v>
      </c>
      <c r="N9">
        <f t="shared" si="1"/>
        <v>1.2502327480969874E-2</v>
      </c>
      <c r="O9">
        <v>6.8099999999999994E-2</v>
      </c>
      <c r="P9">
        <v>0.49220000000000003</v>
      </c>
      <c r="Q9">
        <v>0.44230000000000003</v>
      </c>
      <c r="R9">
        <f t="shared" si="2"/>
        <v>0.46725000000000005</v>
      </c>
      <c r="S9">
        <f t="shared" si="3"/>
        <v>-0.42410000000000003</v>
      </c>
      <c r="T9">
        <f t="shared" si="4"/>
        <v>-0.37420000000000003</v>
      </c>
      <c r="U9">
        <f t="shared" si="5"/>
        <v>4.3150000000000022E-2</v>
      </c>
      <c r="V9">
        <f t="shared" si="6"/>
        <v>0.49688877024943923</v>
      </c>
      <c r="W9">
        <v>0.46929999999999999</v>
      </c>
      <c r="X9">
        <v>0.11799999999999999</v>
      </c>
      <c r="Z9">
        <f>SUM(C$2:C9)</f>
        <v>5.7599999999999998E-2</v>
      </c>
      <c r="AA9">
        <f>SUM(N$2:N9)</f>
        <v>5.7379226322409077E-2</v>
      </c>
      <c r="AB9">
        <f>SUM(X$2:X9)</f>
        <v>1.0954999999999999</v>
      </c>
    </row>
    <row r="10" spans="1:28" x14ac:dyDescent="0.3">
      <c r="A10">
        <v>8</v>
      </c>
      <c r="B10" t="s">
        <v>9</v>
      </c>
      <c r="C10">
        <v>1.4E-2</v>
      </c>
      <c r="E10" t="s">
        <v>10</v>
      </c>
      <c r="F10">
        <v>999.32579999999996</v>
      </c>
      <c r="H10" t="s">
        <v>11</v>
      </c>
      <c r="I10">
        <v>215000</v>
      </c>
      <c r="K10">
        <v>4.5454999999999997</v>
      </c>
      <c r="L10">
        <f t="shared" si="7"/>
        <v>4.3</v>
      </c>
      <c r="M10">
        <f t="shared" si="0"/>
        <v>4.7907499999999992</v>
      </c>
      <c r="N10">
        <f t="shared" si="1"/>
        <v>1.4015541948716194E-2</v>
      </c>
      <c r="O10">
        <v>6.7900000000000002E-2</v>
      </c>
      <c r="P10">
        <v>0.54049999999999998</v>
      </c>
      <c r="Q10">
        <v>0.49220000000000003</v>
      </c>
      <c r="R10">
        <f t="shared" si="2"/>
        <v>0.51634999999999998</v>
      </c>
      <c r="S10">
        <f t="shared" si="3"/>
        <v>-0.47259999999999996</v>
      </c>
      <c r="T10">
        <f t="shared" si="4"/>
        <v>-0.42430000000000001</v>
      </c>
      <c r="U10">
        <f t="shared" si="5"/>
        <v>4.3749999999999997E-2</v>
      </c>
      <c r="V10">
        <f t="shared" si="6"/>
        <v>0.54474825378334168</v>
      </c>
      <c r="W10">
        <v>0.51819999999999999</v>
      </c>
      <c r="X10">
        <v>0.1162</v>
      </c>
      <c r="Z10">
        <f>SUM(C$2:C10)</f>
        <v>7.1599999999999997E-2</v>
      </c>
      <c r="AA10">
        <f>SUM(N$2:N10)</f>
        <v>7.1394768271125272E-2</v>
      </c>
      <c r="AB10">
        <f>SUM(X$2:X10)</f>
        <v>1.2117</v>
      </c>
    </row>
    <row r="11" spans="1:28" x14ac:dyDescent="0.3">
      <c r="A11">
        <v>9</v>
      </c>
      <c r="B11" t="s">
        <v>9</v>
      </c>
      <c r="C11">
        <v>1.55E-2</v>
      </c>
      <c r="E11" t="s">
        <v>10</v>
      </c>
      <c r="F11">
        <v>999.32579999999996</v>
      </c>
      <c r="H11" t="s">
        <v>11</v>
      </c>
      <c r="I11">
        <v>215000</v>
      </c>
      <c r="K11">
        <v>5.0359999999999996</v>
      </c>
      <c r="L11">
        <f t="shared" si="7"/>
        <v>4.7907499999999992</v>
      </c>
      <c r="M11">
        <f t="shared" si="0"/>
        <v>5.28125</v>
      </c>
      <c r="N11">
        <f t="shared" si="1"/>
        <v>1.5520460452012132E-2</v>
      </c>
      <c r="O11">
        <v>6.83E-2</v>
      </c>
      <c r="P11">
        <v>0.58789999999999998</v>
      </c>
      <c r="Q11">
        <v>0.54049999999999998</v>
      </c>
      <c r="R11">
        <f t="shared" si="2"/>
        <v>0.56420000000000003</v>
      </c>
      <c r="S11">
        <f t="shared" si="3"/>
        <v>-0.51959999999999995</v>
      </c>
      <c r="T11">
        <f t="shared" si="4"/>
        <v>-0.47219999999999995</v>
      </c>
      <c r="U11">
        <f t="shared" si="5"/>
        <v>4.4600000000000056E-2</v>
      </c>
      <c r="V11">
        <f t="shared" si="6"/>
        <v>0.59185412053985054</v>
      </c>
      <c r="W11">
        <v>0.56599999999999995</v>
      </c>
      <c r="X11">
        <v>0.1157</v>
      </c>
      <c r="Z11">
        <f>SUM(C$2:C11)</f>
        <v>8.7099999999999997E-2</v>
      </c>
      <c r="AA11">
        <f>SUM(N$2:N11)</f>
        <v>8.6915228723137408E-2</v>
      </c>
      <c r="AB11">
        <f>SUM(X$2:X11)</f>
        <v>1.3273999999999999</v>
      </c>
    </row>
    <row r="12" spans="1:28" x14ac:dyDescent="0.3">
      <c r="A12">
        <v>10</v>
      </c>
      <c r="B12" t="s">
        <v>9</v>
      </c>
      <c r="C12">
        <v>1.7000000000000001E-2</v>
      </c>
      <c r="E12" t="s">
        <v>10</v>
      </c>
      <c r="F12">
        <v>999.32579999999996</v>
      </c>
      <c r="H12" t="s">
        <v>11</v>
      </c>
      <c r="I12">
        <v>215000</v>
      </c>
      <c r="K12">
        <v>5.5265000000000004</v>
      </c>
      <c r="L12">
        <f t="shared" si="7"/>
        <v>5.28125</v>
      </c>
      <c r="M12">
        <f t="shared" si="0"/>
        <v>5.7717500000000008</v>
      </c>
      <c r="N12">
        <f t="shared" si="1"/>
        <v>1.7032133575862807E-2</v>
      </c>
      <c r="O12">
        <v>6.9599999999999995E-2</v>
      </c>
      <c r="P12">
        <v>0.6351</v>
      </c>
      <c r="Q12">
        <v>0.58789999999999998</v>
      </c>
      <c r="R12">
        <f t="shared" si="2"/>
        <v>0.61149999999999993</v>
      </c>
      <c r="S12">
        <f t="shared" si="3"/>
        <v>-0.5655</v>
      </c>
      <c r="T12">
        <f t="shared" si="4"/>
        <v>-0.51829999999999998</v>
      </c>
      <c r="U12">
        <f t="shared" si="5"/>
        <v>4.599999999999993E-2</v>
      </c>
      <c r="V12">
        <f t="shared" si="6"/>
        <v>0.63890231647725304</v>
      </c>
      <c r="W12">
        <v>0.61329999999999996</v>
      </c>
      <c r="X12">
        <v>0.1169</v>
      </c>
      <c r="Z12">
        <f>SUM(C$2:C12)</f>
        <v>0.1041</v>
      </c>
      <c r="AA12">
        <f>SUM(N$2:N12)</f>
        <v>0.10394736229900021</v>
      </c>
      <c r="AB12">
        <f>SUM(X$2:X12)</f>
        <v>1.4442999999999999</v>
      </c>
    </row>
    <row r="13" spans="1:28" x14ac:dyDescent="0.3">
      <c r="A13">
        <v>11</v>
      </c>
      <c r="B13" t="s">
        <v>9</v>
      </c>
      <c r="C13">
        <v>1.8499999999999999E-2</v>
      </c>
      <c r="E13" t="s">
        <v>10</v>
      </c>
      <c r="F13">
        <v>999.32579999999996</v>
      </c>
      <c r="H13" t="s">
        <v>11</v>
      </c>
      <c r="I13">
        <v>215000</v>
      </c>
      <c r="K13">
        <v>6.0170000000000003</v>
      </c>
      <c r="L13">
        <f t="shared" si="7"/>
        <v>5.7717500000000008</v>
      </c>
      <c r="M13">
        <f t="shared" si="0"/>
        <v>6.2622499999999999</v>
      </c>
      <c r="N13">
        <f t="shared" si="1"/>
        <v>1.8543806699713408E-2</v>
      </c>
      <c r="O13">
        <v>7.1199999999999999E-2</v>
      </c>
      <c r="P13">
        <v>0.6825</v>
      </c>
      <c r="Q13">
        <v>0.6351</v>
      </c>
      <c r="R13">
        <f t="shared" si="2"/>
        <v>0.65880000000000005</v>
      </c>
      <c r="S13">
        <f t="shared" si="3"/>
        <v>-0.61129999999999995</v>
      </c>
      <c r="T13">
        <f t="shared" si="4"/>
        <v>-0.56389999999999996</v>
      </c>
      <c r="U13">
        <f t="shared" si="5"/>
        <v>4.7500000000000056E-2</v>
      </c>
      <c r="V13">
        <f t="shared" si="6"/>
        <v>0.68620382540466796</v>
      </c>
      <c r="W13">
        <v>0.66049999999999998</v>
      </c>
      <c r="X13">
        <v>0.11849999999999999</v>
      </c>
      <c r="Z13">
        <f>SUM(C$2:C13)</f>
        <v>0.1226</v>
      </c>
      <c r="AA13">
        <f>SUM(N$2:N13)</f>
        <v>0.12249116899871362</v>
      </c>
      <c r="AB13">
        <f>SUM(X$2:X13)</f>
        <v>1.5628</v>
      </c>
    </row>
    <row r="14" spans="1:28" x14ac:dyDescent="0.3">
      <c r="A14">
        <v>12</v>
      </c>
      <c r="B14" t="s">
        <v>9</v>
      </c>
      <c r="C14">
        <v>2.01E-2</v>
      </c>
      <c r="E14" t="s">
        <v>10</v>
      </c>
      <c r="F14">
        <v>999.32579999999996</v>
      </c>
      <c r="H14" t="s">
        <v>11</v>
      </c>
      <c r="I14">
        <v>215000</v>
      </c>
      <c r="K14">
        <v>6.5075000000000003</v>
      </c>
      <c r="L14">
        <f t="shared" si="7"/>
        <v>6.2622499999999999</v>
      </c>
      <c r="M14">
        <f t="shared" si="0"/>
        <v>6.7530000000000001</v>
      </c>
      <c r="N14">
        <f t="shared" si="1"/>
        <v>2.0066087214809406E-2</v>
      </c>
      <c r="O14">
        <v>7.3499999999999996E-2</v>
      </c>
      <c r="P14">
        <v>0.73050000000000004</v>
      </c>
      <c r="Q14">
        <v>0.6825</v>
      </c>
      <c r="R14">
        <f t="shared" si="2"/>
        <v>0.70650000000000002</v>
      </c>
      <c r="S14">
        <f t="shared" si="3"/>
        <v>-0.65700000000000003</v>
      </c>
      <c r="T14">
        <f t="shared" si="4"/>
        <v>-0.60899999999999999</v>
      </c>
      <c r="U14">
        <f t="shared" si="5"/>
        <v>4.9499999999999975E-2</v>
      </c>
      <c r="V14">
        <f t="shared" si="6"/>
        <v>0.73418832733842898</v>
      </c>
      <c r="W14">
        <v>0.70820000000000005</v>
      </c>
      <c r="X14">
        <v>0.1215</v>
      </c>
      <c r="Z14">
        <f>SUM(C$2:C14)</f>
        <v>0.14269999999999999</v>
      </c>
      <c r="AA14">
        <f>SUM(N$2:N14)</f>
        <v>0.14255725621352303</v>
      </c>
      <c r="AB14">
        <f>SUM(X$2:X14)</f>
        <v>1.6842999999999999</v>
      </c>
    </row>
    <row r="15" spans="1:28" x14ac:dyDescent="0.3">
      <c r="A15">
        <v>13</v>
      </c>
      <c r="B15" t="s">
        <v>9</v>
      </c>
      <c r="C15">
        <v>2.1600000000000001E-2</v>
      </c>
      <c r="E15" t="s">
        <v>10</v>
      </c>
      <c r="F15">
        <v>999.32579999999996</v>
      </c>
      <c r="H15" t="s">
        <v>11</v>
      </c>
      <c r="I15">
        <v>215000</v>
      </c>
      <c r="K15">
        <v>6.9984999999999999</v>
      </c>
      <c r="L15">
        <f t="shared" si="7"/>
        <v>6.7530000000000001</v>
      </c>
      <c r="M15">
        <f t="shared" si="0"/>
        <v>7.2437500000000004</v>
      </c>
      <c r="N15">
        <f t="shared" si="1"/>
        <v>2.1579301682555757E-2</v>
      </c>
      <c r="O15">
        <v>7.5899999999999995E-2</v>
      </c>
      <c r="P15">
        <v>0.77929999999999999</v>
      </c>
      <c r="Q15">
        <v>0.73050000000000004</v>
      </c>
      <c r="R15">
        <f t="shared" si="2"/>
        <v>0.75490000000000002</v>
      </c>
      <c r="S15">
        <f t="shared" si="3"/>
        <v>-0.70340000000000003</v>
      </c>
      <c r="T15">
        <f t="shared" si="4"/>
        <v>-0.65460000000000007</v>
      </c>
      <c r="U15">
        <f t="shared" si="5"/>
        <v>5.1500000000000018E-2</v>
      </c>
      <c r="V15">
        <f t="shared" si="6"/>
        <v>0.78298742007774291</v>
      </c>
      <c r="W15">
        <v>0.75660000000000005</v>
      </c>
      <c r="X15">
        <v>0.12470000000000001</v>
      </c>
      <c r="Z15">
        <f>SUM(C$2:C15)</f>
        <v>0.1643</v>
      </c>
      <c r="AA15">
        <f>SUM(N$2:N15)</f>
        <v>0.16413655789607878</v>
      </c>
      <c r="AB15">
        <f>SUM(X$2:X15)</f>
        <v>1.8089999999999999</v>
      </c>
    </row>
    <row r="16" spans="1:28" x14ac:dyDescent="0.3">
      <c r="A16">
        <v>14</v>
      </c>
      <c r="B16" t="s">
        <v>9</v>
      </c>
      <c r="C16">
        <v>2.3099999999999999E-2</v>
      </c>
      <c r="E16" t="s">
        <v>10</v>
      </c>
      <c r="F16">
        <v>999.32579999999996</v>
      </c>
      <c r="H16" t="s">
        <v>11</v>
      </c>
      <c r="I16">
        <v>215000</v>
      </c>
      <c r="K16">
        <v>7.4889999999999999</v>
      </c>
      <c r="L16">
        <f t="shared" si="7"/>
        <v>7.2437500000000004</v>
      </c>
      <c r="M16">
        <f t="shared" si="0"/>
        <v>7.7342499999999994</v>
      </c>
      <c r="N16">
        <f t="shared" si="1"/>
        <v>2.308036702246196E-2</v>
      </c>
      <c r="O16">
        <v>7.8399999999999997E-2</v>
      </c>
      <c r="P16">
        <v>0.82909999999999995</v>
      </c>
      <c r="Q16">
        <v>0.77929999999999999</v>
      </c>
      <c r="R16">
        <f t="shared" si="2"/>
        <v>0.80420000000000003</v>
      </c>
      <c r="S16">
        <f t="shared" si="3"/>
        <v>-0.75069999999999992</v>
      </c>
      <c r="T16">
        <f t="shared" si="4"/>
        <v>-0.70089999999999997</v>
      </c>
      <c r="U16">
        <f t="shared" si="5"/>
        <v>5.3500000000000075E-2</v>
      </c>
      <c r="V16">
        <f t="shared" si="6"/>
        <v>0.83279851704959218</v>
      </c>
      <c r="W16">
        <v>0.80600000000000005</v>
      </c>
      <c r="X16">
        <v>0.12820000000000001</v>
      </c>
      <c r="Z16">
        <f>SUM(C$2:C16)</f>
        <v>0.18740000000000001</v>
      </c>
      <c r="AA16">
        <f>SUM(N$2:N16)</f>
        <v>0.18721692491854075</v>
      </c>
      <c r="AB16">
        <f>SUM(X$2:X16)</f>
        <v>1.9372</v>
      </c>
    </row>
    <row r="17" spans="1:28" x14ac:dyDescent="0.3">
      <c r="A17">
        <v>15</v>
      </c>
      <c r="B17" t="s">
        <v>9</v>
      </c>
      <c r="C17">
        <v>2.46E-2</v>
      </c>
      <c r="E17" t="s">
        <v>10</v>
      </c>
      <c r="F17">
        <v>999.32579999999996</v>
      </c>
      <c r="H17" t="s">
        <v>11</v>
      </c>
      <c r="I17">
        <v>215000</v>
      </c>
      <c r="K17">
        <v>7.9794999999999998</v>
      </c>
      <c r="L17">
        <f t="shared" si="7"/>
        <v>7.7342499999999994</v>
      </c>
      <c r="M17">
        <f t="shared" si="0"/>
        <v>8.2249999999999996</v>
      </c>
      <c r="N17">
        <f t="shared" si="1"/>
        <v>2.4604959749751035E-2</v>
      </c>
      <c r="O17">
        <v>8.14E-2</v>
      </c>
      <c r="P17">
        <v>0.88019999999999998</v>
      </c>
      <c r="Q17">
        <v>0.82909999999999995</v>
      </c>
      <c r="R17">
        <f t="shared" si="2"/>
        <v>0.85464999999999991</v>
      </c>
      <c r="S17">
        <f t="shared" si="3"/>
        <v>-0.79879999999999995</v>
      </c>
      <c r="T17">
        <f t="shared" si="4"/>
        <v>-0.74769999999999992</v>
      </c>
      <c r="U17">
        <f t="shared" si="5"/>
        <v>5.5849999999999927E-2</v>
      </c>
      <c r="V17">
        <f t="shared" si="6"/>
        <v>0.88395588125200009</v>
      </c>
      <c r="W17">
        <v>0.85650000000000004</v>
      </c>
      <c r="X17">
        <v>0.13250000000000001</v>
      </c>
      <c r="Z17">
        <f>SUM(C$2:C17)</f>
        <v>0.21200000000000002</v>
      </c>
      <c r="AA17">
        <f>SUM(N$2:N17)</f>
        <v>0.21182188466829177</v>
      </c>
      <c r="AB17">
        <f>SUM(X$2:X17)</f>
        <v>2.0697000000000001</v>
      </c>
    </row>
    <row r="18" spans="1:28" x14ac:dyDescent="0.3">
      <c r="A18">
        <v>16</v>
      </c>
      <c r="B18" t="s">
        <v>9</v>
      </c>
      <c r="C18">
        <v>2.6100000000000002E-2</v>
      </c>
      <c r="E18" t="s">
        <v>10</v>
      </c>
      <c r="F18">
        <v>999.32579999999996</v>
      </c>
      <c r="H18" t="s">
        <v>11</v>
      </c>
      <c r="I18">
        <v>215000</v>
      </c>
      <c r="K18">
        <v>8.4704999999999995</v>
      </c>
      <c r="L18">
        <f t="shared" si="7"/>
        <v>8.2249999999999996</v>
      </c>
      <c r="M18">
        <f t="shared" si="0"/>
        <v>8.7157499999999999</v>
      </c>
      <c r="N18">
        <f t="shared" si="1"/>
        <v>2.6118174217497361E-2</v>
      </c>
      <c r="O18">
        <v>8.4400000000000003E-2</v>
      </c>
      <c r="P18">
        <v>0.93259999999999998</v>
      </c>
      <c r="Q18">
        <v>0.88019999999999998</v>
      </c>
      <c r="R18">
        <f t="shared" si="2"/>
        <v>0.90639999999999998</v>
      </c>
      <c r="S18">
        <f t="shared" si="3"/>
        <v>-0.84819999999999995</v>
      </c>
      <c r="T18">
        <f t="shared" si="4"/>
        <v>-0.79579999999999995</v>
      </c>
      <c r="U18">
        <f t="shared" si="5"/>
        <v>5.8200000000000002E-2</v>
      </c>
      <c r="V18">
        <f t="shared" si="6"/>
        <v>0.93641129852218252</v>
      </c>
      <c r="W18">
        <v>0.9083</v>
      </c>
      <c r="X18">
        <v>0.13689999999999999</v>
      </c>
      <c r="Z18">
        <f>SUM(C$2:C18)</f>
        <v>0.23810000000000003</v>
      </c>
      <c r="AA18">
        <f>SUM(N$2:N18)</f>
        <v>0.23794005888578912</v>
      </c>
      <c r="AB18">
        <f>SUM(X$2:X18)</f>
        <v>2.2065999999999999</v>
      </c>
    </row>
    <row r="19" spans="1:28" x14ac:dyDescent="0.3">
      <c r="A19">
        <v>17</v>
      </c>
      <c r="B19" t="s">
        <v>9</v>
      </c>
      <c r="C19">
        <v>2.76E-2</v>
      </c>
      <c r="E19" t="s">
        <v>10</v>
      </c>
      <c r="F19">
        <v>999.32579999999996</v>
      </c>
      <c r="H19" t="s">
        <v>11</v>
      </c>
      <c r="I19">
        <v>215000</v>
      </c>
      <c r="K19">
        <v>8.9610000000000003</v>
      </c>
      <c r="L19">
        <f t="shared" si="7"/>
        <v>8.7157499999999999</v>
      </c>
      <c r="M19">
        <f t="shared" si="0"/>
        <v>9.2062500000000007</v>
      </c>
      <c r="N19">
        <f t="shared" si="1"/>
        <v>2.7616927345210672E-2</v>
      </c>
      <c r="O19">
        <v>8.7400000000000005E-2</v>
      </c>
      <c r="P19">
        <v>0.98640000000000005</v>
      </c>
      <c r="Q19">
        <v>0.93259999999999998</v>
      </c>
      <c r="R19">
        <f t="shared" si="2"/>
        <v>0.95950000000000002</v>
      </c>
      <c r="S19">
        <f t="shared" si="3"/>
        <v>-0.89900000000000002</v>
      </c>
      <c r="T19">
        <f t="shared" si="4"/>
        <v>-0.84519999999999995</v>
      </c>
      <c r="U19">
        <f t="shared" si="5"/>
        <v>6.049999999999997E-2</v>
      </c>
      <c r="V19">
        <f t="shared" si="6"/>
        <v>0.9902644697251336</v>
      </c>
      <c r="W19">
        <v>0.96140000000000003</v>
      </c>
      <c r="X19">
        <v>0.1411</v>
      </c>
      <c r="Z19">
        <f>SUM(C$2:C19)</f>
        <v>0.26570000000000005</v>
      </c>
      <c r="AA19">
        <f>SUM(N$2:N19)</f>
        <v>0.26555698623099977</v>
      </c>
      <c r="AB19">
        <f>SUM(X$2:X19)</f>
        <v>2.3476999999999997</v>
      </c>
    </row>
    <row r="20" spans="1:28" x14ac:dyDescent="0.3">
      <c r="A20">
        <v>18</v>
      </c>
      <c r="B20" t="s">
        <v>9</v>
      </c>
      <c r="C20">
        <v>2.92E-2</v>
      </c>
      <c r="E20" t="s">
        <v>10</v>
      </c>
      <c r="F20">
        <v>999.32579999999996</v>
      </c>
      <c r="H20" t="s">
        <v>11</v>
      </c>
      <c r="I20">
        <v>215000</v>
      </c>
      <c r="K20">
        <v>9.4514999999999993</v>
      </c>
      <c r="L20">
        <f t="shared" si="7"/>
        <v>9.2062500000000007</v>
      </c>
      <c r="M20">
        <f t="shared" si="0"/>
        <v>9.6969999999999992</v>
      </c>
      <c r="N20">
        <f t="shared" si="1"/>
        <v>2.9143832284692528E-2</v>
      </c>
      <c r="O20">
        <v>9.0700000000000003E-2</v>
      </c>
      <c r="P20">
        <v>1.0417000000000001</v>
      </c>
      <c r="Q20">
        <v>0.98640000000000005</v>
      </c>
      <c r="R20">
        <f t="shared" si="2"/>
        <v>1.0140500000000001</v>
      </c>
      <c r="S20">
        <f t="shared" si="3"/>
        <v>-0.95100000000000007</v>
      </c>
      <c r="T20">
        <f t="shared" si="4"/>
        <v>-0.89570000000000005</v>
      </c>
      <c r="U20">
        <f t="shared" si="5"/>
        <v>6.305000000000005E-2</v>
      </c>
      <c r="V20">
        <f t="shared" si="6"/>
        <v>1.0456411334678835</v>
      </c>
      <c r="W20">
        <v>1.016</v>
      </c>
      <c r="X20">
        <v>0.14599999999999999</v>
      </c>
      <c r="Z20">
        <f>SUM(C$2:C20)</f>
        <v>0.29490000000000005</v>
      </c>
      <c r="AA20">
        <f>SUM(N$2:N20)</f>
        <v>0.2947008185156923</v>
      </c>
      <c r="AB20">
        <f>SUM(X$2:X20)</f>
        <v>2.4936999999999996</v>
      </c>
    </row>
    <row r="21" spans="1:28" x14ac:dyDescent="0.3">
      <c r="A21">
        <v>19</v>
      </c>
      <c r="B21" t="s">
        <v>9</v>
      </c>
      <c r="C21">
        <v>3.0700000000000002E-2</v>
      </c>
      <c r="E21" t="s">
        <v>10</v>
      </c>
      <c r="F21">
        <v>999.32579999999996</v>
      </c>
      <c r="H21" t="s">
        <v>11</v>
      </c>
      <c r="I21">
        <v>215000</v>
      </c>
      <c r="K21">
        <v>9.9425000000000008</v>
      </c>
      <c r="L21">
        <f t="shared" si="7"/>
        <v>9.6969999999999992</v>
      </c>
      <c r="M21">
        <f t="shared" si="0"/>
        <v>10.187750000000001</v>
      </c>
      <c r="N21">
        <f t="shared" si="1"/>
        <v>3.0657046752439101E-2</v>
      </c>
      <c r="O21">
        <v>9.3899999999999997E-2</v>
      </c>
      <c r="P21">
        <v>1.0986</v>
      </c>
      <c r="Q21">
        <v>1.0417000000000001</v>
      </c>
      <c r="R21">
        <f t="shared" si="2"/>
        <v>1.0701499999999999</v>
      </c>
      <c r="S21">
        <f t="shared" si="3"/>
        <v>-1.0046999999999999</v>
      </c>
      <c r="T21">
        <f t="shared" si="4"/>
        <v>-0.94780000000000009</v>
      </c>
      <c r="U21">
        <f t="shared" si="5"/>
        <v>6.5449999999999911E-2</v>
      </c>
      <c r="V21">
        <f t="shared" si="6"/>
        <v>1.1026056275931118</v>
      </c>
      <c r="W21">
        <v>1.0722</v>
      </c>
      <c r="X21">
        <v>0.15079999999999999</v>
      </c>
      <c r="Z21">
        <f>SUM(C$2:C21)</f>
        <v>0.32560000000000006</v>
      </c>
      <c r="AA21">
        <f>SUM(N$2:N21)</f>
        <v>0.32535786526813137</v>
      </c>
      <c r="AB21">
        <f>SUM(X$2:X21)</f>
        <v>2.6444999999999994</v>
      </c>
    </row>
    <row r="22" spans="1:28" x14ac:dyDescent="0.3">
      <c r="A22">
        <v>20</v>
      </c>
      <c r="B22" t="s">
        <v>9</v>
      </c>
      <c r="C22">
        <v>3.2099999999999997E-2</v>
      </c>
      <c r="E22" t="s">
        <v>10</v>
      </c>
      <c r="F22">
        <v>999.32579999999996</v>
      </c>
      <c r="H22" t="s">
        <v>11</v>
      </c>
      <c r="I22">
        <v>215000</v>
      </c>
      <c r="K22">
        <v>10.433</v>
      </c>
      <c r="L22">
        <f t="shared" si="7"/>
        <v>10.187750000000001</v>
      </c>
      <c r="M22">
        <f t="shared" si="0"/>
        <v>10.67825</v>
      </c>
      <c r="N22">
        <f t="shared" si="1"/>
        <v>3.2153487667959134E-2</v>
      </c>
      <c r="O22">
        <v>9.69E-2</v>
      </c>
      <c r="P22">
        <v>1.1569</v>
      </c>
      <c r="Q22">
        <v>1.0986</v>
      </c>
      <c r="R22">
        <f t="shared" si="2"/>
        <v>1.12775</v>
      </c>
      <c r="S22">
        <f t="shared" si="3"/>
        <v>-1.06</v>
      </c>
      <c r="T22">
        <f t="shared" si="4"/>
        <v>-1.0017</v>
      </c>
      <c r="U22">
        <f t="shared" si="5"/>
        <v>6.7749999999999991E-2</v>
      </c>
      <c r="V22">
        <f t="shared" si="6"/>
        <v>1.1609509981045711</v>
      </c>
      <c r="W22">
        <v>1.1297999999999999</v>
      </c>
      <c r="X22">
        <v>0.15529999999999999</v>
      </c>
      <c r="Z22">
        <f>SUM(C$2:C22)</f>
        <v>0.35770000000000007</v>
      </c>
      <c r="AA22">
        <f>SUM(N$2:N22)</f>
        <v>0.35751135293609049</v>
      </c>
      <c r="AB22">
        <f>SUM(X$2:X22)</f>
        <v>2.7997999999999994</v>
      </c>
    </row>
    <row r="23" spans="1:28" x14ac:dyDescent="0.3">
      <c r="A23">
        <v>21</v>
      </c>
      <c r="B23" t="s">
        <v>9</v>
      </c>
      <c r="C23">
        <v>3.3700000000000001E-2</v>
      </c>
      <c r="E23" t="s">
        <v>10</v>
      </c>
      <c r="F23">
        <v>999.32579999999996</v>
      </c>
      <c r="H23" t="s">
        <v>11</v>
      </c>
      <c r="I23">
        <v>215000</v>
      </c>
      <c r="K23">
        <v>10.923500000000001</v>
      </c>
      <c r="L23">
        <f t="shared" si="7"/>
        <v>10.67825</v>
      </c>
      <c r="M23">
        <f t="shared" si="0"/>
        <v>11.168749999999999</v>
      </c>
      <c r="N23">
        <f t="shared" si="1"/>
        <v>3.3665160791809735E-2</v>
      </c>
      <c r="O23">
        <v>0.1004</v>
      </c>
      <c r="P23">
        <v>1.2169000000000001</v>
      </c>
      <c r="Q23">
        <v>1.1569</v>
      </c>
      <c r="R23">
        <f t="shared" si="2"/>
        <v>1.1869000000000001</v>
      </c>
      <c r="S23">
        <f t="shared" si="3"/>
        <v>-1.1165</v>
      </c>
      <c r="T23">
        <f t="shared" si="4"/>
        <v>-1.0565</v>
      </c>
      <c r="U23">
        <f t="shared" si="5"/>
        <v>7.0399999999999976E-2</v>
      </c>
      <c r="V23">
        <f t="shared" si="6"/>
        <v>1.2210347128562726</v>
      </c>
      <c r="W23">
        <v>1.1890000000000001</v>
      </c>
      <c r="X23">
        <v>0.16039999999999999</v>
      </c>
      <c r="Z23">
        <f>SUM(C$2:C23)</f>
        <v>0.39140000000000008</v>
      </c>
      <c r="AA23">
        <f>SUM(N$2:N23)</f>
        <v>0.39117651372790024</v>
      </c>
      <c r="AB23">
        <f>SUM(X$2:X23)</f>
        <v>2.9601999999999995</v>
      </c>
    </row>
    <row r="24" spans="1:28" x14ac:dyDescent="0.3">
      <c r="A24">
        <v>22</v>
      </c>
      <c r="B24" t="s">
        <v>9</v>
      </c>
      <c r="C24">
        <v>3.5099999999999999E-2</v>
      </c>
      <c r="E24" t="s">
        <v>10</v>
      </c>
      <c r="F24">
        <v>999.32579999999996</v>
      </c>
      <c r="H24" t="s">
        <v>11</v>
      </c>
      <c r="I24">
        <v>215000</v>
      </c>
      <c r="K24">
        <v>11.414</v>
      </c>
      <c r="L24">
        <f t="shared" si="7"/>
        <v>11.168749999999999</v>
      </c>
      <c r="M24">
        <f t="shared" si="0"/>
        <v>11.65925</v>
      </c>
      <c r="N24">
        <f t="shared" si="1"/>
        <v>3.5176833915660601E-2</v>
      </c>
      <c r="O24">
        <v>0.10340000000000001</v>
      </c>
      <c r="P24">
        <v>1.2783</v>
      </c>
      <c r="Q24">
        <v>1.2169000000000001</v>
      </c>
      <c r="R24">
        <f t="shared" si="2"/>
        <v>1.2476</v>
      </c>
      <c r="S24">
        <f t="shared" si="3"/>
        <v>-1.1749000000000001</v>
      </c>
      <c r="T24">
        <f t="shared" si="4"/>
        <v>-1.1135000000000002</v>
      </c>
      <c r="U24">
        <f t="shared" si="5"/>
        <v>7.2700000000000056E-2</v>
      </c>
      <c r="V24">
        <f t="shared" si="6"/>
        <v>1.2824751264644472</v>
      </c>
      <c r="W24">
        <v>1.2497</v>
      </c>
      <c r="X24">
        <v>0.16489999999999999</v>
      </c>
      <c r="Z24">
        <f>SUM(C$2:C24)</f>
        <v>0.4265000000000001</v>
      </c>
      <c r="AA24">
        <f>SUM(N$2:N24)</f>
        <v>0.42635334764356086</v>
      </c>
      <c r="AB24">
        <f>SUM(X$2:X24)</f>
        <v>3.1250999999999993</v>
      </c>
    </row>
    <row r="25" spans="1:28" x14ac:dyDescent="0.3">
      <c r="A25">
        <v>23</v>
      </c>
      <c r="B25" t="s">
        <v>9</v>
      </c>
      <c r="C25">
        <v>3.6700000000000003E-2</v>
      </c>
      <c r="E25" t="s">
        <v>10</v>
      </c>
      <c r="F25">
        <v>999.32579999999996</v>
      </c>
      <c r="H25" t="s">
        <v>11</v>
      </c>
      <c r="I25">
        <v>215000</v>
      </c>
      <c r="K25">
        <v>11.904500000000001</v>
      </c>
      <c r="L25">
        <f t="shared" si="7"/>
        <v>11.65925</v>
      </c>
      <c r="M25">
        <f t="shared" si="0"/>
        <v>12.15</v>
      </c>
      <c r="N25">
        <f t="shared" si="1"/>
        <v>3.6707592018532138E-2</v>
      </c>
      <c r="O25">
        <v>0.1069</v>
      </c>
      <c r="P25">
        <v>1.3414999999999999</v>
      </c>
      <c r="Q25">
        <v>1.2783</v>
      </c>
      <c r="R25">
        <f t="shared" si="2"/>
        <v>1.3098999999999998</v>
      </c>
      <c r="S25">
        <f t="shared" si="3"/>
        <v>-1.2345999999999999</v>
      </c>
      <c r="T25">
        <f t="shared" si="4"/>
        <v>-1.1714</v>
      </c>
      <c r="U25">
        <f t="shared" si="5"/>
        <v>7.5299999999999923E-2</v>
      </c>
      <c r="V25">
        <f t="shared" si="6"/>
        <v>1.3457525255410074</v>
      </c>
      <c r="W25">
        <v>1.3121</v>
      </c>
      <c r="X25">
        <v>0.17</v>
      </c>
      <c r="Z25">
        <f>SUM(C$2:C25)</f>
        <v>0.46320000000000011</v>
      </c>
      <c r="AA25">
        <f>SUM(N$2:N25)</f>
        <v>0.463060939662093</v>
      </c>
      <c r="AB25">
        <f>SUM(X$2:X25)</f>
        <v>3.2950999999999993</v>
      </c>
    </row>
    <row r="26" spans="1:28" x14ac:dyDescent="0.3">
      <c r="A26">
        <v>24</v>
      </c>
      <c r="B26" t="s">
        <v>9</v>
      </c>
      <c r="C26">
        <v>3.8199999999999998E-2</v>
      </c>
      <c r="E26" t="s">
        <v>10</v>
      </c>
      <c r="F26">
        <v>999.32579999999996</v>
      </c>
      <c r="H26" t="s">
        <v>11</v>
      </c>
      <c r="I26">
        <v>215000</v>
      </c>
      <c r="K26">
        <v>12.3955</v>
      </c>
      <c r="L26">
        <f t="shared" si="7"/>
        <v>12.15</v>
      </c>
      <c r="M26">
        <f t="shared" si="0"/>
        <v>12.640750000000001</v>
      </c>
      <c r="N26">
        <f t="shared" si="1"/>
        <v>3.8220806486278527E-2</v>
      </c>
      <c r="O26">
        <v>0.1101</v>
      </c>
      <c r="P26">
        <v>1.4060999999999999</v>
      </c>
      <c r="Q26">
        <v>1.3414999999999999</v>
      </c>
      <c r="R26">
        <f t="shared" si="2"/>
        <v>1.3737999999999999</v>
      </c>
      <c r="S26">
        <f t="shared" si="3"/>
        <v>-1.2959999999999998</v>
      </c>
      <c r="T26">
        <f t="shared" si="4"/>
        <v>-1.2313999999999998</v>
      </c>
      <c r="U26">
        <f t="shared" si="5"/>
        <v>7.7800000000000008E-2</v>
      </c>
      <c r="V26">
        <f t="shared" si="6"/>
        <v>1.410403920868061</v>
      </c>
      <c r="W26">
        <v>1.3759999999999999</v>
      </c>
      <c r="X26">
        <v>0.17480000000000001</v>
      </c>
      <c r="Z26">
        <f>SUM(C$2:C26)</f>
        <v>0.50140000000000007</v>
      </c>
      <c r="AA26">
        <f>SUM(N$2:N26)</f>
        <v>0.50128174614837151</v>
      </c>
      <c r="AB26">
        <f>SUM(X$2:X26)</f>
        <v>3.4698999999999991</v>
      </c>
    </row>
    <row r="27" spans="1:28" x14ac:dyDescent="0.3">
      <c r="A27">
        <v>25</v>
      </c>
      <c r="B27" t="s">
        <v>9</v>
      </c>
      <c r="C27">
        <v>3.9699999999999999E-2</v>
      </c>
      <c r="E27" t="s">
        <v>10</v>
      </c>
      <c r="F27">
        <v>999.32579999999996</v>
      </c>
      <c r="H27" t="s">
        <v>11</v>
      </c>
      <c r="I27">
        <v>215000</v>
      </c>
      <c r="K27">
        <v>12.885999999999999</v>
      </c>
      <c r="L27">
        <f t="shared" si="7"/>
        <v>12.640750000000001</v>
      </c>
      <c r="M27">
        <f t="shared" si="0"/>
        <v>13.13125</v>
      </c>
      <c r="N27">
        <f t="shared" si="1"/>
        <v>3.9713394238408972E-2</v>
      </c>
      <c r="O27">
        <v>0.11310000000000001</v>
      </c>
      <c r="P27">
        <v>1.4722</v>
      </c>
      <c r="Q27">
        <v>1.4060999999999999</v>
      </c>
      <c r="R27">
        <f t="shared" si="2"/>
        <v>1.4391499999999999</v>
      </c>
      <c r="S27">
        <f t="shared" si="3"/>
        <v>-1.3591</v>
      </c>
      <c r="T27">
        <f t="shared" si="4"/>
        <v>-1.2929999999999999</v>
      </c>
      <c r="U27">
        <f t="shared" si="5"/>
        <v>8.0049999999999982E-2</v>
      </c>
      <c r="V27">
        <f t="shared" si="6"/>
        <v>1.4765379947701989</v>
      </c>
      <c r="W27">
        <v>1.4414</v>
      </c>
      <c r="X27">
        <v>0.17910000000000001</v>
      </c>
      <c r="Z27">
        <f>SUM(C$2:C27)</f>
        <v>0.54110000000000003</v>
      </c>
      <c r="AA27">
        <f>SUM(N$2:N27)</f>
        <v>0.54099514038678054</v>
      </c>
      <c r="AB27">
        <f>SUM(X$2:X27)</f>
        <v>3.6489999999999991</v>
      </c>
    </row>
    <row r="28" spans="1:28" x14ac:dyDescent="0.3">
      <c r="A28">
        <v>26</v>
      </c>
      <c r="B28" t="s">
        <v>9</v>
      </c>
      <c r="C28">
        <v>4.1300000000000003E-2</v>
      </c>
      <c r="E28" t="s">
        <v>10</v>
      </c>
      <c r="F28">
        <v>999.32579999999996</v>
      </c>
      <c r="H28" t="s">
        <v>11</v>
      </c>
      <c r="I28">
        <v>215000</v>
      </c>
      <c r="K28">
        <v>13.3765</v>
      </c>
      <c r="L28">
        <f t="shared" si="7"/>
        <v>13.13125</v>
      </c>
      <c r="M28">
        <f t="shared" si="0"/>
        <v>13.62175</v>
      </c>
      <c r="N28">
        <f t="shared" si="1"/>
        <v>4.1225067362259803E-2</v>
      </c>
      <c r="O28">
        <v>0.11650000000000001</v>
      </c>
      <c r="P28">
        <v>1.5399</v>
      </c>
      <c r="Q28">
        <v>1.4722</v>
      </c>
      <c r="R28">
        <f t="shared" si="2"/>
        <v>1.5060500000000001</v>
      </c>
      <c r="S28">
        <f t="shared" si="3"/>
        <v>-1.4234</v>
      </c>
      <c r="T28">
        <f t="shared" si="4"/>
        <v>-1.3556999999999999</v>
      </c>
      <c r="U28">
        <f t="shared" si="5"/>
        <v>8.2650000000000071E-2</v>
      </c>
      <c r="V28">
        <f t="shared" si="6"/>
        <v>1.5443005730750736</v>
      </c>
      <c r="W28">
        <v>1.5083</v>
      </c>
      <c r="X28">
        <v>0.1842</v>
      </c>
      <c r="Z28">
        <f>SUM(C$2:C28)</f>
        <v>0.58240000000000003</v>
      </c>
      <c r="AA28">
        <f>SUM(N$2:N28)</f>
        <v>0.58222020774904037</v>
      </c>
      <c r="AB28">
        <f>SUM(X$2:X28)</f>
        <v>3.8331999999999993</v>
      </c>
    </row>
    <row r="29" spans="1:28" x14ac:dyDescent="0.3">
      <c r="A29">
        <v>27</v>
      </c>
      <c r="B29" t="s">
        <v>9</v>
      </c>
      <c r="C29">
        <v>4.2700000000000002E-2</v>
      </c>
      <c r="E29" t="s">
        <v>10</v>
      </c>
      <c r="F29">
        <v>999.32579999999996</v>
      </c>
      <c r="H29" t="s">
        <v>11</v>
      </c>
      <c r="I29">
        <v>215000</v>
      </c>
      <c r="K29">
        <v>13.867000000000001</v>
      </c>
      <c r="L29">
        <f t="shared" si="7"/>
        <v>13.62175</v>
      </c>
      <c r="M29">
        <f t="shared" si="0"/>
        <v>14.11225</v>
      </c>
      <c r="N29">
        <f t="shared" si="1"/>
        <v>4.2736740486110349E-2</v>
      </c>
      <c r="O29">
        <v>0.11940000000000001</v>
      </c>
      <c r="P29">
        <v>1.6089</v>
      </c>
      <c r="Q29">
        <v>1.5399</v>
      </c>
      <c r="R29">
        <f t="shared" si="2"/>
        <v>1.5744</v>
      </c>
      <c r="S29">
        <f t="shared" si="3"/>
        <v>-1.4895</v>
      </c>
      <c r="T29">
        <f t="shared" si="4"/>
        <v>-1.4205000000000001</v>
      </c>
      <c r="U29">
        <f t="shared" si="5"/>
        <v>8.4900000000000031E-2</v>
      </c>
      <c r="V29">
        <f t="shared" si="6"/>
        <v>1.6133243846170553</v>
      </c>
      <c r="W29">
        <v>1.5767</v>
      </c>
      <c r="X29">
        <v>0.18840000000000001</v>
      </c>
      <c r="Z29">
        <f>SUM(C$2:C29)</f>
        <v>0.62509999999999999</v>
      </c>
      <c r="AA29">
        <f>SUM(N$2:N29)</f>
        <v>0.62495694823515069</v>
      </c>
      <c r="AB29">
        <f>SUM(X$2:X29)</f>
        <v>4.0215999999999994</v>
      </c>
    </row>
    <row r="30" spans="1:28" x14ac:dyDescent="0.3">
      <c r="A30">
        <v>28</v>
      </c>
      <c r="B30" t="s">
        <v>9</v>
      </c>
      <c r="C30">
        <v>4.4299999999999999E-2</v>
      </c>
      <c r="E30" t="s">
        <v>10</v>
      </c>
      <c r="F30">
        <v>999.32579999999996</v>
      </c>
      <c r="H30" t="s">
        <v>11</v>
      </c>
      <c r="I30">
        <v>215000</v>
      </c>
      <c r="K30">
        <v>14.3575</v>
      </c>
      <c r="L30">
        <f t="shared" si="7"/>
        <v>14.11225</v>
      </c>
      <c r="M30">
        <f t="shared" si="0"/>
        <v>14.603</v>
      </c>
      <c r="N30">
        <f t="shared" si="1"/>
        <v>4.42713517523717E-2</v>
      </c>
      <c r="O30">
        <v>0.12280000000000001</v>
      </c>
      <c r="P30">
        <v>1.6795</v>
      </c>
      <c r="Q30">
        <v>1.6089</v>
      </c>
      <c r="R30">
        <f t="shared" si="2"/>
        <v>1.6442000000000001</v>
      </c>
      <c r="S30">
        <f t="shared" si="3"/>
        <v>-1.5567</v>
      </c>
      <c r="T30">
        <f t="shared" si="4"/>
        <v>-1.4861</v>
      </c>
      <c r="U30">
        <f t="shared" si="5"/>
        <v>8.7500000000000119E-2</v>
      </c>
      <c r="V30">
        <f t="shared" si="6"/>
        <v>1.683983399561884</v>
      </c>
      <c r="W30">
        <v>1.6465000000000001</v>
      </c>
      <c r="X30">
        <v>0.19339999999999999</v>
      </c>
      <c r="Z30">
        <f>SUM(C$2:C30)</f>
        <v>0.6694</v>
      </c>
      <c r="AA30">
        <f>SUM(N$2:N30)</f>
        <v>0.66922829998752242</v>
      </c>
      <c r="AB30">
        <f>SUM(X$2:X30)</f>
        <v>4.214999999999999</v>
      </c>
    </row>
    <row r="31" spans="1:28" x14ac:dyDescent="0.3">
      <c r="A31">
        <v>29</v>
      </c>
      <c r="B31" t="s">
        <v>9</v>
      </c>
      <c r="C31">
        <v>4.58E-2</v>
      </c>
      <c r="E31" t="s">
        <v>10</v>
      </c>
      <c r="F31">
        <v>999.32579999999996</v>
      </c>
      <c r="H31" t="s">
        <v>11</v>
      </c>
      <c r="I31">
        <v>215000</v>
      </c>
      <c r="K31">
        <v>14.8485</v>
      </c>
      <c r="L31">
        <f t="shared" si="7"/>
        <v>14.603</v>
      </c>
      <c r="M31">
        <f t="shared" si="0"/>
        <v>15.09375</v>
      </c>
      <c r="N31">
        <f t="shared" si="1"/>
        <v>4.5784566220118096E-2</v>
      </c>
      <c r="O31">
        <v>0.1258</v>
      </c>
      <c r="P31">
        <v>1.7515000000000001</v>
      </c>
      <c r="Q31">
        <v>1.6795</v>
      </c>
      <c r="R31">
        <f t="shared" si="2"/>
        <v>1.7155</v>
      </c>
      <c r="S31">
        <f t="shared" si="3"/>
        <v>-1.6257000000000001</v>
      </c>
      <c r="T31">
        <f t="shared" si="4"/>
        <v>-1.5537000000000001</v>
      </c>
      <c r="U31">
        <f t="shared" si="5"/>
        <v>8.9799999999999963E-2</v>
      </c>
      <c r="V31">
        <f t="shared" si="6"/>
        <v>1.7560119276360284</v>
      </c>
      <c r="W31">
        <v>1.7179</v>
      </c>
      <c r="X31">
        <v>0.19789999999999999</v>
      </c>
      <c r="Z31">
        <f>SUM(C$2:C31)</f>
        <v>0.71519999999999995</v>
      </c>
      <c r="AA31">
        <f>SUM(N$2:N31)</f>
        <v>0.71501286620764049</v>
      </c>
      <c r="AB31">
        <f>SUM(X$2:X31)</f>
        <v>4.4128999999999987</v>
      </c>
    </row>
    <row r="32" spans="1:28" x14ac:dyDescent="0.3">
      <c r="A32">
        <v>30</v>
      </c>
      <c r="B32" t="s">
        <v>9</v>
      </c>
      <c r="C32">
        <v>4.7199999999999999E-2</v>
      </c>
      <c r="E32" t="s">
        <v>10</v>
      </c>
      <c r="F32">
        <v>999.32579999999996</v>
      </c>
      <c r="H32" t="s">
        <v>11</v>
      </c>
      <c r="I32">
        <v>215000</v>
      </c>
      <c r="K32">
        <v>15.339</v>
      </c>
      <c r="L32">
        <f t="shared" si="7"/>
        <v>15.09375</v>
      </c>
      <c r="M32">
        <f t="shared" si="0"/>
        <v>15.584250000000001</v>
      </c>
      <c r="N32">
        <f t="shared" si="1"/>
        <v>4.7273300808859081E-2</v>
      </c>
      <c r="O32">
        <v>0.12859999999999999</v>
      </c>
      <c r="P32">
        <v>1.8248</v>
      </c>
      <c r="Q32">
        <v>1.7515000000000001</v>
      </c>
      <c r="R32">
        <f t="shared" si="2"/>
        <v>1.7881499999999999</v>
      </c>
      <c r="S32">
        <f t="shared" si="3"/>
        <v>-1.6961999999999999</v>
      </c>
      <c r="T32">
        <f t="shared" si="4"/>
        <v>-1.6229</v>
      </c>
      <c r="U32">
        <f t="shared" si="5"/>
        <v>9.1949999999999921E-2</v>
      </c>
      <c r="V32">
        <f t="shared" si="6"/>
        <v>1.8293258321031822</v>
      </c>
      <c r="W32">
        <v>1.7905</v>
      </c>
      <c r="X32">
        <v>0.2019</v>
      </c>
      <c r="Z32">
        <f>SUM(C$2:C32)</f>
        <v>0.76239999999999997</v>
      </c>
      <c r="AA32">
        <f>SUM(N$2:N32)</f>
        <v>0.76228616701649954</v>
      </c>
      <c r="AB32">
        <f>SUM(X$2:X32)</f>
        <v>4.6147999999999989</v>
      </c>
    </row>
    <row r="33" spans="1:28" x14ac:dyDescent="0.3">
      <c r="A33">
        <v>31</v>
      </c>
      <c r="B33" t="s">
        <v>9</v>
      </c>
      <c r="C33">
        <v>4.8800000000000003E-2</v>
      </c>
      <c r="E33" t="s">
        <v>10</v>
      </c>
      <c r="F33">
        <v>999.32579999999996</v>
      </c>
      <c r="H33" t="s">
        <v>11</v>
      </c>
      <c r="I33">
        <v>215000</v>
      </c>
      <c r="K33">
        <v>15.829499999999999</v>
      </c>
      <c r="L33">
        <f t="shared" si="7"/>
        <v>15.584250000000001</v>
      </c>
      <c r="M33">
        <f t="shared" si="0"/>
        <v>16.074999999999999</v>
      </c>
      <c r="N33">
        <f t="shared" si="1"/>
        <v>4.8810224287313173E-2</v>
      </c>
      <c r="O33">
        <v>0.13189999999999999</v>
      </c>
      <c r="P33">
        <v>1.8996</v>
      </c>
      <c r="Q33">
        <v>1.8248</v>
      </c>
      <c r="R33">
        <f t="shared" si="2"/>
        <v>1.8622000000000001</v>
      </c>
      <c r="S33">
        <f t="shared" si="3"/>
        <v>-1.7677</v>
      </c>
      <c r="T33">
        <f t="shared" si="4"/>
        <v>-1.6929000000000001</v>
      </c>
      <c r="U33">
        <f t="shared" si="5"/>
        <v>9.4500000000000112E-2</v>
      </c>
      <c r="V33">
        <f t="shared" si="6"/>
        <v>1.9041737762084636</v>
      </c>
      <c r="W33">
        <v>1.8646</v>
      </c>
      <c r="X33">
        <v>0.20660000000000001</v>
      </c>
      <c r="Z33">
        <f>SUM(C$2:C33)</f>
        <v>0.81119999999999992</v>
      </c>
      <c r="AA33">
        <f>SUM(N$2:N33)</f>
        <v>0.81109639130381272</v>
      </c>
      <c r="AB33">
        <f>SUM(X$2:X33)</f>
        <v>4.8213999999999988</v>
      </c>
    </row>
    <row r="34" spans="1:28" x14ac:dyDescent="0.3">
      <c r="A34">
        <v>32</v>
      </c>
      <c r="B34" t="s">
        <v>9</v>
      </c>
      <c r="C34">
        <v>5.04E-2</v>
      </c>
      <c r="E34" t="s">
        <v>10</v>
      </c>
      <c r="F34">
        <v>999.32579999999996</v>
      </c>
      <c r="H34" t="s">
        <v>11</v>
      </c>
      <c r="I34">
        <v>215000</v>
      </c>
      <c r="K34">
        <v>16.320499999999999</v>
      </c>
      <c r="L34">
        <f t="shared" si="7"/>
        <v>16.074999999999999</v>
      </c>
      <c r="M34">
        <f t="shared" si="0"/>
        <v>16.565750000000001</v>
      </c>
      <c r="N34">
        <f t="shared" si="1"/>
        <v>5.0323438755059832E-2</v>
      </c>
      <c r="O34">
        <v>0.13489999999999999</v>
      </c>
      <c r="P34">
        <v>1.9756</v>
      </c>
      <c r="Q34">
        <v>1.8996</v>
      </c>
      <c r="R34">
        <f t="shared" si="2"/>
        <v>1.9376</v>
      </c>
      <c r="S34">
        <f t="shared" si="3"/>
        <v>-1.8407</v>
      </c>
      <c r="T34">
        <f t="shared" si="4"/>
        <v>-1.7646999999999999</v>
      </c>
      <c r="U34">
        <f t="shared" si="5"/>
        <v>9.6899999999999958E-2</v>
      </c>
      <c r="V34">
        <f t="shared" si="6"/>
        <v>1.9802003358246358</v>
      </c>
      <c r="W34">
        <v>1.94</v>
      </c>
      <c r="X34">
        <v>0.2109</v>
      </c>
      <c r="Z34">
        <f>SUM(C$2:C34)</f>
        <v>0.86159999999999992</v>
      </c>
      <c r="AA34">
        <f>SUM(N$2:N34)</f>
        <v>0.86141983005887257</v>
      </c>
      <c r="AB34">
        <f>SUM(X$2:X34)</f>
        <v>5.0322999999999984</v>
      </c>
    </row>
    <row r="35" spans="1:28" x14ac:dyDescent="0.3">
      <c r="A35">
        <v>33</v>
      </c>
      <c r="B35" t="s">
        <v>9</v>
      </c>
      <c r="C35">
        <v>5.1799999999999999E-2</v>
      </c>
      <c r="E35" t="s">
        <v>10</v>
      </c>
      <c r="F35">
        <v>999.32579999999996</v>
      </c>
      <c r="H35" t="s">
        <v>11</v>
      </c>
      <c r="I35">
        <v>215000</v>
      </c>
      <c r="K35">
        <v>16.811</v>
      </c>
      <c r="L35">
        <f t="shared" si="7"/>
        <v>16.565750000000001</v>
      </c>
      <c r="M35">
        <f t="shared" si="0"/>
        <v>17.056249999999999</v>
      </c>
      <c r="N35">
        <f t="shared" si="1"/>
        <v>5.1809861131607279E-2</v>
      </c>
      <c r="O35">
        <v>0.13750000000000001</v>
      </c>
      <c r="P35">
        <v>2.0528</v>
      </c>
      <c r="Q35">
        <v>1.9756</v>
      </c>
      <c r="R35">
        <f t="shared" si="2"/>
        <v>2.0141999999999998</v>
      </c>
      <c r="S35">
        <f t="shared" si="3"/>
        <v>-1.9153</v>
      </c>
      <c r="T35">
        <f t="shared" si="4"/>
        <v>-1.8381000000000001</v>
      </c>
      <c r="U35">
        <f t="shared" si="5"/>
        <v>9.8899999999999821E-2</v>
      </c>
      <c r="V35">
        <f t="shared" si="6"/>
        <v>2.0573998371731244</v>
      </c>
      <c r="W35">
        <v>2.0165999999999999</v>
      </c>
      <c r="X35">
        <v>0.2147</v>
      </c>
      <c r="Z35">
        <f>SUM(C$2:C35)</f>
        <v>0.91339999999999988</v>
      </c>
      <c r="AA35">
        <f>SUM(N$2:N35)</f>
        <v>0.91322969119047981</v>
      </c>
      <c r="AB35">
        <f>SUM(X$2:X35)</f>
        <v>5.2469999999999981</v>
      </c>
    </row>
    <row r="36" spans="1:28" x14ac:dyDescent="0.3">
      <c r="A36">
        <v>34</v>
      </c>
      <c r="B36" t="s">
        <v>9</v>
      </c>
      <c r="C36">
        <v>5.3400000000000003E-2</v>
      </c>
      <c r="E36" t="s">
        <v>10</v>
      </c>
      <c r="F36">
        <v>999.32579999999996</v>
      </c>
      <c r="H36" t="s">
        <v>11</v>
      </c>
      <c r="I36">
        <v>215000</v>
      </c>
      <c r="K36">
        <v>17.301500000000001</v>
      </c>
      <c r="L36">
        <f t="shared" si="7"/>
        <v>17.056249999999999</v>
      </c>
      <c r="M36">
        <f t="shared" si="0"/>
        <v>17.546750000000003</v>
      </c>
      <c r="N36">
        <f t="shared" si="1"/>
        <v>5.3321534255458637E-2</v>
      </c>
      <c r="O36">
        <v>0.14069999999999999</v>
      </c>
      <c r="P36">
        <v>2.1313</v>
      </c>
      <c r="Q36">
        <v>2.0528</v>
      </c>
      <c r="R36">
        <f t="shared" si="2"/>
        <v>2.09205</v>
      </c>
      <c r="S36">
        <f t="shared" si="3"/>
        <v>-1.9905999999999999</v>
      </c>
      <c r="T36">
        <f t="shared" si="4"/>
        <v>-1.9120999999999999</v>
      </c>
      <c r="U36">
        <f t="shared" si="5"/>
        <v>0.10144999999999998</v>
      </c>
      <c r="V36">
        <f t="shared" si="6"/>
        <v>2.1359391798457183</v>
      </c>
      <c r="W36">
        <v>2.0945</v>
      </c>
      <c r="X36">
        <v>0.21920000000000001</v>
      </c>
      <c r="Z36">
        <f>SUM(C$2:C36)</f>
        <v>0.96679999999999988</v>
      </c>
      <c r="AA36">
        <f>SUM(N$2:N36)</f>
        <v>0.96655122544593841</v>
      </c>
      <c r="AB36">
        <f>SUM(X$2:X36)</f>
        <v>5.4661999999999979</v>
      </c>
    </row>
    <row r="37" spans="1:28" x14ac:dyDescent="0.3">
      <c r="A37">
        <v>35</v>
      </c>
      <c r="B37" t="s">
        <v>9</v>
      </c>
      <c r="C37">
        <v>5.4800000000000001E-2</v>
      </c>
      <c r="E37" t="s">
        <v>10</v>
      </c>
      <c r="F37">
        <v>999.32579999999996</v>
      </c>
      <c r="H37" t="s">
        <v>11</v>
      </c>
      <c r="I37">
        <v>215000</v>
      </c>
      <c r="K37">
        <v>17.792000000000002</v>
      </c>
      <c r="L37">
        <f t="shared" si="7"/>
        <v>17.546750000000003</v>
      </c>
      <c r="M37">
        <f t="shared" si="0"/>
        <v>18.03725</v>
      </c>
      <c r="N37">
        <f t="shared" si="1"/>
        <v>5.4833207379308573E-2</v>
      </c>
      <c r="O37">
        <v>0.14319999999999999</v>
      </c>
      <c r="P37">
        <v>2.2109000000000001</v>
      </c>
      <c r="Q37">
        <v>2.1313</v>
      </c>
      <c r="R37">
        <f t="shared" si="2"/>
        <v>2.1711</v>
      </c>
      <c r="S37">
        <f t="shared" si="3"/>
        <v>-2.0677000000000003</v>
      </c>
      <c r="T37">
        <f t="shared" si="4"/>
        <v>-1.9881</v>
      </c>
      <c r="U37">
        <f t="shared" si="5"/>
        <v>0.10339999999999994</v>
      </c>
      <c r="V37">
        <f t="shared" si="6"/>
        <v>2.2155326786125271</v>
      </c>
      <c r="W37">
        <v>2.1736</v>
      </c>
      <c r="X37">
        <v>0.2228</v>
      </c>
      <c r="Z37">
        <f>SUM(C$2:C37)</f>
        <v>1.0215999999999998</v>
      </c>
      <c r="AA37">
        <f>SUM(N$2:N37)</f>
        <v>1.021384432825247</v>
      </c>
      <c r="AB37">
        <f>SUM(X$2:X37)</f>
        <v>5.6889999999999983</v>
      </c>
    </row>
    <row r="38" spans="1:28" x14ac:dyDescent="0.3">
      <c r="A38">
        <v>36</v>
      </c>
      <c r="B38" t="s">
        <v>9</v>
      </c>
      <c r="C38">
        <v>5.6399999999999999E-2</v>
      </c>
      <c r="E38" t="s">
        <v>10</v>
      </c>
      <c r="F38">
        <v>999.32579999999996</v>
      </c>
      <c r="H38" t="s">
        <v>11</v>
      </c>
      <c r="I38">
        <v>215000</v>
      </c>
      <c r="K38">
        <v>18.282499999999999</v>
      </c>
      <c r="L38">
        <f t="shared" si="7"/>
        <v>18.03725</v>
      </c>
      <c r="M38">
        <f t="shared" si="0"/>
        <v>18.527999999999999</v>
      </c>
      <c r="N38">
        <f t="shared" si="1"/>
        <v>5.6373984021152727E-2</v>
      </c>
      <c r="O38">
        <v>0.14630000000000001</v>
      </c>
      <c r="P38">
        <v>2.2917000000000001</v>
      </c>
      <c r="Q38">
        <v>2.2109000000000001</v>
      </c>
      <c r="R38">
        <f t="shared" si="2"/>
        <v>2.2513000000000001</v>
      </c>
      <c r="S38">
        <f t="shared" si="3"/>
        <v>-2.1454</v>
      </c>
      <c r="T38">
        <f t="shared" si="4"/>
        <v>-2.0646</v>
      </c>
      <c r="U38">
        <f t="shared" si="5"/>
        <v>0.10590000000000002</v>
      </c>
      <c r="V38">
        <f t="shared" si="6"/>
        <v>2.2963650798599078</v>
      </c>
      <c r="W38">
        <v>2.2538</v>
      </c>
      <c r="X38">
        <v>0.2271</v>
      </c>
      <c r="Z38">
        <f>SUM(C$2:C38)</f>
        <v>1.0779999999999998</v>
      </c>
      <c r="AA38">
        <f>SUM(N$2:N38)</f>
        <v>1.0777584168463998</v>
      </c>
      <c r="AB38">
        <f>SUM(X$2:X38)</f>
        <v>5.9160999999999984</v>
      </c>
    </row>
    <row r="39" spans="1:28" x14ac:dyDescent="0.3">
      <c r="A39">
        <v>37</v>
      </c>
      <c r="B39" t="s">
        <v>9</v>
      </c>
      <c r="C39">
        <v>5.8000000000000003E-2</v>
      </c>
      <c r="E39" t="s">
        <v>10</v>
      </c>
      <c r="F39">
        <v>999.32579999999996</v>
      </c>
      <c r="H39" t="s">
        <v>11</v>
      </c>
      <c r="I39">
        <v>215000</v>
      </c>
      <c r="K39">
        <v>18.773499999999999</v>
      </c>
      <c r="L39">
        <f t="shared" si="7"/>
        <v>18.527999999999999</v>
      </c>
      <c r="M39">
        <f t="shared" si="0"/>
        <v>19.018749999999997</v>
      </c>
      <c r="N39">
        <f t="shared" si="1"/>
        <v>5.788719848889904E-2</v>
      </c>
      <c r="O39">
        <v>0.14899999999999999</v>
      </c>
      <c r="P39">
        <v>2.3736999999999999</v>
      </c>
      <c r="Q39">
        <v>2.2917000000000001</v>
      </c>
      <c r="R39">
        <f t="shared" si="2"/>
        <v>2.3327</v>
      </c>
      <c r="S39">
        <f t="shared" si="3"/>
        <v>-2.2246999999999999</v>
      </c>
      <c r="T39">
        <f t="shared" si="4"/>
        <v>-2.1427</v>
      </c>
      <c r="U39">
        <f t="shared" si="5"/>
        <v>0.10800000000000007</v>
      </c>
      <c r="V39">
        <f t="shared" si="6"/>
        <v>2.3783718569643395</v>
      </c>
      <c r="W39">
        <v>2.3351999999999999</v>
      </c>
      <c r="X39">
        <v>0.23089999999999999</v>
      </c>
      <c r="Z39">
        <f>SUM(C$2:C39)</f>
        <v>1.1359999999999999</v>
      </c>
      <c r="AA39">
        <f>SUM(N$2:N39)</f>
        <v>1.135645615335299</v>
      </c>
      <c r="AB39">
        <f>SUM(X$2:X39)</f>
        <v>6.1469999999999985</v>
      </c>
    </row>
    <row r="40" spans="1:28" x14ac:dyDescent="0.3">
      <c r="A40">
        <v>38</v>
      </c>
      <c r="B40" t="s">
        <v>9</v>
      </c>
      <c r="C40">
        <v>5.9400000000000001E-2</v>
      </c>
      <c r="E40" t="s">
        <v>10</v>
      </c>
      <c r="F40">
        <v>999.32579999999996</v>
      </c>
      <c r="H40" t="s">
        <v>11</v>
      </c>
      <c r="I40">
        <v>215000</v>
      </c>
      <c r="K40">
        <v>19.263999999999999</v>
      </c>
      <c r="L40">
        <f t="shared" si="7"/>
        <v>19.018749999999997</v>
      </c>
      <c r="M40">
        <f t="shared" si="0"/>
        <v>19.509250000000002</v>
      </c>
      <c r="N40">
        <f t="shared" si="1"/>
        <v>5.9369767702058013E-2</v>
      </c>
      <c r="O40">
        <v>0.15140000000000001</v>
      </c>
      <c r="P40">
        <v>2.4565000000000001</v>
      </c>
      <c r="Q40">
        <v>2.3736999999999999</v>
      </c>
      <c r="R40">
        <f t="shared" si="2"/>
        <v>2.4150999999999998</v>
      </c>
      <c r="S40">
        <f t="shared" si="3"/>
        <v>-2.3050999999999999</v>
      </c>
      <c r="T40">
        <f t="shared" si="4"/>
        <v>-2.2222999999999997</v>
      </c>
      <c r="U40">
        <f t="shared" si="5"/>
        <v>0.10999999999999968</v>
      </c>
      <c r="V40">
        <f t="shared" si="6"/>
        <v>2.4611611507579103</v>
      </c>
      <c r="W40">
        <v>2.4176000000000002</v>
      </c>
      <c r="X40">
        <v>0.23419999999999999</v>
      </c>
      <c r="Z40">
        <f>SUM(C$2:C40)</f>
        <v>1.1953999999999998</v>
      </c>
      <c r="AA40">
        <f>SUM(N$2:N40)</f>
        <v>1.1950153830373569</v>
      </c>
      <c r="AB40">
        <f>SUM(X$2:X40)</f>
        <v>6.3811999999999989</v>
      </c>
    </row>
    <row r="41" spans="1:28" x14ac:dyDescent="0.3">
      <c r="A41">
        <v>39</v>
      </c>
      <c r="B41" t="s">
        <v>9</v>
      </c>
      <c r="C41">
        <v>6.0900000000000003E-2</v>
      </c>
      <c r="E41" t="s">
        <v>10</v>
      </c>
      <c r="F41">
        <v>999.32579999999996</v>
      </c>
      <c r="H41" t="s">
        <v>11</v>
      </c>
      <c r="I41">
        <v>215000</v>
      </c>
      <c r="K41">
        <v>19.7545</v>
      </c>
      <c r="L41">
        <f t="shared" si="7"/>
        <v>19.509250000000002</v>
      </c>
      <c r="M41">
        <f t="shared" si="0"/>
        <v>23.277250000000002</v>
      </c>
      <c r="N41">
        <f t="shared" si="1"/>
        <v>0.50648609734638461</v>
      </c>
      <c r="O41">
        <v>0.15429999999999999</v>
      </c>
      <c r="P41">
        <v>2.5407000000000002</v>
      </c>
      <c r="Q41">
        <v>2.4565000000000001</v>
      </c>
      <c r="R41">
        <f t="shared" si="2"/>
        <v>2.4986000000000002</v>
      </c>
      <c r="S41">
        <f t="shared" si="3"/>
        <v>-2.3864000000000001</v>
      </c>
      <c r="T41">
        <f t="shared" si="4"/>
        <v>-2.3022</v>
      </c>
      <c r="U41">
        <f t="shared" si="5"/>
        <v>0.11219999999999997</v>
      </c>
      <c r="V41">
        <f t="shared" si="6"/>
        <v>2.5453811070250367</v>
      </c>
      <c r="W41">
        <v>2.5011000000000001</v>
      </c>
      <c r="X41">
        <v>0.23860000000000001</v>
      </c>
      <c r="Z41">
        <f>SUM(C$2:C41)</f>
        <v>1.2562999999999998</v>
      </c>
      <c r="AA41">
        <f>SUM(N$2:N41)</f>
        <v>1.7015014803837416</v>
      </c>
      <c r="AB41">
        <f>SUM(X$2:X41)</f>
        <v>6.6197999999999988</v>
      </c>
    </row>
    <row r="42" spans="1:28" x14ac:dyDescent="0.3">
      <c r="A42">
        <v>40</v>
      </c>
      <c r="B42" t="s">
        <v>9</v>
      </c>
      <c r="C42">
        <v>2.2902</v>
      </c>
      <c r="E42" t="s">
        <v>10</v>
      </c>
      <c r="F42">
        <v>999.32579999999996</v>
      </c>
      <c r="H42" t="s">
        <v>11</v>
      </c>
      <c r="I42">
        <v>215000</v>
      </c>
      <c r="K42">
        <v>26.8</v>
      </c>
      <c r="L42">
        <f t="shared" si="7"/>
        <v>23.277250000000002</v>
      </c>
      <c r="M42">
        <f t="shared" si="0"/>
        <v>33.6</v>
      </c>
      <c r="N42">
        <f t="shared" si="1"/>
        <v>1.8445221399705254</v>
      </c>
      <c r="O42">
        <v>5.2411000000000003</v>
      </c>
      <c r="P42">
        <v>5.1966000000000001</v>
      </c>
      <c r="Q42">
        <v>2.5407000000000002</v>
      </c>
      <c r="R42">
        <f t="shared" si="2"/>
        <v>3.8686500000000001</v>
      </c>
      <c r="S42">
        <f t="shared" si="3"/>
        <v>4.4500000000000206E-2</v>
      </c>
      <c r="T42">
        <f t="shared" si="4"/>
        <v>2.7004000000000001</v>
      </c>
      <c r="U42">
        <f t="shared" si="5"/>
        <v>3.9131500000000004</v>
      </c>
      <c r="V42">
        <f t="shared" si="6"/>
        <v>7.3806355261589776</v>
      </c>
      <c r="W42">
        <v>5.5026999999999999</v>
      </c>
      <c r="X42">
        <v>7.8970000000000002</v>
      </c>
      <c r="Z42">
        <f>SUM(C$2:C42)</f>
        <v>3.5465</v>
      </c>
      <c r="AA42">
        <f>SUM(N$2:N42)</f>
        <v>3.546023620354267</v>
      </c>
      <c r="AB42">
        <f>SUM(X$2:X42)</f>
        <v>14.5168</v>
      </c>
    </row>
    <row r="43" spans="1:28" x14ac:dyDescent="0.3">
      <c r="A43">
        <v>41</v>
      </c>
      <c r="B43" t="s">
        <v>9</v>
      </c>
      <c r="C43">
        <v>3.4523000000000001</v>
      </c>
      <c r="E43" t="s">
        <v>10</v>
      </c>
      <c r="F43">
        <v>999.32579999999996</v>
      </c>
      <c r="H43" t="s">
        <v>11</v>
      </c>
      <c r="I43">
        <v>215000</v>
      </c>
      <c r="K43">
        <v>40.4</v>
      </c>
      <c r="L43">
        <f t="shared" si="7"/>
        <v>33.6</v>
      </c>
      <c r="M43">
        <f t="shared" si="0"/>
        <v>47.2</v>
      </c>
      <c r="N43">
        <f t="shared" si="1"/>
        <v>3.4522333351767522</v>
      </c>
      <c r="O43">
        <v>6.4218999999999999</v>
      </c>
      <c r="P43">
        <v>7.8686999999999996</v>
      </c>
      <c r="Q43">
        <v>5.1966000000000001</v>
      </c>
      <c r="R43">
        <f t="shared" si="2"/>
        <v>6.5326500000000003</v>
      </c>
      <c r="S43">
        <f t="shared" si="3"/>
        <v>-1.4467999999999996</v>
      </c>
      <c r="T43">
        <f t="shared" si="4"/>
        <v>1.2252999999999998</v>
      </c>
      <c r="U43">
        <f t="shared" si="5"/>
        <v>5.0858500000000006</v>
      </c>
      <c r="V43">
        <f t="shared" si="6"/>
        <v>10.15663523515539</v>
      </c>
      <c r="W43">
        <v>8.2788000000000004</v>
      </c>
      <c r="X43">
        <v>9.0939999999999994</v>
      </c>
      <c r="Z43">
        <f>SUM(C$2:C43)</f>
        <v>6.9988000000000001</v>
      </c>
      <c r="AA43">
        <f>SUM(N$2:N43)</f>
        <v>6.9982569555310192</v>
      </c>
      <c r="AB43">
        <f>SUM(X$2:X43)</f>
        <v>23.610799999999998</v>
      </c>
    </row>
    <row r="44" spans="1:28" x14ac:dyDescent="0.3">
      <c r="A44">
        <v>42</v>
      </c>
      <c r="B44" t="s">
        <v>9</v>
      </c>
      <c r="C44">
        <v>4.6144999999999996</v>
      </c>
      <c r="E44" t="s">
        <v>10</v>
      </c>
      <c r="F44">
        <v>999.32579999999996</v>
      </c>
      <c r="H44" t="s">
        <v>11</v>
      </c>
      <c r="I44">
        <v>215000</v>
      </c>
      <c r="K44">
        <v>54</v>
      </c>
      <c r="L44">
        <f t="shared" si="7"/>
        <v>47.2</v>
      </c>
      <c r="M44">
        <f t="shared" si="0"/>
        <v>60.8</v>
      </c>
      <c r="N44">
        <f t="shared" si="1"/>
        <v>4.6143712895926878</v>
      </c>
      <c r="O44">
        <v>7.1837</v>
      </c>
      <c r="P44">
        <v>10.1805</v>
      </c>
      <c r="Q44">
        <v>7.8686999999999996</v>
      </c>
      <c r="R44">
        <f t="shared" si="2"/>
        <v>9.0245999999999995</v>
      </c>
      <c r="S44">
        <f t="shared" si="3"/>
        <v>-2.9968000000000004</v>
      </c>
      <c r="T44">
        <f t="shared" si="4"/>
        <v>-0.68499999999999961</v>
      </c>
      <c r="U44">
        <f t="shared" si="5"/>
        <v>6.0277999999999992</v>
      </c>
      <c r="V44">
        <f t="shared" si="6"/>
        <v>12.459860590712884</v>
      </c>
      <c r="W44">
        <v>10.852399999999999</v>
      </c>
      <c r="X44">
        <v>9.4954999999999998</v>
      </c>
      <c r="Z44">
        <f>SUM(C$2:C44)</f>
        <v>11.613299999999999</v>
      </c>
      <c r="AA44">
        <f>SUM(N$2:N44)</f>
        <v>11.612628245123707</v>
      </c>
      <c r="AB44">
        <f>SUM(X$2:X44)</f>
        <v>33.106299999999997</v>
      </c>
    </row>
    <row r="45" spans="1:28" x14ac:dyDescent="0.3">
      <c r="A45">
        <v>43</v>
      </c>
      <c r="B45" t="s">
        <v>9</v>
      </c>
      <c r="C45">
        <v>5.7766000000000002</v>
      </c>
      <c r="E45" t="s">
        <v>10</v>
      </c>
      <c r="F45">
        <v>999.32579999999996</v>
      </c>
      <c r="H45" t="s">
        <v>11</v>
      </c>
      <c r="I45">
        <v>215000</v>
      </c>
      <c r="K45">
        <v>67.599999999999994</v>
      </c>
      <c r="L45">
        <f t="shared" si="7"/>
        <v>60.8</v>
      </c>
      <c r="M45">
        <f t="shared" si="0"/>
        <v>74.400000000000006</v>
      </c>
      <c r="N45">
        <f t="shared" si="1"/>
        <v>5.7765092440086265</v>
      </c>
      <c r="O45">
        <v>7.8186999999999998</v>
      </c>
      <c r="P45">
        <v>12.017899999999999</v>
      </c>
      <c r="Q45">
        <v>10.1805</v>
      </c>
      <c r="R45">
        <f t="shared" si="2"/>
        <v>11.0992</v>
      </c>
      <c r="S45">
        <f t="shared" si="3"/>
        <v>-4.1991999999999994</v>
      </c>
      <c r="T45">
        <f t="shared" si="4"/>
        <v>-2.3618000000000006</v>
      </c>
      <c r="U45">
        <f t="shared" si="5"/>
        <v>6.9</v>
      </c>
      <c r="V45">
        <f t="shared" si="6"/>
        <v>14.337433176827711</v>
      </c>
      <c r="W45">
        <v>13.069000000000001</v>
      </c>
      <c r="X45">
        <v>9.6562000000000001</v>
      </c>
      <c r="Z45">
        <f>SUM(C$2:C45)</f>
        <v>17.389899999999997</v>
      </c>
      <c r="AA45">
        <f>SUM(N$2:N45)</f>
        <v>17.389137489132334</v>
      </c>
      <c r="AB45">
        <f>SUM(X$2:X45)</f>
        <v>42.762499999999996</v>
      </c>
    </row>
    <row r="46" spans="1:28" x14ac:dyDescent="0.3">
      <c r="A46">
        <v>44</v>
      </c>
      <c r="B46" t="s">
        <v>9</v>
      </c>
      <c r="C46">
        <v>6.9387999999999996</v>
      </c>
      <c r="E46" t="s">
        <v>10</v>
      </c>
      <c r="F46">
        <v>999.32579999999996</v>
      </c>
      <c r="H46" t="s">
        <v>11</v>
      </c>
      <c r="I46">
        <v>215000</v>
      </c>
      <c r="K46">
        <v>81.2</v>
      </c>
      <c r="L46">
        <f t="shared" si="7"/>
        <v>74.400000000000006</v>
      </c>
      <c r="M46">
        <f t="shared" si="0"/>
        <v>88</v>
      </c>
      <c r="N46">
        <f t="shared" si="1"/>
        <v>6.938647198424559</v>
      </c>
      <c r="O46">
        <v>8.4726999999999997</v>
      </c>
      <c r="P46">
        <v>13.3978</v>
      </c>
      <c r="Q46">
        <v>12.017899999999999</v>
      </c>
      <c r="R46">
        <f t="shared" si="2"/>
        <v>12.707850000000001</v>
      </c>
      <c r="S46">
        <f t="shared" si="3"/>
        <v>-4.9251000000000005</v>
      </c>
      <c r="T46">
        <f t="shared" si="4"/>
        <v>-3.5451999999999995</v>
      </c>
      <c r="U46">
        <f t="shared" si="5"/>
        <v>7.7827500000000001</v>
      </c>
      <c r="V46">
        <f t="shared" si="6"/>
        <v>15.852056337585985</v>
      </c>
      <c r="W46">
        <v>14.9016</v>
      </c>
      <c r="X46">
        <v>9.8526000000000007</v>
      </c>
      <c r="Z46">
        <f>SUM(C$2:C46)</f>
        <v>24.328699999999998</v>
      </c>
      <c r="AA46">
        <f>SUM(N$2:N46)</f>
        <v>24.327784687556893</v>
      </c>
      <c r="AB46">
        <f>SUM(X$2:X46)</f>
        <v>52.615099999999998</v>
      </c>
    </row>
    <row r="47" spans="1:28" x14ac:dyDescent="0.3">
      <c r="A47">
        <v>45</v>
      </c>
      <c r="B47" t="s">
        <v>9</v>
      </c>
      <c r="C47">
        <v>8.1008999999999993</v>
      </c>
      <c r="E47" t="s">
        <v>10</v>
      </c>
      <c r="F47">
        <v>999.32579999999996</v>
      </c>
      <c r="H47" t="s">
        <v>11</v>
      </c>
      <c r="I47">
        <v>215000</v>
      </c>
      <c r="K47">
        <v>94.8</v>
      </c>
      <c r="L47">
        <f t="shared" si="7"/>
        <v>88</v>
      </c>
      <c r="M47">
        <f t="shared" si="0"/>
        <v>101.6</v>
      </c>
      <c r="N47">
        <f t="shared" si="1"/>
        <v>8.1007851528404959</v>
      </c>
      <c r="O47">
        <v>9.2004000000000001</v>
      </c>
      <c r="P47">
        <v>14.386900000000001</v>
      </c>
      <c r="Q47">
        <v>13.3978</v>
      </c>
      <c r="R47">
        <f t="shared" si="2"/>
        <v>13.89235</v>
      </c>
      <c r="S47">
        <f t="shared" si="3"/>
        <v>-5.1865000000000006</v>
      </c>
      <c r="T47">
        <f t="shared" si="4"/>
        <v>-4.1974</v>
      </c>
      <c r="U47">
        <f t="shared" si="5"/>
        <v>8.7058499999999999</v>
      </c>
      <c r="V47">
        <f t="shared" si="6"/>
        <v>17.077185124311324</v>
      </c>
      <c r="W47">
        <v>16.3947</v>
      </c>
      <c r="X47">
        <v>10.189500000000001</v>
      </c>
      <c r="Z47">
        <f>SUM(C$2:C47)</f>
        <v>32.429599999999994</v>
      </c>
      <c r="AA47">
        <f>SUM(N$2:N47)</f>
        <v>32.428569840397387</v>
      </c>
      <c r="AB47">
        <f>SUM(X$2:X47)</f>
        <v>62.804600000000001</v>
      </c>
    </row>
    <row r="48" spans="1:28" x14ac:dyDescent="0.3">
      <c r="A48">
        <v>46</v>
      </c>
      <c r="B48" t="s">
        <v>9</v>
      </c>
      <c r="C48">
        <v>9.2629999999999999</v>
      </c>
      <c r="E48" t="s">
        <v>10</v>
      </c>
      <c r="F48">
        <v>999.32579999999996</v>
      </c>
      <c r="H48" t="s">
        <v>11</v>
      </c>
      <c r="I48">
        <v>215000</v>
      </c>
      <c r="K48">
        <v>108.4</v>
      </c>
      <c r="L48">
        <f t="shared" si="7"/>
        <v>101.6</v>
      </c>
      <c r="M48">
        <f t="shared" si="0"/>
        <v>115.2</v>
      </c>
      <c r="N48">
        <f t="shared" si="1"/>
        <v>9.2629231072564391</v>
      </c>
      <c r="O48">
        <v>10.012499999999999</v>
      </c>
      <c r="P48">
        <v>15.061</v>
      </c>
      <c r="Q48">
        <v>14.386900000000001</v>
      </c>
      <c r="R48">
        <f t="shared" si="2"/>
        <v>14.72395</v>
      </c>
      <c r="S48">
        <f t="shared" si="3"/>
        <v>-5.0485000000000007</v>
      </c>
      <c r="T48">
        <f t="shared" si="4"/>
        <v>-4.3744000000000014</v>
      </c>
      <c r="U48">
        <f t="shared" si="5"/>
        <v>9.6754499999999997</v>
      </c>
      <c r="V48">
        <f t="shared" si="6"/>
        <v>18.085460382583573</v>
      </c>
      <c r="W48">
        <v>17.618300000000001</v>
      </c>
      <c r="X48">
        <v>10.6866</v>
      </c>
      <c r="Z48">
        <f>SUM(C$2:C48)</f>
        <v>41.692599999999992</v>
      </c>
      <c r="AA48">
        <f>SUM(N$2:N48)</f>
        <v>41.691492947653828</v>
      </c>
      <c r="AB48">
        <f>SUM(X$2:X48)</f>
        <v>73.491200000000006</v>
      </c>
    </row>
    <row r="49" spans="1:28" x14ac:dyDescent="0.3">
      <c r="A49">
        <v>47</v>
      </c>
      <c r="B49" t="s">
        <v>9</v>
      </c>
      <c r="C49">
        <v>10.4252</v>
      </c>
      <c r="E49" t="s">
        <v>10</v>
      </c>
      <c r="F49">
        <v>999.32579999999996</v>
      </c>
      <c r="H49" t="s">
        <v>11</v>
      </c>
      <c r="I49">
        <v>215000</v>
      </c>
      <c r="K49">
        <v>122</v>
      </c>
      <c r="L49">
        <f t="shared" si="7"/>
        <v>115.2</v>
      </c>
      <c r="M49">
        <f t="shared" si="0"/>
        <v>128.80000000000001</v>
      </c>
      <c r="N49">
        <f t="shared" si="1"/>
        <v>10.425061061672373</v>
      </c>
      <c r="O49">
        <v>10.9009</v>
      </c>
      <c r="P49">
        <v>15.4885</v>
      </c>
      <c r="Q49">
        <v>15.061</v>
      </c>
      <c r="R49">
        <f t="shared" si="2"/>
        <v>15.274750000000001</v>
      </c>
      <c r="S49">
        <f t="shared" si="3"/>
        <v>-4.5876000000000001</v>
      </c>
      <c r="T49">
        <f t="shared" si="4"/>
        <v>-4.1600999999999999</v>
      </c>
      <c r="U49">
        <f t="shared" si="5"/>
        <v>10.687150000000001</v>
      </c>
      <c r="V49">
        <f t="shared" si="6"/>
        <v>18.93999084107487</v>
      </c>
      <c r="W49">
        <v>18.641999999999999</v>
      </c>
      <c r="X49">
        <v>11.3285</v>
      </c>
      <c r="Z49">
        <f>SUM(C$2:C49)</f>
        <v>52.117799999999988</v>
      </c>
      <c r="AA49">
        <f>SUM(N$2:N49)</f>
        <v>52.116554009326201</v>
      </c>
      <c r="AB49">
        <f>SUM(X$2:X49)</f>
        <v>84.819700000000012</v>
      </c>
    </row>
    <row r="50" spans="1:28" x14ac:dyDescent="0.3">
      <c r="A50">
        <v>48</v>
      </c>
      <c r="B50" t="s">
        <v>9</v>
      </c>
      <c r="C50">
        <v>11.587300000000001</v>
      </c>
      <c r="E50" t="s">
        <v>10</v>
      </c>
      <c r="F50">
        <v>999.32579999999996</v>
      </c>
      <c r="H50" t="s">
        <v>11</v>
      </c>
      <c r="I50">
        <v>215000</v>
      </c>
      <c r="K50">
        <v>135.6</v>
      </c>
      <c r="L50">
        <f t="shared" si="7"/>
        <v>128.80000000000001</v>
      </c>
      <c r="M50">
        <f t="shared" si="0"/>
        <v>142.39999999999998</v>
      </c>
      <c r="N50">
        <f t="shared" si="1"/>
        <v>11.587199016088281</v>
      </c>
      <c r="O50">
        <v>11.8521</v>
      </c>
      <c r="P50">
        <v>15.7263</v>
      </c>
      <c r="Q50">
        <v>15.4885</v>
      </c>
      <c r="R50">
        <f t="shared" si="2"/>
        <v>15.6074</v>
      </c>
      <c r="S50">
        <f t="shared" si="3"/>
        <v>-3.8742000000000001</v>
      </c>
      <c r="T50">
        <f t="shared" si="4"/>
        <v>-3.6364000000000001</v>
      </c>
      <c r="U50">
        <f t="shared" si="5"/>
        <v>11.7332</v>
      </c>
      <c r="V50">
        <f t="shared" si="6"/>
        <v>19.692353493170899</v>
      </c>
      <c r="W50">
        <v>19.525700000000001</v>
      </c>
      <c r="X50">
        <v>12.0899</v>
      </c>
      <c r="Z50">
        <f>SUM(C$2:C50)</f>
        <v>63.705099999999987</v>
      </c>
      <c r="AA50">
        <f>SUM(N$2:N50)</f>
        <v>63.703753025414485</v>
      </c>
      <c r="AB50">
        <f>SUM(X$2:X50)</f>
        <v>96.909600000000012</v>
      </c>
    </row>
    <row r="51" spans="1:28" x14ac:dyDescent="0.3">
      <c r="A51">
        <v>49</v>
      </c>
      <c r="B51" t="s">
        <v>9</v>
      </c>
      <c r="C51">
        <v>12.7494</v>
      </c>
      <c r="E51" t="s">
        <v>10</v>
      </c>
      <c r="F51">
        <v>999.32579999999996</v>
      </c>
      <c r="H51" t="s">
        <v>11</v>
      </c>
      <c r="I51">
        <v>215000</v>
      </c>
      <c r="K51">
        <v>149.19999999999999</v>
      </c>
      <c r="L51">
        <f t="shared" si="7"/>
        <v>142.39999999999998</v>
      </c>
      <c r="M51">
        <f t="shared" si="0"/>
        <v>156</v>
      </c>
      <c r="N51">
        <f t="shared" si="1"/>
        <v>12.74933697050426</v>
      </c>
      <c r="O51">
        <v>12.852399999999999</v>
      </c>
      <c r="P51">
        <v>15.818300000000001</v>
      </c>
      <c r="Q51">
        <v>15.7263</v>
      </c>
      <c r="R51">
        <f t="shared" si="2"/>
        <v>15.772300000000001</v>
      </c>
      <c r="S51">
        <f t="shared" si="3"/>
        <v>-2.9659000000000013</v>
      </c>
      <c r="T51">
        <f t="shared" si="4"/>
        <v>-2.8739000000000008</v>
      </c>
      <c r="U51">
        <f t="shared" si="5"/>
        <v>12.8064</v>
      </c>
      <c r="V51">
        <f t="shared" si="6"/>
        <v>20.381432742817665</v>
      </c>
      <c r="W51">
        <v>20.316500000000001</v>
      </c>
      <c r="X51">
        <v>12.9445</v>
      </c>
      <c r="Z51">
        <f>SUM(C$2:C51)</f>
        <v>76.454499999999982</v>
      </c>
      <c r="AA51">
        <f>SUM(N$2:N51)</f>
        <v>76.453089995918745</v>
      </c>
      <c r="AB51">
        <f>SUM(X$2:X51)</f>
        <v>109.85410000000002</v>
      </c>
    </row>
    <row r="52" spans="1:28" x14ac:dyDescent="0.3">
      <c r="A52">
        <v>50</v>
      </c>
      <c r="B52" t="s">
        <v>9</v>
      </c>
      <c r="C52">
        <v>13.9116</v>
      </c>
      <c r="E52" t="s">
        <v>10</v>
      </c>
      <c r="F52">
        <v>999.32579999999996</v>
      </c>
      <c r="H52" t="s">
        <v>11</v>
      </c>
      <c r="I52">
        <v>215000</v>
      </c>
      <c r="K52">
        <v>162.80000000000001</v>
      </c>
      <c r="L52">
        <f t="shared" si="7"/>
        <v>156</v>
      </c>
      <c r="M52">
        <f t="shared" si="0"/>
        <v>169.60000000000002</v>
      </c>
      <c r="N52">
        <f t="shared" si="1"/>
        <v>13.911474924920201</v>
      </c>
      <c r="O52">
        <v>13.8902</v>
      </c>
      <c r="P52">
        <v>15.798400000000001</v>
      </c>
      <c r="Q52">
        <v>15.818300000000001</v>
      </c>
      <c r="R52">
        <f t="shared" si="2"/>
        <v>15.808350000000001</v>
      </c>
      <c r="S52">
        <f t="shared" si="3"/>
        <v>-1.9082000000000008</v>
      </c>
      <c r="T52">
        <f t="shared" si="4"/>
        <v>-1.9281000000000006</v>
      </c>
      <c r="U52">
        <f t="shared" si="5"/>
        <v>13.90015</v>
      </c>
      <c r="V52">
        <f t="shared" si="6"/>
        <v>21.036328068367826</v>
      </c>
      <c r="W52">
        <v>21.0502</v>
      </c>
      <c r="X52">
        <v>13.8703</v>
      </c>
      <c r="Z52">
        <f>SUM(C$2:C52)</f>
        <v>90.366099999999989</v>
      </c>
      <c r="AA52">
        <f>SUM(N$2:N52)</f>
        <v>90.364564920838944</v>
      </c>
      <c r="AB52">
        <f>SUM(X$2:X52)</f>
        <v>123.72440000000002</v>
      </c>
    </row>
    <row r="53" spans="1:28" x14ac:dyDescent="0.3">
      <c r="A53">
        <v>51</v>
      </c>
      <c r="B53" t="s">
        <v>9</v>
      </c>
      <c r="C53">
        <v>15.073700000000001</v>
      </c>
      <c r="E53" t="s">
        <v>10</v>
      </c>
      <c r="F53">
        <v>999.32579999999996</v>
      </c>
      <c r="H53" t="s">
        <v>11</v>
      </c>
      <c r="I53">
        <v>215000</v>
      </c>
      <c r="K53">
        <v>176.4</v>
      </c>
      <c r="L53">
        <f t="shared" si="7"/>
        <v>169.60000000000002</v>
      </c>
      <c r="M53">
        <f t="shared" si="0"/>
        <v>183.2</v>
      </c>
      <c r="N53">
        <f t="shared" si="1"/>
        <v>15.073612879336086</v>
      </c>
      <c r="O53">
        <v>14.9557</v>
      </c>
      <c r="P53">
        <v>15.691700000000001</v>
      </c>
      <c r="Q53">
        <v>15.798400000000001</v>
      </c>
      <c r="R53">
        <f t="shared" si="2"/>
        <v>15.745050000000001</v>
      </c>
      <c r="S53">
        <f t="shared" si="3"/>
        <v>-0.73600000000000065</v>
      </c>
      <c r="T53">
        <f t="shared" si="4"/>
        <v>-0.84270000000000067</v>
      </c>
      <c r="U53">
        <f t="shared" si="5"/>
        <v>15.00905</v>
      </c>
      <c r="V53">
        <f t="shared" si="6"/>
        <v>21.677232558147271</v>
      </c>
      <c r="W53">
        <v>21.752500000000001</v>
      </c>
      <c r="X53">
        <v>14.8489</v>
      </c>
      <c r="Z53">
        <f>SUM(C$2:C53)</f>
        <v>105.43979999999999</v>
      </c>
      <c r="AA53">
        <f>SUM(N$2:N53)</f>
        <v>105.43817780017503</v>
      </c>
      <c r="AB53">
        <f>SUM(X$2:X53)</f>
        <v>138.57330000000002</v>
      </c>
    </row>
    <row r="54" spans="1:28" x14ac:dyDescent="0.3">
      <c r="A54">
        <v>52</v>
      </c>
      <c r="B54" t="s">
        <v>9</v>
      </c>
      <c r="C54">
        <v>16.235800000000001</v>
      </c>
      <c r="E54" t="s">
        <v>10</v>
      </c>
      <c r="F54">
        <v>999.32579999999996</v>
      </c>
      <c r="H54" t="s">
        <v>11</v>
      </c>
      <c r="I54">
        <v>215000</v>
      </c>
      <c r="K54">
        <v>190</v>
      </c>
      <c r="L54">
        <f t="shared" si="7"/>
        <v>183.2</v>
      </c>
      <c r="M54">
        <f t="shared" si="0"/>
        <v>196.8</v>
      </c>
      <c r="N54">
        <f t="shared" si="1"/>
        <v>16.235750833752075</v>
      </c>
      <c r="O54">
        <v>16.041799999999999</v>
      </c>
      <c r="P54">
        <v>15.516500000000001</v>
      </c>
      <c r="Q54">
        <v>15.691700000000001</v>
      </c>
      <c r="R54">
        <f t="shared" si="2"/>
        <v>15.604100000000001</v>
      </c>
      <c r="S54">
        <f t="shared" si="3"/>
        <v>0.52529999999999788</v>
      </c>
      <c r="T54">
        <f t="shared" si="4"/>
        <v>0.35009999999999764</v>
      </c>
      <c r="U54">
        <f t="shared" si="5"/>
        <v>16.129399999999997</v>
      </c>
      <c r="V54">
        <f t="shared" si="6"/>
        <v>22.318179125770989</v>
      </c>
      <c r="W54">
        <v>22.441800000000001</v>
      </c>
      <c r="X54">
        <v>15.8666</v>
      </c>
      <c r="Z54">
        <f>SUM(C$2:C54)</f>
        <v>121.67559999999999</v>
      </c>
      <c r="AA54">
        <f>SUM(N$2:N54)</f>
        <v>121.6739286339271</v>
      </c>
      <c r="AB54">
        <f>SUM(X$2:X54)</f>
        <v>154.43990000000002</v>
      </c>
    </row>
    <row r="55" spans="1:28" x14ac:dyDescent="0.3">
      <c r="A55">
        <v>53</v>
      </c>
      <c r="B55" t="s">
        <v>9</v>
      </c>
      <c r="C55">
        <v>17.398</v>
      </c>
      <c r="E55" t="s">
        <v>10</v>
      </c>
      <c r="F55">
        <v>999.32579999999996</v>
      </c>
      <c r="H55" t="s">
        <v>11</v>
      </c>
      <c r="I55">
        <v>215000</v>
      </c>
      <c r="K55">
        <v>203.6</v>
      </c>
      <c r="L55">
        <f t="shared" si="7"/>
        <v>196.8</v>
      </c>
      <c r="M55">
        <f t="shared" si="0"/>
        <v>210.39999999999998</v>
      </c>
      <c r="N55">
        <f t="shared" si="1"/>
        <v>17.397888788167936</v>
      </c>
      <c r="O55">
        <v>17.142900000000001</v>
      </c>
      <c r="P55">
        <v>15.2864</v>
      </c>
      <c r="Q55">
        <v>15.516500000000001</v>
      </c>
      <c r="R55">
        <f t="shared" si="2"/>
        <v>15.401450000000001</v>
      </c>
      <c r="S55">
        <f t="shared" si="3"/>
        <v>1.8565000000000005</v>
      </c>
      <c r="T55">
        <f t="shared" si="4"/>
        <v>1.6264000000000003</v>
      </c>
      <c r="U55">
        <f t="shared" si="5"/>
        <v>17.257950000000001</v>
      </c>
      <c r="V55">
        <f t="shared" si="6"/>
        <v>22.968522925299311</v>
      </c>
      <c r="W55">
        <v>23.130700000000001</v>
      </c>
      <c r="X55">
        <v>16.912800000000001</v>
      </c>
      <c r="Z55">
        <f>SUM(C$2:C55)</f>
        <v>139.0736</v>
      </c>
      <c r="AA55">
        <f>SUM(N$2:N55)</f>
        <v>139.07181742209505</v>
      </c>
      <c r="AB55">
        <f>SUM(X$2:X55)</f>
        <v>171.35270000000003</v>
      </c>
    </row>
    <row r="56" spans="1:28" x14ac:dyDescent="0.3">
      <c r="A56">
        <v>54</v>
      </c>
      <c r="B56" t="s">
        <v>9</v>
      </c>
      <c r="C56">
        <v>18.560099999999998</v>
      </c>
      <c r="E56" t="s">
        <v>10</v>
      </c>
      <c r="F56">
        <v>999.32579999999996</v>
      </c>
      <c r="H56" t="s">
        <v>11</v>
      </c>
      <c r="I56">
        <v>215000</v>
      </c>
      <c r="K56">
        <v>217.2</v>
      </c>
      <c r="L56">
        <f t="shared" si="7"/>
        <v>210.39999999999998</v>
      </c>
      <c r="M56">
        <f t="shared" si="0"/>
        <v>224</v>
      </c>
      <c r="N56">
        <f t="shared" si="1"/>
        <v>18.560026742583961</v>
      </c>
      <c r="O56">
        <v>18.254799999999999</v>
      </c>
      <c r="P56">
        <v>15.011100000000001</v>
      </c>
      <c r="Q56">
        <v>15.2864</v>
      </c>
      <c r="R56">
        <f t="shared" si="2"/>
        <v>15.14875</v>
      </c>
      <c r="S56">
        <f t="shared" si="3"/>
        <v>3.2436999999999987</v>
      </c>
      <c r="T56">
        <f t="shared" si="4"/>
        <v>2.968399999999999</v>
      </c>
      <c r="U56">
        <f t="shared" si="5"/>
        <v>18.392449999999997</v>
      </c>
      <c r="V56">
        <f t="shared" si="6"/>
        <v>23.634103457715508</v>
      </c>
      <c r="W56">
        <v>23.8276</v>
      </c>
      <c r="X56">
        <v>17.979399999999998</v>
      </c>
      <c r="Z56">
        <f>SUM(C$2:C56)</f>
        <v>157.6337</v>
      </c>
      <c r="AA56">
        <f>SUM(N$2:N56)</f>
        <v>157.63184416467902</v>
      </c>
      <c r="AB56">
        <f>SUM(X$2:X56)</f>
        <v>189.33210000000003</v>
      </c>
    </row>
    <row r="57" spans="1:28" x14ac:dyDescent="0.3">
      <c r="A57">
        <v>55</v>
      </c>
      <c r="B57" t="s">
        <v>9</v>
      </c>
      <c r="C57">
        <v>19.722200000000001</v>
      </c>
      <c r="E57" t="s">
        <v>10</v>
      </c>
      <c r="F57">
        <v>999.32579999999996</v>
      </c>
      <c r="H57" t="s">
        <v>11</v>
      </c>
      <c r="I57">
        <v>215000</v>
      </c>
      <c r="K57">
        <v>230.8</v>
      </c>
      <c r="L57">
        <f t="shared" si="7"/>
        <v>224</v>
      </c>
      <c r="M57">
        <f t="shared" si="0"/>
        <v>237.60000000000002</v>
      </c>
      <c r="N57">
        <f t="shared" si="1"/>
        <v>19.722164696999887</v>
      </c>
      <c r="O57">
        <v>19.374500000000001</v>
      </c>
      <c r="P57">
        <v>14.6975</v>
      </c>
      <c r="Q57">
        <v>15.011100000000001</v>
      </c>
      <c r="R57">
        <f t="shared" si="2"/>
        <v>14.8543</v>
      </c>
      <c r="S57">
        <f t="shared" si="3"/>
        <v>4.6770000000000014</v>
      </c>
      <c r="T57">
        <f t="shared" si="4"/>
        <v>4.3634000000000004</v>
      </c>
      <c r="U57">
        <f t="shared" si="5"/>
        <v>19.531300000000002</v>
      </c>
      <c r="V57">
        <f t="shared" si="6"/>
        <v>24.318465340148421</v>
      </c>
      <c r="W57">
        <v>24.5379</v>
      </c>
      <c r="X57">
        <v>19.061</v>
      </c>
      <c r="Z57">
        <f>SUM(C$2:C57)</f>
        <v>177.35590000000002</v>
      </c>
      <c r="AA57">
        <f>SUM(N$2:N57)</f>
        <v>177.35400886167892</v>
      </c>
      <c r="AB57">
        <f>SUM(X$2:X57)</f>
        <v>208.39310000000003</v>
      </c>
    </row>
    <row r="58" spans="1:28" x14ac:dyDescent="0.3">
      <c r="A58">
        <v>56</v>
      </c>
      <c r="B58" t="s">
        <v>9</v>
      </c>
      <c r="C58">
        <v>20.884399999999999</v>
      </c>
      <c r="E58" t="s">
        <v>10</v>
      </c>
      <c r="F58">
        <v>999.32579999999996</v>
      </c>
      <c r="H58" t="s">
        <v>11</v>
      </c>
      <c r="I58">
        <v>215000</v>
      </c>
      <c r="K58">
        <v>244.4</v>
      </c>
      <c r="L58">
        <f t="shared" si="7"/>
        <v>237.60000000000002</v>
      </c>
      <c r="M58">
        <f t="shared" si="0"/>
        <v>251.2</v>
      </c>
      <c r="N58">
        <f t="shared" si="1"/>
        <v>20.884302651415751</v>
      </c>
      <c r="O58">
        <v>20.4998</v>
      </c>
      <c r="P58">
        <v>14.350899999999999</v>
      </c>
      <c r="Q58">
        <v>14.6975</v>
      </c>
      <c r="R58">
        <f t="shared" si="2"/>
        <v>14.5242</v>
      </c>
      <c r="S58">
        <f t="shared" si="3"/>
        <v>6.1489000000000011</v>
      </c>
      <c r="T58">
        <f t="shared" si="4"/>
        <v>5.8023000000000007</v>
      </c>
      <c r="U58">
        <f t="shared" si="5"/>
        <v>20.673100000000002</v>
      </c>
      <c r="V58">
        <f t="shared" si="6"/>
        <v>25.023791296484234</v>
      </c>
      <c r="W58">
        <v>25.265000000000001</v>
      </c>
      <c r="X58">
        <v>20.153099999999998</v>
      </c>
      <c r="Z58">
        <f>SUM(C$2:C58)</f>
        <v>198.24030000000002</v>
      </c>
      <c r="AA58">
        <f>SUM(N$2:N58)</f>
        <v>198.23831151309469</v>
      </c>
      <c r="AB58">
        <f>SUM(X$2:X58)</f>
        <v>228.54620000000003</v>
      </c>
    </row>
    <row r="59" spans="1:28" x14ac:dyDescent="0.3">
      <c r="A59">
        <v>57</v>
      </c>
      <c r="B59" t="s">
        <v>9</v>
      </c>
      <c r="C59">
        <v>22.046500000000002</v>
      </c>
      <c r="E59" t="s">
        <v>10</v>
      </c>
      <c r="F59">
        <v>999.32579999999996</v>
      </c>
      <c r="H59" t="s">
        <v>11</v>
      </c>
      <c r="I59">
        <v>215000</v>
      </c>
      <c r="K59">
        <v>258</v>
      </c>
      <c r="L59">
        <f t="shared" si="7"/>
        <v>251.2</v>
      </c>
      <c r="M59">
        <f t="shared" si="0"/>
        <v>264.8</v>
      </c>
      <c r="N59">
        <f t="shared" si="1"/>
        <v>22.046440605831773</v>
      </c>
      <c r="O59">
        <v>21.629100000000001</v>
      </c>
      <c r="P59">
        <v>13.974600000000001</v>
      </c>
      <c r="Q59">
        <v>14.350899999999999</v>
      </c>
      <c r="R59">
        <f t="shared" si="2"/>
        <v>14.162749999999999</v>
      </c>
      <c r="S59">
        <f t="shared" si="3"/>
        <v>7.6545000000000005</v>
      </c>
      <c r="T59">
        <f t="shared" si="4"/>
        <v>7.2782000000000018</v>
      </c>
      <c r="U59">
        <f t="shared" si="5"/>
        <v>21.817250000000001</v>
      </c>
      <c r="V59">
        <f t="shared" si="6"/>
        <v>25.750872062320532</v>
      </c>
      <c r="W59">
        <v>26.0108</v>
      </c>
      <c r="X59">
        <v>21.2529</v>
      </c>
      <c r="Z59">
        <f>SUM(C$2:C59)</f>
        <v>220.28680000000003</v>
      </c>
      <c r="AA59">
        <f>SUM(N$2:N59)</f>
        <v>220.28475211892646</v>
      </c>
      <c r="AB59">
        <f>SUM(X$2:X59)</f>
        <v>249.79910000000004</v>
      </c>
    </row>
    <row r="60" spans="1:28" x14ac:dyDescent="0.3">
      <c r="A60">
        <v>58</v>
      </c>
      <c r="B60" t="s">
        <v>9</v>
      </c>
      <c r="C60">
        <v>23.2087</v>
      </c>
      <c r="E60" t="s">
        <v>10</v>
      </c>
      <c r="F60">
        <v>999.32579999999996</v>
      </c>
      <c r="H60" t="s">
        <v>11</v>
      </c>
      <c r="I60">
        <v>215000</v>
      </c>
      <c r="K60">
        <v>271.60000000000002</v>
      </c>
      <c r="L60">
        <f t="shared" si="7"/>
        <v>264.8</v>
      </c>
      <c r="M60">
        <f t="shared" si="0"/>
        <v>278.39999999999998</v>
      </c>
      <c r="N60">
        <f t="shared" si="1"/>
        <v>23.208578560247588</v>
      </c>
      <c r="O60">
        <v>22.761199999999999</v>
      </c>
      <c r="P60">
        <v>13.571300000000001</v>
      </c>
      <c r="Q60">
        <v>13.974600000000001</v>
      </c>
      <c r="R60">
        <f t="shared" si="2"/>
        <v>13.772950000000002</v>
      </c>
      <c r="S60">
        <f t="shared" si="3"/>
        <v>9.189899999999998</v>
      </c>
      <c r="T60">
        <f t="shared" si="4"/>
        <v>8.7865999999999982</v>
      </c>
      <c r="U60">
        <f t="shared" si="5"/>
        <v>22.96285</v>
      </c>
      <c r="V60">
        <f t="shared" si="6"/>
        <v>26.500045455244035</v>
      </c>
      <c r="W60">
        <v>26.776299999999999</v>
      </c>
      <c r="X60">
        <v>22.357900000000001</v>
      </c>
      <c r="Z60">
        <f>SUM(C$2:C60)</f>
        <v>243.49550000000002</v>
      </c>
      <c r="AA60">
        <f>SUM(N$2:N60)</f>
        <v>243.49333067917405</v>
      </c>
      <c r="AB60">
        <f>SUM(X$2:X60)</f>
        <v>272.15700000000004</v>
      </c>
    </row>
    <row r="61" spans="1:28" x14ac:dyDescent="0.3">
      <c r="A61">
        <v>59</v>
      </c>
      <c r="B61" t="s">
        <v>9</v>
      </c>
      <c r="C61">
        <v>24.370799999999999</v>
      </c>
      <c r="E61" t="s">
        <v>10</v>
      </c>
      <c r="F61">
        <v>999.32579999999996</v>
      </c>
      <c r="H61" t="s">
        <v>11</v>
      </c>
      <c r="I61">
        <v>215000</v>
      </c>
      <c r="K61">
        <v>285.2</v>
      </c>
      <c r="L61">
        <f t="shared" si="7"/>
        <v>278.39999999999998</v>
      </c>
      <c r="M61">
        <f t="shared" si="0"/>
        <v>292</v>
      </c>
      <c r="N61">
        <f t="shared" si="1"/>
        <v>24.370716514663659</v>
      </c>
      <c r="O61">
        <v>23.895299999999999</v>
      </c>
      <c r="P61">
        <v>13.142799999999999</v>
      </c>
      <c r="Q61">
        <v>13.571300000000001</v>
      </c>
      <c r="R61">
        <f t="shared" si="2"/>
        <v>13.357050000000001</v>
      </c>
      <c r="S61">
        <f t="shared" si="3"/>
        <v>10.7525</v>
      </c>
      <c r="T61">
        <f t="shared" si="4"/>
        <v>10.323999999999998</v>
      </c>
      <c r="U61">
        <f t="shared" si="5"/>
        <v>24.109549999999999</v>
      </c>
      <c r="V61">
        <f t="shared" si="6"/>
        <v>27.271203749193031</v>
      </c>
      <c r="W61">
        <v>27.562100000000001</v>
      </c>
      <c r="X61">
        <v>23.466799999999999</v>
      </c>
      <c r="Z61">
        <f>SUM(C$2:C61)</f>
        <v>267.86630000000002</v>
      </c>
      <c r="AA61">
        <f>SUM(N$2:N61)</f>
        <v>267.86404719383773</v>
      </c>
      <c r="AB61">
        <f>SUM(X$2:X61)</f>
        <v>295.62380000000002</v>
      </c>
    </row>
    <row r="62" spans="1:28" x14ac:dyDescent="0.3">
      <c r="A62">
        <v>60</v>
      </c>
      <c r="B62" t="s">
        <v>9</v>
      </c>
      <c r="C62">
        <v>25.532900000000001</v>
      </c>
      <c r="E62" t="s">
        <v>10</v>
      </c>
      <c r="F62">
        <v>999.32579999999996</v>
      </c>
      <c r="H62" t="s">
        <v>11</v>
      </c>
      <c r="I62">
        <v>215000</v>
      </c>
      <c r="K62">
        <v>298.8</v>
      </c>
      <c r="L62">
        <f t="shared" si="7"/>
        <v>292</v>
      </c>
      <c r="M62">
        <f t="shared" si="0"/>
        <v>305.60000000000002</v>
      </c>
      <c r="N62">
        <f t="shared" si="1"/>
        <v>25.532854469079592</v>
      </c>
      <c r="O62">
        <v>25.030799999999999</v>
      </c>
      <c r="P62">
        <v>12.690300000000001</v>
      </c>
      <c r="Q62">
        <v>13.142799999999999</v>
      </c>
      <c r="R62">
        <f t="shared" si="2"/>
        <v>12.916550000000001</v>
      </c>
      <c r="S62">
        <f t="shared" si="3"/>
        <v>12.340499999999999</v>
      </c>
      <c r="T62">
        <f t="shared" si="4"/>
        <v>11.888</v>
      </c>
      <c r="U62">
        <f t="shared" si="5"/>
        <v>25.25705</v>
      </c>
      <c r="V62">
        <f t="shared" si="6"/>
        <v>28.063938831354374</v>
      </c>
      <c r="W62">
        <v>28.367999999999999</v>
      </c>
      <c r="X62">
        <v>24.578399999999998</v>
      </c>
      <c r="Z62">
        <f>SUM(C$2:C62)</f>
        <v>293.39920000000001</v>
      </c>
      <c r="AA62">
        <f>SUM(N$2:N62)</f>
        <v>293.39690166291734</v>
      </c>
      <c r="AB62">
        <f>SUM(X$2:X62)</f>
        <v>320.2022</v>
      </c>
    </row>
    <row r="63" spans="1:28" x14ac:dyDescent="0.3">
      <c r="A63">
        <v>61</v>
      </c>
      <c r="B63" t="s">
        <v>9</v>
      </c>
      <c r="C63">
        <v>26.6951</v>
      </c>
      <c r="E63" t="s">
        <v>10</v>
      </c>
      <c r="F63">
        <v>999.32579999999996</v>
      </c>
      <c r="H63" t="s">
        <v>11</v>
      </c>
      <c r="I63">
        <v>215000</v>
      </c>
      <c r="K63">
        <v>312.39999999999998</v>
      </c>
      <c r="L63">
        <f t="shared" si="7"/>
        <v>305.60000000000002</v>
      </c>
      <c r="M63">
        <f t="shared" si="0"/>
        <v>319.2</v>
      </c>
      <c r="N63">
        <f t="shared" si="1"/>
        <v>26.694992423495428</v>
      </c>
      <c r="O63">
        <v>26.167400000000001</v>
      </c>
      <c r="P63">
        <v>12.2148</v>
      </c>
      <c r="Q63">
        <v>12.690300000000001</v>
      </c>
      <c r="R63">
        <f t="shared" si="2"/>
        <v>12.45255</v>
      </c>
      <c r="S63">
        <f t="shared" si="3"/>
        <v>13.9526</v>
      </c>
      <c r="T63">
        <f t="shared" si="4"/>
        <v>13.4771</v>
      </c>
      <c r="U63">
        <f t="shared" si="5"/>
        <v>26.405149999999999</v>
      </c>
      <c r="V63">
        <f t="shared" si="6"/>
        <v>28.877918238681957</v>
      </c>
      <c r="W63">
        <v>29.1938</v>
      </c>
      <c r="X63">
        <v>25.6919</v>
      </c>
      <c r="Z63">
        <f>SUM(C$2:C63)</f>
        <v>320.09430000000003</v>
      </c>
      <c r="AA63">
        <f>SUM(N$2:N63)</f>
        <v>320.09189408641276</v>
      </c>
      <c r="AB63">
        <f>SUM(X$2:X63)</f>
        <v>345.89409999999998</v>
      </c>
    </row>
    <row r="64" spans="1:28" x14ac:dyDescent="0.3">
      <c r="A64">
        <v>62</v>
      </c>
      <c r="B64" t="s">
        <v>9</v>
      </c>
      <c r="C64">
        <v>27.857199999999999</v>
      </c>
      <c r="E64" t="s">
        <v>10</v>
      </c>
      <c r="F64">
        <v>999.32579999999996</v>
      </c>
      <c r="H64" t="s">
        <v>11</v>
      </c>
      <c r="I64">
        <v>215000</v>
      </c>
      <c r="K64">
        <v>326</v>
      </c>
      <c r="L64">
        <f t="shared" si="7"/>
        <v>319.2</v>
      </c>
      <c r="M64">
        <f t="shared" si="0"/>
        <v>332.8</v>
      </c>
      <c r="N64">
        <f t="shared" si="1"/>
        <v>27.857130377911449</v>
      </c>
      <c r="O64">
        <v>27.304600000000001</v>
      </c>
      <c r="P64">
        <v>11.716900000000001</v>
      </c>
      <c r="Q64">
        <v>12.2148</v>
      </c>
      <c r="R64">
        <f t="shared" si="2"/>
        <v>11.96585</v>
      </c>
      <c r="S64">
        <f t="shared" si="3"/>
        <v>15.5877</v>
      </c>
      <c r="T64">
        <f t="shared" si="4"/>
        <v>15.0898</v>
      </c>
      <c r="U64">
        <f t="shared" si="5"/>
        <v>27.553550000000001</v>
      </c>
      <c r="V64">
        <f t="shared" si="6"/>
        <v>29.712403584530151</v>
      </c>
      <c r="W64">
        <v>30.039300000000001</v>
      </c>
      <c r="X64">
        <v>26.806699999999999</v>
      </c>
      <c r="Z64">
        <f>SUM(C$2:C64)</f>
        <v>347.95150000000001</v>
      </c>
      <c r="AA64">
        <f>SUM(N$2:N64)</f>
        <v>347.94902446432422</v>
      </c>
      <c r="AB64">
        <f>SUM(X$2:X64)</f>
        <v>372.70079999999996</v>
      </c>
    </row>
    <row r="65" spans="1:28" x14ac:dyDescent="0.3">
      <c r="A65">
        <v>63</v>
      </c>
      <c r="B65" t="s">
        <v>9</v>
      </c>
      <c r="C65">
        <v>29.019300000000001</v>
      </c>
      <c r="E65" t="s">
        <v>10</v>
      </c>
      <c r="F65">
        <v>999.32579999999996</v>
      </c>
      <c r="H65" t="s">
        <v>11</v>
      </c>
      <c r="I65">
        <v>215000</v>
      </c>
      <c r="K65">
        <v>339.6</v>
      </c>
      <c r="L65">
        <f t="shared" si="7"/>
        <v>332.8</v>
      </c>
      <c r="M65">
        <f t="shared" si="0"/>
        <v>346.4</v>
      </c>
      <c r="N65">
        <f t="shared" si="1"/>
        <v>29.019268332327243</v>
      </c>
      <c r="O65">
        <v>28.442299999999999</v>
      </c>
      <c r="P65">
        <v>11.196899999999999</v>
      </c>
      <c r="Q65">
        <v>11.716900000000001</v>
      </c>
      <c r="R65">
        <f t="shared" si="2"/>
        <v>11.456900000000001</v>
      </c>
      <c r="S65">
        <f t="shared" si="3"/>
        <v>17.2454</v>
      </c>
      <c r="T65">
        <f t="shared" si="4"/>
        <v>16.7254</v>
      </c>
      <c r="U65">
        <f t="shared" si="5"/>
        <v>28.702300000000001</v>
      </c>
      <c r="V65">
        <f t="shared" si="6"/>
        <v>30.566893837941727</v>
      </c>
      <c r="W65">
        <v>30.9041</v>
      </c>
      <c r="X65">
        <v>27.9223</v>
      </c>
      <c r="Z65">
        <f>SUM(C$2:C65)</f>
        <v>376.9708</v>
      </c>
      <c r="AA65">
        <f>SUM(N$2:N65)</f>
        <v>376.96829279665144</v>
      </c>
      <c r="AB65">
        <f>SUM(X$2:X65)</f>
        <v>400.62309999999997</v>
      </c>
    </row>
    <row r="66" spans="1:28" x14ac:dyDescent="0.3">
      <c r="A66">
        <v>64</v>
      </c>
      <c r="B66" t="s">
        <v>9</v>
      </c>
      <c r="C66">
        <v>30.1815</v>
      </c>
      <c r="E66" t="s">
        <v>10</v>
      </c>
      <c r="F66">
        <v>999.32579999999996</v>
      </c>
      <c r="H66" t="s">
        <v>11</v>
      </c>
      <c r="I66">
        <v>215000</v>
      </c>
      <c r="K66">
        <v>353.2</v>
      </c>
      <c r="L66">
        <f t="shared" si="7"/>
        <v>346.4</v>
      </c>
      <c r="M66">
        <f t="shared" si="0"/>
        <v>360</v>
      </c>
      <c r="N66">
        <f t="shared" si="1"/>
        <v>30.181406286743357</v>
      </c>
      <c r="O66">
        <v>29.580300000000001</v>
      </c>
      <c r="P66">
        <v>10.6553</v>
      </c>
      <c r="Q66">
        <v>11.196899999999999</v>
      </c>
      <c r="R66">
        <f t="shared" si="2"/>
        <v>10.9261</v>
      </c>
      <c r="S66">
        <f t="shared" si="3"/>
        <v>18.925000000000001</v>
      </c>
      <c r="T66">
        <f t="shared" si="4"/>
        <v>18.383400000000002</v>
      </c>
      <c r="U66">
        <f t="shared" si="5"/>
        <v>29.851100000000002</v>
      </c>
      <c r="V66">
        <f t="shared" si="6"/>
        <v>31.440890034793863</v>
      </c>
      <c r="W66">
        <v>31.787600000000001</v>
      </c>
      <c r="X66">
        <v>29.038699999999999</v>
      </c>
      <c r="Z66">
        <f>SUM(C$2:C66)</f>
        <v>407.15229999999997</v>
      </c>
      <c r="AA66">
        <f>SUM(N$2:N66)</f>
        <v>407.14969908339481</v>
      </c>
      <c r="AB66">
        <f>SUM(X$2:X66)</f>
        <v>429.66179999999997</v>
      </c>
    </row>
    <row r="67" spans="1:28" x14ac:dyDescent="0.3">
      <c r="A67">
        <v>65</v>
      </c>
      <c r="B67" t="s">
        <v>9</v>
      </c>
      <c r="C67">
        <v>31.343599999999999</v>
      </c>
      <c r="E67" t="s">
        <v>10</v>
      </c>
      <c r="F67">
        <v>999.32579999999996</v>
      </c>
      <c r="H67" t="s">
        <v>11</v>
      </c>
      <c r="I67">
        <v>215000</v>
      </c>
      <c r="K67">
        <v>366.8</v>
      </c>
      <c r="L67">
        <f t="shared" si="7"/>
        <v>360</v>
      </c>
      <c r="M67">
        <f t="shared" ref="M67:M80" si="8">(K67+K68)/2</f>
        <v>373.6</v>
      </c>
      <c r="N67">
        <f t="shared" ref="N67:N81" si="9">PI()*(M67^2-L67^2)*0.001</f>
        <v>31.343544241159289</v>
      </c>
      <c r="O67">
        <v>30.718599999999999</v>
      </c>
      <c r="P67">
        <v>10.0923</v>
      </c>
      <c r="Q67">
        <v>10.6553</v>
      </c>
      <c r="R67">
        <f t="shared" ref="R67:R81" si="10">(P67+Q67)/2</f>
        <v>10.373799999999999</v>
      </c>
      <c r="S67">
        <f t="shared" ref="S67:S81" si="11">O67-P67</f>
        <v>20.626300000000001</v>
      </c>
      <c r="T67">
        <f t="shared" ref="T67:T81" si="12">O67-Q67</f>
        <v>20.063299999999998</v>
      </c>
      <c r="U67">
        <f t="shared" ref="U67:U81" si="13">O67-(P67-R67)</f>
        <v>31.000099999999996</v>
      </c>
      <c r="V67">
        <f t="shared" ref="V67:V81" si="14">SQRT(O67^2+P67^2)</f>
        <v>32.333989937061588</v>
      </c>
      <c r="W67">
        <v>32.689500000000002</v>
      </c>
      <c r="X67">
        <v>30.1556</v>
      </c>
      <c r="Z67">
        <f>SUM(C$2:C67)</f>
        <v>438.49589999999995</v>
      </c>
      <c r="AA67">
        <f>SUM(N$2:N67)</f>
        <v>438.4932433245541</v>
      </c>
      <c r="AB67">
        <f>SUM(X$2:X67)</f>
        <v>459.81739999999996</v>
      </c>
    </row>
    <row r="68" spans="1:28" x14ac:dyDescent="0.3">
      <c r="A68">
        <v>66</v>
      </c>
      <c r="B68" t="s">
        <v>9</v>
      </c>
      <c r="C68">
        <v>32.505699999999997</v>
      </c>
      <c r="E68" t="s">
        <v>10</v>
      </c>
      <c r="F68">
        <v>999.32579999999996</v>
      </c>
      <c r="H68" t="s">
        <v>11</v>
      </c>
      <c r="I68">
        <v>215000</v>
      </c>
      <c r="K68">
        <v>380.4</v>
      </c>
      <c r="L68">
        <f t="shared" ref="L68:L81" si="15">M67</f>
        <v>373.6</v>
      </c>
      <c r="M68">
        <f t="shared" si="8"/>
        <v>387.2</v>
      </c>
      <c r="N68">
        <f t="shared" si="9"/>
        <v>32.505682195575083</v>
      </c>
      <c r="O68">
        <v>31.857099999999999</v>
      </c>
      <c r="P68">
        <v>9.5079999999999991</v>
      </c>
      <c r="Q68">
        <v>10.0923</v>
      </c>
      <c r="R68">
        <f t="shared" si="10"/>
        <v>9.8001499999999986</v>
      </c>
      <c r="S68">
        <f t="shared" si="11"/>
        <v>22.3491</v>
      </c>
      <c r="T68">
        <f t="shared" si="12"/>
        <v>21.764800000000001</v>
      </c>
      <c r="U68">
        <f t="shared" si="13"/>
        <v>32.149249999999995</v>
      </c>
      <c r="V68">
        <f t="shared" si="14"/>
        <v>33.245704751290802</v>
      </c>
      <c r="W68">
        <v>33.609499999999997</v>
      </c>
      <c r="X68">
        <v>31.2728</v>
      </c>
      <c r="Z68">
        <f>SUM(C$2:C68)</f>
        <v>471.00159999999994</v>
      </c>
      <c r="AA68">
        <f>SUM(N$2:N68)</f>
        <v>470.99892552012921</v>
      </c>
      <c r="AB68">
        <f>SUM(X$2:X68)</f>
        <v>491.09019999999998</v>
      </c>
    </row>
    <row r="69" spans="1:28" x14ac:dyDescent="0.3">
      <c r="A69">
        <v>67</v>
      </c>
      <c r="B69" t="s">
        <v>9</v>
      </c>
      <c r="C69">
        <v>33.6678</v>
      </c>
      <c r="E69" t="s">
        <v>10</v>
      </c>
      <c r="F69">
        <v>999.32579999999996</v>
      </c>
      <c r="H69" t="s">
        <v>11</v>
      </c>
      <c r="I69">
        <v>215000</v>
      </c>
      <c r="K69">
        <v>394</v>
      </c>
      <c r="L69">
        <f t="shared" si="15"/>
        <v>387.2</v>
      </c>
      <c r="M69">
        <f t="shared" si="8"/>
        <v>400.8</v>
      </c>
      <c r="N69">
        <f t="shared" si="9"/>
        <v>33.667820149991151</v>
      </c>
      <c r="O69">
        <v>32.995600000000003</v>
      </c>
      <c r="P69">
        <v>8.9025999999999996</v>
      </c>
      <c r="Q69">
        <v>9.5079999999999991</v>
      </c>
      <c r="R69">
        <f t="shared" si="10"/>
        <v>9.2052999999999994</v>
      </c>
      <c r="S69">
        <f t="shared" si="11"/>
        <v>24.093000000000004</v>
      </c>
      <c r="T69">
        <f t="shared" si="12"/>
        <v>23.487600000000004</v>
      </c>
      <c r="U69">
        <f t="shared" si="13"/>
        <v>33.298300000000005</v>
      </c>
      <c r="V69">
        <f t="shared" si="14"/>
        <v>34.175516179276656</v>
      </c>
      <c r="W69">
        <v>34.5471</v>
      </c>
      <c r="X69">
        <v>32.3902</v>
      </c>
      <c r="Z69">
        <f>SUM(C$2:C69)</f>
        <v>504.66939999999994</v>
      </c>
      <c r="AA69">
        <f>SUM(N$2:N69)</f>
        <v>504.66674567012035</v>
      </c>
      <c r="AB69">
        <f>SUM(X$2:X69)</f>
        <v>523.48040000000003</v>
      </c>
    </row>
    <row r="70" spans="1:28" x14ac:dyDescent="0.3">
      <c r="A70">
        <v>68</v>
      </c>
      <c r="B70" t="s">
        <v>9</v>
      </c>
      <c r="C70">
        <v>34.83</v>
      </c>
      <c r="E70" t="s">
        <v>10</v>
      </c>
      <c r="F70">
        <v>999.32579999999996</v>
      </c>
      <c r="H70" t="s">
        <v>11</v>
      </c>
      <c r="I70">
        <v>215000</v>
      </c>
      <c r="K70">
        <v>407.6</v>
      </c>
      <c r="L70">
        <f t="shared" si="15"/>
        <v>400.8</v>
      </c>
      <c r="M70">
        <f t="shared" si="8"/>
        <v>414.4</v>
      </c>
      <c r="N70">
        <f t="shared" si="9"/>
        <v>34.829958104406941</v>
      </c>
      <c r="O70">
        <v>34.134300000000003</v>
      </c>
      <c r="P70">
        <v>8.2759999999999998</v>
      </c>
      <c r="Q70">
        <v>8.9025999999999996</v>
      </c>
      <c r="R70">
        <f t="shared" si="10"/>
        <v>8.5892999999999997</v>
      </c>
      <c r="S70">
        <f t="shared" si="11"/>
        <v>25.858300000000003</v>
      </c>
      <c r="T70">
        <f t="shared" si="12"/>
        <v>25.231700000000004</v>
      </c>
      <c r="U70">
        <f t="shared" si="13"/>
        <v>34.447600000000001</v>
      </c>
      <c r="V70">
        <f t="shared" si="14"/>
        <v>35.1232488885923</v>
      </c>
      <c r="W70">
        <v>35.502000000000002</v>
      </c>
      <c r="X70">
        <v>33.507800000000003</v>
      </c>
      <c r="Z70">
        <f>SUM(C$2:C70)</f>
        <v>539.49939999999992</v>
      </c>
      <c r="AA70">
        <f>SUM(N$2:N70)</f>
        <v>539.4967037745273</v>
      </c>
      <c r="AB70">
        <f>SUM(X$2:X70)</f>
        <v>556.98820000000001</v>
      </c>
    </row>
    <row r="71" spans="1:28" x14ac:dyDescent="0.3">
      <c r="A71">
        <v>69</v>
      </c>
      <c r="B71" t="s">
        <v>9</v>
      </c>
      <c r="C71">
        <v>35.992100000000001</v>
      </c>
      <c r="E71" t="s">
        <v>10</v>
      </c>
      <c r="F71">
        <v>999.32579999999996</v>
      </c>
      <c r="H71" t="s">
        <v>11</v>
      </c>
      <c r="I71">
        <v>215000</v>
      </c>
      <c r="K71">
        <v>421.2</v>
      </c>
      <c r="L71">
        <f t="shared" si="15"/>
        <v>414.4</v>
      </c>
      <c r="M71">
        <f t="shared" si="8"/>
        <v>428</v>
      </c>
      <c r="N71">
        <f t="shared" si="9"/>
        <v>35.992096058823009</v>
      </c>
      <c r="O71">
        <v>35.273000000000003</v>
      </c>
      <c r="P71">
        <v>7.6284999999999998</v>
      </c>
      <c r="Q71">
        <v>8.2759999999999998</v>
      </c>
      <c r="R71">
        <f t="shared" si="10"/>
        <v>7.9522499999999994</v>
      </c>
      <c r="S71">
        <f t="shared" si="11"/>
        <v>27.644500000000004</v>
      </c>
      <c r="T71">
        <f t="shared" si="12"/>
        <v>26.997000000000003</v>
      </c>
      <c r="U71">
        <f t="shared" si="13"/>
        <v>35.59675</v>
      </c>
      <c r="V71">
        <f t="shared" si="14"/>
        <v>36.088482113411203</v>
      </c>
      <c r="W71">
        <v>36.473999999999997</v>
      </c>
      <c r="X71">
        <v>34.625399999999999</v>
      </c>
      <c r="Z71">
        <f>SUM(C$2:C71)</f>
        <v>575.49149999999997</v>
      </c>
      <c r="AA71">
        <f>SUM(N$2:N71)</f>
        <v>575.4887998333503</v>
      </c>
      <c r="AB71">
        <f>SUM(X$2:X71)</f>
        <v>591.61360000000002</v>
      </c>
    </row>
    <row r="72" spans="1:28" x14ac:dyDescent="0.3">
      <c r="A72">
        <v>70</v>
      </c>
      <c r="B72" t="s">
        <v>9</v>
      </c>
      <c r="C72">
        <v>37.154200000000003</v>
      </c>
      <c r="E72" t="s">
        <v>10</v>
      </c>
      <c r="F72">
        <v>999.32579999999996</v>
      </c>
      <c r="H72" t="s">
        <v>11</v>
      </c>
      <c r="I72">
        <v>215000</v>
      </c>
      <c r="K72">
        <v>434.8</v>
      </c>
      <c r="L72">
        <f t="shared" si="15"/>
        <v>428</v>
      </c>
      <c r="M72">
        <f t="shared" si="8"/>
        <v>441.6</v>
      </c>
      <c r="N72">
        <f t="shared" si="9"/>
        <v>37.154234013238991</v>
      </c>
      <c r="O72">
        <v>36.411799999999999</v>
      </c>
      <c r="P72">
        <v>6.9599000000000002</v>
      </c>
      <c r="Q72">
        <v>7.6284999999999998</v>
      </c>
      <c r="R72">
        <f t="shared" si="10"/>
        <v>7.2942</v>
      </c>
      <c r="S72">
        <f t="shared" si="11"/>
        <v>29.451899999999998</v>
      </c>
      <c r="T72">
        <f t="shared" si="12"/>
        <v>28.783300000000001</v>
      </c>
      <c r="U72">
        <f t="shared" si="13"/>
        <v>36.746099999999998</v>
      </c>
      <c r="V72">
        <f t="shared" si="14"/>
        <v>37.071004670092236</v>
      </c>
      <c r="W72">
        <v>37.462800000000001</v>
      </c>
      <c r="X72">
        <v>35.743200000000002</v>
      </c>
      <c r="Z72">
        <f>SUM(C$2:C72)</f>
        <v>612.64570000000003</v>
      </c>
      <c r="AA72">
        <f>SUM(N$2:N72)</f>
        <v>612.64303384658933</v>
      </c>
      <c r="AB72">
        <f>SUM(X$2:X72)</f>
        <v>627.35680000000002</v>
      </c>
    </row>
    <row r="73" spans="1:28" x14ac:dyDescent="0.3">
      <c r="A73">
        <v>71</v>
      </c>
      <c r="B73" t="s">
        <v>9</v>
      </c>
      <c r="C73">
        <v>38.316400000000002</v>
      </c>
      <c r="E73" t="s">
        <v>10</v>
      </c>
      <c r="F73">
        <v>999.32579999999996</v>
      </c>
      <c r="H73" t="s">
        <v>11</v>
      </c>
      <c r="I73">
        <v>215000</v>
      </c>
      <c r="K73">
        <v>448.4</v>
      </c>
      <c r="L73">
        <f t="shared" si="15"/>
        <v>441.6</v>
      </c>
      <c r="M73">
        <f t="shared" si="8"/>
        <v>455.2</v>
      </c>
      <c r="N73">
        <f t="shared" si="9"/>
        <v>38.316371967654689</v>
      </c>
      <c r="O73">
        <v>37.550600000000003</v>
      </c>
      <c r="P73">
        <v>6.2702999999999998</v>
      </c>
      <c r="Q73">
        <v>6.9599000000000002</v>
      </c>
      <c r="R73">
        <f t="shared" si="10"/>
        <v>6.6151</v>
      </c>
      <c r="S73">
        <f t="shared" si="11"/>
        <v>31.280300000000004</v>
      </c>
      <c r="T73">
        <f t="shared" si="12"/>
        <v>30.590700000000002</v>
      </c>
      <c r="U73">
        <f t="shared" si="13"/>
        <v>37.895400000000002</v>
      </c>
      <c r="V73">
        <f t="shared" si="14"/>
        <v>38.070516445800948</v>
      </c>
      <c r="W73">
        <v>38.468200000000003</v>
      </c>
      <c r="X73">
        <v>36.860999999999997</v>
      </c>
      <c r="Z73">
        <f>SUM(C$2:C73)</f>
        <v>650.96210000000008</v>
      </c>
      <c r="AA73">
        <f>SUM(N$2:N73)</f>
        <v>650.95940581424406</v>
      </c>
      <c r="AB73">
        <f>SUM(X$2:X73)</f>
        <v>664.21780000000001</v>
      </c>
    </row>
    <row r="74" spans="1:28" x14ac:dyDescent="0.3">
      <c r="A74">
        <v>72</v>
      </c>
      <c r="B74" t="s">
        <v>9</v>
      </c>
      <c r="C74">
        <v>39.478499999999997</v>
      </c>
      <c r="E74" t="s">
        <v>10</v>
      </c>
      <c r="F74">
        <v>999.32579999999996</v>
      </c>
      <c r="H74" t="s">
        <v>11</v>
      </c>
      <c r="I74">
        <v>215000</v>
      </c>
      <c r="K74">
        <v>462</v>
      </c>
      <c r="L74">
        <f t="shared" si="15"/>
        <v>455.2</v>
      </c>
      <c r="M74">
        <f t="shared" si="8"/>
        <v>468.8</v>
      </c>
      <c r="N74">
        <f t="shared" si="9"/>
        <v>39.478509922070849</v>
      </c>
      <c r="O74">
        <v>38.689300000000003</v>
      </c>
      <c r="P74">
        <v>5.5597000000000003</v>
      </c>
      <c r="Q74">
        <v>6.2702999999999998</v>
      </c>
      <c r="R74">
        <f t="shared" si="10"/>
        <v>5.915</v>
      </c>
      <c r="S74">
        <f t="shared" si="11"/>
        <v>33.129600000000003</v>
      </c>
      <c r="T74">
        <f t="shared" si="12"/>
        <v>32.419000000000004</v>
      </c>
      <c r="U74">
        <f t="shared" si="13"/>
        <v>39.044600000000003</v>
      </c>
      <c r="V74">
        <f t="shared" si="14"/>
        <v>39.08672662912565</v>
      </c>
      <c r="W74">
        <v>39.489899999999999</v>
      </c>
      <c r="X74">
        <v>37.9788</v>
      </c>
      <c r="Z74">
        <f>SUM(C$2:C74)</f>
        <v>690.44060000000013</v>
      </c>
      <c r="AA74">
        <f>SUM(N$2:N74)</f>
        <v>690.43791573631495</v>
      </c>
      <c r="AB74">
        <f>SUM(X$2:X74)</f>
        <v>702.19659999999999</v>
      </c>
    </row>
    <row r="75" spans="1:28" x14ac:dyDescent="0.3">
      <c r="A75">
        <v>73</v>
      </c>
      <c r="B75" t="s">
        <v>9</v>
      </c>
      <c r="C75">
        <v>40.640599999999999</v>
      </c>
      <c r="E75" t="s">
        <v>10</v>
      </c>
      <c r="F75">
        <v>999.32579999999996</v>
      </c>
      <c r="H75" t="s">
        <v>11</v>
      </c>
      <c r="I75">
        <v>215000</v>
      </c>
      <c r="K75">
        <v>475.6</v>
      </c>
      <c r="L75">
        <f t="shared" si="15"/>
        <v>468.8</v>
      </c>
      <c r="M75">
        <f t="shared" si="8"/>
        <v>482.4</v>
      </c>
      <c r="N75">
        <f t="shared" si="9"/>
        <v>40.640647876486639</v>
      </c>
      <c r="O75">
        <v>39.828200000000002</v>
      </c>
      <c r="P75">
        <v>4.8282999999999996</v>
      </c>
      <c r="Q75">
        <v>5.5597000000000003</v>
      </c>
      <c r="R75">
        <f t="shared" si="10"/>
        <v>5.194</v>
      </c>
      <c r="S75">
        <f t="shared" si="11"/>
        <v>34.999900000000004</v>
      </c>
      <c r="T75">
        <f t="shared" si="12"/>
        <v>34.268500000000003</v>
      </c>
      <c r="U75">
        <f t="shared" si="13"/>
        <v>40.193899999999999</v>
      </c>
      <c r="V75">
        <f t="shared" si="14"/>
        <v>40.119795564409351</v>
      </c>
      <c r="W75">
        <v>40.527999999999999</v>
      </c>
      <c r="X75">
        <v>39.096699999999998</v>
      </c>
      <c r="Z75">
        <f>SUM(C$2:C75)</f>
        <v>731.08120000000008</v>
      </c>
      <c r="AA75">
        <f>SUM(N$2:N75)</f>
        <v>731.07856361280164</v>
      </c>
      <c r="AB75">
        <f>SUM(X$2:X75)</f>
        <v>741.29330000000004</v>
      </c>
    </row>
    <row r="76" spans="1:28" x14ac:dyDescent="0.3">
      <c r="A76">
        <v>74</v>
      </c>
      <c r="B76" t="s">
        <v>9</v>
      </c>
      <c r="C76">
        <v>41.802700000000002</v>
      </c>
      <c r="E76" t="s">
        <v>10</v>
      </c>
      <c r="F76">
        <v>999.32579999999996</v>
      </c>
      <c r="H76" t="s">
        <v>11</v>
      </c>
      <c r="I76">
        <v>215000</v>
      </c>
      <c r="K76">
        <v>489.2</v>
      </c>
      <c r="L76">
        <f t="shared" si="15"/>
        <v>482.4</v>
      </c>
      <c r="M76">
        <f t="shared" si="8"/>
        <v>496</v>
      </c>
      <c r="N76">
        <f t="shared" si="9"/>
        <v>41.802785830902714</v>
      </c>
      <c r="O76">
        <v>40.966999999999999</v>
      </c>
      <c r="P76">
        <v>4.0758999999999999</v>
      </c>
      <c r="Q76">
        <v>4.8282999999999996</v>
      </c>
      <c r="R76">
        <f t="shared" si="10"/>
        <v>4.4520999999999997</v>
      </c>
      <c r="S76">
        <f t="shared" si="11"/>
        <v>36.891100000000002</v>
      </c>
      <c r="T76">
        <f t="shared" si="12"/>
        <v>36.1387</v>
      </c>
      <c r="U76">
        <f t="shared" si="13"/>
        <v>41.343199999999996</v>
      </c>
      <c r="V76">
        <f t="shared" si="14"/>
        <v>41.169260982072537</v>
      </c>
      <c r="W76">
        <v>41.582099999999997</v>
      </c>
      <c r="X76">
        <v>40.214700000000001</v>
      </c>
      <c r="Z76">
        <f>SUM(C$2:C76)</f>
        <v>772.88390000000004</v>
      </c>
      <c r="AA76">
        <f>SUM(N$2:N76)</f>
        <v>772.88134944370438</v>
      </c>
      <c r="AB76">
        <f>SUM(X$2:X76)</f>
        <v>781.50800000000004</v>
      </c>
    </row>
    <row r="77" spans="1:28" x14ac:dyDescent="0.3">
      <c r="A77">
        <v>75</v>
      </c>
      <c r="B77" t="s">
        <v>9</v>
      </c>
      <c r="C77">
        <v>42.9649</v>
      </c>
      <c r="E77" t="s">
        <v>10</v>
      </c>
      <c r="F77">
        <v>999.32579999999996</v>
      </c>
      <c r="H77" t="s">
        <v>11</v>
      </c>
      <c r="I77">
        <v>215000</v>
      </c>
      <c r="K77">
        <v>502.8</v>
      </c>
      <c r="L77">
        <f t="shared" si="15"/>
        <v>496</v>
      </c>
      <c r="M77">
        <f t="shared" si="8"/>
        <v>509.6</v>
      </c>
      <c r="N77">
        <f t="shared" si="9"/>
        <v>42.964923785318689</v>
      </c>
      <c r="O77">
        <v>42.106000000000002</v>
      </c>
      <c r="P77">
        <v>3.3026</v>
      </c>
      <c r="Q77">
        <v>4.0758999999999999</v>
      </c>
      <c r="R77">
        <f t="shared" si="10"/>
        <v>3.6892499999999999</v>
      </c>
      <c r="S77">
        <f t="shared" si="11"/>
        <v>38.803400000000003</v>
      </c>
      <c r="T77">
        <f t="shared" si="12"/>
        <v>38.030100000000004</v>
      </c>
      <c r="U77">
        <f t="shared" si="13"/>
        <v>42.492650000000005</v>
      </c>
      <c r="V77">
        <f t="shared" si="14"/>
        <v>42.235321743299174</v>
      </c>
      <c r="W77">
        <v>42.652299999999997</v>
      </c>
      <c r="X77">
        <v>41.332700000000003</v>
      </c>
      <c r="Z77">
        <f>SUM(C$2:C77)</f>
        <v>815.84879999999998</v>
      </c>
      <c r="AA77">
        <f>SUM(N$2:N77)</f>
        <v>815.84627322902304</v>
      </c>
      <c r="AB77">
        <f>SUM(X$2:X77)</f>
        <v>822.84070000000008</v>
      </c>
    </row>
    <row r="78" spans="1:28" x14ac:dyDescent="0.3">
      <c r="A78">
        <v>76</v>
      </c>
      <c r="B78" t="s">
        <v>9</v>
      </c>
      <c r="C78">
        <v>44.127000000000002</v>
      </c>
      <c r="E78" t="s">
        <v>10</v>
      </c>
      <c r="F78">
        <v>999.32579999999996</v>
      </c>
      <c r="H78" t="s">
        <v>11</v>
      </c>
      <c r="I78">
        <v>215000</v>
      </c>
      <c r="K78">
        <v>516.4</v>
      </c>
      <c r="L78">
        <f t="shared" si="15"/>
        <v>509.6</v>
      </c>
      <c r="M78">
        <f t="shared" si="8"/>
        <v>523.20000000000005</v>
      </c>
      <c r="N78">
        <f t="shared" si="9"/>
        <v>44.127061739734572</v>
      </c>
      <c r="O78">
        <v>43.244900000000001</v>
      </c>
      <c r="P78">
        <v>2.5084</v>
      </c>
      <c r="Q78">
        <v>3.3026</v>
      </c>
      <c r="R78">
        <f t="shared" si="10"/>
        <v>2.9055</v>
      </c>
      <c r="S78">
        <f t="shared" si="11"/>
        <v>40.736499999999999</v>
      </c>
      <c r="T78">
        <f t="shared" si="12"/>
        <v>39.942300000000003</v>
      </c>
      <c r="U78">
        <f t="shared" si="13"/>
        <v>43.642000000000003</v>
      </c>
      <c r="V78">
        <f t="shared" si="14"/>
        <v>43.317588189671874</v>
      </c>
      <c r="W78">
        <v>43.738399999999999</v>
      </c>
      <c r="X78">
        <v>42.450600000000001</v>
      </c>
      <c r="Z78">
        <f>SUM(C$2:C78)</f>
        <v>859.97579999999994</v>
      </c>
      <c r="AA78">
        <f>SUM(N$2:N78)</f>
        <v>859.97333496875763</v>
      </c>
      <c r="AB78">
        <f>SUM(X$2:X78)</f>
        <v>865.29130000000009</v>
      </c>
    </row>
    <row r="79" spans="1:28" x14ac:dyDescent="0.3">
      <c r="A79">
        <v>77</v>
      </c>
      <c r="B79" t="s">
        <v>9</v>
      </c>
      <c r="C79">
        <v>45.289200000000001</v>
      </c>
      <c r="E79" t="s">
        <v>10</v>
      </c>
      <c r="F79">
        <v>999.32579999999996</v>
      </c>
      <c r="H79" t="s">
        <v>11</v>
      </c>
      <c r="I79">
        <v>215000</v>
      </c>
      <c r="K79">
        <v>530</v>
      </c>
      <c r="L79">
        <f t="shared" si="15"/>
        <v>523.20000000000005</v>
      </c>
      <c r="M79">
        <f t="shared" si="8"/>
        <v>536.79999999999995</v>
      </c>
      <c r="N79">
        <f t="shared" si="9"/>
        <v>45.289199694150092</v>
      </c>
      <c r="O79">
        <v>44.383699999999997</v>
      </c>
      <c r="P79">
        <v>1.6932</v>
      </c>
      <c r="Q79">
        <v>2.5084</v>
      </c>
      <c r="R79">
        <f t="shared" si="10"/>
        <v>2.1008</v>
      </c>
      <c r="S79">
        <f t="shared" si="11"/>
        <v>42.6905</v>
      </c>
      <c r="T79">
        <f t="shared" si="12"/>
        <v>41.875299999999996</v>
      </c>
      <c r="U79">
        <f t="shared" si="13"/>
        <v>44.7913</v>
      </c>
      <c r="V79">
        <f t="shared" si="14"/>
        <v>44.415985319814759</v>
      </c>
      <c r="W79">
        <v>44.840400000000002</v>
      </c>
      <c r="X79">
        <v>43.5685</v>
      </c>
      <c r="Z79">
        <f>SUM(C$2:C79)</f>
        <v>905.26499999999999</v>
      </c>
      <c r="AA79">
        <f>SUM(N$2:N79)</f>
        <v>905.26253466290768</v>
      </c>
      <c r="AB79">
        <f>SUM(X$2:X79)</f>
        <v>908.85980000000006</v>
      </c>
    </row>
    <row r="80" spans="1:28" x14ac:dyDescent="0.3">
      <c r="A80">
        <v>78</v>
      </c>
      <c r="B80" t="s">
        <v>9</v>
      </c>
      <c r="C80">
        <v>46.451300000000003</v>
      </c>
      <c r="E80" t="s">
        <v>10</v>
      </c>
      <c r="F80">
        <v>999.32579999999996</v>
      </c>
      <c r="H80" t="s">
        <v>11</v>
      </c>
      <c r="I80">
        <v>215000</v>
      </c>
      <c r="K80">
        <v>543.6</v>
      </c>
      <c r="L80">
        <f t="shared" si="15"/>
        <v>536.79999999999995</v>
      </c>
      <c r="M80">
        <f t="shared" si="8"/>
        <v>550.40000000000009</v>
      </c>
      <c r="N80">
        <f t="shared" si="9"/>
        <v>46.451337648566891</v>
      </c>
      <c r="O80">
        <v>45.522500000000001</v>
      </c>
      <c r="P80">
        <v>0.85709999999999997</v>
      </c>
      <c r="Q80">
        <v>1.6932</v>
      </c>
      <c r="R80">
        <f t="shared" si="10"/>
        <v>1.27515</v>
      </c>
      <c r="S80">
        <f t="shared" si="11"/>
        <v>44.665399999999998</v>
      </c>
      <c r="T80">
        <f t="shared" si="12"/>
        <v>43.829300000000003</v>
      </c>
      <c r="U80">
        <f t="shared" si="13"/>
        <v>45.940550000000002</v>
      </c>
      <c r="V80">
        <f t="shared" si="14"/>
        <v>45.53056804675294</v>
      </c>
      <c r="W80">
        <v>45.958199999999998</v>
      </c>
      <c r="X80">
        <v>44.686399999999999</v>
      </c>
      <c r="Z80">
        <f>SUM(C$2:C80)</f>
        <v>951.71630000000005</v>
      </c>
      <c r="AA80">
        <f>SUM(N$2:N80)</f>
        <v>951.71387231147457</v>
      </c>
      <c r="AB80">
        <f>SUM(X$2:X80)</f>
        <v>953.54620000000011</v>
      </c>
    </row>
    <row r="81" spans="1:28" x14ac:dyDescent="0.3">
      <c r="A81">
        <v>79</v>
      </c>
      <c r="B81" t="s">
        <v>9</v>
      </c>
      <c r="C81">
        <v>47.613399999999999</v>
      </c>
      <c r="E81" t="s">
        <v>10</v>
      </c>
      <c r="F81">
        <v>999.32579999999996</v>
      </c>
      <c r="H81" t="s">
        <v>11</v>
      </c>
      <c r="I81">
        <v>215000</v>
      </c>
      <c r="K81">
        <v>557.20000000000005</v>
      </c>
      <c r="L81">
        <f t="shared" si="15"/>
        <v>550.40000000000009</v>
      </c>
      <c r="M81">
        <v>564</v>
      </c>
      <c r="N81">
        <f t="shared" si="9"/>
        <v>47.613475602982042</v>
      </c>
      <c r="O81">
        <v>46.661299999999997</v>
      </c>
      <c r="P81">
        <v>0</v>
      </c>
      <c r="Q81">
        <v>0.85709999999999997</v>
      </c>
      <c r="R81">
        <f t="shared" si="10"/>
        <v>0.42854999999999999</v>
      </c>
      <c r="S81">
        <f t="shared" si="11"/>
        <v>46.661299999999997</v>
      </c>
      <c r="T81">
        <f t="shared" si="12"/>
        <v>45.804199999999994</v>
      </c>
      <c r="U81">
        <f t="shared" si="13"/>
        <v>47.089849999999998</v>
      </c>
      <c r="V81">
        <f t="shared" si="14"/>
        <v>46.661299999999997</v>
      </c>
      <c r="W81">
        <v>47.091700000000003</v>
      </c>
      <c r="X81">
        <v>45.804299999999998</v>
      </c>
      <c r="Z81">
        <f>SUM(C$2:C81)</f>
        <v>999.3297</v>
      </c>
      <c r="AA81">
        <f>SUM(N$2:N81)</f>
        <v>999.3273479144566</v>
      </c>
      <c r="AB81">
        <f>SUM(X$2:X81)</f>
        <v>999.35050000000012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semiconfined_df_flowline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Ros, Steven</dc:creator>
  <cp:lastModifiedBy>Ros, Steven</cp:lastModifiedBy>
  <dcterms:created xsi:type="dcterms:W3CDTF">2022-08-22T06:22:38Z</dcterms:created>
  <dcterms:modified xsi:type="dcterms:W3CDTF">2022-08-22T14:57:57Z</dcterms:modified>
</cp:coreProperties>
</file>