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postvi\Documents\github\wadi\docs\"/>
    </mc:Choice>
  </mc:AlternateContent>
  <xr:revisionPtr revIDLastSave="0" documentId="13_ncr:1_{317B045C-74C9-49E5-B685-2018789BB4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" i="1" l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4" i="1" s="1"/>
  <c r="AC11" i="1"/>
  <c r="AC12" i="1" s="1"/>
  <c r="AC13" i="1" s="1"/>
  <c r="AC14" i="1" s="1"/>
  <c r="AC15" i="1" s="1"/>
  <c r="AC16" i="1" s="1"/>
  <c r="AC17" i="1" s="1"/>
  <c r="AD19" i="1" l="1"/>
  <c r="AD20" i="1" s="1"/>
  <c r="AD21" i="1" s="1"/>
  <c r="AD24" i="1" s="1"/>
  <c r="H18" i="1" l="1"/>
  <c r="J18" i="1" l="1"/>
  <c r="T24" i="1" l="1"/>
  <c r="I10" i="1" l="1"/>
  <c r="I11" i="1" s="1"/>
  <c r="I12" i="1" s="1"/>
  <c r="I13" i="1" s="1"/>
  <c r="I14" i="1" s="1"/>
  <c r="I15" i="1" s="1"/>
  <c r="I16" i="1" s="1"/>
  <c r="I17" i="1" s="1"/>
  <c r="P18" i="1"/>
  <c r="AB19" i="1"/>
  <c r="AB20" i="1" s="1"/>
  <c r="AB21" i="1" s="1"/>
  <c r="AB24" i="1" s="1"/>
  <c r="W11" i="1"/>
  <c r="AF11" i="1" l="1"/>
  <c r="AF12" i="1" l="1"/>
  <c r="F18" i="1"/>
  <c r="AA11" i="1"/>
  <c r="AA12" i="1" s="1"/>
  <c r="AA13" i="1" s="1"/>
  <c r="AA14" i="1" s="1"/>
  <c r="AA15" i="1" s="1"/>
  <c r="AA16" i="1" s="1"/>
  <c r="AA17" i="1" s="1"/>
  <c r="Y11" i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4" i="1" s="1"/>
  <c r="W12" i="1"/>
  <c r="W13" i="1" s="1"/>
  <c r="W14" i="1" s="1"/>
  <c r="W15" i="1" s="1"/>
  <c r="W16" i="1" s="1"/>
  <c r="W17" i="1" s="1"/>
  <c r="X18" i="1" s="1"/>
  <c r="X19" i="1" s="1"/>
  <c r="X20" i="1" s="1"/>
  <c r="X21" i="1" s="1"/>
  <c r="X24" i="1" s="1"/>
  <c r="N18" i="1"/>
  <c r="N19" i="1" s="1"/>
  <c r="N20" i="1" s="1"/>
  <c r="N21" i="1" s="1"/>
  <c r="N24" i="1" s="1"/>
  <c r="L18" i="1"/>
  <c r="L19" i="1" s="1"/>
  <c r="L20" i="1" s="1"/>
  <c r="L21" i="1" s="1"/>
  <c r="L24" i="1" s="1"/>
  <c r="Q21" i="1"/>
  <c r="Q20" i="1"/>
  <c r="Q19" i="1"/>
  <c r="Q18" i="1"/>
  <c r="F19" i="1" l="1"/>
  <c r="AF13" i="1"/>
  <c r="J19" i="1"/>
  <c r="J20" i="1" s="1"/>
  <c r="J21" i="1" s="1"/>
  <c r="J24" i="1" s="1"/>
  <c r="P19" i="1"/>
  <c r="P20" i="1" s="1"/>
  <c r="P21" i="1" s="1"/>
  <c r="P24" i="1" s="1"/>
  <c r="H19" i="1"/>
  <c r="H20" i="1" l="1"/>
  <c r="AF14" i="1"/>
  <c r="F20" i="1"/>
  <c r="F21" i="1" l="1"/>
  <c r="AF15" i="1"/>
  <c r="H21" i="1"/>
  <c r="H24" i="1" l="1"/>
  <c r="AF16" i="1"/>
  <c r="F24" i="1"/>
  <c r="AF17" i="1" l="1"/>
  <c r="AF18" i="1" l="1"/>
  <c r="AF19" i="1" l="1"/>
  <c r="AF20" i="1" l="1"/>
  <c r="AF21" i="1" l="1"/>
</calcChain>
</file>

<file path=xl/sharedStrings.xml><?xml version="1.0" encoding="utf-8"?>
<sst xmlns="http://schemas.openxmlformats.org/spreadsheetml/2006/main" count="101" uniqueCount="71">
  <si>
    <t>Sodium</t>
  </si>
  <si>
    <t>Phosphate</t>
  </si>
  <si>
    <t>mg/l</t>
  </si>
  <si>
    <t>Nitrate</t>
  </si>
  <si>
    <t>Silica</t>
  </si>
  <si>
    <t>mg-P/l</t>
  </si>
  <si>
    <t>mg-N/l</t>
  </si>
  <si>
    <t>mg-Si/l</t>
  </si>
  <si>
    <t>Calcium</t>
  </si>
  <si>
    <t>Arsenic</t>
  </si>
  <si>
    <t>μg/l</t>
  </si>
  <si>
    <t>LocationID</t>
  </si>
  <si>
    <t>Sample Number</t>
  </si>
  <si>
    <t>SampleID</t>
  </si>
  <si>
    <t>&lt;&lt;void&gt;&gt;</t>
  </si>
  <si>
    <t>duplicate</t>
  </si>
  <si>
    <t>REMARK: this is a test file</t>
  </si>
  <si>
    <t>legend</t>
  </si>
  <si>
    <t>units</t>
  </si>
  <si>
    <t>Sampling Date</t>
  </si>
  <si>
    <t>Sulphate</t>
  </si>
  <si>
    <t>#2</t>
  </si>
  <si>
    <t>mg-S/l</t>
  </si>
  <si>
    <t>Ammonium</t>
  </si>
  <si>
    <t>text</t>
  </si>
  <si>
    <t>…</t>
  </si>
  <si>
    <t>NA</t>
  </si>
  <si>
    <t>Nitrite</t>
  </si>
  <si>
    <t>mmol/l</t>
  </si>
  <si>
    <t>μmol N/l</t>
  </si>
  <si>
    <t>inconsisten value that scripts needs to ignore</t>
  </si>
  <si>
    <t>-</t>
  </si>
  <si>
    <t>&lt;999</t>
  </si>
  <si>
    <t>&gt;999</t>
  </si>
  <si>
    <t>Acidity</t>
  </si>
  <si>
    <t>μS/cm</t>
  </si>
  <si>
    <t>mS/m</t>
  </si>
  <si>
    <t>Electrical Conductivity</t>
  </si>
  <si>
    <t>ec</t>
  </si>
  <si>
    <t>02-05-2001</t>
  </si>
  <si>
    <t>03-05-2001</t>
  </si>
  <si>
    <t>02-05-2001 01:00:00 PM</t>
  </si>
  <si>
    <t>03-05-2001 11:00:00</t>
  </si>
  <si>
    <t>no component</t>
  </si>
  <si>
    <t>HGC parameter, but not in lookup</t>
  </si>
  <si>
    <t>H</t>
  </si>
  <si>
    <t>O</t>
  </si>
  <si>
    <t>molar_weight</t>
  </si>
  <si>
    <t>feature</t>
  </si>
  <si>
    <t>features</t>
  </si>
  <si>
    <t>N</t>
  </si>
  <si>
    <t>Si</t>
  </si>
  <si>
    <t>P</t>
  </si>
  <si>
    <t>S</t>
  </si>
  <si>
    <t>&lt;1</t>
  </si>
  <si>
    <t>μg-N/l</t>
  </si>
  <si>
    <t>sample in different row</t>
  </si>
  <si>
    <t>column with default name, not to be used --&gt; remove</t>
  </si>
  <si>
    <t>wrong</t>
  </si>
  <si>
    <t>&gt;1</t>
  </si>
  <si>
    <t>wrong_unit</t>
  </si>
  <si>
    <t>wrong_feature</t>
  </si>
  <si>
    <t>DO NOT READ THIS LINE</t>
  </si>
  <si>
    <t>retain unit "wrong" in output</t>
  </si>
  <si>
    <t>E.coli</t>
  </si>
  <si>
    <t>kve/L</t>
  </si>
  <si>
    <t>n/100mL</t>
  </si>
  <si>
    <t>%</t>
  </si>
  <si>
    <t>ATP_inhibition</t>
  </si>
  <si>
    <t>Nitraat</t>
  </si>
  <si>
    <t>sampleinfo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</si>
</sst>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/mm/yyyy"/>
    <numFmt numFmtId="166" formatCode="dd\/mm\/yy"/>
    <numFmt numFmtId="167" formatCode="dd/mm/yyyy\ hh:mm:ss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4" fillId="0" borderId="0" xfId="0" applyFont="1"/>
    <xf numFmtId="0" fontId="2" fillId="4" borderId="0" xfId="0" quotePrefix="1" applyFont="1" applyFill="1"/>
    <xf numFmtId="165" fontId="0" fillId="0" borderId="0" xfId="0" quotePrefix="1" applyNumberFormat="1"/>
    <xf numFmtId="167" fontId="0" fillId="0" borderId="0" xfId="0" applyNumberFormat="1"/>
    <xf numFmtId="0" fontId="2" fillId="4" borderId="1" xfId="0" quotePrefix="1" applyFont="1" applyFill="1" applyBorder="1"/>
    <xf numFmtId="0" fontId="0" fillId="3" borderId="2" xfId="0" applyFill="1" applyBorder="1"/>
    <xf numFmtId="0" fontId="0" fillId="4" borderId="4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0" xfId="0" applyFill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33"/>
  <sheetViews>
    <sheetView tabSelected="1" topLeftCell="V1" zoomScale="85" zoomScaleNormal="85" workbookViewId="0">
      <selection activeCell="AF8" sqref="AF8"/>
    </sheetView>
  </sheetViews>
  <sheetFormatPr defaultRowHeight="15" x14ac:dyDescent="0.25"/>
  <cols>
    <col min="2" max="2" width="23.28515625" customWidth="1"/>
    <col min="3" max="3" width="10.28515625" bestFit="1" customWidth="1"/>
    <col min="20" max="20" width="13.28515625" bestFit="1" customWidth="1"/>
    <col min="21" max="21" width="13.28515625" customWidth="1"/>
    <col min="32" max="32" width="15.42578125" customWidth="1"/>
  </cols>
  <sheetData>
    <row r="2" spans="2:32" ht="15.75" thickBot="1" x14ac:dyDescent="0.3">
      <c r="B2" s="7" t="s">
        <v>17</v>
      </c>
      <c r="R2" s="8" t="s">
        <v>43</v>
      </c>
      <c r="X2" s="8" t="s">
        <v>15</v>
      </c>
      <c r="AE2" s="8" t="s">
        <v>44</v>
      </c>
    </row>
    <row r="3" spans="2:32" ht="15.75" thickBot="1" x14ac:dyDescent="0.3">
      <c r="B3" s="2" t="s">
        <v>49</v>
      </c>
      <c r="E3" s="2" t="s">
        <v>1</v>
      </c>
      <c r="F3" s="2" t="s">
        <v>1</v>
      </c>
      <c r="G3" s="2" t="s">
        <v>69</v>
      </c>
      <c r="H3" s="2" t="s">
        <v>3</v>
      </c>
      <c r="I3" s="2" t="s">
        <v>27</v>
      </c>
      <c r="J3" s="2" t="s">
        <v>27</v>
      </c>
      <c r="K3" s="2" t="s">
        <v>23</v>
      </c>
      <c r="L3" s="2" t="s">
        <v>23</v>
      </c>
      <c r="M3" s="2" t="s">
        <v>4</v>
      </c>
      <c r="N3" s="2" t="s">
        <v>4</v>
      </c>
      <c r="O3" s="2" t="s">
        <v>20</v>
      </c>
      <c r="P3" s="2" t="s">
        <v>20</v>
      </c>
      <c r="Q3" s="2" t="s">
        <v>0</v>
      </c>
      <c r="R3" s="13"/>
      <c r="S3" s="2" t="s">
        <v>8</v>
      </c>
      <c r="T3" s="2" t="s">
        <v>8</v>
      </c>
      <c r="U3" s="2" t="s">
        <v>61</v>
      </c>
      <c r="V3" s="2" t="s">
        <v>68</v>
      </c>
      <c r="W3" s="2" t="s">
        <v>9</v>
      </c>
      <c r="X3" s="2" t="s">
        <v>9</v>
      </c>
      <c r="Y3" s="2" t="s">
        <v>34</v>
      </c>
      <c r="Z3" s="2" t="s">
        <v>34</v>
      </c>
      <c r="AA3" s="2" t="s">
        <v>37</v>
      </c>
      <c r="AB3" s="2" t="s">
        <v>38</v>
      </c>
      <c r="AC3" s="2" t="s">
        <v>64</v>
      </c>
      <c r="AD3" s="2" t="s">
        <v>64</v>
      </c>
      <c r="AE3" s="15" t="s">
        <v>61</v>
      </c>
    </row>
    <row r="4" spans="2:32" ht="15.75" thickBot="1" x14ac:dyDescent="0.3">
      <c r="B4" s="3" t="s">
        <v>18</v>
      </c>
      <c r="E4" s="3" t="s">
        <v>2</v>
      </c>
      <c r="F4" s="3" t="s">
        <v>5</v>
      </c>
      <c r="G4" s="3" t="s">
        <v>2</v>
      </c>
      <c r="H4" s="3" t="s">
        <v>55</v>
      </c>
      <c r="I4" s="3" t="s">
        <v>28</v>
      </c>
      <c r="J4" s="3" t="s">
        <v>29</v>
      </c>
      <c r="K4" s="3" t="s">
        <v>2</v>
      </c>
      <c r="L4" s="3" t="s">
        <v>6</v>
      </c>
      <c r="M4" s="3" t="s">
        <v>2</v>
      </c>
      <c r="N4" s="3" t="s">
        <v>7</v>
      </c>
      <c r="O4" s="3" t="s">
        <v>2</v>
      </c>
      <c r="P4" s="3" t="s">
        <v>22</v>
      </c>
      <c r="Q4" s="3" t="s">
        <v>2</v>
      </c>
      <c r="R4" s="14"/>
      <c r="S4" s="3" t="s">
        <v>2</v>
      </c>
      <c r="T4" s="4" t="s">
        <v>10</v>
      </c>
      <c r="U4" s="4" t="s">
        <v>58</v>
      </c>
      <c r="V4" s="4" t="s">
        <v>67</v>
      </c>
      <c r="W4" s="4" t="s">
        <v>10</v>
      </c>
      <c r="X4" s="4" t="s">
        <v>10</v>
      </c>
      <c r="Y4" s="9" t="s">
        <v>31</v>
      </c>
      <c r="Z4" s="12" t="s">
        <v>60</v>
      </c>
      <c r="AA4" s="4" t="s">
        <v>35</v>
      </c>
      <c r="AB4" s="9" t="s">
        <v>36</v>
      </c>
      <c r="AC4" s="9" t="s">
        <v>66</v>
      </c>
      <c r="AD4" s="9" t="s">
        <v>65</v>
      </c>
      <c r="AE4" s="3"/>
    </row>
    <row r="5" spans="2:32" ht="15.75" thickBot="1" x14ac:dyDescent="0.3">
      <c r="B5" s="1" t="s">
        <v>70</v>
      </c>
    </row>
    <row r="6" spans="2:32" ht="30.75" thickBot="1" x14ac:dyDescent="0.3">
      <c r="B6" s="17" t="s">
        <v>30</v>
      </c>
    </row>
    <row r="7" spans="2:32" x14ac:dyDescent="0.25">
      <c r="AF7" s="8" t="s">
        <v>56</v>
      </c>
    </row>
    <row r="8" spans="2:32" ht="15.75" thickBot="1" x14ac:dyDescent="0.3">
      <c r="D8" s="8" t="s">
        <v>57</v>
      </c>
      <c r="AF8" s="1" t="s">
        <v>12</v>
      </c>
    </row>
    <row r="9" spans="2:32" ht="15.75" thickBot="1" x14ac:dyDescent="0.3">
      <c r="B9" s="1" t="s">
        <v>19</v>
      </c>
      <c r="C9" s="1" t="s">
        <v>11</v>
      </c>
      <c r="D9" s="1" t="s">
        <v>13</v>
      </c>
      <c r="E9" s="1" t="s">
        <v>16</v>
      </c>
      <c r="U9" t="s">
        <v>63</v>
      </c>
      <c r="AF9" s="16"/>
    </row>
    <row r="10" spans="2:32" x14ac:dyDescent="0.25">
      <c r="B10" s="5">
        <v>37013</v>
      </c>
      <c r="C10" t="s">
        <v>21</v>
      </c>
      <c r="D10" t="s">
        <v>14</v>
      </c>
      <c r="E10" s="18" t="s">
        <v>54</v>
      </c>
      <c r="F10" s="18"/>
      <c r="G10" s="18">
        <v>1</v>
      </c>
      <c r="H10" s="18"/>
      <c r="I10" s="18">
        <f>1/(C29+2*C30)</f>
        <v>2.173653150166828E-2</v>
      </c>
      <c r="J10" s="18"/>
      <c r="K10" s="18">
        <v>1</v>
      </c>
      <c r="L10" s="18"/>
      <c r="M10" s="18">
        <v>1</v>
      </c>
      <c r="N10" s="18"/>
      <c r="O10" s="18">
        <v>1</v>
      </c>
      <c r="P10" s="18"/>
      <c r="Q10" s="19" t="s">
        <v>24</v>
      </c>
      <c r="R10" s="19">
        <v>999</v>
      </c>
      <c r="S10" s="18" t="s">
        <v>54</v>
      </c>
      <c r="T10" s="18"/>
      <c r="U10" s="18">
        <v>1</v>
      </c>
      <c r="V10" s="18">
        <v>100</v>
      </c>
      <c r="W10" s="18">
        <v>1000</v>
      </c>
      <c r="X10" s="18"/>
      <c r="Y10" s="18">
        <v>1</v>
      </c>
      <c r="Z10" s="19"/>
      <c r="AA10" s="18">
        <v>10</v>
      </c>
      <c r="AB10" s="18"/>
      <c r="AC10" s="18">
        <v>0.1</v>
      </c>
      <c r="AD10" s="18"/>
      <c r="AE10" s="18"/>
      <c r="AF10" s="18">
        <v>1002</v>
      </c>
    </row>
    <row r="11" spans="2:32" ht="15.75" thickBot="1" x14ac:dyDescent="0.3">
      <c r="B11" s="10" t="s">
        <v>39</v>
      </c>
      <c r="C11" t="s">
        <v>21</v>
      </c>
      <c r="D11" t="s">
        <v>25</v>
      </c>
      <c r="E11" s="18" t="s">
        <v>54</v>
      </c>
      <c r="F11" s="18"/>
      <c r="G11" s="18">
        <v>1</v>
      </c>
      <c r="H11" s="18"/>
      <c r="I11" s="18">
        <f>I10</f>
        <v>2.173653150166828E-2</v>
      </c>
      <c r="J11" s="18"/>
      <c r="K11" s="18">
        <v>1</v>
      </c>
      <c r="L11" s="18"/>
      <c r="M11" s="18">
        <v>1</v>
      </c>
      <c r="N11" s="18"/>
      <c r="O11" s="18">
        <v>1</v>
      </c>
      <c r="P11" s="18"/>
      <c r="Q11" s="20" t="s">
        <v>24</v>
      </c>
      <c r="R11" s="21">
        <v>999</v>
      </c>
      <c r="S11" s="18">
        <v>-1</v>
      </c>
      <c r="T11" s="18"/>
      <c r="U11" s="18">
        <v>1</v>
      </c>
      <c r="V11" s="18">
        <f>V10</f>
        <v>100</v>
      </c>
      <c r="W11" s="18">
        <f>W10</f>
        <v>1000</v>
      </c>
      <c r="X11" s="18"/>
      <c r="Y11" s="18">
        <f>Y10</f>
        <v>1</v>
      </c>
      <c r="Z11" s="21"/>
      <c r="AA11" s="18">
        <f>AA10</f>
        <v>10</v>
      </c>
      <c r="AB11" s="18"/>
      <c r="AC11" s="18">
        <f>AC10</f>
        <v>0.1</v>
      </c>
      <c r="AD11" s="18"/>
      <c r="AE11" s="18"/>
      <c r="AF11" s="18">
        <f>AF10+3</f>
        <v>1005</v>
      </c>
    </row>
    <row r="12" spans="2:32" x14ac:dyDescent="0.25">
      <c r="B12" s="6">
        <v>37013</v>
      </c>
      <c r="C12">
        <v>2</v>
      </c>
      <c r="E12" s="18" t="s">
        <v>54</v>
      </c>
      <c r="F12" s="18"/>
      <c r="G12" s="18">
        <v>1</v>
      </c>
      <c r="H12" s="18"/>
      <c r="I12" s="18">
        <f t="shared" ref="I12:I17" si="0">I11</f>
        <v>2.173653150166828E-2</v>
      </c>
      <c r="J12" s="18"/>
      <c r="K12" s="18">
        <v>1</v>
      </c>
      <c r="L12" s="18"/>
      <c r="M12" s="18">
        <v>1</v>
      </c>
      <c r="N12" s="18"/>
      <c r="O12" s="18">
        <v>1</v>
      </c>
      <c r="P12" s="18"/>
      <c r="Q12" s="19"/>
      <c r="R12" s="21">
        <v>999</v>
      </c>
      <c r="S12" s="18" t="s">
        <v>59</v>
      </c>
      <c r="T12" s="18"/>
      <c r="U12" s="18">
        <v>1</v>
      </c>
      <c r="V12" s="18">
        <f t="shared" ref="V12:V21" si="1">V11</f>
        <v>100</v>
      </c>
      <c r="W12" s="18">
        <f t="shared" ref="W12:W17" si="2">W11</f>
        <v>1000</v>
      </c>
      <c r="X12" s="18"/>
      <c r="Y12" s="18">
        <f t="shared" ref="Y12:Y21" si="3">Y11</f>
        <v>1</v>
      </c>
      <c r="Z12" s="21"/>
      <c r="AA12" s="18">
        <f t="shared" ref="AA12:AA17" si="4">AA11</f>
        <v>10</v>
      </c>
      <c r="AB12" s="18"/>
      <c r="AC12" s="18">
        <f t="shared" ref="AC12:AC17" si="5">AC11</f>
        <v>0.1</v>
      </c>
      <c r="AD12" s="18"/>
      <c r="AE12" s="18"/>
      <c r="AF12" s="18">
        <f t="shared" ref="AF12:AF21" si="6">AF11+3</f>
        <v>1008</v>
      </c>
    </row>
    <row r="13" spans="2:32" ht="15.75" thickBot="1" x14ac:dyDescent="0.3">
      <c r="B13" s="5">
        <v>37014</v>
      </c>
      <c r="C13">
        <v>2</v>
      </c>
      <c r="E13" s="18" t="s">
        <v>54</v>
      </c>
      <c r="F13" s="18"/>
      <c r="G13" s="18">
        <v>1</v>
      </c>
      <c r="H13" s="18"/>
      <c r="I13" s="18">
        <f t="shared" si="0"/>
        <v>2.173653150166828E-2</v>
      </c>
      <c r="J13" s="18"/>
      <c r="K13" s="18">
        <v>1</v>
      </c>
      <c r="L13" s="18"/>
      <c r="M13" s="18">
        <v>1</v>
      </c>
      <c r="N13" s="18"/>
      <c r="O13" s="18">
        <v>1</v>
      </c>
      <c r="P13" s="18"/>
      <c r="Q13" s="20"/>
      <c r="R13" s="21">
        <v>999</v>
      </c>
      <c r="S13" s="18">
        <v>1</v>
      </c>
      <c r="T13" s="18"/>
      <c r="U13" s="18">
        <v>1</v>
      </c>
      <c r="V13" s="18">
        <f t="shared" si="1"/>
        <v>100</v>
      </c>
      <c r="W13" s="18">
        <f t="shared" si="2"/>
        <v>1000</v>
      </c>
      <c r="X13" s="18"/>
      <c r="Y13" s="18">
        <f t="shared" si="3"/>
        <v>1</v>
      </c>
      <c r="Z13" s="21"/>
      <c r="AA13" s="18">
        <f t="shared" si="4"/>
        <v>10</v>
      </c>
      <c r="AB13" s="18"/>
      <c r="AC13" s="18">
        <f t="shared" si="5"/>
        <v>0.1</v>
      </c>
      <c r="AD13" s="18"/>
      <c r="AE13" s="18"/>
      <c r="AF13" s="18">
        <f t="shared" si="6"/>
        <v>1011</v>
      </c>
    </row>
    <row r="14" spans="2:32" x14ac:dyDescent="0.25">
      <c r="B14" s="10" t="s">
        <v>40</v>
      </c>
      <c r="C14">
        <v>2</v>
      </c>
      <c r="E14" s="18">
        <v>1</v>
      </c>
      <c r="F14" s="18"/>
      <c r="G14" s="18">
        <v>1</v>
      </c>
      <c r="H14" s="19">
        <v>999</v>
      </c>
      <c r="I14" s="18">
        <f t="shared" si="0"/>
        <v>2.173653150166828E-2</v>
      </c>
      <c r="J14" s="18"/>
      <c r="K14" s="18">
        <v>1</v>
      </c>
      <c r="L14" s="18"/>
      <c r="M14" s="18">
        <v>1</v>
      </c>
      <c r="N14" s="18"/>
      <c r="O14" s="18">
        <v>1</v>
      </c>
      <c r="P14" s="18"/>
      <c r="Q14" s="18" t="s">
        <v>26</v>
      </c>
      <c r="R14" s="21">
        <v>999</v>
      </c>
      <c r="S14" s="18">
        <v>1</v>
      </c>
      <c r="T14" s="19">
        <v>999</v>
      </c>
      <c r="U14" s="18">
        <v>1</v>
      </c>
      <c r="V14" s="18">
        <f t="shared" si="1"/>
        <v>100</v>
      </c>
      <c r="W14" s="18">
        <f t="shared" si="2"/>
        <v>1000</v>
      </c>
      <c r="X14" s="19">
        <v>999</v>
      </c>
      <c r="Y14" s="18">
        <f t="shared" si="3"/>
        <v>1</v>
      </c>
      <c r="Z14" s="21"/>
      <c r="AA14" s="18">
        <f t="shared" si="4"/>
        <v>10</v>
      </c>
      <c r="AB14" s="18"/>
      <c r="AC14" s="18">
        <f t="shared" si="5"/>
        <v>0.1</v>
      </c>
      <c r="AD14" s="18"/>
      <c r="AE14" s="18"/>
      <c r="AF14" s="18">
        <f t="shared" si="6"/>
        <v>1014</v>
      </c>
    </row>
    <row r="15" spans="2:32" x14ac:dyDescent="0.25">
      <c r="B15" s="6">
        <v>37014</v>
      </c>
      <c r="C15">
        <v>2</v>
      </c>
      <c r="E15" s="18">
        <v>1</v>
      </c>
      <c r="F15" s="18"/>
      <c r="G15" s="18">
        <v>1</v>
      </c>
      <c r="H15" s="21">
        <v>999</v>
      </c>
      <c r="I15" s="18">
        <f t="shared" si="0"/>
        <v>2.173653150166828E-2</v>
      </c>
      <c r="J15" s="18"/>
      <c r="K15" s="18">
        <v>1</v>
      </c>
      <c r="L15" s="18"/>
      <c r="M15" s="18">
        <v>1</v>
      </c>
      <c r="N15" s="18"/>
      <c r="O15" s="18">
        <v>1</v>
      </c>
      <c r="P15" s="18"/>
      <c r="Q15" s="18" t="s">
        <v>26</v>
      </c>
      <c r="R15" s="21">
        <v>999</v>
      </c>
      <c r="S15" s="18" t="s">
        <v>54</v>
      </c>
      <c r="T15" s="21" t="s">
        <v>32</v>
      </c>
      <c r="U15" s="18">
        <v>1</v>
      </c>
      <c r="V15" s="18">
        <f t="shared" si="1"/>
        <v>100</v>
      </c>
      <c r="W15" s="18">
        <f t="shared" si="2"/>
        <v>1000</v>
      </c>
      <c r="X15" s="21">
        <v>999</v>
      </c>
      <c r="Y15" s="18">
        <f t="shared" si="3"/>
        <v>1</v>
      </c>
      <c r="Z15" s="21"/>
      <c r="AA15" s="18">
        <f t="shared" si="4"/>
        <v>10</v>
      </c>
      <c r="AB15" s="18"/>
      <c r="AC15" s="18">
        <f t="shared" si="5"/>
        <v>0.1</v>
      </c>
      <c r="AD15" s="18"/>
      <c r="AE15" s="18"/>
      <c r="AF15" s="18">
        <f t="shared" si="6"/>
        <v>1017</v>
      </c>
    </row>
    <row r="16" spans="2:32" x14ac:dyDescent="0.25">
      <c r="B16" s="11">
        <v>37013.541666666664</v>
      </c>
      <c r="C16">
        <v>3</v>
      </c>
      <c r="E16" s="18">
        <v>1</v>
      </c>
      <c r="F16" s="18"/>
      <c r="G16" s="18">
        <v>1</v>
      </c>
      <c r="H16" s="21">
        <v>999</v>
      </c>
      <c r="I16" s="18">
        <f t="shared" si="0"/>
        <v>2.173653150166828E-2</v>
      </c>
      <c r="J16" s="18"/>
      <c r="K16" s="18">
        <v>1</v>
      </c>
      <c r="L16" s="18"/>
      <c r="M16" s="18">
        <v>1</v>
      </c>
      <c r="N16" s="18"/>
      <c r="O16" s="18">
        <v>1</v>
      </c>
      <c r="P16" s="18"/>
      <c r="Q16" s="18" t="s">
        <v>26</v>
      </c>
      <c r="R16" s="21"/>
      <c r="S16" s="18">
        <v>-1</v>
      </c>
      <c r="T16" s="21">
        <v>-999</v>
      </c>
      <c r="U16" s="18">
        <v>1</v>
      </c>
      <c r="V16" s="18">
        <f t="shared" si="1"/>
        <v>100</v>
      </c>
      <c r="W16" s="18">
        <f t="shared" si="2"/>
        <v>1000</v>
      </c>
      <c r="X16" s="21">
        <v>999</v>
      </c>
      <c r="Y16" s="18">
        <f t="shared" si="3"/>
        <v>1</v>
      </c>
      <c r="Z16" s="21"/>
      <c r="AA16" s="18">
        <f t="shared" si="4"/>
        <v>10</v>
      </c>
      <c r="AB16" s="18"/>
      <c r="AC16" s="18">
        <f t="shared" si="5"/>
        <v>0.1</v>
      </c>
      <c r="AD16" s="18"/>
      <c r="AE16" s="18"/>
      <c r="AF16" s="18">
        <f t="shared" si="6"/>
        <v>1020</v>
      </c>
    </row>
    <row r="17" spans="1:32" ht="15.75" thickBot="1" x14ac:dyDescent="0.3">
      <c r="B17" s="10" t="s">
        <v>41</v>
      </c>
      <c r="C17">
        <v>3</v>
      </c>
      <c r="E17" s="18">
        <v>1</v>
      </c>
      <c r="F17" s="18"/>
      <c r="G17" s="18">
        <v>1</v>
      </c>
      <c r="H17" s="20">
        <v>999</v>
      </c>
      <c r="I17" s="18">
        <f t="shared" si="0"/>
        <v>2.173653150166828E-2</v>
      </c>
      <c r="J17" s="18"/>
      <c r="K17" s="18">
        <v>1</v>
      </c>
      <c r="L17" s="18"/>
      <c r="M17" s="18">
        <v>1</v>
      </c>
      <c r="N17" s="18"/>
      <c r="O17" s="18">
        <v>1</v>
      </c>
      <c r="P17" s="18"/>
      <c r="Q17" s="18" t="s">
        <v>26</v>
      </c>
      <c r="R17" s="21"/>
      <c r="S17" s="18" t="s">
        <v>59</v>
      </c>
      <c r="T17" s="20" t="s">
        <v>33</v>
      </c>
      <c r="U17" s="18">
        <v>1</v>
      </c>
      <c r="V17" s="18">
        <f t="shared" si="1"/>
        <v>100</v>
      </c>
      <c r="W17" s="18">
        <f t="shared" si="2"/>
        <v>1000</v>
      </c>
      <c r="X17" s="20">
        <v>999</v>
      </c>
      <c r="Y17" s="18">
        <f t="shared" si="3"/>
        <v>1</v>
      </c>
      <c r="Z17" s="21"/>
      <c r="AA17" s="18">
        <f t="shared" si="4"/>
        <v>10</v>
      </c>
      <c r="AB17" s="18"/>
      <c r="AC17" s="18">
        <f t="shared" si="5"/>
        <v>0.1</v>
      </c>
      <c r="AD17" s="18"/>
      <c r="AE17" s="18"/>
      <c r="AF17" s="18">
        <f t="shared" si="6"/>
        <v>1023</v>
      </c>
    </row>
    <row r="18" spans="1:32" x14ac:dyDescent="0.25">
      <c r="B18" s="6">
        <v>37014.541666666664</v>
      </c>
      <c r="C18">
        <v>3</v>
      </c>
      <c r="E18" s="18"/>
      <c r="F18" s="18">
        <f>E17*C32/(C32+4*C30)</f>
        <v>0.32613791513277446</v>
      </c>
      <c r="G18" s="18"/>
      <c r="H18" s="18">
        <f>1000*G17*C29/(C29+3*C30)</f>
        <v>225.89666300566569</v>
      </c>
      <c r="I18" s="18"/>
      <c r="J18" s="18">
        <f>1000/(C29+2*C30)</f>
        <v>21.736531501668281</v>
      </c>
      <c r="K18" s="18"/>
      <c r="L18" s="18">
        <f>K17*C29/(C29+4*C28)</f>
        <v>0.77649089778173963</v>
      </c>
      <c r="M18" s="18"/>
      <c r="N18" s="18">
        <f>M17*C31/(C31+2*C30)</f>
        <v>0.46743492060321917</v>
      </c>
      <c r="O18" s="18"/>
      <c r="P18" s="18">
        <f>O17*C33/(C33+4*C30)</f>
        <v>0.33379275597370878</v>
      </c>
      <c r="Q18" s="18" t="e">
        <f>NA()</f>
        <v>#N/A</v>
      </c>
      <c r="R18" s="21"/>
      <c r="S18" s="18"/>
      <c r="T18" s="22">
        <v>1000</v>
      </c>
      <c r="U18" s="18">
        <v>1</v>
      </c>
      <c r="V18" s="18">
        <f t="shared" si="1"/>
        <v>100</v>
      </c>
      <c r="W18" s="18"/>
      <c r="X18" s="18">
        <f>W17</f>
        <v>1000</v>
      </c>
      <c r="Y18" s="18">
        <f t="shared" si="3"/>
        <v>1</v>
      </c>
      <c r="Z18" s="21">
        <v>999</v>
      </c>
      <c r="AA18" s="18"/>
      <c r="AB18" s="18">
        <v>1</v>
      </c>
      <c r="AC18" s="18"/>
      <c r="AD18" s="18">
        <v>1</v>
      </c>
      <c r="AE18" s="18"/>
      <c r="AF18" s="18">
        <f t="shared" si="6"/>
        <v>1026</v>
      </c>
    </row>
    <row r="19" spans="1:32" x14ac:dyDescent="0.25">
      <c r="B19" s="11">
        <v>37014.458333333336</v>
      </c>
      <c r="C19">
        <v>3</v>
      </c>
      <c r="E19" s="18"/>
      <c r="F19" s="18">
        <f>F18</f>
        <v>0.32613791513277446</v>
      </c>
      <c r="G19" s="18"/>
      <c r="H19" s="18">
        <f>H18</f>
        <v>225.89666300566569</v>
      </c>
      <c r="I19" s="18"/>
      <c r="J19" s="18">
        <f>J18</f>
        <v>21.736531501668281</v>
      </c>
      <c r="K19" s="18"/>
      <c r="L19" s="18">
        <f>L18</f>
        <v>0.77649089778173963</v>
      </c>
      <c r="M19" s="18"/>
      <c r="N19" s="18">
        <f>N18</f>
        <v>0.46743492060321917</v>
      </c>
      <c r="O19" s="18"/>
      <c r="P19" s="18">
        <f>P18</f>
        <v>0.33379275597370878</v>
      </c>
      <c r="Q19" s="18" t="e">
        <f>NA()</f>
        <v>#N/A</v>
      </c>
      <c r="R19" s="21"/>
      <c r="S19" s="18"/>
      <c r="T19" s="22">
        <v>1000</v>
      </c>
      <c r="U19" s="18">
        <v>1</v>
      </c>
      <c r="V19" s="18">
        <f t="shared" si="1"/>
        <v>100</v>
      </c>
      <c r="W19" s="18"/>
      <c r="X19" s="18">
        <f>X18</f>
        <v>1000</v>
      </c>
      <c r="Y19" s="18">
        <f t="shared" si="3"/>
        <v>1</v>
      </c>
      <c r="Z19" s="21">
        <v>999</v>
      </c>
      <c r="AA19" s="18"/>
      <c r="AB19" s="18">
        <f>AB18</f>
        <v>1</v>
      </c>
      <c r="AC19" s="18"/>
      <c r="AD19" s="18">
        <f>AD18</f>
        <v>1</v>
      </c>
      <c r="AE19" s="18"/>
      <c r="AF19" s="18">
        <f t="shared" si="6"/>
        <v>1029</v>
      </c>
    </row>
    <row r="20" spans="1:32" x14ac:dyDescent="0.25">
      <c r="B20" s="10" t="s">
        <v>42</v>
      </c>
      <c r="C20">
        <v>3</v>
      </c>
      <c r="E20" s="18"/>
      <c r="F20" s="18" t="str">
        <f>CONCATENATE("&lt;",LEFT(F19,10))</f>
        <v>&lt;0.32613791</v>
      </c>
      <c r="G20" s="18"/>
      <c r="H20" s="18">
        <f t="shared" ref="H20:P21" si="7">H19</f>
        <v>225.89666300566569</v>
      </c>
      <c r="I20" s="18"/>
      <c r="J20" s="18">
        <f t="shared" si="7"/>
        <v>21.736531501668281</v>
      </c>
      <c r="K20" s="18"/>
      <c r="L20" s="18">
        <f t="shared" si="7"/>
        <v>0.77649089778173963</v>
      </c>
      <c r="M20" s="18"/>
      <c r="N20" s="18">
        <f t="shared" si="7"/>
        <v>0.46743492060321917</v>
      </c>
      <c r="O20" s="18"/>
      <c r="P20" s="18">
        <f t="shared" si="7"/>
        <v>0.33379275597370878</v>
      </c>
      <c r="Q20" s="18" t="e">
        <f>NA()</f>
        <v>#N/A</v>
      </c>
      <c r="R20" s="21"/>
      <c r="S20" s="18"/>
      <c r="T20" s="22">
        <v>1000</v>
      </c>
      <c r="U20" s="18">
        <v>1</v>
      </c>
      <c r="V20" s="18">
        <f t="shared" si="1"/>
        <v>100</v>
      </c>
      <c r="W20" s="18"/>
      <c r="X20" s="18">
        <f t="shared" ref="X20:X21" si="8">X19</f>
        <v>1000</v>
      </c>
      <c r="Y20" s="18">
        <f t="shared" si="3"/>
        <v>1</v>
      </c>
      <c r="Z20" s="21">
        <v>999</v>
      </c>
      <c r="AA20" s="18"/>
      <c r="AB20" s="18">
        <f t="shared" ref="AB20:AB21" si="9">AB19</f>
        <v>1</v>
      </c>
      <c r="AC20" s="18"/>
      <c r="AD20" s="18">
        <f t="shared" ref="AD20" si="10">AD19</f>
        <v>1</v>
      </c>
      <c r="AE20" s="18"/>
      <c r="AF20" s="18">
        <f t="shared" si="6"/>
        <v>1032</v>
      </c>
    </row>
    <row r="21" spans="1:32" ht="15.75" thickBot="1" x14ac:dyDescent="0.3">
      <c r="B21" s="6">
        <v>37014.541666666664</v>
      </c>
      <c r="C21">
        <v>3</v>
      </c>
      <c r="E21" s="18"/>
      <c r="F21" s="18" t="str">
        <f>F20</f>
        <v>&lt;0.32613791</v>
      </c>
      <c r="G21" s="18"/>
      <c r="H21" s="18">
        <f t="shared" si="7"/>
        <v>225.89666300566569</v>
      </c>
      <c r="I21" s="18"/>
      <c r="J21" s="18">
        <f t="shared" si="7"/>
        <v>21.736531501668281</v>
      </c>
      <c r="K21" s="18"/>
      <c r="L21" s="18">
        <f t="shared" si="7"/>
        <v>0.77649089778173963</v>
      </c>
      <c r="M21" s="18"/>
      <c r="N21" s="18">
        <f t="shared" si="7"/>
        <v>0.46743492060321917</v>
      </c>
      <c r="O21" s="18"/>
      <c r="P21" s="18">
        <f t="shared" si="7"/>
        <v>0.33379275597370878</v>
      </c>
      <c r="Q21" s="18" t="e">
        <f>NA()</f>
        <v>#N/A</v>
      </c>
      <c r="R21" s="20"/>
      <c r="S21" s="18"/>
      <c r="T21" s="22">
        <v>1000</v>
      </c>
      <c r="U21" s="18">
        <v>1</v>
      </c>
      <c r="V21" s="18">
        <f t="shared" si="1"/>
        <v>100</v>
      </c>
      <c r="W21" s="18"/>
      <c r="X21" s="18">
        <f t="shared" si="8"/>
        <v>1000</v>
      </c>
      <c r="Y21" s="18">
        <f t="shared" si="3"/>
        <v>1</v>
      </c>
      <c r="Z21" s="20">
        <v>999</v>
      </c>
      <c r="AA21" s="18"/>
      <c r="AB21" s="18">
        <f t="shared" si="9"/>
        <v>1</v>
      </c>
      <c r="AC21" s="18"/>
      <c r="AD21" s="18">
        <f t="shared" ref="AD21" si="11">AD20</f>
        <v>1</v>
      </c>
      <c r="AE21" s="18"/>
      <c r="AF21" s="18">
        <f t="shared" si="6"/>
        <v>1035</v>
      </c>
    </row>
    <row r="22" spans="1:32" x14ac:dyDescent="0.25">
      <c r="A22" s="6" t="s">
        <v>62</v>
      </c>
      <c r="E22">
        <v>999</v>
      </c>
      <c r="H22">
        <v>999</v>
      </c>
      <c r="J22">
        <v>999</v>
      </c>
      <c r="L22">
        <v>999</v>
      </c>
      <c r="N22">
        <v>999</v>
      </c>
      <c r="P22">
        <v>999</v>
      </c>
      <c r="T22">
        <v>999</v>
      </c>
      <c r="Z22">
        <v>999</v>
      </c>
      <c r="AB22">
        <v>999</v>
      </c>
      <c r="AD22">
        <v>999</v>
      </c>
    </row>
    <row r="23" spans="1:32" x14ac:dyDescent="0.25">
      <c r="A23" s="6" t="s">
        <v>62</v>
      </c>
      <c r="E23">
        <v>999</v>
      </c>
      <c r="H23">
        <v>999</v>
      </c>
      <c r="J23">
        <v>999</v>
      </c>
      <c r="L23">
        <v>999</v>
      </c>
      <c r="N23">
        <v>999</v>
      </c>
      <c r="P23">
        <v>999</v>
      </c>
      <c r="T23">
        <v>999</v>
      </c>
      <c r="Z23">
        <v>999</v>
      </c>
      <c r="AB23">
        <v>999</v>
      </c>
      <c r="AD23">
        <v>999</v>
      </c>
    </row>
    <row r="24" spans="1:32" ht="15.75" thickBot="1" x14ac:dyDescent="0.3">
      <c r="B24" s="6">
        <v>37014.541666666664</v>
      </c>
      <c r="C24">
        <v>4</v>
      </c>
      <c r="E24" s="18"/>
      <c r="F24" s="18" t="str">
        <f>F21</f>
        <v>&lt;0.32613791</v>
      </c>
      <c r="G24" s="18"/>
      <c r="H24" s="18">
        <f>H21</f>
        <v>225.89666300566569</v>
      </c>
      <c r="I24" s="18"/>
      <c r="J24" s="18">
        <f>J21</f>
        <v>21.736531501668281</v>
      </c>
      <c r="K24" s="18"/>
      <c r="L24" s="18">
        <f>L21</f>
        <v>0.77649089778173963</v>
      </c>
      <c r="M24" s="18"/>
      <c r="N24" s="18">
        <f>N21</f>
        <v>0.46743492060321917</v>
      </c>
      <c r="O24" s="18"/>
      <c r="P24" s="18">
        <f>P21</f>
        <v>0.33379275597370878</v>
      </c>
      <c r="Q24" s="18" t="e">
        <v>#N/A</v>
      </c>
      <c r="R24" s="20"/>
      <c r="S24" s="18"/>
      <c r="T24" s="18">
        <f>T21</f>
        <v>1000</v>
      </c>
      <c r="U24" s="18">
        <v>1</v>
      </c>
      <c r="V24" s="18">
        <f>V21</f>
        <v>100</v>
      </c>
      <c r="W24" s="18"/>
      <c r="X24" s="18">
        <f>X21</f>
        <v>1000</v>
      </c>
      <c r="Y24" s="18">
        <f>Y21</f>
        <v>1</v>
      </c>
      <c r="Z24" s="20">
        <v>998</v>
      </c>
      <c r="AA24" s="18"/>
      <c r="AB24" s="18">
        <f>AB21</f>
        <v>1</v>
      </c>
      <c r="AC24" s="18"/>
      <c r="AD24" s="18">
        <f>AD21</f>
        <v>1</v>
      </c>
      <c r="AE24" s="18"/>
      <c r="AF24" s="18">
        <v>1036</v>
      </c>
    </row>
    <row r="27" spans="1:32" x14ac:dyDescent="0.25">
      <c r="B27" t="s">
        <v>48</v>
      </c>
      <c r="C27" t="s">
        <v>47</v>
      </c>
    </row>
    <row r="28" spans="1:32" x14ac:dyDescent="0.25">
      <c r="B28" t="s">
        <v>45</v>
      </c>
      <c r="C28">
        <v>1.0079400000000001</v>
      </c>
    </row>
    <row r="29" spans="1:32" x14ac:dyDescent="0.25">
      <c r="B29" t="s">
        <v>50</v>
      </c>
      <c r="C29">
        <v>14.0067</v>
      </c>
    </row>
    <row r="30" spans="1:32" x14ac:dyDescent="0.25">
      <c r="B30" t="s">
        <v>46</v>
      </c>
      <c r="C30">
        <v>15.9994</v>
      </c>
    </row>
    <row r="31" spans="1:32" x14ac:dyDescent="0.25">
      <c r="B31" t="s">
        <v>51</v>
      </c>
      <c r="C31">
        <v>28.0855</v>
      </c>
    </row>
    <row r="32" spans="1:32" x14ac:dyDescent="0.25">
      <c r="B32" t="s">
        <v>52</v>
      </c>
      <c r="C32">
        <v>30.973762000000001</v>
      </c>
    </row>
    <row r="33" spans="2:3" x14ac:dyDescent="0.25">
      <c r="B33" t="s">
        <v>53</v>
      </c>
      <c r="C33">
        <v>32.064999999999998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</vt:lpstr>
    </vt:vector>
  </TitlesOfParts>
  <Company>KWR Watercycle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Schans, Martin van der</dc:creator>
  <cp:lastModifiedBy>Post, Vincent</cp:lastModifiedBy>
  <dcterms:created xsi:type="dcterms:W3CDTF">2020-06-14T08:05:29Z</dcterms:created>
  <dcterms:modified xsi:type="dcterms:W3CDTF">2023-01-13T06:43:02Z</dcterms:modified>
</cp:coreProperties>
</file>